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cbc\AC\Temp\"/>
    </mc:Choice>
  </mc:AlternateContent>
  <xr:revisionPtr revIDLastSave="0" documentId="8_{9671289E-28A7-49C7-8D13-5CE80819E364}" xr6:coauthVersionLast="47" xr6:coauthVersionMax="47" xr10:uidLastSave="{00000000-0000-0000-0000-000000000000}"/>
  <bookViews>
    <workbookView xWindow="-60" yWindow="-60" windowWidth="15480" windowHeight="11640" tabRatio="904" xr2:uid="{00000000-000D-0000-FFFF-FFFF00000000}"/>
  </bookViews>
  <sheets>
    <sheet name="Sources &amp; uses" sheetId="14" r:id="rId1"/>
    <sheet name="12 MONTH CASHFLOW" sheetId="3" r:id="rId2"/>
    <sheet name="PROJ. 3YR INCOME" sheetId="4" r:id="rId3"/>
    <sheet name="PRO-FORMA BALANCE" sheetId="5" r:id="rId4"/>
    <sheet name="DEPRECIATION" sheetId="8" r:id="rId5"/>
    <sheet name="SEMDC Amort Table" sheetId="16" r:id="rId6"/>
    <sheet name="AMORTIZATION TABLE" sheetId="7" r:id="rId7"/>
  </sheets>
  <definedNames>
    <definedName name="_1__123Graph_ACHART_1" hidden="1">#REF!</definedName>
    <definedName name="_2__123Graph_BCHART_1" hidden="1">#REF!</definedName>
    <definedName name="_3__123Graph_XCHART_1" hidden="1">#REF!</definedName>
    <definedName name="Annual_interest_rate" localSheetId="5">'SEMDC Amort Table'!$C$8</definedName>
    <definedName name="Annual_interest_rate">'AMORTIZATION TABLE'!$C$8</definedName>
    <definedName name="Beg.Bal" localSheetId="5">IF('SEMDC Amort Table'!XFC1&lt;&gt;"",'SEMDC Amort Table'!D1048576,"")</definedName>
    <definedName name="Beg.Bal">IF('AMORTIZATION TABLE'!XFC1&lt;&gt;"",'AMORTIZATION TABLE'!D1048576,"")</definedName>
    <definedName name="Calculated_payment" localSheetId="5">'SEMDC Amort Table'!$C$14</definedName>
    <definedName name="Calculated_payment">'AMORTIZATION TABLE'!$C$14</definedName>
    <definedName name="Cum.Interest" localSheetId="5">IF('SEMDC Amort Table'!XEY1&lt;&gt;"",'SEMDC Amort Table'!A1048576+'SEMDC Amort Table'!XFB1,"")</definedName>
    <definedName name="Cum.Interest">IF('AMORTIZATION TABLE'!XEY1&lt;&gt;"",'AMORTIZATION TABLE'!A1048576+'AMORTIZATION TABLE'!XFB1,"")</definedName>
    <definedName name="Ending.Balance" localSheetId="5">IF('SEMDC Amort Table'!XEZ1&lt;&gt;"",'SEMDC Amort Table'!XFB1-'SEMDC Amort Table'!XFD1,"")</definedName>
    <definedName name="Ending.Balance">IF('AMORTIZATION TABLE'!XEZ1&lt;&gt;"",'AMORTIZATION TABLE'!XFB1-'AMORTIZATION TABLE'!XFD1,"")</definedName>
    <definedName name="Entered_payment" localSheetId="5">'SEMDC Amort Table'!$C$13</definedName>
    <definedName name="Entered_payment">'AMORTIZATION TABLE'!$C$13</definedName>
    <definedName name="First_payment_due" localSheetId="5">'SEMDC Amort Table'!$C$11</definedName>
    <definedName name="First_payment_due">'AMORTIZATION TABLE'!$C$11</definedName>
    <definedName name="First_payment_no" localSheetId="5">'SEMDC Amort Table'!$C$17</definedName>
    <definedName name="First_payment_no">'AMORTIZATION TABLE'!$C$17</definedName>
    <definedName name="Interest" localSheetId="5">IF('SEMDC Amort Table'!XFB1&lt;&gt;"",'SEMDC Amort Table'!XFD1*'SEMDC Amort Table'!Periodic_rate,"")</definedName>
    <definedName name="Interest">IF('AMORTIZATION TABLE'!XFB1&lt;&gt;"",'AMORTIZATION TABLE'!XFD1*Periodic_rate,"")</definedName>
    <definedName name="Loan_amount" localSheetId="5">'SEMDC Amort Table'!$C$7</definedName>
    <definedName name="Loan_amount">'AMORTIZATION TABLE'!$C$7</definedName>
    <definedName name="payment.Num" localSheetId="5">IF(OR('SEMDC Amort Table'!A1048576="",'SEMDC Amort Table'!A1048576='SEMDC Amort Table'!Total_payments),"",'SEMDC Amort Table'!A1048576+1)</definedName>
    <definedName name="payment.Num">IF(OR('AMORTIZATION TABLE'!A1048576="",'AMORTIZATION TABLE'!A1048576=Total_payments),"",'AMORTIZATION TABLE'!A1048576+1)</definedName>
    <definedName name="Payments_per_year" localSheetId="5">'SEMDC Amort Table'!$C$10</definedName>
    <definedName name="Payments_per_year">'AMORTIZATION TABLE'!$C$10</definedName>
    <definedName name="Periodic_rate" localSheetId="5">'SEMDC Amort Table'!Annual_interest_rate/'SEMDC Amort Table'!Payments_per_year</definedName>
    <definedName name="Periodic_rate">Annual_interest_rate/Payments_per_year</definedName>
    <definedName name="Pmt_to_use" localSheetId="5">'SEMDC Amort Table'!$C$16</definedName>
    <definedName name="Pmt_to_use">'AMORTIZATION TABLE'!$C$16</definedName>
    <definedName name="Principal" localSheetId="5">IF('SEMDC Amort Table'!XFA1&lt;&gt;"",MIN('SEMDC Amort Table'!XFC1,'SEMDC Amort Table'!Pmt_to_use-'SEMDC Amort Table'!XFD1),"")</definedName>
    <definedName name="Principal">IF('AMORTIZATION TABLE'!XFA1&lt;&gt;"",MIN('AMORTIZATION TABLE'!XFC1,Pmt_to_use-'AMORTIZATION TABLE'!XFD1),"")</definedName>
    <definedName name="_xlnm.Print_Area" localSheetId="1">'12 MONTH CASHFLOW'!$A$2:$AT$38,'12 MONTH CASHFLOW'!$A$41:$K$54</definedName>
    <definedName name="_xlnm.Print_Area" localSheetId="6">'AMORTIZATION TABLE'!$A$1:$G$45</definedName>
    <definedName name="_xlnm.Print_Area" localSheetId="4">DEPRECIATION!$A$1:$N$56</definedName>
    <definedName name="_xlnm.Print_Area" localSheetId="3">'PRO-FORMA BALANCE'!$A$2:$AB$36</definedName>
    <definedName name="_xlnm.Print_Area" localSheetId="2">'PROJ. 3YR INCOME'!$A$2:$J$39</definedName>
    <definedName name="_xlnm.Print_Area" localSheetId="5">'SEMDC Amort Table'!$A$1:$G$45</definedName>
    <definedName name="_xlnm.Print_Area" localSheetId="0">'Sources &amp; uses'!$A$1:$J$29</definedName>
    <definedName name="Print_Area_MI">#REF!</definedName>
    <definedName name="Show.Date" localSheetId="5">IF('SEMDC Amort Table'!XFD1&lt;&gt;"",DATE(YEAR('SEMDC Amort Table'!First_payment_due),MONTH('SEMDC Amort Table'!First_payment_due)+('SEMDC Amort Table'!XFD1-1)*12/'SEMDC Amort Table'!Payments_per_year,DAY('SEMDC Amort Table'!First_payment_due)),"")</definedName>
    <definedName name="Show.Date">IF('AMORTIZATION TABLE'!XFD1&lt;&gt;"",DATE(YEAR(First_payment_due),MONTH(First_payment_due)+('AMORTIZATION TABLE'!XFD1-1)*12/Payments_per_year,DAY(First_payment_due)),"")</definedName>
    <definedName name="Table_beg_bal" localSheetId="5">'SEMDC Amort Table'!$G$16</definedName>
    <definedName name="Table_beg_bal">'AMORTIZATION TABLE'!$G$16</definedName>
    <definedName name="Table_prior_interest" localSheetId="5">'SEMDC Amort Table'!$G$17</definedName>
    <definedName name="Table_prior_interest">'AMORTIZATION TABLE'!$G$17</definedName>
    <definedName name="Table_start_date" localSheetId="5">'SEMDC Amort Table'!$G$7</definedName>
    <definedName name="Table_start_date">'AMORTIZATION TABLE'!$G$7</definedName>
    <definedName name="Table_start_pmt" localSheetId="5">'SEMDC Amort Table'!$G$8</definedName>
    <definedName name="Table_start_pmt">'AMORTIZATION TABLE'!$G$8</definedName>
    <definedName name="Term_in_years" localSheetId="5">'SEMDC Amort Table'!$C$9</definedName>
    <definedName name="Term_in_years">'AMORTIZATION TABLE'!$C$9</definedName>
    <definedName name="Total_payments" localSheetId="5">'SEMDC Amort Table'!Payments_per_year*'SEMDC Amort Table'!Term_in_years</definedName>
    <definedName name="Total_payments">Payments_per_year*Term_in_years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7" l="1"/>
  <c r="A1" i="5"/>
  <c r="G5" i="5"/>
  <c r="C14" i="16"/>
  <c r="C16" i="16" s="1"/>
  <c r="I13" i="16"/>
  <c r="I15" i="7"/>
  <c r="C17" i="16"/>
  <c r="B5" i="4"/>
  <c r="A1" i="4"/>
  <c r="F9" i="4"/>
  <c r="A1" i="3"/>
  <c r="AH2" i="3"/>
  <c r="B4" i="8"/>
  <c r="I5" i="8"/>
  <c r="K5" i="8"/>
  <c r="I24" i="14"/>
  <c r="I7" i="14"/>
  <c r="I14" i="14"/>
  <c r="E16" i="3"/>
  <c r="F16" i="3"/>
  <c r="G16" i="3"/>
  <c r="H16" i="3"/>
  <c r="I16" i="3"/>
  <c r="J16" i="3"/>
  <c r="K16" i="3"/>
  <c r="L16" i="3"/>
  <c r="M16" i="3"/>
  <c r="N16" i="3"/>
  <c r="O16" i="3"/>
  <c r="D16" i="3"/>
  <c r="D13" i="3"/>
  <c r="V13" i="3"/>
  <c r="AK13" i="3"/>
  <c r="E13" i="3"/>
  <c r="G13" i="3"/>
  <c r="H13" i="3"/>
  <c r="Z13" i="3"/>
  <c r="AO13" i="3"/>
  <c r="I13" i="3"/>
  <c r="AA13" i="3"/>
  <c r="AP13" i="3"/>
  <c r="J13" i="3"/>
  <c r="K13" i="3"/>
  <c r="L13" i="3"/>
  <c r="M13" i="3"/>
  <c r="S13" i="3"/>
  <c r="N13" i="3"/>
  <c r="O13" i="3"/>
  <c r="F13" i="3"/>
  <c r="X13" i="3"/>
  <c r="AM13" i="3"/>
  <c r="P13" i="3"/>
  <c r="C12" i="4"/>
  <c r="C10" i="3"/>
  <c r="C11" i="3"/>
  <c r="I26" i="14"/>
  <c r="I28" i="14"/>
  <c r="J26" i="14"/>
  <c r="L8" i="14"/>
  <c r="K15" i="7"/>
  <c r="G11" i="7"/>
  <c r="T6" i="3"/>
  <c r="B14" i="14"/>
  <c r="D31" i="5"/>
  <c r="C13" i="5"/>
  <c r="A30" i="4"/>
  <c r="A28" i="4"/>
  <c r="A27" i="4"/>
  <c r="A26" i="4"/>
  <c r="A25" i="4"/>
  <c r="A24" i="4"/>
  <c r="A23" i="4"/>
  <c r="A21" i="4"/>
  <c r="C5" i="5"/>
  <c r="L5" i="5"/>
  <c r="U5" i="5"/>
  <c r="W2" i="3"/>
  <c r="AL2" i="3"/>
  <c r="AC19" i="3"/>
  <c r="AR19" i="3"/>
  <c r="AB19" i="3"/>
  <c r="AQ19" i="3"/>
  <c r="AA19" i="3"/>
  <c r="AP19" i="3"/>
  <c r="Z19" i="3"/>
  <c r="AO19" i="3"/>
  <c r="Y19" i="3"/>
  <c r="AN19" i="3"/>
  <c r="X19" i="3"/>
  <c r="AM19" i="3"/>
  <c r="W19" i="3"/>
  <c r="AL19" i="3"/>
  <c r="AK19" i="3"/>
  <c r="T19" i="3"/>
  <c r="AD25" i="3"/>
  <c r="AS25" i="3"/>
  <c r="AC25" i="3"/>
  <c r="AR25" i="3"/>
  <c r="AB25" i="3"/>
  <c r="AQ25" i="3"/>
  <c r="AA25" i="3"/>
  <c r="AP25" i="3"/>
  <c r="Z25" i="3"/>
  <c r="AO25" i="3"/>
  <c r="Y25" i="3"/>
  <c r="AN25" i="3"/>
  <c r="X25" i="3"/>
  <c r="AM25" i="3"/>
  <c r="W25" i="3"/>
  <c r="AL25" i="3"/>
  <c r="V25" i="3"/>
  <c r="AK25" i="3"/>
  <c r="U25" i="3"/>
  <c r="AJ25" i="3"/>
  <c r="T25" i="3"/>
  <c r="AI25" i="3"/>
  <c r="C14" i="7"/>
  <c r="I14" i="7"/>
  <c r="I16" i="7"/>
  <c r="I17" i="7"/>
  <c r="J6" i="14"/>
  <c r="AD33" i="3"/>
  <c r="AS33" i="3"/>
  <c r="AC33" i="3"/>
  <c r="AR33" i="3"/>
  <c r="AB33" i="3"/>
  <c r="AQ33" i="3"/>
  <c r="AA33" i="3"/>
  <c r="AP33" i="3"/>
  <c r="Z33" i="3"/>
  <c r="AO33" i="3"/>
  <c r="Y33" i="3"/>
  <c r="AN33" i="3"/>
  <c r="X33" i="3"/>
  <c r="AM33" i="3"/>
  <c r="W33" i="3"/>
  <c r="AL33" i="3"/>
  <c r="V33" i="3"/>
  <c r="AK33" i="3"/>
  <c r="U33" i="3"/>
  <c r="AJ33" i="3"/>
  <c r="T33" i="3"/>
  <c r="AI33" i="3"/>
  <c r="S33" i="3"/>
  <c r="AE33" i="3"/>
  <c r="F16" i="16"/>
  <c r="C17" i="7"/>
  <c r="A22" i="7"/>
  <c r="G22" i="7"/>
  <c r="P14" i="3"/>
  <c r="C16" i="4"/>
  <c r="P15" i="3"/>
  <c r="C17" i="4"/>
  <c r="P17" i="3"/>
  <c r="C19" i="4"/>
  <c r="P18" i="3"/>
  <c r="C20" i="4"/>
  <c r="P19" i="3"/>
  <c r="C21" i="4"/>
  <c r="P20" i="3"/>
  <c r="C22" i="4"/>
  <c r="P21" i="3"/>
  <c r="C23" i="4"/>
  <c r="C24" i="4"/>
  <c r="P24" i="3"/>
  <c r="C25" i="4"/>
  <c r="P23" i="3"/>
  <c r="C26" i="4"/>
  <c r="P25" i="3"/>
  <c r="C27" i="4"/>
  <c r="P26" i="3"/>
  <c r="C28" i="4"/>
  <c r="P27" i="3"/>
  <c r="C30" i="4"/>
  <c r="M10" i="3"/>
  <c r="N10" i="3"/>
  <c r="O10" i="3"/>
  <c r="D10" i="3"/>
  <c r="E10" i="3"/>
  <c r="F10" i="3"/>
  <c r="G10" i="3"/>
  <c r="H10" i="3"/>
  <c r="I10" i="3"/>
  <c r="J10" i="3"/>
  <c r="K10" i="3"/>
  <c r="L10" i="3"/>
  <c r="C30" i="3"/>
  <c r="C37" i="3"/>
  <c r="S7" i="3"/>
  <c r="S8" i="3"/>
  <c r="T14" i="3"/>
  <c r="U14" i="3"/>
  <c r="AJ14" i="3"/>
  <c r="V14" i="3"/>
  <c r="W14" i="3"/>
  <c r="X14" i="3"/>
  <c r="AM14" i="3"/>
  <c r="Y14" i="3"/>
  <c r="AN14" i="3"/>
  <c r="Z14" i="3"/>
  <c r="AO14" i="3"/>
  <c r="AA14" i="3"/>
  <c r="AB14" i="3"/>
  <c r="AC14" i="3"/>
  <c r="AR14" i="3"/>
  <c r="AD14" i="3"/>
  <c r="AS14" i="3"/>
  <c r="T15" i="3"/>
  <c r="U15" i="3"/>
  <c r="V15" i="3"/>
  <c r="V16" i="3"/>
  <c r="W15" i="3"/>
  <c r="W16" i="3"/>
  <c r="X15" i="3"/>
  <c r="Y15" i="3"/>
  <c r="AN15" i="3"/>
  <c r="AN16" i="3"/>
  <c r="Z15" i="3"/>
  <c r="AA15" i="3"/>
  <c r="AB15" i="3"/>
  <c r="AB16" i="3"/>
  <c r="AC15" i="3"/>
  <c r="AD15" i="3"/>
  <c r="AS15" i="3"/>
  <c r="AS16" i="3"/>
  <c r="S17" i="3"/>
  <c r="AH17" i="3"/>
  <c r="T17" i="3"/>
  <c r="U17" i="3"/>
  <c r="V17" i="3"/>
  <c r="AK17" i="3"/>
  <c r="W17" i="3"/>
  <c r="X17" i="3"/>
  <c r="AM17" i="3"/>
  <c r="Y17" i="3"/>
  <c r="AN17" i="3"/>
  <c r="Z17" i="3"/>
  <c r="AO17" i="3"/>
  <c r="AA17" i="3"/>
  <c r="AP17" i="3"/>
  <c r="AB17" i="3"/>
  <c r="AC17" i="3"/>
  <c r="AR17" i="3"/>
  <c r="AD17" i="3"/>
  <c r="AS17" i="3"/>
  <c r="S18" i="3"/>
  <c r="T18" i="3"/>
  <c r="AI18" i="3"/>
  <c r="U18" i="3"/>
  <c r="V18" i="3"/>
  <c r="AK18" i="3"/>
  <c r="W18" i="3"/>
  <c r="AL18" i="3"/>
  <c r="X18" i="3"/>
  <c r="AM18" i="3"/>
  <c r="Y18" i="3"/>
  <c r="AN18" i="3"/>
  <c r="Z18" i="3"/>
  <c r="AO18" i="3"/>
  <c r="AA18" i="3"/>
  <c r="AB18" i="3"/>
  <c r="AQ18" i="3"/>
  <c r="AC18" i="3"/>
  <c r="AR18" i="3"/>
  <c r="AD18" i="3"/>
  <c r="S19" i="3"/>
  <c r="U19" i="3"/>
  <c r="AJ19" i="3"/>
  <c r="AD19" i="3"/>
  <c r="AS19" i="3"/>
  <c r="S20" i="3"/>
  <c r="AH20" i="3"/>
  <c r="T20" i="3"/>
  <c r="AI20" i="3"/>
  <c r="U20" i="3"/>
  <c r="AJ20" i="3"/>
  <c r="V20" i="3"/>
  <c r="AK20" i="3"/>
  <c r="W20" i="3"/>
  <c r="AL20" i="3"/>
  <c r="X20" i="3"/>
  <c r="AM20" i="3"/>
  <c r="Y20" i="3"/>
  <c r="AN20" i="3"/>
  <c r="Z20" i="3"/>
  <c r="AA20" i="3"/>
  <c r="AP20" i="3"/>
  <c r="AB20" i="3"/>
  <c r="AQ20" i="3"/>
  <c r="AC20" i="3"/>
  <c r="AR20" i="3"/>
  <c r="AD20" i="3"/>
  <c r="AS20" i="3"/>
  <c r="S21" i="3"/>
  <c r="T21" i="3"/>
  <c r="U21" i="3"/>
  <c r="V21" i="3"/>
  <c r="W21" i="3"/>
  <c r="X21" i="3"/>
  <c r="Y21" i="3"/>
  <c r="Z21" i="3"/>
  <c r="AA21" i="3"/>
  <c r="AB21" i="3"/>
  <c r="AC21" i="3"/>
  <c r="AD21" i="3"/>
  <c r="F24" i="4"/>
  <c r="S24" i="3"/>
  <c r="T24" i="3"/>
  <c r="AI24" i="3"/>
  <c r="U24" i="3"/>
  <c r="AJ24" i="3"/>
  <c r="V24" i="3"/>
  <c r="W24" i="3"/>
  <c r="AL24" i="3"/>
  <c r="X24" i="3"/>
  <c r="AM24" i="3"/>
  <c r="Y24" i="3"/>
  <c r="AN24" i="3"/>
  <c r="Z24" i="3"/>
  <c r="AO24" i="3"/>
  <c r="AA24" i="3"/>
  <c r="AP24" i="3"/>
  <c r="AB24" i="3"/>
  <c r="AQ24" i="3"/>
  <c r="AC24" i="3"/>
  <c r="AR24" i="3"/>
  <c r="AD24" i="3"/>
  <c r="S23" i="3"/>
  <c r="T23" i="3"/>
  <c r="U23" i="3"/>
  <c r="AJ23" i="3"/>
  <c r="V23" i="3"/>
  <c r="AK23" i="3"/>
  <c r="W23" i="3"/>
  <c r="AL23" i="3"/>
  <c r="X23" i="3"/>
  <c r="AM23" i="3"/>
  <c r="Y23" i="3"/>
  <c r="AN23" i="3"/>
  <c r="Z23" i="3"/>
  <c r="AO23" i="3"/>
  <c r="AA23" i="3"/>
  <c r="AP23" i="3"/>
  <c r="AB23" i="3"/>
  <c r="AQ23" i="3"/>
  <c r="AC23" i="3"/>
  <c r="AD23" i="3"/>
  <c r="AS23" i="3"/>
  <c r="S25" i="3"/>
  <c r="AH25" i="3"/>
  <c r="AE26" i="3"/>
  <c r="F28" i="4"/>
  <c r="AE27" i="3"/>
  <c r="F30" i="4"/>
  <c r="T7" i="3"/>
  <c r="T8" i="3"/>
  <c r="AI8" i="3"/>
  <c r="U7" i="3"/>
  <c r="U8" i="3"/>
  <c r="AJ8" i="3"/>
  <c r="U10" i="3"/>
  <c r="V7" i="3"/>
  <c r="V8" i="3"/>
  <c r="AK8" i="3"/>
  <c r="W7" i="3"/>
  <c r="W8" i="3"/>
  <c r="W10" i="3" s="1"/>
  <c r="AL8" i="3"/>
  <c r="X7" i="3"/>
  <c r="X8" i="3"/>
  <c r="Y7" i="3"/>
  <c r="AN7" i="3"/>
  <c r="Y8" i="3"/>
  <c r="AN8" i="3"/>
  <c r="AN10" i="3" s="1"/>
  <c r="Z7" i="3"/>
  <c r="AO7" i="3"/>
  <c r="Z8" i="3"/>
  <c r="AA7" i="3"/>
  <c r="AA8" i="3"/>
  <c r="AA10" i="3" s="1"/>
  <c r="AB7" i="3"/>
  <c r="AQ7" i="3"/>
  <c r="AB8" i="3"/>
  <c r="AB10" i="3" s="1"/>
  <c r="AQ8" i="3"/>
  <c r="AC7" i="3"/>
  <c r="AR7" i="3"/>
  <c r="AC8" i="3"/>
  <c r="AC10" i="3" s="1"/>
  <c r="AD7" i="3"/>
  <c r="AD8" i="3"/>
  <c r="L13" i="5"/>
  <c r="AD10" i="3"/>
  <c r="T13" i="3"/>
  <c r="AI13" i="3"/>
  <c r="U13" i="3"/>
  <c r="W13" i="3"/>
  <c r="Y13" i="3"/>
  <c r="AN13" i="3"/>
  <c r="AB13" i="3"/>
  <c r="AC13" i="3"/>
  <c r="AR13" i="3"/>
  <c r="AD13" i="3"/>
  <c r="AS13" i="3"/>
  <c r="S22" i="3"/>
  <c r="T22" i="3"/>
  <c r="U22" i="3"/>
  <c r="V22" i="3"/>
  <c r="W22" i="3"/>
  <c r="X22" i="3"/>
  <c r="Y22" i="3"/>
  <c r="Z22" i="3"/>
  <c r="AA22" i="3"/>
  <c r="AB22" i="3"/>
  <c r="AC22" i="3"/>
  <c r="AD22" i="3"/>
  <c r="AL14" i="3"/>
  <c r="AP14" i="3"/>
  <c r="AQ14" i="3"/>
  <c r="AI15" i="3"/>
  <c r="AL15" i="3"/>
  <c r="AL16" i="3"/>
  <c r="AI16" i="3"/>
  <c r="AL17" i="3"/>
  <c r="AQ17" i="3"/>
  <c r="AH18" i="3"/>
  <c r="AP18" i="3"/>
  <c r="AS18" i="3"/>
  <c r="AO20" i="3"/>
  <c r="I24" i="4"/>
  <c r="AK24" i="3"/>
  <c r="AS24" i="3"/>
  <c r="AI23" i="3"/>
  <c r="AR23" i="3"/>
  <c r="AT26" i="3"/>
  <c r="I28" i="4"/>
  <c r="AH27" i="3"/>
  <c r="AI27" i="3"/>
  <c r="AJ27" i="3"/>
  <c r="AK27" i="3"/>
  <c r="AL27" i="3"/>
  <c r="AM27" i="3"/>
  <c r="AN27" i="3"/>
  <c r="AO27" i="3"/>
  <c r="AP27" i="3"/>
  <c r="AQ27" i="3"/>
  <c r="AR27" i="3"/>
  <c r="AS27" i="3"/>
  <c r="AI7" i="3"/>
  <c r="AI10" i="3" s="1"/>
  <c r="AJ7" i="3"/>
  <c r="AM8" i="3"/>
  <c r="AO8" i="3"/>
  <c r="AO10" i="3" s="1"/>
  <c r="AP7" i="3"/>
  <c r="AS7" i="3"/>
  <c r="AS8" i="3"/>
  <c r="U13" i="5"/>
  <c r="AJ13" i="3"/>
  <c r="AL13" i="3"/>
  <c r="V2" i="3"/>
  <c r="AK2" i="3"/>
  <c r="A16" i="4"/>
  <c r="A17" i="4"/>
  <c r="A18" i="4"/>
  <c r="A19" i="4"/>
  <c r="A20" i="4"/>
  <c r="A22" i="4"/>
  <c r="A29" i="4"/>
  <c r="P22" i="3"/>
  <c r="P8" i="3"/>
  <c r="P9" i="3"/>
  <c r="AE9" i="3"/>
  <c r="AT34" i="3"/>
  <c r="AT36" i="3"/>
  <c r="AT21" i="3"/>
  <c r="I23" i="4"/>
  <c r="AT22" i="3"/>
  <c r="AT9" i="3"/>
  <c r="AE34" i="3"/>
  <c r="AE36" i="3"/>
  <c r="P33" i="3"/>
  <c r="P34" i="3"/>
  <c r="P36" i="3"/>
  <c r="P7" i="3"/>
  <c r="E24" i="8"/>
  <c r="H24" i="8"/>
  <c r="L24" i="8"/>
  <c r="E25" i="8"/>
  <c r="H25" i="8"/>
  <c r="N25" i="8"/>
  <c r="H26" i="8"/>
  <c r="E30" i="8"/>
  <c r="C30" i="8"/>
  <c r="L26" i="5"/>
  <c r="L29" i="5"/>
  <c r="L27" i="5"/>
  <c r="U29" i="5" s="1"/>
  <c r="U26" i="5"/>
  <c r="T16" i="3"/>
  <c r="F17" i="16"/>
  <c r="P24" i="8"/>
  <c r="N24" i="8"/>
  <c r="AE35" i="3"/>
  <c r="C16" i="7"/>
  <c r="J5" i="14"/>
  <c r="J14" i="14"/>
  <c r="AP8" i="3"/>
  <c r="AP10" i="3"/>
  <c r="A22" i="16"/>
  <c r="A23" i="16"/>
  <c r="G22" i="16"/>
  <c r="L26" i="8"/>
  <c r="P26" i="8"/>
  <c r="N26" i="8"/>
  <c r="N30" i="8"/>
  <c r="AI17" i="3"/>
  <c r="L25" i="8"/>
  <c r="F31" i="4"/>
  <c r="AK14" i="3"/>
  <c r="AS10" i="3"/>
  <c r="AR8" i="3"/>
  <c r="AA16" i="3"/>
  <c r="AP15" i="3"/>
  <c r="AP16" i="3"/>
  <c r="P25" i="8"/>
  <c r="AD16" i="3"/>
  <c r="AT25" i="3"/>
  <c r="I27" i="4"/>
  <c r="Y16" i="3"/>
  <c r="P30" i="8"/>
  <c r="I31" i="4"/>
  <c r="AE21" i="3"/>
  <c r="F23" i="4"/>
  <c r="AE14" i="3"/>
  <c r="F16" i="4"/>
  <c r="AH33" i="3"/>
  <c r="AL7" i="3"/>
  <c r="AL10" i="3"/>
  <c r="AQ15" i="3"/>
  <c r="Y10" i="3"/>
  <c r="AT20" i="3"/>
  <c r="I22" i="4"/>
  <c r="B22" i="16"/>
  <c r="F22" i="16"/>
  <c r="D22" i="16"/>
  <c r="D29" i="3"/>
  <c r="E22" i="16"/>
  <c r="D32" i="3"/>
  <c r="T10" i="3"/>
  <c r="T11" i="3"/>
  <c r="U27" i="5"/>
  <c r="V31" i="5"/>
  <c r="M31" i="5"/>
  <c r="L30" i="8"/>
  <c r="AJ10" i="3"/>
  <c r="AI14" i="3"/>
  <c r="AT14" i="3"/>
  <c r="I16" i="4"/>
  <c r="AK7" i="3"/>
  <c r="AK10" i="3"/>
  <c r="V10" i="3"/>
  <c r="AJ18" i="3"/>
  <c r="AJ17" i="3"/>
  <c r="AH7" i="3"/>
  <c r="AQ16" i="3"/>
  <c r="C31" i="4"/>
  <c r="L33" i="8"/>
  <c r="C22" i="16"/>
  <c r="D23" i="16"/>
  <c r="E29" i="3"/>
  <c r="F23" i="16"/>
  <c r="C23" i="16"/>
  <c r="E23" i="16"/>
  <c r="E32" i="3"/>
  <c r="G23" i="16"/>
  <c r="B23" i="16"/>
  <c r="A24" i="16"/>
  <c r="B24" i="16"/>
  <c r="G24" i="16"/>
  <c r="G16" i="16"/>
  <c r="G17" i="16"/>
  <c r="AH24" i="3"/>
  <c r="AT24" i="3"/>
  <c r="I25" i="4"/>
  <c r="AE24" i="3"/>
  <c r="F25" i="4"/>
  <c r="AE17" i="3"/>
  <c r="F19" i="4"/>
  <c r="AI19" i="3"/>
  <c r="AT19" i="3"/>
  <c r="I21" i="4"/>
  <c r="AE19" i="3"/>
  <c r="F21" i="4"/>
  <c r="AE13" i="3"/>
  <c r="F12" i="4"/>
  <c r="H12" i="5"/>
  <c r="AE20" i="3"/>
  <c r="F22" i="4"/>
  <c r="AE25" i="3"/>
  <c r="F27" i="4"/>
  <c r="AQ10" i="3"/>
  <c r="AH23" i="3"/>
  <c r="AT23" i="3"/>
  <c r="I26" i="4"/>
  <c r="AE23" i="3"/>
  <c r="F26" i="4"/>
  <c r="X16" i="3"/>
  <c r="AM15" i="3"/>
  <c r="AM16" i="3"/>
  <c r="AE15" i="3"/>
  <c r="F17" i="4"/>
  <c r="AH13" i="3"/>
  <c r="P16" i="3"/>
  <c r="C18" i="4"/>
  <c r="AT33" i="3"/>
  <c r="AE7" i="3"/>
  <c r="AM7" i="3"/>
  <c r="AM10" i="3"/>
  <c r="X10" i="3"/>
  <c r="AE18" i="3"/>
  <c r="F20" i="4"/>
  <c r="AT17" i="3"/>
  <c r="I19" i="4"/>
  <c r="AC16" i="3"/>
  <c r="AR15" i="3"/>
  <c r="AR16" i="3"/>
  <c r="Z16" i="3"/>
  <c r="AO15" i="3"/>
  <c r="AO16" i="3"/>
  <c r="AH8" i="3"/>
  <c r="AE8" i="3"/>
  <c r="C38" i="3"/>
  <c r="D6" i="3"/>
  <c r="D11" i="3"/>
  <c r="AH10" i="3"/>
  <c r="AK15" i="3"/>
  <c r="AK16" i="3"/>
  <c r="AQ13" i="3"/>
  <c r="AR10" i="3"/>
  <c r="AT10" i="3" s="1"/>
  <c r="I11" i="4" s="1"/>
  <c r="J11" i="4" s="1"/>
  <c r="S10" i="3"/>
  <c r="AJ15" i="3"/>
  <c r="Z10" i="3"/>
  <c r="U16" i="3"/>
  <c r="A25" i="16"/>
  <c r="C24" i="16"/>
  <c r="F24" i="16"/>
  <c r="E24" i="16"/>
  <c r="F32" i="3"/>
  <c r="D24" i="16"/>
  <c r="F29" i="3"/>
  <c r="AE16" i="3"/>
  <c r="F18" i="4"/>
  <c r="AJ16" i="3"/>
  <c r="AT15" i="3"/>
  <c r="I17" i="4"/>
  <c r="J17" i="4" s="1"/>
  <c r="Q12" i="5"/>
  <c r="Z12" i="5"/>
  <c r="AT13" i="3"/>
  <c r="I12" i="4"/>
  <c r="J12" i="4" s="1"/>
  <c r="AE10" i="3"/>
  <c r="F11" i="4"/>
  <c r="G11" i="4" s="1"/>
  <c r="I13" i="4"/>
  <c r="J13" i="4" s="1"/>
  <c r="AT7" i="3"/>
  <c r="B25" i="16"/>
  <c r="D25" i="16"/>
  <c r="G29" i="3"/>
  <c r="F25" i="16"/>
  <c r="E25" i="16"/>
  <c r="G32" i="3"/>
  <c r="G25" i="16"/>
  <c r="C25" i="16"/>
  <c r="A26" i="16"/>
  <c r="AT16" i="3"/>
  <c r="F13" i="4"/>
  <c r="G13" i="4" s="1"/>
  <c r="E26" i="16"/>
  <c r="H32" i="3"/>
  <c r="G26" i="16"/>
  <c r="B26" i="16"/>
  <c r="D26" i="16"/>
  <c r="H29" i="3"/>
  <c r="C26" i="16"/>
  <c r="F26" i="16"/>
  <c r="A27" i="16"/>
  <c r="I18" i="4"/>
  <c r="J18" i="4" s="1"/>
  <c r="G27" i="16"/>
  <c r="E27" i="16"/>
  <c r="I32" i="3"/>
  <c r="F27" i="16"/>
  <c r="B27" i="16"/>
  <c r="A28" i="16"/>
  <c r="C27" i="16"/>
  <c r="D27" i="16"/>
  <c r="I29" i="3"/>
  <c r="D28" i="16"/>
  <c r="J29" i="3"/>
  <c r="F28" i="16"/>
  <c r="E28" i="16"/>
  <c r="J32" i="3"/>
  <c r="G28" i="16"/>
  <c r="A29" i="16"/>
  <c r="B28" i="16"/>
  <c r="C28" i="16"/>
  <c r="B29" i="16"/>
  <c r="A30" i="16"/>
  <c r="G29" i="16"/>
  <c r="C29" i="16"/>
  <c r="E29" i="16"/>
  <c r="K32" i="3"/>
  <c r="F29" i="16"/>
  <c r="D29" i="16"/>
  <c r="K29" i="3"/>
  <c r="E30" i="16"/>
  <c r="L32" i="3"/>
  <c r="A31" i="16"/>
  <c r="B30" i="16"/>
  <c r="G30" i="16"/>
  <c r="C30" i="16"/>
  <c r="D30" i="16"/>
  <c r="L29" i="3"/>
  <c r="F30" i="16"/>
  <c r="C31" i="16"/>
  <c r="B31" i="16"/>
  <c r="E31" i="16"/>
  <c r="M32" i="3"/>
  <c r="G31" i="16"/>
  <c r="A32" i="16"/>
  <c r="D31" i="16"/>
  <c r="M29" i="3"/>
  <c r="F31" i="16"/>
  <c r="D32" i="16"/>
  <c r="N29" i="3"/>
  <c r="F32" i="16"/>
  <c r="C32" i="16"/>
  <c r="G32" i="16"/>
  <c r="B32" i="16"/>
  <c r="E32" i="16"/>
  <c r="N32" i="3"/>
  <c r="A33" i="16"/>
  <c r="F33" i="16"/>
  <c r="E33" i="16"/>
  <c r="O32" i="3"/>
  <c r="P32" i="3"/>
  <c r="D33" i="16"/>
  <c r="O29" i="3"/>
  <c r="A34" i="16"/>
  <c r="B33" i="16"/>
  <c r="G33" i="16"/>
  <c r="C33" i="16"/>
  <c r="F34" i="16"/>
  <c r="C34" i="16"/>
  <c r="D34" i="16"/>
  <c r="S29" i="3"/>
  <c r="E34" i="16"/>
  <c r="S32" i="3"/>
  <c r="A35" i="16"/>
  <c r="B34" i="16"/>
  <c r="G34" i="16"/>
  <c r="P29" i="3"/>
  <c r="F35" i="16"/>
  <c r="G35" i="16"/>
  <c r="A36" i="16"/>
  <c r="E35" i="16"/>
  <c r="T32" i="3"/>
  <c r="D35" i="16"/>
  <c r="T29" i="3"/>
  <c r="B35" i="16"/>
  <c r="C35" i="16"/>
  <c r="F36" i="16"/>
  <c r="C36" i="16"/>
  <c r="B36" i="16"/>
  <c r="G36" i="16"/>
  <c r="E36" i="16"/>
  <c r="U32" i="3"/>
  <c r="D36" i="16"/>
  <c r="U29" i="3"/>
  <c r="A37" i="16"/>
  <c r="D37" i="16"/>
  <c r="V29" i="3"/>
  <c r="E37" i="16"/>
  <c r="V32" i="3"/>
  <c r="B37" i="16"/>
  <c r="F37" i="16"/>
  <c r="A38" i="16"/>
  <c r="C37" i="16"/>
  <c r="G37" i="16"/>
  <c r="D38" i="16"/>
  <c r="W29" i="3"/>
  <c r="G38" i="16"/>
  <c r="B38" i="16"/>
  <c r="F38" i="16"/>
  <c r="A39" i="16"/>
  <c r="E38" i="16"/>
  <c r="W32" i="3"/>
  <c r="C38" i="16"/>
  <c r="G39" i="16"/>
  <c r="E39" i="16"/>
  <c r="X32" i="3"/>
  <c r="D39" i="16"/>
  <c r="X29" i="3"/>
  <c r="F39" i="16"/>
  <c r="C39" i="16"/>
  <c r="A40" i="16"/>
  <c r="B39" i="16"/>
  <c r="A41" i="16"/>
  <c r="B40" i="16"/>
  <c r="E40" i="16"/>
  <c r="Y32" i="3"/>
  <c r="C40" i="16"/>
  <c r="G40" i="16"/>
  <c r="D40" i="16"/>
  <c r="Y29" i="3"/>
  <c r="F40" i="16"/>
  <c r="D41" i="16"/>
  <c r="Z29" i="3"/>
  <c r="G41" i="16"/>
  <c r="E41" i="16"/>
  <c r="Z32" i="3"/>
  <c r="B41" i="16"/>
  <c r="F41" i="16"/>
  <c r="C41" i="16"/>
  <c r="A42" i="16"/>
  <c r="F42" i="16"/>
  <c r="A43" i="16"/>
  <c r="D42" i="16"/>
  <c r="AA29" i="3"/>
  <c r="C42" i="16"/>
  <c r="B42" i="16"/>
  <c r="E42" i="16"/>
  <c r="AA32" i="3"/>
  <c r="G42" i="16"/>
  <c r="A44" i="16"/>
  <c r="E43" i="16"/>
  <c r="AB32" i="3"/>
  <c r="D43" i="16"/>
  <c r="AB29" i="3"/>
  <c r="B43" i="16"/>
  <c r="C43" i="16"/>
  <c r="G43" i="16"/>
  <c r="F43" i="16"/>
  <c r="F44" i="16"/>
  <c r="B44" i="16"/>
  <c r="E44" i="16"/>
  <c r="AC32" i="3"/>
  <c r="D44" i="16"/>
  <c r="AC29" i="3"/>
  <c r="A45" i="16"/>
  <c r="C44" i="16"/>
  <c r="G44" i="16"/>
  <c r="F45" i="16"/>
  <c r="D45" i="16"/>
  <c r="AD29" i="3"/>
  <c r="B45" i="16"/>
  <c r="G45" i="16"/>
  <c r="A46" i="16"/>
  <c r="C45" i="16"/>
  <c r="E45" i="16"/>
  <c r="AD32" i="3"/>
  <c r="AE29" i="3"/>
  <c r="A47" i="16"/>
  <c r="B46" i="16"/>
  <c r="G46" i="16"/>
  <c r="F46" i="16"/>
  <c r="H23" i="5"/>
  <c r="D46" i="16"/>
  <c r="AH29" i="3"/>
  <c r="C46" i="16"/>
  <c r="E46" i="16"/>
  <c r="AH32" i="3"/>
  <c r="AE32" i="3"/>
  <c r="B47" i="16"/>
  <c r="G47" i="16"/>
  <c r="A48" i="16"/>
  <c r="C47" i="16"/>
  <c r="D47" i="16"/>
  <c r="AI29" i="3"/>
  <c r="E47" i="16"/>
  <c r="AI32" i="3"/>
  <c r="F47" i="16"/>
  <c r="F48" i="16"/>
  <c r="E48" i="16"/>
  <c r="AJ32" i="3"/>
  <c r="B48" i="16"/>
  <c r="D48" i="16"/>
  <c r="AJ29" i="3"/>
  <c r="C48" i="16"/>
  <c r="A49" i="16"/>
  <c r="G48" i="16"/>
  <c r="C49" i="16"/>
  <c r="A50" i="16"/>
  <c r="G49" i="16"/>
  <c r="E49" i="16"/>
  <c r="AK32" i="3"/>
  <c r="B49" i="16"/>
  <c r="F49" i="16"/>
  <c r="D49" i="16"/>
  <c r="AK29" i="3"/>
  <c r="C50" i="16"/>
  <c r="G50" i="16"/>
  <c r="D50" i="16"/>
  <c r="AL29" i="3"/>
  <c r="A51" i="16"/>
  <c r="E50" i="16"/>
  <c r="AL32" i="3"/>
  <c r="B50" i="16"/>
  <c r="F50" i="16"/>
  <c r="C51" i="16"/>
  <c r="F51" i="16"/>
  <c r="G51" i="16"/>
  <c r="A52" i="16"/>
  <c r="E51" i="16"/>
  <c r="AM32" i="3"/>
  <c r="D51" i="16"/>
  <c r="AM29" i="3"/>
  <c r="B51" i="16"/>
  <c r="G52" i="16"/>
  <c r="D52" i="16"/>
  <c r="AN29" i="3"/>
  <c r="A53" i="16"/>
  <c r="C52" i="16"/>
  <c r="F52" i="16"/>
  <c r="B52" i="16"/>
  <c r="E52" i="16"/>
  <c r="AN32" i="3"/>
  <c r="D53" i="16"/>
  <c r="AO29" i="3"/>
  <c r="F53" i="16"/>
  <c r="E53" i="16"/>
  <c r="AO32" i="3"/>
  <c r="B53" i="16"/>
  <c r="C53" i="16"/>
  <c r="A54" i="16"/>
  <c r="G53" i="16"/>
  <c r="E54" i="16"/>
  <c r="AP32" i="3"/>
  <c r="B54" i="16"/>
  <c r="C54" i="16"/>
  <c r="A55" i="16"/>
  <c r="G54" i="16"/>
  <c r="D54" i="16"/>
  <c r="AP29" i="3"/>
  <c r="F54" i="16"/>
  <c r="C55" i="16"/>
  <c r="F55" i="16"/>
  <c r="B55" i="16"/>
  <c r="D55" i="16"/>
  <c r="AQ29" i="3"/>
  <c r="G55" i="16"/>
  <c r="E55" i="16"/>
  <c r="AQ32" i="3"/>
  <c r="A56" i="16"/>
  <c r="E56" i="16"/>
  <c r="AR32" i="3"/>
  <c r="B56" i="16"/>
  <c r="G56" i="16"/>
  <c r="C56" i="16"/>
  <c r="F56" i="16"/>
  <c r="A57" i="16"/>
  <c r="D56" i="16"/>
  <c r="AR29" i="3"/>
  <c r="B57" i="16"/>
  <c r="F57" i="16"/>
  <c r="E57" i="16"/>
  <c r="AS32" i="3"/>
  <c r="D57" i="16"/>
  <c r="AS29" i="3"/>
  <c r="G57" i="16"/>
  <c r="C57" i="16"/>
  <c r="A58" i="16"/>
  <c r="AT32" i="3"/>
  <c r="D58" i="16"/>
  <c r="C58" i="16"/>
  <c r="E58" i="16"/>
  <c r="G58" i="16"/>
  <c r="B58" i="16"/>
  <c r="A59" i="16"/>
  <c r="F58" i="16"/>
  <c r="Q23" i="5"/>
  <c r="AT29" i="3"/>
  <c r="D59" i="16"/>
  <c r="F59" i="16"/>
  <c r="A60" i="16"/>
  <c r="C59" i="16"/>
  <c r="E59" i="16"/>
  <c r="B59" i="16"/>
  <c r="G59" i="16"/>
  <c r="E60" i="16"/>
  <c r="C60" i="16"/>
  <c r="F60" i="16"/>
  <c r="B60" i="16"/>
  <c r="A61" i="16"/>
  <c r="G60" i="16"/>
  <c r="D60" i="16"/>
  <c r="A62" i="16"/>
  <c r="D61" i="16"/>
  <c r="G61" i="16"/>
  <c r="E61" i="16"/>
  <c r="C61" i="16"/>
  <c r="B61" i="16"/>
  <c r="F61" i="16"/>
  <c r="D62" i="16"/>
  <c r="B62" i="16"/>
  <c r="F62" i="16"/>
  <c r="E62" i="16"/>
  <c r="G62" i="16"/>
  <c r="A63" i="16"/>
  <c r="C62" i="16"/>
  <c r="G63" i="16"/>
  <c r="C63" i="16"/>
  <c r="D63" i="16"/>
  <c r="E63" i="16"/>
  <c r="A64" i="16"/>
  <c r="F63" i="16"/>
  <c r="B63" i="16"/>
  <c r="E64" i="16"/>
  <c r="C64" i="16"/>
  <c r="G64" i="16"/>
  <c r="D64" i="16"/>
  <c r="F64" i="16"/>
  <c r="B64" i="16"/>
  <c r="A65" i="16"/>
  <c r="A66" i="16"/>
  <c r="D65" i="16"/>
  <c r="F65" i="16"/>
  <c r="B65" i="16"/>
  <c r="E65" i="16"/>
  <c r="C65" i="16"/>
  <c r="G65" i="16"/>
  <c r="F66" i="16"/>
  <c r="D66" i="16"/>
  <c r="C66" i="16"/>
  <c r="A67" i="16"/>
  <c r="G66" i="16"/>
  <c r="E66" i="16"/>
  <c r="B66" i="16"/>
  <c r="F67" i="16"/>
  <c r="E67" i="16"/>
  <c r="G67" i="16"/>
  <c r="C67" i="16"/>
  <c r="A68" i="16"/>
  <c r="B67" i="16"/>
  <c r="D67" i="16"/>
  <c r="A69" i="16"/>
  <c r="B68" i="16"/>
  <c r="D68" i="16"/>
  <c r="G68" i="16"/>
  <c r="C68" i="16"/>
  <c r="E68" i="16"/>
  <c r="F68" i="16"/>
  <c r="F69" i="16"/>
  <c r="E69" i="16"/>
  <c r="A70" i="16"/>
  <c r="C69" i="16"/>
  <c r="B69" i="16"/>
  <c r="D69" i="16"/>
  <c r="G69" i="16"/>
  <c r="A71" i="16"/>
  <c r="D70" i="16"/>
  <c r="F70" i="16"/>
  <c r="Z23" i="5"/>
  <c r="C70" i="16"/>
  <c r="G70" i="16"/>
  <c r="B70" i="16"/>
  <c r="E70" i="16"/>
  <c r="A72" i="16"/>
  <c r="F71" i="16"/>
  <c r="D71" i="16"/>
  <c r="C71" i="16"/>
  <c r="G71" i="16"/>
  <c r="E71" i="16"/>
  <c r="B71" i="16"/>
  <c r="D72" i="16"/>
  <c r="E72" i="16"/>
  <c r="A73" i="16"/>
  <c r="G72" i="16"/>
  <c r="F72" i="16"/>
  <c r="C72" i="16"/>
  <c r="B72" i="16"/>
  <c r="F73" i="16"/>
  <c r="C73" i="16"/>
  <c r="B73" i="16"/>
  <c r="D73" i="16"/>
  <c r="G73" i="16"/>
  <c r="E73" i="16"/>
  <c r="A74" i="16"/>
  <c r="A75" i="16"/>
  <c r="E74" i="16"/>
  <c r="B74" i="16"/>
  <c r="C74" i="16"/>
  <c r="F74" i="16"/>
  <c r="D74" i="16"/>
  <c r="G74" i="16"/>
  <c r="E75" i="16"/>
  <c r="A76" i="16"/>
  <c r="F75" i="16"/>
  <c r="D75" i="16"/>
  <c r="C75" i="16"/>
  <c r="G75" i="16"/>
  <c r="B75" i="16"/>
  <c r="B76" i="16"/>
  <c r="F76" i="16"/>
  <c r="A77" i="16"/>
  <c r="E76" i="16"/>
  <c r="D76" i="16"/>
  <c r="C76" i="16"/>
  <c r="G76" i="16"/>
  <c r="G77" i="16"/>
  <c r="E77" i="16"/>
  <c r="F77" i="16"/>
  <c r="D77" i="16"/>
  <c r="C77" i="16"/>
  <c r="B77" i="16"/>
  <c r="A78" i="16"/>
  <c r="F78" i="16"/>
  <c r="A79" i="16"/>
  <c r="E78" i="16"/>
  <c r="C78" i="16"/>
  <c r="B78" i="16"/>
  <c r="G78" i="16"/>
  <c r="D78" i="16"/>
  <c r="C79" i="16"/>
  <c r="F79" i="16"/>
  <c r="A80" i="16"/>
  <c r="G79" i="16"/>
  <c r="D79" i="16"/>
  <c r="B79" i="16"/>
  <c r="E79" i="16"/>
  <c r="E80" i="16"/>
  <c r="G80" i="16"/>
  <c r="B80" i="16"/>
  <c r="A81" i="16"/>
  <c r="F80" i="16"/>
  <c r="C80" i="16"/>
  <c r="D80" i="16"/>
  <c r="C81" i="16"/>
  <c r="E81" i="16"/>
  <c r="B81" i="16"/>
  <c r="G81" i="16"/>
  <c r="F81" i="16"/>
  <c r="D81" i="16"/>
  <c r="A82" i="16"/>
  <c r="G82" i="16"/>
  <c r="E82" i="16"/>
  <c r="C82" i="16"/>
  <c r="F82" i="16"/>
  <c r="B82" i="16"/>
  <c r="A83" i="16"/>
  <c r="D82" i="16"/>
  <c r="G83" i="16"/>
  <c r="C83" i="16"/>
  <c r="A84" i="16"/>
  <c r="E83" i="16"/>
  <c r="F83" i="16"/>
  <c r="D83" i="16"/>
  <c r="B83" i="16"/>
  <c r="G84" i="16"/>
  <c r="A85" i="16"/>
  <c r="C84" i="16"/>
  <c r="B84" i="16"/>
  <c r="E84" i="16"/>
  <c r="D84" i="16"/>
  <c r="F84" i="16"/>
  <c r="C85" i="16"/>
  <c r="E85" i="16"/>
  <c r="A86" i="16"/>
  <c r="G85" i="16"/>
  <c r="D85" i="16"/>
  <c r="B85" i="16"/>
  <c r="F85" i="16"/>
  <c r="A87" i="16"/>
  <c r="F86" i="16"/>
  <c r="E86" i="16"/>
  <c r="G86" i="16"/>
  <c r="C86" i="16"/>
  <c r="D86" i="16"/>
  <c r="B86" i="16"/>
  <c r="C87" i="16"/>
  <c r="D87" i="16"/>
  <c r="G87" i="16"/>
  <c r="F87" i="16"/>
  <c r="E87" i="16"/>
  <c r="B87" i="16"/>
  <c r="A88" i="16"/>
  <c r="A89" i="16"/>
  <c r="F88" i="16"/>
  <c r="C88" i="16"/>
  <c r="B88" i="16"/>
  <c r="D88" i="16"/>
  <c r="E88" i="16"/>
  <c r="G88" i="16"/>
  <c r="D89" i="16"/>
  <c r="A90" i="16"/>
  <c r="B89" i="16"/>
  <c r="F89" i="16"/>
  <c r="C89" i="16"/>
  <c r="E89" i="16"/>
  <c r="G89" i="16"/>
  <c r="A91" i="16"/>
  <c r="B90" i="16"/>
  <c r="G90" i="16"/>
  <c r="E90" i="16"/>
  <c r="C90" i="16"/>
  <c r="F90" i="16"/>
  <c r="D90" i="16"/>
  <c r="E91" i="16"/>
  <c r="B91" i="16"/>
  <c r="A92" i="16"/>
  <c r="D91" i="16"/>
  <c r="G91" i="16"/>
  <c r="F91" i="16"/>
  <c r="C91" i="16"/>
  <c r="E92" i="16"/>
  <c r="B92" i="16"/>
  <c r="A93" i="16"/>
  <c r="C92" i="16"/>
  <c r="D92" i="16"/>
  <c r="F92" i="16"/>
  <c r="G92" i="16"/>
  <c r="C93" i="16"/>
  <c r="F93" i="16"/>
  <c r="G93" i="16"/>
  <c r="D93" i="16"/>
  <c r="A94" i="16"/>
  <c r="B93" i="16"/>
  <c r="E93" i="16"/>
  <c r="G94" i="16"/>
  <c r="A95" i="16"/>
  <c r="F94" i="16"/>
  <c r="C94" i="16"/>
  <c r="E94" i="16"/>
  <c r="D94" i="16"/>
  <c r="B94" i="16"/>
  <c r="B95" i="16"/>
  <c r="C95" i="16"/>
  <c r="D95" i="16"/>
  <c r="G95" i="16"/>
  <c r="F95" i="16"/>
  <c r="E95" i="16"/>
  <c r="A96" i="16"/>
  <c r="C96" i="16"/>
  <c r="D96" i="16"/>
  <c r="E96" i="16"/>
  <c r="G96" i="16"/>
  <c r="F96" i="16"/>
  <c r="B96" i="16"/>
  <c r="A97" i="16"/>
  <c r="A98" i="16"/>
  <c r="B97" i="16"/>
  <c r="C97" i="16"/>
  <c r="E97" i="16"/>
  <c r="G97" i="16"/>
  <c r="D97" i="16"/>
  <c r="F97" i="16"/>
  <c r="D98" i="16"/>
  <c r="G98" i="16"/>
  <c r="B98" i="16"/>
  <c r="A99" i="16"/>
  <c r="E98" i="16"/>
  <c r="F98" i="16"/>
  <c r="C98" i="16"/>
  <c r="F99" i="16"/>
  <c r="E99" i="16"/>
  <c r="B99" i="16"/>
  <c r="C99" i="16"/>
  <c r="A100" i="16"/>
  <c r="D99" i="16"/>
  <c r="G99" i="16"/>
  <c r="B100" i="16"/>
  <c r="C100" i="16"/>
  <c r="D100" i="16"/>
  <c r="G100" i="16"/>
  <c r="A101" i="16"/>
  <c r="F100" i="16"/>
  <c r="E100" i="16"/>
  <c r="B101" i="16"/>
  <c r="E101" i="16"/>
  <c r="A102" i="16"/>
  <c r="F101" i="16"/>
  <c r="D101" i="16"/>
  <c r="C101" i="16"/>
  <c r="G101" i="16"/>
  <c r="E102" i="16"/>
  <c r="F102" i="16"/>
  <c r="A103" i="16"/>
  <c r="G102" i="16"/>
  <c r="D102" i="16"/>
  <c r="C102" i="16"/>
  <c r="B102" i="16"/>
  <c r="D103" i="16"/>
  <c r="G103" i="16"/>
  <c r="A104" i="16"/>
  <c r="F103" i="16"/>
  <c r="E103" i="16"/>
  <c r="B103" i="16"/>
  <c r="C103" i="16"/>
  <c r="E104" i="16"/>
  <c r="F104" i="16"/>
  <c r="D104" i="16"/>
  <c r="B104" i="16"/>
  <c r="G104" i="16"/>
  <c r="A105" i="16"/>
  <c r="C104" i="16"/>
  <c r="F105" i="16"/>
  <c r="C105" i="16"/>
  <c r="A106" i="16"/>
  <c r="B105" i="16"/>
  <c r="D105" i="16"/>
  <c r="G105" i="16"/>
  <c r="E105" i="16"/>
  <c r="D106" i="16"/>
  <c r="F106" i="16"/>
  <c r="C106" i="16"/>
  <c r="B106" i="16"/>
  <c r="A107" i="16"/>
  <c r="G106" i="16"/>
  <c r="E106" i="16"/>
  <c r="F107" i="16"/>
  <c r="D107" i="16"/>
  <c r="G107" i="16"/>
  <c r="C107" i="16"/>
  <c r="E107" i="16"/>
  <c r="B107" i="16"/>
  <c r="A108" i="16"/>
  <c r="G108" i="16"/>
  <c r="F108" i="16"/>
  <c r="E108" i="16"/>
  <c r="D108" i="16"/>
  <c r="B108" i="16"/>
  <c r="A109" i="16"/>
  <c r="C108" i="16"/>
  <c r="A110" i="16"/>
  <c r="C109" i="16"/>
  <c r="G109" i="16"/>
  <c r="B109" i="16"/>
  <c r="E109" i="16"/>
  <c r="F109" i="16"/>
  <c r="D109" i="16"/>
  <c r="C110" i="16"/>
  <c r="E110" i="16"/>
  <c r="B110" i="16"/>
  <c r="A111" i="16"/>
  <c r="D110" i="16"/>
  <c r="G110" i="16"/>
  <c r="F110" i="16"/>
  <c r="E111" i="16"/>
  <c r="D111" i="16"/>
  <c r="A112" i="16"/>
  <c r="C111" i="16"/>
  <c r="G111" i="16"/>
  <c r="F111" i="16"/>
  <c r="B111" i="16"/>
  <c r="D112" i="16"/>
  <c r="A113" i="16"/>
  <c r="B112" i="16"/>
  <c r="G112" i="16"/>
  <c r="E112" i="16"/>
  <c r="F112" i="16"/>
  <c r="C112" i="16"/>
  <c r="E113" i="16"/>
  <c r="B113" i="16"/>
  <c r="G113" i="16"/>
  <c r="C113" i="16"/>
  <c r="F113" i="16"/>
  <c r="A114" i="16"/>
  <c r="D113" i="16"/>
  <c r="D114" i="16"/>
  <c r="E114" i="16"/>
  <c r="F114" i="16"/>
  <c r="G114" i="16"/>
  <c r="A115" i="16"/>
  <c r="B114" i="16"/>
  <c r="C114" i="16"/>
  <c r="B115" i="16"/>
  <c r="E115" i="16"/>
  <c r="C115" i="16"/>
  <c r="F115" i="16"/>
  <c r="A116" i="16"/>
  <c r="D115" i="16"/>
  <c r="G115" i="16"/>
  <c r="D116" i="16"/>
  <c r="G116" i="16"/>
  <c r="F116" i="16"/>
  <c r="B116" i="16"/>
  <c r="E116" i="16"/>
  <c r="A117" i="16"/>
  <c r="C116" i="16"/>
  <c r="F117" i="16"/>
  <c r="A118" i="16"/>
  <c r="B117" i="16"/>
  <c r="D117" i="16"/>
  <c r="G117" i="16"/>
  <c r="C117" i="16"/>
  <c r="E117" i="16"/>
  <c r="C118" i="16"/>
  <c r="A119" i="16"/>
  <c r="D118" i="16"/>
  <c r="B118" i="16"/>
  <c r="G118" i="16"/>
  <c r="F118" i="16"/>
  <c r="E118" i="16"/>
  <c r="E119" i="16"/>
  <c r="C119" i="16"/>
  <c r="B119" i="16"/>
  <c r="A120" i="16"/>
  <c r="F119" i="16"/>
  <c r="D119" i="16"/>
  <c r="G119" i="16"/>
  <c r="C120" i="16"/>
  <c r="E120" i="16"/>
  <c r="D120" i="16"/>
  <c r="B120" i="16"/>
  <c r="F120" i="16"/>
  <c r="A121" i="16"/>
  <c r="G120" i="16"/>
  <c r="C121" i="16"/>
  <c r="E121" i="16"/>
  <c r="D121" i="16"/>
  <c r="F121" i="16"/>
  <c r="A122" i="16"/>
  <c r="G121" i="16"/>
  <c r="B121" i="16"/>
  <c r="C122" i="16"/>
  <c r="B122" i="16"/>
  <c r="E122" i="16"/>
  <c r="F122" i="16"/>
  <c r="G122" i="16"/>
  <c r="A123" i="16"/>
  <c r="D122" i="16"/>
  <c r="F123" i="16"/>
  <c r="A124" i="16"/>
  <c r="B123" i="16"/>
  <c r="E123" i="16"/>
  <c r="G123" i="16"/>
  <c r="C123" i="16"/>
  <c r="D123" i="16"/>
  <c r="C124" i="16"/>
  <c r="A125" i="16"/>
  <c r="D124" i="16"/>
  <c r="E124" i="16"/>
  <c r="F124" i="16"/>
  <c r="G124" i="16"/>
  <c r="B124" i="16"/>
  <c r="F125" i="16"/>
  <c r="A126" i="16"/>
  <c r="C125" i="16"/>
  <c r="E125" i="16"/>
  <c r="B125" i="16"/>
  <c r="D125" i="16"/>
  <c r="G125" i="16"/>
  <c r="G126" i="16"/>
  <c r="C126" i="16"/>
  <c r="B126" i="16"/>
  <c r="D126" i="16"/>
  <c r="E126" i="16"/>
  <c r="F126" i="16"/>
  <c r="A127" i="16"/>
  <c r="F127" i="16"/>
  <c r="B127" i="16"/>
  <c r="A128" i="16"/>
  <c r="C127" i="16"/>
  <c r="D127" i="16"/>
  <c r="E127" i="16"/>
  <c r="G127" i="16"/>
  <c r="C128" i="16"/>
  <c r="B128" i="16"/>
  <c r="E128" i="16"/>
  <c r="F128" i="16"/>
  <c r="G128" i="16"/>
  <c r="A129" i="16"/>
  <c r="D128" i="16"/>
  <c r="F129" i="16"/>
  <c r="B129" i="16"/>
  <c r="G129" i="16"/>
  <c r="C129" i="16"/>
  <c r="D129" i="16"/>
  <c r="E129" i="16"/>
  <c r="A130" i="16"/>
  <c r="F130" i="16"/>
  <c r="E130" i="16"/>
  <c r="A131" i="16"/>
  <c r="C130" i="16"/>
  <c r="B130" i="16"/>
  <c r="D130" i="16"/>
  <c r="G130" i="16"/>
  <c r="E131" i="16"/>
  <c r="G131" i="16"/>
  <c r="B131" i="16"/>
  <c r="A132" i="16"/>
  <c r="C131" i="16"/>
  <c r="D131" i="16"/>
  <c r="F131" i="16"/>
  <c r="C132" i="16"/>
  <c r="A133" i="16"/>
  <c r="D132" i="16"/>
  <c r="E132" i="16"/>
  <c r="F132" i="16"/>
  <c r="G132" i="16"/>
  <c r="B132" i="16"/>
  <c r="G133" i="16"/>
  <c r="E133" i="16"/>
  <c r="D133" i="16"/>
  <c r="F133" i="16"/>
  <c r="B133" i="16"/>
  <c r="A134" i="16"/>
  <c r="C133" i="16"/>
  <c r="C134" i="16"/>
  <c r="A135" i="16"/>
  <c r="D134" i="16"/>
  <c r="E134" i="16"/>
  <c r="F134" i="16"/>
  <c r="G134" i="16"/>
  <c r="B134" i="16"/>
  <c r="C135" i="16"/>
  <c r="E135" i="16"/>
  <c r="B135" i="16"/>
  <c r="A136" i="16"/>
  <c r="D135" i="16"/>
  <c r="G135" i="16"/>
  <c r="F135" i="16"/>
  <c r="E136" i="16"/>
  <c r="C136" i="16"/>
  <c r="F136" i="16"/>
  <c r="D136" i="16"/>
  <c r="B136" i="16"/>
  <c r="A137" i="16"/>
  <c r="G136" i="16"/>
  <c r="E137" i="16"/>
  <c r="A138" i="16"/>
  <c r="G137" i="16"/>
  <c r="F137" i="16"/>
  <c r="B137" i="16"/>
  <c r="C137" i="16"/>
  <c r="D137" i="16"/>
  <c r="F138" i="16"/>
  <c r="E138" i="16"/>
  <c r="G138" i="16"/>
  <c r="C138" i="16"/>
  <c r="A139" i="16"/>
  <c r="D138" i="16"/>
  <c r="B138" i="16"/>
  <c r="F139" i="16"/>
  <c r="G139" i="16"/>
  <c r="A140" i="16"/>
  <c r="B139" i="16"/>
  <c r="C139" i="16"/>
  <c r="D139" i="16"/>
  <c r="E139" i="16"/>
  <c r="F140" i="16"/>
  <c r="E140" i="16"/>
  <c r="D140" i="16"/>
  <c r="C140" i="16"/>
  <c r="G140" i="16"/>
  <c r="B140" i="16"/>
  <c r="A141" i="16"/>
  <c r="G141" i="16"/>
  <c r="D141" i="16"/>
  <c r="F141" i="16"/>
  <c r="A142" i="16"/>
  <c r="B141" i="16"/>
  <c r="E141" i="16"/>
  <c r="C141" i="16"/>
  <c r="F142" i="16"/>
  <c r="G142" i="16"/>
  <c r="B142" i="16"/>
  <c r="A143" i="16"/>
  <c r="E142" i="16"/>
  <c r="C142" i="16"/>
  <c r="D142" i="16"/>
  <c r="E143" i="16"/>
  <c r="C143" i="16"/>
  <c r="B143" i="16"/>
  <c r="F143" i="16"/>
  <c r="A144" i="16"/>
  <c r="G143" i="16"/>
  <c r="D143" i="16"/>
  <c r="D144" i="16"/>
  <c r="A145" i="16"/>
  <c r="F144" i="16"/>
  <c r="C144" i="16"/>
  <c r="G144" i="16"/>
  <c r="B144" i="16"/>
  <c r="E144" i="16"/>
  <c r="B145" i="16"/>
  <c r="G145" i="16"/>
  <c r="F145" i="16"/>
  <c r="A146" i="16"/>
  <c r="C145" i="16"/>
  <c r="E145" i="16"/>
  <c r="D145" i="16"/>
  <c r="A147" i="16"/>
  <c r="D146" i="16"/>
  <c r="G146" i="16"/>
  <c r="F146" i="16"/>
  <c r="B146" i="16"/>
  <c r="E146" i="16"/>
  <c r="C146" i="16"/>
  <c r="A148" i="16"/>
  <c r="G147" i="16"/>
  <c r="B147" i="16"/>
  <c r="D147" i="16"/>
  <c r="C147" i="16"/>
  <c r="E147" i="16"/>
  <c r="F147" i="16"/>
  <c r="B148" i="16"/>
  <c r="C148" i="16"/>
  <c r="D148" i="16"/>
  <c r="E148" i="16"/>
  <c r="G148" i="16"/>
  <c r="A149" i="16"/>
  <c r="F148" i="16"/>
  <c r="B149" i="16"/>
  <c r="A150" i="16"/>
  <c r="D149" i="16"/>
  <c r="G149" i="16"/>
  <c r="C149" i="16"/>
  <c r="E149" i="16"/>
  <c r="F149" i="16"/>
  <c r="C150" i="16"/>
  <c r="E150" i="16"/>
  <c r="F150" i="16"/>
  <c r="D150" i="16"/>
  <c r="G150" i="16"/>
  <c r="B150" i="16"/>
  <c r="A151" i="16"/>
  <c r="E151" i="16"/>
  <c r="A152" i="16"/>
  <c r="G151" i="16"/>
  <c r="D151" i="16"/>
  <c r="F151" i="16"/>
  <c r="C151" i="16"/>
  <c r="B151" i="16"/>
  <c r="E152" i="16"/>
  <c r="F152" i="16"/>
  <c r="D152" i="16"/>
  <c r="C152" i="16"/>
  <c r="A153" i="16"/>
  <c r="G152" i="16"/>
  <c r="B152" i="16"/>
  <c r="F153" i="16"/>
  <c r="E153" i="16"/>
  <c r="B153" i="16"/>
  <c r="D153" i="16"/>
  <c r="C153" i="16"/>
  <c r="G153" i="16"/>
  <c r="A154" i="16"/>
  <c r="D154" i="16"/>
  <c r="B154" i="16"/>
  <c r="C154" i="16"/>
  <c r="F154" i="16"/>
  <c r="A155" i="16"/>
  <c r="G154" i="16"/>
  <c r="E154" i="16"/>
  <c r="A156" i="16"/>
  <c r="F155" i="16"/>
  <c r="B155" i="16"/>
  <c r="D155" i="16"/>
  <c r="E155" i="16"/>
  <c r="C155" i="16"/>
  <c r="G155" i="16"/>
  <c r="G156" i="16"/>
  <c r="F156" i="16"/>
  <c r="A157" i="16"/>
  <c r="B156" i="16"/>
  <c r="C156" i="16"/>
  <c r="D156" i="16"/>
  <c r="E156" i="16"/>
  <c r="C157" i="16"/>
  <c r="E157" i="16"/>
  <c r="F157" i="16"/>
  <c r="A158" i="16"/>
  <c r="G157" i="16"/>
  <c r="B157" i="16"/>
  <c r="D157" i="16"/>
  <c r="G158" i="16"/>
  <c r="A159" i="16"/>
  <c r="B158" i="16"/>
  <c r="F158" i="16"/>
  <c r="E158" i="16"/>
  <c r="C158" i="16"/>
  <c r="D158" i="16"/>
  <c r="D159" i="16"/>
  <c r="B159" i="16"/>
  <c r="F159" i="16"/>
  <c r="G159" i="16"/>
  <c r="E159" i="16"/>
  <c r="A160" i="16"/>
  <c r="C159" i="16"/>
  <c r="D160" i="16"/>
  <c r="B160" i="16"/>
  <c r="F160" i="16"/>
  <c r="G160" i="16"/>
  <c r="C160" i="16"/>
  <c r="A161" i="16"/>
  <c r="E160" i="16"/>
  <c r="C161" i="16"/>
  <c r="E161" i="16"/>
  <c r="G161" i="16"/>
  <c r="B161" i="16"/>
  <c r="D161" i="16"/>
  <c r="A162" i="16"/>
  <c r="F161" i="16"/>
  <c r="F162" i="16"/>
  <c r="E162" i="16"/>
  <c r="G162" i="16"/>
  <c r="C162" i="16"/>
  <c r="B162" i="16"/>
  <c r="A163" i="16"/>
  <c r="D162" i="16"/>
  <c r="F163" i="16"/>
  <c r="G163" i="16"/>
  <c r="A164" i="16"/>
  <c r="E163" i="16"/>
  <c r="C163" i="16"/>
  <c r="D163" i="16"/>
  <c r="B163" i="16"/>
  <c r="E164" i="16"/>
  <c r="F164" i="16"/>
  <c r="D164" i="16"/>
  <c r="B164" i="16"/>
  <c r="A165" i="16"/>
  <c r="G164" i="16"/>
  <c r="C164" i="16"/>
  <c r="C165" i="16"/>
  <c r="E165" i="16"/>
  <c r="A166" i="16"/>
  <c r="B165" i="16"/>
  <c r="G165" i="16"/>
  <c r="F165" i="16"/>
  <c r="D165" i="16"/>
  <c r="D166" i="16"/>
  <c r="A167" i="16"/>
  <c r="G166" i="16"/>
  <c r="E166" i="16"/>
  <c r="B166" i="16"/>
  <c r="F166" i="16"/>
  <c r="C166" i="16"/>
  <c r="E167" i="16"/>
  <c r="B167" i="16"/>
  <c r="D167" i="16"/>
  <c r="G167" i="16"/>
  <c r="A168" i="16"/>
  <c r="F167" i="16"/>
  <c r="C167" i="16"/>
  <c r="A169" i="16"/>
  <c r="B168" i="16"/>
  <c r="C168" i="16"/>
  <c r="F168" i="16"/>
  <c r="D168" i="16"/>
  <c r="E168" i="16"/>
  <c r="G168" i="16"/>
  <c r="A170" i="16"/>
  <c r="G169" i="16"/>
  <c r="D169" i="16"/>
  <c r="C169" i="16"/>
  <c r="E169" i="16"/>
  <c r="B169" i="16"/>
  <c r="F169" i="16"/>
  <c r="B170" i="16"/>
  <c r="C170" i="16"/>
  <c r="D170" i="16"/>
  <c r="A171" i="16"/>
  <c r="F170" i="16"/>
  <c r="E170" i="16"/>
  <c r="G170" i="16"/>
  <c r="A172" i="16"/>
  <c r="B171" i="16"/>
  <c r="D171" i="16"/>
  <c r="F171" i="16"/>
  <c r="G171" i="16"/>
  <c r="E171" i="16"/>
  <c r="C171" i="16"/>
  <c r="E172" i="16"/>
  <c r="D172" i="16"/>
  <c r="F172" i="16"/>
  <c r="G172" i="16"/>
  <c r="C172" i="16"/>
  <c r="A173" i="16"/>
  <c r="B172" i="16"/>
  <c r="B173" i="16"/>
  <c r="A174" i="16"/>
  <c r="E173" i="16"/>
  <c r="D173" i="16"/>
  <c r="F173" i="16"/>
  <c r="G173" i="16"/>
  <c r="C173" i="16"/>
  <c r="B174" i="16"/>
  <c r="A175" i="16"/>
  <c r="E174" i="16"/>
  <c r="G174" i="16"/>
  <c r="D174" i="16"/>
  <c r="F174" i="16"/>
  <c r="C174" i="16"/>
  <c r="E175" i="16"/>
  <c r="A176" i="16"/>
  <c r="B175" i="16"/>
  <c r="D175" i="16"/>
  <c r="F175" i="16"/>
  <c r="G175" i="16"/>
  <c r="C175" i="16"/>
  <c r="E176" i="16"/>
  <c r="G176" i="16"/>
  <c r="A177" i="16"/>
  <c r="B176" i="16"/>
  <c r="C176" i="16"/>
  <c r="D176" i="16"/>
  <c r="F176" i="16"/>
  <c r="A178" i="16"/>
  <c r="B177" i="16"/>
  <c r="C177" i="16"/>
  <c r="D177" i="16"/>
  <c r="F177" i="16"/>
  <c r="G177" i="16"/>
  <c r="E177" i="16"/>
  <c r="B178" i="16"/>
  <c r="E178" i="16"/>
  <c r="A179" i="16"/>
  <c r="D178" i="16"/>
  <c r="F178" i="16"/>
  <c r="C178" i="16"/>
  <c r="G178" i="16"/>
  <c r="G179" i="16"/>
  <c r="A180" i="16"/>
  <c r="D179" i="16"/>
  <c r="F179" i="16"/>
  <c r="B179" i="16"/>
  <c r="E179" i="16"/>
  <c r="C179" i="16"/>
  <c r="D180" i="16"/>
  <c r="B180" i="16"/>
  <c r="A181" i="16"/>
  <c r="C180" i="16"/>
  <c r="E180" i="16"/>
  <c r="G180" i="16"/>
  <c r="F180" i="16"/>
  <c r="F181" i="16"/>
  <c r="G181" i="16"/>
  <c r="A182" i="16"/>
  <c r="B181" i="16"/>
  <c r="C181" i="16"/>
  <c r="E181" i="16"/>
  <c r="D181" i="16"/>
  <c r="E182" i="16"/>
  <c r="B182" i="16"/>
  <c r="A183" i="16"/>
  <c r="G182" i="16"/>
  <c r="C182" i="16"/>
  <c r="F182" i="16"/>
  <c r="D182" i="16"/>
  <c r="D183" i="16"/>
  <c r="F183" i="16"/>
  <c r="C183" i="16"/>
  <c r="E183" i="16"/>
  <c r="G183" i="16"/>
  <c r="B183" i="16"/>
  <c r="A184" i="16"/>
  <c r="B184" i="16"/>
  <c r="F184" i="16"/>
  <c r="G184" i="16"/>
  <c r="A185" i="16"/>
  <c r="C184" i="16"/>
  <c r="D184" i="16"/>
  <c r="E184" i="16"/>
  <c r="A186" i="16"/>
  <c r="F185" i="16"/>
  <c r="B185" i="16"/>
  <c r="G185" i="16"/>
  <c r="C185" i="16"/>
  <c r="E185" i="16"/>
  <c r="D185" i="16"/>
  <c r="F186" i="16"/>
  <c r="C186" i="16"/>
  <c r="A187" i="16"/>
  <c r="G186" i="16"/>
  <c r="B186" i="16"/>
  <c r="D186" i="16"/>
  <c r="E186" i="16"/>
  <c r="G187" i="16"/>
  <c r="B187" i="16"/>
  <c r="E187" i="16"/>
  <c r="F187" i="16"/>
  <c r="A188" i="16"/>
  <c r="C187" i="16"/>
  <c r="D187" i="16"/>
  <c r="A189" i="16"/>
  <c r="C188" i="16"/>
  <c r="D188" i="16"/>
  <c r="E188" i="16"/>
  <c r="F188" i="16"/>
  <c r="G188" i="16"/>
  <c r="B188" i="16"/>
  <c r="B189" i="16"/>
  <c r="G189" i="16"/>
  <c r="C189" i="16"/>
  <c r="D189" i="16"/>
  <c r="A190" i="16"/>
  <c r="E189" i="16"/>
  <c r="F189" i="16"/>
  <c r="D190" i="16"/>
  <c r="F190" i="16"/>
  <c r="C190" i="16"/>
  <c r="A191" i="16"/>
  <c r="B190" i="16"/>
  <c r="E190" i="16"/>
  <c r="G190" i="16"/>
  <c r="D191" i="16"/>
  <c r="E191" i="16"/>
  <c r="G191" i="16"/>
  <c r="F191" i="16"/>
  <c r="C191" i="16"/>
  <c r="B191" i="16"/>
  <c r="A192" i="16"/>
  <c r="F192" i="16"/>
  <c r="G192" i="16"/>
  <c r="A193" i="16"/>
  <c r="C192" i="16"/>
  <c r="E192" i="16"/>
  <c r="B192" i="16"/>
  <c r="D192" i="16"/>
  <c r="D193" i="16"/>
  <c r="F193" i="16"/>
  <c r="E193" i="16"/>
  <c r="G193" i="16"/>
  <c r="B193" i="16"/>
  <c r="A194" i="16"/>
  <c r="C193" i="16"/>
  <c r="A195" i="16"/>
  <c r="C194" i="16"/>
  <c r="E194" i="16"/>
  <c r="F194" i="16"/>
  <c r="G194" i="16"/>
  <c r="B194" i="16"/>
  <c r="D194" i="16"/>
  <c r="A196" i="16"/>
  <c r="C195" i="16"/>
  <c r="E195" i="16"/>
  <c r="F195" i="16"/>
  <c r="G195" i="16"/>
  <c r="B195" i="16"/>
  <c r="D195" i="16"/>
  <c r="A197" i="16"/>
  <c r="E196" i="16"/>
  <c r="D196" i="16"/>
  <c r="F196" i="16"/>
  <c r="C196" i="16"/>
  <c r="G196" i="16"/>
  <c r="B196" i="16"/>
  <c r="D197" i="16"/>
  <c r="F197" i="16"/>
  <c r="E197" i="16"/>
  <c r="B197" i="16"/>
  <c r="A198" i="16"/>
  <c r="C197" i="16"/>
  <c r="G197" i="16"/>
  <c r="G198" i="16"/>
  <c r="A199" i="16"/>
  <c r="C198" i="16"/>
  <c r="E198" i="16"/>
  <c r="D198" i="16"/>
  <c r="F198" i="16"/>
  <c r="B198" i="16"/>
  <c r="G199" i="16"/>
  <c r="A200" i="16"/>
  <c r="B199" i="16"/>
  <c r="E199" i="16"/>
  <c r="C199" i="16"/>
  <c r="D199" i="16"/>
  <c r="F199" i="16"/>
  <c r="B200" i="16"/>
  <c r="C200" i="16"/>
  <c r="D200" i="16"/>
  <c r="F200" i="16"/>
  <c r="G200" i="16"/>
  <c r="A201" i="16"/>
  <c r="E200" i="16"/>
  <c r="E201" i="16"/>
  <c r="D201" i="16"/>
  <c r="F201" i="16"/>
  <c r="B201" i="16"/>
  <c r="A202" i="16"/>
  <c r="C201" i="16"/>
  <c r="G201" i="16"/>
  <c r="D202" i="16"/>
  <c r="A203" i="16"/>
  <c r="G202" i="16"/>
  <c r="B202" i="16"/>
  <c r="F202" i="16"/>
  <c r="C202" i="16"/>
  <c r="E202" i="16"/>
  <c r="C203" i="16"/>
  <c r="B203" i="16"/>
  <c r="D203" i="16"/>
  <c r="E203" i="16"/>
  <c r="G203" i="16"/>
  <c r="A204" i="16"/>
  <c r="F203" i="16"/>
  <c r="F204" i="16"/>
  <c r="C204" i="16"/>
  <c r="A205" i="16"/>
  <c r="D204" i="16"/>
  <c r="E204" i="16"/>
  <c r="G204" i="16"/>
  <c r="B204" i="16"/>
  <c r="B205" i="16"/>
  <c r="D205" i="16"/>
  <c r="G205" i="16"/>
  <c r="E205" i="16"/>
  <c r="F205" i="16"/>
  <c r="A206" i="16"/>
  <c r="C205" i="16"/>
  <c r="A207" i="16"/>
  <c r="F206" i="16"/>
  <c r="B206" i="16"/>
  <c r="D206" i="16"/>
  <c r="G206" i="16"/>
  <c r="E206" i="16"/>
  <c r="C206" i="16"/>
  <c r="D207" i="16"/>
  <c r="F207" i="16"/>
  <c r="E207" i="16"/>
  <c r="B207" i="16"/>
  <c r="A208" i="16"/>
  <c r="C207" i="16"/>
  <c r="G207" i="16"/>
  <c r="D208" i="16"/>
  <c r="E208" i="16"/>
  <c r="B208" i="16"/>
  <c r="C208" i="16"/>
  <c r="A209" i="16"/>
  <c r="G208" i="16"/>
  <c r="F208" i="16"/>
  <c r="C209" i="16"/>
  <c r="F209" i="16"/>
  <c r="B209" i="16"/>
  <c r="A210" i="16"/>
  <c r="D209" i="16"/>
  <c r="G209" i="16"/>
  <c r="E209" i="16"/>
  <c r="E210" i="16"/>
  <c r="D210" i="16"/>
  <c r="A211" i="16"/>
  <c r="F210" i="16"/>
  <c r="C210" i="16"/>
  <c r="G210" i="16"/>
  <c r="B210" i="16"/>
  <c r="F211" i="16"/>
  <c r="C211" i="16"/>
  <c r="D211" i="16"/>
  <c r="A212" i="16"/>
  <c r="G211" i="16"/>
  <c r="E211" i="16"/>
  <c r="B211" i="16"/>
  <c r="E212" i="16"/>
  <c r="G212" i="16"/>
  <c r="A213" i="16"/>
  <c r="C212" i="16"/>
  <c r="B212" i="16"/>
  <c r="F212" i="16"/>
  <c r="D212" i="16"/>
  <c r="B213" i="16"/>
  <c r="D213" i="16"/>
  <c r="F213" i="16"/>
  <c r="E213" i="16"/>
  <c r="G213" i="16"/>
  <c r="A214" i="16"/>
  <c r="C213" i="16"/>
  <c r="A215" i="16"/>
  <c r="D214" i="16"/>
  <c r="E214" i="16"/>
  <c r="C214" i="16"/>
  <c r="B214" i="16"/>
  <c r="F214" i="16"/>
  <c r="G214" i="16"/>
  <c r="B215" i="16"/>
  <c r="D215" i="16"/>
  <c r="C215" i="16"/>
  <c r="A216" i="16"/>
  <c r="F215" i="16"/>
  <c r="E215" i="16"/>
  <c r="G215" i="16"/>
  <c r="F216" i="16"/>
  <c r="C216" i="16"/>
  <c r="E216" i="16"/>
  <c r="B216" i="16"/>
  <c r="G216" i="16"/>
  <c r="A217" i="16"/>
  <c r="D216" i="16"/>
  <c r="G217" i="16"/>
  <c r="D217" i="16"/>
  <c r="F217" i="16"/>
  <c r="A218" i="16"/>
  <c r="C217" i="16"/>
  <c r="B217" i="16"/>
  <c r="E217" i="16"/>
  <c r="D218" i="16"/>
  <c r="G218" i="16"/>
  <c r="E218" i="16"/>
  <c r="B218" i="16"/>
  <c r="F218" i="16"/>
  <c r="C218" i="16"/>
  <c r="A219" i="16"/>
  <c r="D219" i="16"/>
  <c r="E219" i="16"/>
  <c r="B219" i="16"/>
  <c r="F219" i="16"/>
  <c r="C219" i="16"/>
  <c r="G219" i="16"/>
  <c r="A220" i="16"/>
  <c r="D220" i="16"/>
  <c r="B220" i="16"/>
  <c r="E220" i="16"/>
  <c r="G220" i="16"/>
  <c r="C220" i="16"/>
  <c r="A221" i="16"/>
  <c r="F220" i="16"/>
  <c r="G221" i="16"/>
  <c r="A222" i="16"/>
  <c r="C221" i="16"/>
  <c r="B221" i="16"/>
  <c r="D221" i="16"/>
  <c r="F221" i="16"/>
  <c r="E221" i="16"/>
  <c r="E222" i="16"/>
  <c r="F222" i="16"/>
  <c r="G222" i="16"/>
  <c r="A223" i="16"/>
  <c r="C222" i="16"/>
  <c r="D222" i="16"/>
  <c r="B222" i="16"/>
  <c r="C223" i="16"/>
  <c r="G223" i="16"/>
  <c r="A224" i="16"/>
  <c r="E223" i="16"/>
  <c r="F223" i="16"/>
  <c r="B223" i="16"/>
  <c r="D223" i="16"/>
  <c r="D224" i="16"/>
  <c r="C224" i="16"/>
  <c r="B224" i="16"/>
  <c r="G224" i="16"/>
  <c r="E224" i="16"/>
  <c r="A225" i="16"/>
  <c r="F224" i="16"/>
  <c r="A226" i="16"/>
  <c r="C225" i="16"/>
  <c r="F225" i="16"/>
  <c r="G225" i="16"/>
  <c r="B225" i="16"/>
  <c r="D225" i="16"/>
  <c r="E225" i="16"/>
  <c r="C226" i="16"/>
  <c r="B226" i="16"/>
  <c r="A227" i="16"/>
  <c r="D226" i="16"/>
  <c r="G226" i="16"/>
  <c r="F226" i="16"/>
  <c r="E226" i="16"/>
  <c r="B227" i="16"/>
  <c r="D227" i="16"/>
  <c r="E227" i="16"/>
  <c r="F227" i="16"/>
  <c r="C227" i="16"/>
  <c r="G227" i="16"/>
  <c r="A228" i="16"/>
  <c r="E228" i="16"/>
  <c r="D228" i="16"/>
  <c r="G228" i="16"/>
  <c r="A229" i="16"/>
  <c r="F228" i="16"/>
  <c r="B228" i="16"/>
  <c r="C228" i="16"/>
  <c r="F229" i="16"/>
  <c r="G229" i="16"/>
  <c r="C229" i="16"/>
  <c r="E229" i="16"/>
  <c r="A230" i="16"/>
  <c r="D229" i="16"/>
  <c r="B229" i="16"/>
  <c r="C230" i="16"/>
  <c r="D230" i="16"/>
  <c r="G230" i="16"/>
  <c r="E230" i="16"/>
  <c r="A231" i="16"/>
  <c r="B230" i="16"/>
  <c r="F230" i="16"/>
  <c r="E231" i="16"/>
  <c r="A232" i="16"/>
  <c r="G231" i="16"/>
  <c r="B231" i="16"/>
  <c r="F231" i="16"/>
  <c r="C231" i="16"/>
  <c r="D231" i="16"/>
  <c r="F232" i="16"/>
  <c r="G232" i="16"/>
  <c r="C232" i="16"/>
  <c r="B232" i="16"/>
  <c r="A233" i="16"/>
  <c r="E232" i="16"/>
  <c r="D232" i="16"/>
  <c r="F233" i="16"/>
  <c r="B233" i="16"/>
  <c r="D233" i="16"/>
  <c r="G233" i="16"/>
  <c r="A234" i="16"/>
  <c r="C233" i="16"/>
  <c r="E233" i="16"/>
  <c r="F234" i="16"/>
  <c r="G234" i="16"/>
  <c r="B234" i="16"/>
  <c r="A235" i="16"/>
  <c r="E234" i="16"/>
  <c r="C234" i="16"/>
  <c r="D234" i="16"/>
  <c r="F235" i="16"/>
  <c r="A236" i="16"/>
  <c r="E235" i="16"/>
  <c r="C235" i="16"/>
  <c r="B235" i="16"/>
  <c r="G235" i="16"/>
  <c r="D235" i="16"/>
  <c r="D236" i="16"/>
  <c r="C236" i="16"/>
  <c r="B236" i="16"/>
  <c r="E236" i="16"/>
  <c r="G236" i="16"/>
  <c r="F236" i="16"/>
  <c r="A237" i="16"/>
  <c r="G237" i="16"/>
  <c r="B237" i="16"/>
  <c r="D237" i="16"/>
  <c r="A238" i="16"/>
  <c r="E237" i="16"/>
  <c r="C237" i="16"/>
  <c r="F237" i="16"/>
  <c r="B238" i="16"/>
  <c r="E238" i="16"/>
  <c r="D238" i="16"/>
  <c r="A239" i="16"/>
  <c r="G238" i="16"/>
  <c r="F238" i="16"/>
  <c r="C238" i="16"/>
  <c r="A240" i="16"/>
  <c r="F239" i="16"/>
  <c r="D239" i="16"/>
  <c r="E239" i="16"/>
  <c r="C239" i="16"/>
  <c r="G239" i="16"/>
  <c r="B239" i="16"/>
  <c r="C240" i="16"/>
  <c r="F240" i="16"/>
  <c r="D240" i="16"/>
  <c r="G240" i="16"/>
  <c r="B240" i="16"/>
  <c r="E240" i="16"/>
  <c r="A241" i="16"/>
  <c r="G241" i="16"/>
  <c r="F241" i="16"/>
  <c r="D241" i="16"/>
  <c r="A242" i="16"/>
  <c r="B241" i="16"/>
  <c r="E241" i="16"/>
  <c r="C241" i="16"/>
  <c r="D242" i="16"/>
  <c r="C242" i="16"/>
  <c r="G242" i="16"/>
  <c r="E242" i="16"/>
  <c r="A243" i="16"/>
  <c r="F242" i="16"/>
  <c r="B242" i="16"/>
  <c r="E243" i="16"/>
  <c r="A244" i="16"/>
  <c r="C243" i="16"/>
  <c r="D243" i="16"/>
  <c r="B243" i="16"/>
  <c r="F243" i="16"/>
  <c r="G243" i="16"/>
  <c r="E244" i="16"/>
  <c r="B244" i="16"/>
  <c r="A245" i="16"/>
  <c r="G244" i="16"/>
  <c r="C244" i="16"/>
  <c r="D244" i="16"/>
  <c r="F244" i="16"/>
  <c r="G245" i="16"/>
  <c r="D245" i="16"/>
  <c r="A246" i="16"/>
  <c r="B245" i="16"/>
  <c r="C245" i="16"/>
  <c r="F245" i="16"/>
  <c r="E245" i="16"/>
  <c r="A247" i="16"/>
  <c r="D246" i="16"/>
  <c r="F246" i="16"/>
  <c r="G246" i="16"/>
  <c r="E246" i="16"/>
  <c r="C246" i="16"/>
  <c r="B246" i="16"/>
  <c r="F247" i="16"/>
  <c r="G247" i="16"/>
  <c r="E247" i="16"/>
  <c r="C247" i="16"/>
  <c r="B247" i="16"/>
  <c r="A248" i="16"/>
  <c r="D247" i="16"/>
  <c r="D248" i="16"/>
  <c r="G248" i="16"/>
  <c r="C248" i="16"/>
  <c r="E248" i="16"/>
  <c r="B248" i="16"/>
  <c r="F248" i="16"/>
  <c r="A249" i="16"/>
  <c r="D249" i="16"/>
  <c r="A250" i="16"/>
  <c r="E249" i="16"/>
  <c r="G249" i="16"/>
  <c r="F249" i="16"/>
  <c r="B249" i="16"/>
  <c r="C249" i="16"/>
  <c r="D250" i="16"/>
  <c r="E250" i="16"/>
  <c r="G250" i="16"/>
  <c r="C250" i="16"/>
  <c r="B250" i="16"/>
  <c r="F250" i="16"/>
  <c r="A251" i="16"/>
  <c r="F251" i="16"/>
  <c r="D251" i="16"/>
  <c r="A252" i="16"/>
  <c r="C251" i="16"/>
  <c r="E251" i="16"/>
  <c r="B251" i="16"/>
  <c r="G251" i="16"/>
  <c r="G252" i="16"/>
  <c r="D252" i="16"/>
  <c r="C252" i="16"/>
  <c r="A253" i="16"/>
  <c r="F252" i="16"/>
  <c r="E252" i="16"/>
  <c r="B252" i="16"/>
  <c r="A254" i="16"/>
  <c r="F253" i="16"/>
  <c r="D253" i="16"/>
  <c r="C253" i="16"/>
  <c r="B253" i="16"/>
  <c r="G253" i="16"/>
  <c r="E253" i="16"/>
  <c r="D254" i="16"/>
  <c r="G254" i="16"/>
  <c r="B254" i="16"/>
  <c r="A255" i="16"/>
  <c r="C254" i="16"/>
  <c r="F254" i="16"/>
  <c r="E254" i="16"/>
  <c r="E255" i="16"/>
  <c r="G255" i="16"/>
  <c r="C255" i="16"/>
  <c r="F255" i="16"/>
  <c r="D255" i="16"/>
  <c r="A256" i="16"/>
  <c r="B255" i="16"/>
  <c r="B256" i="16"/>
  <c r="F256" i="16"/>
  <c r="C256" i="16"/>
  <c r="G256" i="16"/>
  <c r="A257" i="16"/>
  <c r="E256" i="16"/>
  <c r="D256" i="16"/>
  <c r="A258" i="16"/>
  <c r="E257" i="16"/>
  <c r="D257" i="16"/>
  <c r="C257" i="16"/>
  <c r="B257" i="16"/>
  <c r="F257" i="16"/>
  <c r="G257" i="16"/>
  <c r="B258" i="16"/>
  <c r="E258" i="16"/>
  <c r="D258" i="16"/>
  <c r="C258" i="16"/>
  <c r="G258" i="16"/>
  <c r="F258" i="16"/>
  <c r="A259" i="16"/>
  <c r="E259" i="16"/>
  <c r="D259" i="16"/>
  <c r="G259" i="16"/>
  <c r="F259" i="16"/>
  <c r="A260" i="16"/>
  <c r="B259" i="16"/>
  <c r="C259" i="16"/>
  <c r="F260" i="16"/>
  <c r="C260" i="16"/>
  <c r="B260" i="16"/>
  <c r="D260" i="16"/>
  <c r="A261" i="16"/>
  <c r="E260" i="16"/>
  <c r="G260" i="16"/>
  <c r="A262" i="16"/>
  <c r="G261" i="16"/>
  <c r="F261" i="16"/>
  <c r="D261" i="16"/>
  <c r="B261" i="16"/>
  <c r="E261" i="16"/>
  <c r="C261" i="16"/>
  <c r="G262" i="16"/>
  <c r="B262" i="16"/>
  <c r="C262" i="16"/>
  <c r="D262" i="16"/>
  <c r="F262" i="16"/>
  <c r="E262" i="16"/>
  <c r="A263" i="16"/>
  <c r="G263" i="16"/>
  <c r="F263" i="16"/>
  <c r="E263" i="16"/>
  <c r="D263" i="16"/>
  <c r="C263" i="16"/>
  <c r="B263" i="16"/>
  <c r="A264" i="16"/>
  <c r="B264" i="16"/>
  <c r="F264" i="16"/>
  <c r="E264" i="16"/>
  <c r="C264" i="16"/>
  <c r="D264" i="16"/>
  <c r="G264" i="16"/>
  <c r="A265" i="16"/>
  <c r="A266" i="16"/>
  <c r="B265" i="16"/>
  <c r="C265" i="16"/>
  <c r="D265" i="16"/>
  <c r="F265" i="16"/>
  <c r="E265" i="16"/>
  <c r="G265" i="16"/>
  <c r="A267" i="16"/>
  <c r="D266" i="16"/>
  <c r="F266" i="16"/>
  <c r="E266" i="16"/>
  <c r="C266" i="16"/>
  <c r="G266" i="16"/>
  <c r="B266" i="16"/>
  <c r="A268" i="16"/>
  <c r="E267" i="16"/>
  <c r="C267" i="16"/>
  <c r="D267" i="16"/>
  <c r="B267" i="16"/>
  <c r="G267" i="16"/>
  <c r="F267" i="16"/>
  <c r="F268" i="16"/>
  <c r="B268" i="16"/>
  <c r="E268" i="16"/>
  <c r="D268" i="16"/>
  <c r="A269" i="16"/>
  <c r="C268" i="16"/>
  <c r="G268" i="16"/>
  <c r="B269" i="16"/>
  <c r="E269" i="16"/>
  <c r="A270" i="16"/>
  <c r="G269" i="16"/>
  <c r="D269" i="16"/>
  <c r="F269" i="16"/>
  <c r="C269" i="16"/>
  <c r="D270" i="16"/>
  <c r="B270" i="16"/>
  <c r="C270" i="16"/>
  <c r="F270" i="16"/>
  <c r="A271" i="16"/>
  <c r="E270" i="16"/>
  <c r="G270" i="16"/>
  <c r="D271" i="16"/>
  <c r="C271" i="16"/>
  <c r="B271" i="16"/>
  <c r="A272" i="16"/>
  <c r="E271" i="16"/>
  <c r="F271" i="16"/>
  <c r="G271" i="16"/>
  <c r="E272" i="16"/>
  <c r="G272" i="16"/>
  <c r="A273" i="16"/>
  <c r="D272" i="16"/>
  <c r="B272" i="16"/>
  <c r="C272" i="16"/>
  <c r="F272" i="16"/>
  <c r="E273" i="16"/>
  <c r="G273" i="16"/>
  <c r="A274" i="16"/>
  <c r="B273" i="16"/>
  <c r="D273" i="16"/>
  <c r="C273" i="16"/>
  <c r="F273" i="16"/>
  <c r="G274" i="16"/>
  <c r="D274" i="16"/>
  <c r="F274" i="16"/>
  <c r="B274" i="16"/>
  <c r="E274" i="16"/>
  <c r="A275" i="16"/>
  <c r="C274" i="16"/>
  <c r="B275" i="16"/>
  <c r="C275" i="16"/>
  <c r="E275" i="16"/>
  <c r="A276" i="16"/>
  <c r="F275" i="16"/>
  <c r="D275" i="16"/>
  <c r="G275" i="16"/>
  <c r="A277" i="16"/>
  <c r="C276" i="16"/>
  <c r="F276" i="16"/>
  <c r="B276" i="16"/>
  <c r="E276" i="16"/>
  <c r="D276" i="16"/>
  <c r="G276" i="16"/>
  <c r="A278" i="16"/>
  <c r="E277" i="16"/>
  <c r="C277" i="16"/>
  <c r="D277" i="16"/>
  <c r="G277" i="16"/>
  <c r="F277" i="16"/>
  <c r="B277" i="16"/>
  <c r="D278" i="16"/>
  <c r="C278" i="16"/>
  <c r="F278" i="16"/>
  <c r="E278" i="16"/>
  <c r="G278" i="16"/>
  <c r="B278" i="16"/>
  <c r="A279" i="16"/>
  <c r="D279" i="16"/>
  <c r="E279" i="16"/>
  <c r="G279" i="16"/>
  <c r="B279" i="16"/>
  <c r="F279" i="16"/>
  <c r="C279" i="16"/>
  <c r="A280" i="16"/>
  <c r="B280" i="16"/>
  <c r="A281" i="16"/>
  <c r="G280" i="16"/>
  <c r="E280" i="16"/>
  <c r="D280" i="16"/>
  <c r="F280" i="16"/>
  <c r="C280" i="16"/>
  <c r="D281" i="16"/>
  <c r="F281" i="16"/>
  <c r="C281" i="16"/>
  <c r="E281" i="16"/>
  <c r="B281" i="16"/>
  <c r="A282" i="16"/>
  <c r="G281" i="16"/>
  <c r="G282" i="16"/>
  <c r="E282" i="16"/>
  <c r="D282" i="16"/>
  <c r="B282" i="16"/>
  <c r="C282" i="16"/>
  <c r="A283" i="16"/>
  <c r="F282" i="16"/>
  <c r="C283" i="16"/>
  <c r="D283" i="16"/>
  <c r="A284" i="16"/>
  <c r="B283" i="16"/>
  <c r="E283" i="16"/>
  <c r="G283" i="16"/>
  <c r="F283" i="16"/>
  <c r="G284" i="16"/>
  <c r="B284" i="16"/>
  <c r="D284" i="16"/>
  <c r="F284" i="16"/>
  <c r="C284" i="16"/>
  <c r="A285" i="16"/>
  <c r="E284" i="16"/>
  <c r="F285" i="16"/>
  <c r="G285" i="16"/>
  <c r="B285" i="16"/>
  <c r="C285" i="16"/>
  <c r="E285" i="16"/>
  <c r="D285" i="16"/>
  <c r="A286" i="16"/>
  <c r="E286" i="16"/>
  <c r="D286" i="16"/>
  <c r="F286" i="16"/>
  <c r="G286" i="16"/>
  <c r="B286" i="16"/>
  <c r="A287" i="16"/>
  <c r="C286" i="16"/>
  <c r="C287" i="16"/>
  <c r="F287" i="16"/>
  <c r="E287" i="16"/>
  <c r="B287" i="16"/>
  <c r="G287" i="16"/>
  <c r="D287" i="16"/>
  <c r="A288" i="16"/>
  <c r="G288" i="16"/>
  <c r="D288" i="16"/>
  <c r="C288" i="16"/>
  <c r="B288" i="16"/>
  <c r="E288" i="16"/>
  <c r="F288" i="16"/>
  <c r="A289" i="16"/>
  <c r="E289" i="16"/>
  <c r="C289" i="16"/>
  <c r="F289" i="16"/>
  <c r="B289" i="16"/>
  <c r="D289" i="16"/>
  <c r="G289" i="16"/>
  <c r="A290" i="16"/>
  <c r="G290" i="16"/>
  <c r="E290" i="16"/>
  <c r="A291" i="16"/>
  <c r="F290" i="16"/>
  <c r="C290" i="16"/>
  <c r="D290" i="16"/>
  <c r="B290" i="16"/>
  <c r="C291" i="16"/>
  <c r="A292" i="16"/>
  <c r="F291" i="16"/>
  <c r="D291" i="16"/>
  <c r="G291" i="16"/>
  <c r="E291" i="16"/>
  <c r="B291" i="16"/>
  <c r="A293" i="16"/>
  <c r="C292" i="16"/>
  <c r="D292" i="16"/>
  <c r="B292" i="16"/>
  <c r="F292" i="16"/>
  <c r="E292" i="16"/>
  <c r="G292" i="16"/>
  <c r="G293" i="16"/>
  <c r="B293" i="16"/>
  <c r="E293" i="16"/>
  <c r="D293" i="16"/>
  <c r="A294" i="16"/>
  <c r="C293" i="16"/>
  <c r="F293" i="16"/>
  <c r="F294" i="16"/>
  <c r="B294" i="16"/>
  <c r="A295" i="16"/>
  <c r="D294" i="16"/>
  <c r="C294" i="16"/>
  <c r="G294" i="16"/>
  <c r="E294" i="16"/>
  <c r="E295" i="16"/>
  <c r="G295" i="16"/>
  <c r="B295" i="16"/>
  <c r="F295" i="16"/>
  <c r="C295" i="16"/>
  <c r="D295" i="16"/>
  <c r="A296" i="16"/>
  <c r="D296" i="16"/>
  <c r="F296" i="16"/>
  <c r="A297" i="16"/>
  <c r="C296" i="16"/>
  <c r="E296" i="16"/>
  <c r="G296" i="16"/>
  <c r="B296" i="16"/>
  <c r="G297" i="16"/>
  <c r="B297" i="16"/>
  <c r="C297" i="16"/>
  <c r="F297" i="16"/>
  <c r="D297" i="16"/>
  <c r="A298" i="16"/>
  <c r="E297" i="16"/>
  <c r="D298" i="16"/>
  <c r="G298" i="16"/>
  <c r="A299" i="16"/>
  <c r="F298" i="16"/>
  <c r="E298" i="16"/>
  <c r="B298" i="16"/>
  <c r="C298" i="16"/>
  <c r="B299" i="16"/>
  <c r="G299" i="16"/>
  <c r="D299" i="16"/>
  <c r="F299" i="16"/>
  <c r="E299" i="16"/>
  <c r="A300" i="16"/>
  <c r="C299" i="16"/>
  <c r="D300" i="16"/>
  <c r="F300" i="16"/>
  <c r="C300" i="16"/>
  <c r="G300" i="16"/>
  <c r="A301" i="16"/>
  <c r="E300" i="16"/>
  <c r="B300" i="16"/>
  <c r="G301" i="16"/>
  <c r="D301" i="16"/>
  <c r="C301" i="16"/>
  <c r="B301" i="16"/>
  <c r="A302" i="16"/>
  <c r="F301" i="16"/>
  <c r="E301" i="16"/>
  <c r="E302" i="16"/>
  <c r="A303" i="16"/>
  <c r="B302" i="16"/>
  <c r="F302" i="16"/>
  <c r="C302" i="16"/>
  <c r="D302" i="16"/>
  <c r="G302" i="16"/>
  <c r="F303" i="16"/>
  <c r="B303" i="16"/>
  <c r="G303" i="16"/>
  <c r="A304" i="16"/>
  <c r="C303" i="16"/>
  <c r="E303" i="16"/>
  <c r="D303" i="16"/>
  <c r="B304" i="16"/>
  <c r="E304" i="16"/>
  <c r="F304" i="16"/>
  <c r="C304" i="16"/>
  <c r="A305" i="16"/>
  <c r="G304" i="16"/>
  <c r="D304" i="16"/>
  <c r="F305" i="16"/>
  <c r="B305" i="16"/>
  <c r="G305" i="16"/>
  <c r="D305" i="16"/>
  <c r="E305" i="16"/>
  <c r="C305" i="16"/>
  <c r="A306" i="16"/>
  <c r="B306" i="16"/>
  <c r="E306" i="16"/>
  <c r="A307" i="16"/>
  <c r="D306" i="16"/>
  <c r="G306" i="16"/>
  <c r="F306" i="16"/>
  <c r="C306" i="16"/>
  <c r="C307" i="16"/>
  <c r="G307" i="16"/>
  <c r="D307" i="16"/>
  <c r="F307" i="16"/>
  <c r="A308" i="16"/>
  <c r="E307" i="16"/>
  <c r="B307" i="16"/>
  <c r="C308" i="16"/>
  <c r="A309" i="16"/>
  <c r="E308" i="16"/>
  <c r="G308" i="16"/>
  <c r="F308" i="16"/>
  <c r="B308" i="16"/>
  <c r="D308" i="16"/>
  <c r="G309" i="16"/>
  <c r="C309" i="16"/>
  <c r="D309" i="16"/>
  <c r="A310" i="16"/>
  <c r="B309" i="16"/>
  <c r="E309" i="16"/>
  <c r="F309" i="16"/>
  <c r="A311" i="16"/>
  <c r="E310" i="16"/>
  <c r="G310" i="16"/>
  <c r="B310" i="16"/>
  <c r="D310" i="16"/>
  <c r="C310" i="16"/>
  <c r="F310" i="16"/>
  <c r="C311" i="16"/>
  <c r="B311" i="16"/>
  <c r="D311" i="16"/>
  <c r="E311" i="16"/>
  <c r="A312" i="16"/>
  <c r="G311" i="16"/>
  <c r="F311" i="16"/>
  <c r="F312" i="16"/>
  <c r="A313" i="16"/>
  <c r="G312" i="16"/>
  <c r="C312" i="16"/>
  <c r="D312" i="16"/>
  <c r="E312" i="16"/>
  <c r="B312" i="16"/>
  <c r="B313" i="16"/>
  <c r="A314" i="16"/>
  <c r="F313" i="16"/>
  <c r="E313" i="16"/>
  <c r="C313" i="16"/>
  <c r="D313" i="16"/>
  <c r="G313" i="16"/>
  <c r="F314" i="16"/>
  <c r="D314" i="16"/>
  <c r="B314" i="16"/>
  <c r="C314" i="16"/>
  <c r="A315" i="16"/>
  <c r="E314" i="16"/>
  <c r="G314" i="16"/>
  <c r="D315" i="16"/>
  <c r="A316" i="16"/>
  <c r="E315" i="16"/>
  <c r="F315" i="16"/>
  <c r="C315" i="16"/>
  <c r="G315" i="16"/>
  <c r="B315" i="16"/>
  <c r="D316" i="16"/>
  <c r="E316" i="16"/>
  <c r="A317" i="16"/>
  <c r="B316" i="16"/>
  <c r="F316" i="16"/>
  <c r="C316" i="16"/>
  <c r="G316" i="16"/>
  <c r="A318" i="16"/>
  <c r="F317" i="16"/>
  <c r="E317" i="16"/>
  <c r="D317" i="16"/>
  <c r="C317" i="16"/>
  <c r="B317" i="16"/>
  <c r="G317" i="16"/>
  <c r="A319" i="16"/>
  <c r="E318" i="16"/>
  <c r="B318" i="16"/>
  <c r="G318" i="16"/>
  <c r="F318" i="16"/>
  <c r="C318" i="16"/>
  <c r="D318" i="16"/>
  <c r="B319" i="16"/>
  <c r="C319" i="16"/>
  <c r="E319" i="16"/>
  <c r="G319" i="16"/>
  <c r="D319" i="16"/>
  <c r="A320" i="16"/>
  <c r="F319" i="16"/>
  <c r="A321" i="16"/>
  <c r="C320" i="16"/>
  <c r="E320" i="16"/>
  <c r="F320" i="16"/>
  <c r="B320" i="16"/>
  <c r="D320" i="16"/>
  <c r="G320" i="16"/>
  <c r="F321" i="16"/>
  <c r="G321" i="16"/>
  <c r="C321" i="16"/>
  <c r="B321" i="16"/>
  <c r="A322" i="16"/>
  <c r="E321" i="16"/>
  <c r="D321" i="16"/>
  <c r="D322" i="16"/>
  <c r="C322" i="16"/>
  <c r="F322" i="16"/>
  <c r="B322" i="16"/>
  <c r="E322" i="16"/>
  <c r="G322" i="16"/>
  <c r="A323" i="16"/>
  <c r="G323" i="16"/>
  <c r="E323" i="16"/>
  <c r="C323" i="16"/>
  <c r="F323" i="16"/>
  <c r="D323" i="16"/>
  <c r="B323" i="16"/>
  <c r="A324" i="16"/>
  <c r="F324" i="16"/>
  <c r="C324" i="16"/>
  <c r="E324" i="16"/>
  <c r="G324" i="16"/>
  <c r="B324" i="16"/>
  <c r="D324" i="16"/>
  <c r="A325" i="16"/>
  <c r="A326" i="16"/>
  <c r="E325" i="16"/>
  <c r="C325" i="16"/>
  <c r="G325" i="16"/>
  <c r="D325" i="16"/>
  <c r="B325" i="16"/>
  <c r="F325" i="16"/>
  <c r="E326" i="16"/>
  <c r="G326" i="16"/>
  <c r="C326" i="16"/>
  <c r="B326" i="16"/>
  <c r="D326" i="16"/>
  <c r="A327" i="16"/>
  <c r="F326" i="16"/>
  <c r="D327" i="16"/>
  <c r="A328" i="16"/>
  <c r="E327" i="16"/>
  <c r="F327" i="16"/>
  <c r="G327" i="16"/>
  <c r="C327" i="16"/>
  <c r="B327" i="16"/>
  <c r="A329" i="16"/>
  <c r="C328" i="16"/>
  <c r="E328" i="16"/>
  <c r="F328" i="16"/>
  <c r="B328" i="16"/>
  <c r="D328" i="16"/>
  <c r="G328" i="16"/>
  <c r="C329" i="16"/>
  <c r="D329" i="16"/>
  <c r="G329" i="16"/>
  <c r="F329" i="16"/>
  <c r="B329" i="16"/>
  <c r="A330" i="16"/>
  <c r="E329" i="16"/>
  <c r="F330" i="16"/>
  <c r="G330" i="16"/>
  <c r="D330" i="16"/>
  <c r="B330" i="16"/>
  <c r="C330" i="16"/>
  <c r="E330" i="16"/>
  <c r="A331" i="16"/>
  <c r="B331" i="16"/>
  <c r="F331" i="16"/>
  <c r="C331" i="16"/>
  <c r="D331" i="16"/>
  <c r="G331" i="16"/>
  <c r="A332" i="16"/>
  <c r="E331" i="16"/>
  <c r="F332" i="16"/>
  <c r="A333" i="16"/>
  <c r="E332" i="16"/>
  <c r="B332" i="16"/>
  <c r="D332" i="16"/>
  <c r="C332" i="16"/>
  <c r="G332" i="16"/>
  <c r="C333" i="16"/>
  <c r="F333" i="16"/>
  <c r="G333" i="16"/>
  <c r="E333" i="16"/>
  <c r="B333" i="16"/>
  <c r="D333" i="16"/>
  <c r="A334" i="16"/>
  <c r="F334" i="16"/>
  <c r="G334" i="16"/>
  <c r="D334" i="16"/>
  <c r="B334" i="16"/>
  <c r="C334" i="16"/>
  <c r="E334" i="16"/>
  <c r="A335" i="16"/>
  <c r="B335" i="16"/>
  <c r="G335" i="16"/>
  <c r="D335" i="16"/>
  <c r="F335" i="16"/>
  <c r="A336" i="16"/>
  <c r="E335" i="16"/>
  <c r="C335" i="16"/>
  <c r="E336" i="16"/>
  <c r="D336" i="16"/>
  <c r="F336" i="16"/>
  <c r="A337" i="16"/>
  <c r="B336" i="16"/>
  <c r="G336" i="16"/>
  <c r="C336" i="16"/>
  <c r="F337" i="16"/>
  <c r="C337" i="16"/>
  <c r="G337" i="16"/>
  <c r="E337" i="16"/>
  <c r="B337" i="16"/>
  <c r="D337" i="16"/>
  <c r="A338" i="16"/>
  <c r="D338" i="16"/>
  <c r="F338" i="16"/>
  <c r="A339" i="16"/>
  <c r="C338" i="16"/>
  <c r="G338" i="16"/>
  <c r="E338" i="16"/>
  <c r="B338" i="16"/>
  <c r="C339" i="16"/>
  <c r="A340" i="16"/>
  <c r="B339" i="16"/>
  <c r="E339" i="16"/>
  <c r="F339" i="16"/>
  <c r="D339" i="16"/>
  <c r="G339" i="16"/>
  <c r="F340" i="16"/>
  <c r="D340" i="16"/>
  <c r="E340" i="16"/>
  <c r="G340" i="16"/>
  <c r="B340" i="16"/>
  <c r="C340" i="16"/>
  <c r="A341" i="16"/>
  <c r="D341" i="16"/>
  <c r="F341" i="16"/>
  <c r="G341" i="16"/>
  <c r="E341" i="16"/>
  <c r="A342" i="16"/>
  <c r="B341" i="16"/>
  <c r="C341" i="16"/>
  <c r="F342" i="16"/>
  <c r="E342" i="16"/>
  <c r="C342" i="16"/>
  <c r="G342" i="16"/>
  <c r="A343" i="16"/>
  <c r="D342" i="16"/>
  <c r="B342" i="16"/>
  <c r="B343" i="16"/>
  <c r="E343" i="16"/>
  <c r="A344" i="16"/>
  <c r="D343" i="16"/>
  <c r="F343" i="16"/>
  <c r="G343" i="16"/>
  <c r="C343" i="16"/>
  <c r="F344" i="16"/>
  <c r="C344" i="16"/>
  <c r="A345" i="16"/>
  <c r="B344" i="16"/>
  <c r="E344" i="16"/>
  <c r="G344" i="16"/>
  <c r="D344" i="16"/>
  <c r="B345" i="16"/>
  <c r="F345" i="16"/>
  <c r="E345" i="16"/>
  <c r="C345" i="16"/>
  <c r="A346" i="16"/>
  <c r="D345" i="16"/>
  <c r="G345" i="16"/>
  <c r="F346" i="16"/>
  <c r="C346" i="16"/>
  <c r="B346" i="16"/>
  <c r="A347" i="16"/>
  <c r="G346" i="16"/>
  <c r="D346" i="16"/>
  <c r="E346" i="16"/>
  <c r="D347" i="16"/>
  <c r="B347" i="16"/>
  <c r="A348" i="16"/>
  <c r="G347" i="16"/>
  <c r="F347" i="16"/>
  <c r="C347" i="16"/>
  <c r="E347" i="16"/>
  <c r="F348" i="16"/>
  <c r="A349" i="16"/>
  <c r="C348" i="16"/>
  <c r="D348" i="16"/>
  <c r="B348" i="16"/>
  <c r="E348" i="16"/>
  <c r="G348" i="16"/>
  <c r="E349" i="16"/>
  <c r="B349" i="16"/>
  <c r="F349" i="16"/>
  <c r="G349" i="16"/>
  <c r="D349" i="16"/>
  <c r="A350" i="16"/>
  <c r="C349" i="16"/>
  <c r="A351" i="16"/>
  <c r="D350" i="16"/>
  <c r="B350" i="16"/>
  <c r="G350" i="16"/>
  <c r="F350" i="16"/>
  <c r="C350" i="16"/>
  <c r="E350" i="16"/>
  <c r="G351" i="16"/>
  <c r="C351" i="16"/>
  <c r="D351" i="16"/>
  <c r="E351" i="16"/>
  <c r="A352" i="16"/>
  <c r="F351" i="16"/>
  <c r="B351" i="16"/>
  <c r="F352" i="16"/>
  <c r="A353" i="16"/>
  <c r="B352" i="16"/>
  <c r="C352" i="16"/>
  <c r="D352" i="16"/>
  <c r="G352" i="16"/>
  <c r="E352" i="16"/>
  <c r="E353" i="16"/>
  <c r="D353" i="16"/>
  <c r="C353" i="16"/>
  <c r="B353" i="16"/>
  <c r="A354" i="16"/>
  <c r="G353" i="16"/>
  <c r="F353" i="16"/>
  <c r="F354" i="16"/>
  <c r="G354" i="16"/>
  <c r="D354" i="16"/>
  <c r="E354" i="16"/>
  <c r="B354" i="16"/>
  <c r="C354" i="16"/>
  <c r="A355" i="16"/>
  <c r="F355" i="16"/>
  <c r="E355" i="16"/>
  <c r="C355" i="16"/>
  <c r="D355" i="16"/>
  <c r="A356" i="16"/>
  <c r="G355" i="16"/>
  <c r="B355" i="16"/>
  <c r="G356" i="16"/>
  <c r="D356" i="16"/>
  <c r="F356" i="16"/>
  <c r="C356" i="16"/>
  <c r="E356" i="16"/>
  <c r="A357" i="16"/>
  <c r="B356" i="16"/>
  <c r="C357" i="16"/>
  <c r="E357" i="16"/>
  <c r="G357" i="16"/>
  <c r="F357" i="16"/>
  <c r="A358" i="16"/>
  <c r="B357" i="16"/>
  <c r="D357" i="16"/>
  <c r="C358" i="16"/>
  <c r="E358" i="16"/>
  <c r="D358" i="16"/>
  <c r="B358" i="16"/>
  <c r="A359" i="16"/>
  <c r="G358" i="16"/>
  <c r="F358" i="16"/>
  <c r="E359" i="16"/>
  <c r="B359" i="16"/>
  <c r="D359" i="16"/>
  <c r="A360" i="16"/>
  <c r="G359" i="16"/>
  <c r="C359" i="16"/>
  <c r="F359" i="16"/>
  <c r="E360" i="16"/>
  <c r="D360" i="16"/>
  <c r="F360" i="16"/>
  <c r="G360" i="16"/>
  <c r="C360" i="16"/>
  <c r="B360" i="16"/>
  <c r="A361" i="16"/>
  <c r="F361" i="16"/>
  <c r="B361" i="16"/>
  <c r="A362" i="16"/>
  <c r="E361" i="16"/>
  <c r="D361" i="16"/>
  <c r="C361" i="16"/>
  <c r="G361" i="16"/>
  <c r="D362" i="16"/>
  <c r="C362" i="16"/>
  <c r="B362" i="16"/>
  <c r="F362" i="16"/>
  <c r="A363" i="16"/>
  <c r="G362" i="16"/>
  <c r="E362" i="16"/>
  <c r="F363" i="16"/>
  <c r="C363" i="16"/>
  <c r="G363" i="16"/>
  <c r="D363" i="16"/>
  <c r="A364" i="16"/>
  <c r="E363" i="16"/>
  <c r="B363" i="16"/>
  <c r="B364" i="16"/>
  <c r="A365" i="16"/>
  <c r="F364" i="16"/>
  <c r="E364" i="16"/>
  <c r="D364" i="16"/>
  <c r="C364" i="16"/>
  <c r="G364" i="16"/>
  <c r="A366" i="16"/>
  <c r="G365" i="16"/>
  <c r="E365" i="16"/>
  <c r="F365" i="16"/>
  <c r="D365" i="16"/>
  <c r="C365" i="16"/>
  <c r="B365" i="16"/>
  <c r="B366" i="16"/>
  <c r="E366" i="16"/>
  <c r="C366" i="16"/>
  <c r="F366" i="16"/>
  <c r="A367" i="16"/>
  <c r="G366" i="16"/>
  <c r="D366" i="16"/>
  <c r="G367" i="16"/>
  <c r="E367" i="16"/>
  <c r="F367" i="16"/>
  <c r="C367" i="16"/>
  <c r="A368" i="16"/>
  <c r="B367" i="16"/>
  <c r="D367" i="16"/>
  <c r="G368" i="16"/>
  <c r="C368" i="16"/>
  <c r="E368" i="16"/>
  <c r="B368" i="16"/>
  <c r="A369" i="16"/>
  <c r="F368" i="16"/>
  <c r="D368" i="16"/>
  <c r="A370" i="16"/>
  <c r="D369" i="16"/>
  <c r="B369" i="16"/>
  <c r="E369" i="16"/>
  <c r="F369" i="16"/>
  <c r="C369" i="16"/>
  <c r="G369" i="16"/>
  <c r="E370" i="16"/>
  <c r="C370" i="16"/>
  <c r="G370" i="16"/>
  <c r="D370" i="16"/>
  <c r="B370" i="16"/>
  <c r="A371" i="16"/>
  <c r="F370" i="16"/>
  <c r="B371" i="16"/>
  <c r="D371" i="16"/>
  <c r="C371" i="16"/>
  <c r="E371" i="16"/>
  <c r="F371" i="16"/>
  <c r="A372" i="16"/>
  <c r="G371" i="16"/>
  <c r="G372" i="16"/>
  <c r="D372" i="16"/>
  <c r="C372" i="16"/>
  <c r="A373" i="16"/>
  <c r="B372" i="16"/>
  <c r="E372" i="16"/>
  <c r="F372" i="16"/>
  <c r="C373" i="16"/>
  <c r="E373" i="16"/>
  <c r="G373" i="16"/>
  <c r="D373" i="16"/>
  <c r="B373" i="16"/>
  <c r="F373" i="16"/>
  <c r="A374" i="16"/>
  <c r="E374" i="16"/>
  <c r="C374" i="16"/>
  <c r="A375" i="16"/>
  <c r="G374" i="16"/>
  <c r="B374" i="16"/>
  <c r="D374" i="16"/>
  <c r="F374" i="16"/>
  <c r="F375" i="16"/>
  <c r="G375" i="16"/>
  <c r="C375" i="16"/>
  <c r="D375" i="16"/>
  <c r="E375" i="16"/>
  <c r="B375" i="16"/>
  <c r="A376" i="16"/>
  <c r="D376" i="16"/>
  <c r="E376" i="16"/>
  <c r="B376" i="16"/>
  <c r="G376" i="16"/>
  <c r="F376" i="16"/>
  <c r="A377" i="16"/>
  <c r="C376" i="16"/>
  <c r="F377" i="16"/>
  <c r="B377" i="16"/>
  <c r="E377" i="16"/>
  <c r="A378" i="16"/>
  <c r="D377" i="16"/>
  <c r="C377" i="16"/>
  <c r="G377" i="16"/>
  <c r="C378" i="16"/>
  <c r="A379" i="16"/>
  <c r="B378" i="16"/>
  <c r="E378" i="16"/>
  <c r="D378" i="16"/>
  <c r="G378" i="16"/>
  <c r="F378" i="16"/>
  <c r="F379" i="16"/>
  <c r="D379" i="16"/>
  <c r="B379" i="16"/>
  <c r="G379" i="16"/>
  <c r="C379" i="16"/>
  <c r="A380" i="16"/>
  <c r="E379" i="16"/>
  <c r="A381" i="16"/>
  <c r="B380" i="16"/>
  <c r="C380" i="16"/>
  <c r="D380" i="16"/>
  <c r="E380" i="16"/>
  <c r="F380" i="16"/>
  <c r="G380" i="16"/>
  <c r="C381" i="16"/>
  <c r="F381" i="16"/>
  <c r="G381" i="16"/>
  <c r="D381" i="16"/>
  <c r="B381" i="16"/>
  <c r="E381" i="16"/>
  <c r="F17" i="7"/>
  <c r="B22" i="7"/>
  <c r="C22" i="7"/>
  <c r="D22" i="7"/>
  <c r="D28" i="3"/>
  <c r="A23" i="7"/>
  <c r="F22" i="7"/>
  <c r="E22" i="7"/>
  <c r="D31" i="3"/>
  <c r="G16" i="7"/>
  <c r="G17" i="7"/>
  <c r="F16" i="7"/>
  <c r="F23" i="7"/>
  <c r="D23" i="7"/>
  <c r="E28" i="3"/>
  <c r="E30" i="3"/>
  <c r="A24" i="7"/>
  <c r="E23" i="7"/>
  <c r="E31" i="3"/>
  <c r="G23" i="7"/>
  <c r="C23" i="7"/>
  <c r="B23" i="7"/>
  <c r="D30" i="3"/>
  <c r="D37" i="3"/>
  <c r="D38" i="3"/>
  <c r="E6" i="3"/>
  <c r="E11" i="3"/>
  <c r="A25" i="7"/>
  <c r="G24" i="7"/>
  <c r="C24" i="7"/>
  <c r="E24" i="7"/>
  <c r="F31" i="3"/>
  <c r="B24" i="7"/>
  <c r="F24" i="7"/>
  <c r="D24" i="7"/>
  <c r="F28" i="3"/>
  <c r="F30" i="3"/>
  <c r="B25" i="7"/>
  <c r="G25" i="7"/>
  <c r="D25" i="7"/>
  <c r="G28" i="3"/>
  <c r="G30" i="3"/>
  <c r="E25" i="7"/>
  <c r="G31" i="3"/>
  <c r="A26" i="7"/>
  <c r="F25" i="7"/>
  <c r="C25" i="7"/>
  <c r="A27" i="7"/>
  <c r="C26" i="7"/>
  <c r="B26" i="7"/>
  <c r="E26" i="7"/>
  <c r="H31" i="3"/>
  <c r="D26" i="7"/>
  <c r="H28" i="3"/>
  <c r="H30" i="3"/>
  <c r="G26" i="7"/>
  <c r="F26" i="7"/>
  <c r="E27" i="7"/>
  <c r="I31" i="3"/>
  <c r="C27" i="7"/>
  <c r="B27" i="7"/>
  <c r="D27" i="7"/>
  <c r="I28" i="3"/>
  <c r="I30" i="3"/>
  <c r="G27" i="7"/>
  <c r="A28" i="7"/>
  <c r="F27" i="7"/>
  <c r="C28" i="7"/>
  <c r="F28" i="7"/>
  <c r="A29" i="7"/>
  <c r="D28" i="7"/>
  <c r="J28" i="3"/>
  <c r="J30" i="3"/>
  <c r="E28" i="7"/>
  <c r="J31" i="3"/>
  <c r="B28" i="7"/>
  <c r="G28" i="7"/>
  <c r="F29" i="7"/>
  <c r="C29" i="7"/>
  <c r="E29" i="7"/>
  <c r="K31" i="3"/>
  <c r="D29" i="7"/>
  <c r="K28" i="3"/>
  <c r="K30" i="3"/>
  <c r="G29" i="7"/>
  <c r="A30" i="7"/>
  <c r="B29" i="7"/>
  <c r="D30" i="7"/>
  <c r="L28" i="3"/>
  <c r="L30" i="3"/>
  <c r="E30" i="7"/>
  <c r="L31" i="3"/>
  <c r="B30" i="7"/>
  <c r="A31" i="7"/>
  <c r="G30" i="7"/>
  <c r="F30" i="7"/>
  <c r="C30" i="7"/>
  <c r="C31" i="7"/>
  <c r="D31" i="7"/>
  <c r="M28" i="3"/>
  <c r="M30" i="3"/>
  <c r="B31" i="7"/>
  <c r="E31" i="7"/>
  <c r="M31" i="3"/>
  <c r="F31" i="7"/>
  <c r="A32" i="7"/>
  <c r="G31" i="7"/>
  <c r="A33" i="7"/>
  <c r="F32" i="7"/>
  <c r="C32" i="7"/>
  <c r="D32" i="7"/>
  <c r="N28" i="3"/>
  <c r="N30" i="3"/>
  <c r="E32" i="7"/>
  <c r="N31" i="3"/>
  <c r="G32" i="7"/>
  <c r="B32" i="7"/>
  <c r="C33" i="7"/>
  <c r="B33" i="7"/>
  <c r="F33" i="7"/>
  <c r="D33" i="7"/>
  <c r="O28" i="3"/>
  <c r="A34" i="7"/>
  <c r="G33" i="7"/>
  <c r="E33" i="7"/>
  <c r="O31" i="3"/>
  <c r="P31" i="3"/>
  <c r="O30" i="3"/>
  <c r="P28" i="3"/>
  <c r="E34" i="7"/>
  <c r="S31" i="3"/>
  <c r="G34" i="7"/>
  <c r="A35" i="7"/>
  <c r="F34" i="7"/>
  <c r="B34" i="7"/>
  <c r="D34" i="7"/>
  <c r="S28" i="3"/>
  <c r="C34" i="7"/>
  <c r="S30" i="3"/>
  <c r="S37" i="3"/>
  <c r="P30" i="3"/>
  <c r="C29" i="4"/>
  <c r="A36" i="7"/>
  <c r="G35" i="7"/>
  <c r="D35" i="7"/>
  <c r="T28" i="3"/>
  <c r="T30" i="3"/>
  <c r="E35" i="7"/>
  <c r="T31" i="3"/>
  <c r="F35" i="7"/>
  <c r="C35" i="7"/>
  <c r="B35" i="7"/>
  <c r="T37" i="3"/>
  <c r="T38" i="3"/>
  <c r="U6" i="3"/>
  <c r="U11" i="3"/>
  <c r="D36" i="7"/>
  <c r="U28" i="3"/>
  <c r="U30" i="3"/>
  <c r="C36" i="7"/>
  <c r="B36" i="7"/>
  <c r="A37" i="7"/>
  <c r="E36" i="7"/>
  <c r="U31" i="3"/>
  <c r="F36" i="7"/>
  <c r="G36" i="7"/>
  <c r="C32" i="4"/>
  <c r="U37" i="3"/>
  <c r="U38" i="3"/>
  <c r="V6" i="3"/>
  <c r="V11" i="3"/>
  <c r="G37" i="7"/>
  <c r="D37" i="7"/>
  <c r="V28" i="3"/>
  <c r="V30" i="3"/>
  <c r="A38" i="7"/>
  <c r="C37" i="7"/>
  <c r="E37" i="7"/>
  <c r="V31" i="3"/>
  <c r="F37" i="7"/>
  <c r="B37" i="7"/>
  <c r="C38" i="7"/>
  <c r="A39" i="7"/>
  <c r="G38" i="7"/>
  <c r="F38" i="7"/>
  <c r="B38" i="7"/>
  <c r="E38" i="7"/>
  <c r="W31" i="3"/>
  <c r="D38" i="7"/>
  <c r="W28" i="3"/>
  <c r="W30" i="3"/>
  <c r="W37" i="3"/>
  <c r="V37" i="3"/>
  <c r="V38" i="3"/>
  <c r="W6" i="3"/>
  <c r="W11" i="3"/>
  <c r="W38" i="3"/>
  <c r="X6" i="3"/>
  <c r="X11" i="3"/>
  <c r="F39" i="7"/>
  <c r="B39" i="7"/>
  <c r="D39" i="7"/>
  <c r="X28" i="3"/>
  <c r="E39" i="7"/>
  <c r="X31" i="3"/>
  <c r="A40" i="7"/>
  <c r="C39" i="7"/>
  <c r="G39" i="7"/>
  <c r="B40" i="7"/>
  <c r="G40" i="7"/>
  <c r="F40" i="7"/>
  <c r="E40" i="7"/>
  <c r="Y31" i="3"/>
  <c r="A41" i="7"/>
  <c r="C40" i="7"/>
  <c r="D40" i="7"/>
  <c r="Y28" i="3"/>
  <c r="Y30" i="3"/>
  <c r="Y37" i="3"/>
  <c r="X30" i="3"/>
  <c r="X37" i="3"/>
  <c r="X38" i="3"/>
  <c r="Y6" i="3"/>
  <c r="Y11" i="3"/>
  <c r="Y38" i="3"/>
  <c r="Z6" i="3"/>
  <c r="Z11" i="3"/>
  <c r="D41" i="7"/>
  <c r="Z28" i="3"/>
  <c r="Z30" i="3"/>
  <c r="B41" i="7"/>
  <c r="A42" i="7"/>
  <c r="C41" i="7"/>
  <c r="E41" i="7"/>
  <c r="Z31" i="3"/>
  <c r="G41" i="7"/>
  <c r="F41" i="7"/>
  <c r="Z37" i="3"/>
  <c r="Z38" i="3"/>
  <c r="AA6" i="3"/>
  <c r="AA11" i="3"/>
  <c r="A43" i="7"/>
  <c r="B42" i="7"/>
  <c r="C42" i="7"/>
  <c r="D42" i="7"/>
  <c r="AA28" i="3"/>
  <c r="AA30" i="3"/>
  <c r="G42" i="7"/>
  <c r="F42" i="7"/>
  <c r="E42" i="7"/>
  <c r="AA31" i="3"/>
  <c r="AA37" i="3" s="1"/>
  <c r="B43" i="7"/>
  <c r="D43" i="7"/>
  <c r="AB28" i="3"/>
  <c r="AB30" i="3"/>
  <c r="F43" i="7"/>
  <c r="E43" i="7"/>
  <c r="AB31" i="3"/>
  <c r="AB37" i="3" s="1"/>
  <c r="A44" i="7"/>
  <c r="G43" i="7"/>
  <c r="C43" i="7"/>
  <c r="AA38" i="3"/>
  <c r="AB6" i="3"/>
  <c r="AB11" i="3"/>
  <c r="AB38" i="3"/>
  <c r="AC6" i="3"/>
  <c r="AC11" i="3"/>
  <c r="C44" i="7"/>
  <c r="A45" i="7"/>
  <c r="G44" i="7"/>
  <c r="E44" i="7"/>
  <c r="AC31" i="3"/>
  <c r="D44" i="7"/>
  <c r="AC28" i="3"/>
  <c r="AC30" i="3"/>
  <c r="B44" i="7"/>
  <c r="F44" i="7"/>
  <c r="AC37" i="3"/>
  <c r="AC38" i="3"/>
  <c r="AD6" i="3"/>
  <c r="AD11" i="3"/>
  <c r="A46" i="7"/>
  <c r="D45" i="7"/>
  <c r="AD28" i="3"/>
  <c r="G45" i="7"/>
  <c r="C45" i="7"/>
  <c r="E45" i="7"/>
  <c r="AD31" i="3"/>
  <c r="AE31" i="3"/>
  <c r="F45" i="7"/>
  <c r="B45" i="7"/>
  <c r="AD30" i="3"/>
  <c r="AD37" i="3"/>
  <c r="AD38" i="3"/>
  <c r="AE28" i="3"/>
  <c r="D46" i="7"/>
  <c r="AH28" i="3"/>
  <c r="E46" i="7"/>
  <c r="AH31" i="3"/>
  <c r="A47" i="7"/>
  <c r="B46" i="7"/>
  <c r="F46" i="7"/>
  <c r="H22" i="5"/>
  <c r="I26" i="5"/>
  <c r="C46" i="7"/>
  <c r="G46" i="7"/>
  <c r="AH30" i="3"/>
  <c r="F29" i="4"/>
  <c r="H14" i="5"/>
  <c r="I18" i="5"/>
  <c r="I28" i="5"/>
  <c r="B47" i="7"/>
  <c r="G47" i="7"/>
  <c r="A48" i="7"/>
  <c r="E47" i="7"/>
  <c r="AI31" i="3"/>
  <c r="C47" i="7"/>
  <c r="D47" i="7"/>
  <c r="AI28" i="3"/>
  <c r="AI30" i="3"/>
  <c r="F47" i="7"/>
  <c r="L12" i="5"/>
  <c r="M19" i="5"/>
  <c r="M33" i="5"/>
  <c r="AH6" i="3"/>
  <c r="AH11" i="3"/>
  <c r="G29" i="4"/>
  <c r="F32" i="4"/>
  <c r="G48" i="7"/>
  <c r="A49" i="7"/>
  <c r="E48" i="7"/>
  <c r="AJ31" i="3"/>
  <c r="F48" i="7"/>
  <c r="B48" i="7"/>
  <c r="D48" i="7"/>
  <c r="AJ28" i="3"/>
  <c r="AJ30" i="3"/>
  <c r="C48" i="7"/>
  <c r="G32" i="4"/>
  <c r="F34" i="4"/>
  <c r="F49" i="7"/>
  <c r="B49" i="7"/>
  <c r="D49" i="7"/>
  <c r="AK28" i="3"/>
  <c r="AK30" i="3"/>
  <c r="C49" i="7"/>
  <c r="A50" i="7"/>
  <c r="E49" i="7"/>
  <c r="AK31" i="3"/>
  <c r="G49" i="7"/>
  <c r="F35" i="4"/>
  <c r="F37" i="4"/>
  <c r="G50" i="7"/>
  <c r="A51" i="7"/>
  <c r="C50" i="7"/>
  <c r="B50" i="7"/>
  <c r="E50" i="7"/>
  <c r="AL31" i="3"/>
  <c r="F50" i="7"/>
  <c r="D50" i="7"/>
  <c r="AL28" i="3"/>
  <c r="AL30" i="3"/>
  <c r="B51" i="7"/>
  <c r="F51" i="7"/>
  <c r="C51" i="7"/>
  <c r="D51" i="7"/>
  <c r="AM28" i="3"/>
  <c r="AM30" i="3"/>
  <c r="A52" i="7"/>
  <c r="E51" i="7"/>
  <c r="AM31" i="3"/>
  <c r="G51" i="7"/>
  <c r="E52" i="7"/>
  <c r="AN31" i="3"/>
  <c r="A53" i="7"/>
  <c r="B52" i="7"/>
  <c r="C52" i="7"/>
  <c r="G52" i="7"/>
  <c r="D52" i="7"/>
  <c r="AN28" i="3"/>
  <c r="AN30" i="3"/>
  <c r="F52" i="7"/>
  <c r="B53" i="7"/>
  <c r="D53" i="7"/>
  <c r="AO28" i="3"/>
  <c r="AO30" i="3"/>
  <c r="A54" i="7"/>
  <c r="F53" i="7"/>
  <c r="C53" i="7"/>
  <c r="E53" i="7"/>
  <c r="AO31" i="3"/>
  <c r="G53" i="7"/>
  <c r="A55" i="7"/>
  <c r="E54" i="7"/>
  <c r="AP31" i="3"/>
  <c r="G54" i="7"/>
  <c r="D54" i="7"/>
  <c r="AP28" i="3"/>
  <c r="AP30" i="3"/>
  <c r="B54" i="7"/>
  <c r="F54" i="7"/>
  <c r="C54" i="7"/>
  <c r="B55" i="7"/>
  <c r="D55" i="7"/>
  <c r="AQ28" i="3"/>
  <c r="AQ30" i="3"/>
  <c r="A56" i="7"/>
  <c r="C55" i="7"/>
  <c r="E55" i="7"/>
  <c r="AQ31" i="3"/>
  <c r="F55" i="7"/>
  <c r="G55" i="7"/>
  <c r="F56" i="7"/>
  <c r="D56" i="7"/>
  <c r="AR28" i="3"/>
  <c r="AR30" i="3"/>
  <c r="C56" i="7"/>
  <c r="G56" i="7"/>
  <c r="E56" i="7"/>
  <c r="AR31" i="3"/>
  <c r="A57" i="7"/>
  <c r="B56" i="7"/>
  <c r="B57" i="7"/>
  <c r="G57" i="7"/>
  <c r="C57" i="7"/>
  <c r="D57" i="7"/>
  <c r="AS28" i="3"/>
  <c r="A58" i="7"/>
  <c r="E57" i="7"/>
  <c r="AS31" i="3"/>
  <c r="AT31" i="3"/>
  <c r="F57" i="7"/>
  <c r="D58" i="7"/>
  <c r="C58" i="7"/>
  <c r="E58" i="7"/>
  <c r="B58" i="7"/>
  <c r="A59" i="7"/>
  <c r="F58" i="7"/>
  <c r="Q22" i="5"/>
  <c r="R26" i="5"/>
  <c r="G58" i="7"/>
  <c r="AS30" i="3"/>
  <c r="AT28" i="3"/>
  <c r="I29" i="4"/>
  <c r="Q14" i="5"/>
  <c r="R18" i="5"/>
  <c r="R28" i="5"/>
  <c r="D59" i="7"/>
  <c r="C59" i="7"/>
  <c r="E59" i="7"/>
  <c r="A60" i="7"/>
  <c r="B59" i="7"/>
  <c r="G59" i="7"/>
  <c r="F59" i="7"/>
  <c r="A61" i="7"/>
  <c r="G60" i="7"/>
  <c r="B60" i="7"/>
  <c r="F60" i="7"/>
  <c r="E60" i="7"/>
  <c r="C60" i="7"/>
  <c r="D60" i="7"/>
  <c r="R30" i="5"/>
  <c r="R33" i="5"/>
  <c r="J29" i="4"/>
  <c r="E61" i="7"/>
  <c r="C61" i="7"/>
  <c r="A62" i="7"/>
  <c r="D61" i="7"/>
  <c r="F61" i="7"/>
  <c r="G61" i="7"/>
  <c r="B61" i="7"/>
  <c r="F62" i="7"/>
  <c r="C62" i="7"/>
  <c r="E62" i="7"/>
  <c r="G62" i="7"/>
  <c r="A63" i="7"/>
  <c r="B62" i="7"/>
  <c r="D62" i="7"/>
  <c r="G63" i="7"/>
  <c r="B63" i="7"/>
  <c r="C63" i="7"/>
  <c r="A64" i="7"/>
  <c r="E63" i="7"/>
  <c r="F63" i="7"/>
  <c r="D63" i="7"/>
  <c r="C64" i="7"/>
  <c r="E64" i="7"/>
  <c r="D64" i="7"/>
  <c r="G64" i="7"/>
  <c r="B64" i="7"/>
  <c r="A65" i="7"/>
  <c r="F64" i="7"/>
  <c r="B65" i="7"/>
  <c r="E65" i="7"/>
  <c r="D65" i="7"/>
  <c r="F65" i="7"/>
  <c r="A66" i="7"/>
  <c r="C65" i="7"/>
  <c r="G65" i="7"/>
  <c r="B66" i="7"/>
  <c r="E66" i="7"/>
  <c r="C66" i="7"/>
  <c r="F66" i="7"/>
  <c r="A67" i="7"/>
  <c r="G66" i="7"/>
  <c r="D66" i="7"/>
  <c r="D67" i="7"/>
  <c r="A68" i="7"/>
  <c r="F67" i="7"/>
  <c r="B67" i="7"/>
  <c r="G67" i="7"/>
  <c r="C67" i="7"/>
  <c r="E67" i="7"/>
  <c r="G68" i="7"/>
  <c r="E68" i="7"/>
  <c r="C68" i="7"/>
  <c r="D68" i="7"/>
  <c r="A69" i="7"/>
  <c r="F68" i="7"/>
  <c r="B68" i="7"/>
  <c r="A70" i="7"/>
  <c r="G69" i="7"/>
  <c r="E69" i="7"/>
  <c r="B69" i="7"/>
  <c r="D69" i="7"/>
  <c r="Z14" i="5"/>
  <c r="AA18" i="5"/>
  <c r="F69" i="7"/>
  <c r="C69" i="7"/>
  <c r="C70" i="7"/>
  <c r="E70" i="7"/>
  <c r="A71" i="7"/>
  <c r="D70" i="7"/>
  <c r="F70" i="7"/>
  <c r="Z22" i="5"/>
  <c r="AA26" i="5"/>
  <c r="AA28" i="5" s="1"/>
  <c r="G70" i="7"/>
  <c r="B70" i="7"/>
  <c r="F71" i="7"/>
  <c r="D71" i="7"/>
  <c r="A72" i="7"/>
  <c r="E71" i="7"/>
  <c r="C71" i="7"/>
  <c r="G71" i="7"/>
  <c r="B71" i="7"/>
  <c r="F72" i="7"/>
  <c r="A73" i="7"/>
  <c r="E72" i="7"/>
  <c r="C72" i="7"/>
  <c r="G72" i="7"/>
  <c r="D72" i="7"/>
  <c r="B72" i="7"/>
  <c r="F73" i="7"/>
  <c r="B73" i="7"/>
  <c r="E73" i="7"/>
  <c r="G73" i="7"/>
  <c r="C73" i="7"/>
  <c r="D73" i="7"/>
  <c r="A74" i="7"/>
  <c r="C74" i="7"/>
  <c r="A75" i="7"/>
  <c r="G74" i="7"/>
  <c r="F74" i="7"/>
  <c r="E74" i="7"/>
  <c r="D74" i="7"/>
  <c r="B74" i="7"/>
  <c r="D75" i="7"/>
  <c r="F75" i="7"/>
  <c r="A76" i="7"/>
  <c r="C75" i="7"/>
  <c r="G75" i="7"/>
  <c r="B75" i="7"/>
  <c r="E75" i="7"/>
  <c r="E76" i="7"/>
  <c r="F76" i="7"/>
  <c r="C76" i="7"/>
  <c r="G76" i="7"/>
  <c r="D76" i="7"/>
  <c r="B76" i="7"/>
  <c r="A77" i="7"/>
  <c r="G77" i="7"/>
  <c r="B77" i="7"/>
  <c r="F77" i="7"/>
  <c r="E77" i="7"/>
  <c r="D77" i="7"/>
  <c r="A78" i="7"/>
  <c r="C77" i="7"/>
  <c r="E78" i="7"/>
  <c r="D78" i="7"/>
  <c r="B78" i="7"/>
  <c r="F78" i="7"/>
  <c r="C78" i="7"/>
  <c r="G78" i="7"/>
  <c r="A79" i="7"/>
  <c r="C79" i="7"/>
  <c r="G79" i="7"/>
  <c r="A80" i="7"/>
  <c r="D79" i="7"/>
  <c r="E79" i="7"/>
  <c r="B79" i="7"/>
  <c r="F79" i="7"/>
  <c r="C80" i="7"/>
  <c r="F80" i="7"/>
  <c r="E80" i="7"/>
  <c r="G80" i="7"/>
  <c r="D80" i="7"/>
  <c r="A81" i="7"/>
  <c r="B80" i="7"/>
  <c r="G81" i="7"/>
  <c r="A82" i="7"/>
  <c r="B81" i="7"/>
  <c r="F81" i="7"/>
  <c r="C81" i="7"/>
  <c r="D81" i="7"/>
  <c r="E81" i="7"/>
  <c r="F82" i="7"/>
  <c r="E82" i="7"/>
  <c r="A83" i="7"/>
  <c r="B82" i="7"/>
  <c r="D82" i="7"/>
  <c r="G82" i="7"/>
  <c r="C82" i="7"/>
  <c r="B83" i="7"/>
  <c r="G83" i="7"/>
  <c r="F83" i="7"/>
  <c r="D83" i="7"/>
  <c r="E83" i="7"/>
  <c r="A84" i="7"/>
  <c r="C83" i="7"/>
  <c r="F84" i="7"/>
  <c r="C84" i="7"/>
  <c r="D84" i="7"/>
  <c r="B84" i="7"/>
  <c r="G84" i="7"/>
  <c r="E84" i="7"/>
  <c r="A85" i="7"/>
  <c r="A86" i="7"/>
  <c r="E85" i="7"/>
  <c r="G85" i="7"/>
  <c r="C85" i="7"/>
  <c r="B85" i="7"/>
  <c r="D85" i="7"/>
  <c r="F85" i="7"/>
  <c r="E86" i="7"/>
  <c r="D86" i="7"/>
  <c r="A87" i="7"/>
  <c r="C86" i="7"/>
  <c r="F86" i="7"/>
  <c r="B86" i="7"/>
  <c r="G86" i="7"/>
  <c r="A88" i="7"/>
  <c r="F87" i="7"/>
  <c r="D87" i="7"/>
  <c r="B87" i="7"/>
  <c r="E87" i="7"/>
  <c r="G87" i="7"/>
  <c r="C87" i="7"/>
  <c r="B88" i="7"/>
  <c r="G88" i="7"/>
  <c r="C88" i="7"/>
  <c r="A89" i="7"/>
  <c r="F88" i="7"/>
  <c r="E88" i="7"/>
  <c r="D88" i="7"/>
  <c r="F89" i="7"/>
  <c r="G89" i="7"/>
  <c r="A90" i="7"/>
  <c r="D89" i="7"/>
  <c r="E89" i="7"/>
  <c r="B89" i="7"/>
  <c r="C89" i="7"/>
  <c r="C90" i="7"/>
  <c r="F90" i="7"/>
  <c r="G90" i="7"/>
  <c r="A91" i="7"/>
  <c r="E90" i="7"/>
  <c r="D90" i="7"/>
  <c r="B90" i="7"/>
  <c r="D91" i="7"/>
  <c r="B91" i="7"/>
  <c r="E91" i="7"/>
  <c r="G91" i="7"/>
  <c r="C91" i="7"/>
  <c r="A92" i="7"/>
  <c r="F91" i="7"/>
  <c r="A93" i="7"/>
  <c r="G92" i="7"/>
  <c r="C92" i="7"/>
  <c r="E92" i="7"/>
  <c r="F92" i="7"/>
  <c r="B92" i="7"/>
  <c r="D92" i="7"/>
  <c r="B93" i="7"/>
  <c r="G93" i="7"/>
  <c r="F93" i="7"/>
  <c r="C93" i="7"/>
  <c r="A94" i="7"/>
  <c r="E93" i="7"/>
  <c r="D93" i="7"/>
  <c r="E94" i="7"/>
  <c r="D94" i="7"/>
  <c r="B94" i="7"/>
  <c r="C94" i="7"/>
  <c r="F94" i="7"/>
  <c r="G94" i="7"/>
  <c r="A95" i="7"/>
  <c r="B95" i="7"/>
  <c r="F95" i="7"/>
  <c r="G95" i="7"/>
  <c r="A96" i="7"/>
  <c r="E95" i="7"/>
  <c r="C95" i="7"/>
  <c r="D95" i="7"/>
  <c r="F96" i="7"/>
  <c r="C96" i="7"/>
  <c r="G96" i="7"/>
  <c r="D96" i="7"/>
  <c r="E96" i="7"/>
  <c r="A97" i="7"/>
  <c r="B96" i="7"/>
  <c r="F97" i="7"/>
  <c r="G97" i="7"/>
  <c r="B97" i="7"/>
  <c r="D97" i="7"/>
  <c r="E97" i="7"/>
  <c r="A98" i="7"/>
  <c r="C97" i="7"/>
  <c r="C98" i="7"/>
  <c r="E98" i="7"/>
  <c r="D98" i="7"/>
  <c r="B98" i="7"/>
  <c r="F98" i="7"/>
  <c r="G98" i="7"/>
  <c r="A99" i="7"/>
  <c r="D99" i="7"/>
  <c r="B99" i="7"/>
  <c r="E99" i="7"/>
  <c r="F99" i="7"/>
  <c r="G99" i="7"/>
  <c r="A100" i="7"/>
  <c r="C99" i="7"/>
  <c r="E100" i="7"/>
  <c r="G100" i="7"/>
  <c r="A101" i="7"/>
  <c r="B100" i="7"/>
  <c r="C100" i="7"/>
  <c r="F100" i="7"/>
  <c r="D100" i="7"/>
  <c r="G101" i="7"/>
  <c r="C101" i="7"/>
  <c r="B101" i="7"/>
  <c r="D101" i="7"/>
  <c r="F101" i="7"/>
  <c r="A102" i="7"/>
  <c r="E101" i="7"/>
  <c r="G102" i="7"/>
  <c r="F102" i="7"/>
  <c r="B102" i="7"/>
  <c r="D102" i="7"/>
  <c r="C102" i="7"/>
  <c r="E102" i="7"/>
  <c r="A103" i="7"/>
  <c r="D103" i="7"/>
  <c r="A104" i="7"/>
  <c r="E103" i="7"/>
  <c r="C103" i="7"/>
  <c r="F103" i="7"/>
  <c r="B103" i="7"/>
  <c r="G103" i="7"/>
  <c r="F104" i="7"/>
  <c r="D104" i="7"/>
  <c r="E104" i="7"/>
  <c r="A105" i="7"/>
  <c r="G104" i="7"/>
  <c r="B104" i="7"/>
  <c r="C104" i="7"/>
  <c r="G105" i="7"/>
  <c r="F105" i="7"/>
  <c r="C105" i="7"/>
  <c r="D105" i="7"/>
  <c r="E105" i="7"/>
  <c r="A106" i="7"/>
  <c r="B105" i="7"/>
  <c r="D106" i="7"/>
  <c r="E106" i="7"/>
  <c r="A107" i="7"/>
  <c r="C106" i="7"/>
  <c r="B106" i="7"/>
  <c r="F106" i="7"/>
  <c r="G106" i="7"/>
  <c r="D107" i="7"/>
  <c r="A108" i="7"/>
  <c r="G107" i="7"/>
  <c r="E107" i="7"/>
  <c r="B107" i="7"/>
  <c r="C107" i="7"/>
  <c r="F107" i="7"/>
  <c r="E108" i="7"/>
  <c r="B108" i="7"/>
  <c r="D108" i="7"/>
  <c r="F108" i="7"/>
  <c r="A109" i="7"/>
  <c r="G108" i="7"/>
  <c r="C108" i="7"/>
  <c r="G109" i="7"/>
  <c r="C109" i="7"/>
  <c r="B109" i="7"/>
  <c r="E109" i="7"/>
  <c r="F109" i="7"/>
  <c r="D109" i="7"/>
  <c r="A110" i="7"/>
  <c r="G110" i="7"/>
  <c r="A111" i="7"/>
  <c r="C110" i="7"/>
  <c r="E110" i="7"/>
  <c r="F110" i="7"/>
  <c r="B110" i="7"/>
  <c r="D110" i="7"/>
  <c r="B111" i="7"/>
  <c r="F111" i="7"/>
  <c r="E111" i="7"/>
  <c r="C111" i="7"/>
  <c r="G111" i="7"/>
  <c r="A112" i="7"/>
  <c r="D111" i="7"/>
  <c r="D112" i="7"/>
  <c r="C112" i="7"/>
  <c r="F112" i="7"/>
  <c r="G112" i="7"/>
  <c r="A113" i="7"/>
  <c r="B112" i="7"/>
  <c r="E112" i="7"/>
  <c r="E113" i="7"/>
  <c r="G113" i="7"/>
  <c r="C113" i="7"/>
  <c r="B113" i="7"/>
  <c r="A114" i="7"/>
  <c r="D113" i="7"/>
  <c r="F113" i="7"/>
  <c r="E114" i="7"/>
  <c r="D114" i="7"/>
  <c r="B114" i="7"/>
  <c r="F114" i="7"/>
  <c r="G114" i="7"/>
  <c r="C114" i="7"/>
  <c r="A115" i="7"/>
  <c r="C115" i="7"/>
  <c r="E115" i="7"/>
  <c r="D115" i="7"/>
  <c r="B115" i="7"/>
  <c r="A116" i="7"/>
  <c r="G115" i="7"/>
  <c r="F115" i="7"/>
  <c r="E116" i="7"/>
  <c r="G116" i="7"/>
  <c r="A117" i="7"/>
  <c r="D116" i="7"/>
  <c r="C116" i="7"/>
  <c r="F116" i="7"/>
  <c r="B116" i="7"/>
  <c r="G117" i="7"/>
  <c r="D117" i="7"/>
  <c r="E117" i="7"/>
  <c r="C117" i="7"/>
  <c r="A118" i="7"/>
  <c r="F117" i="7"/>
  <c r="B117" i="7"/>
  <c r="F118" i="7"/>
  <c r="C118" i="7"/>
  <c r="A119" i="7"/>
  <c r="B118" i="7"/>
  <c r="E118" i="7"/>
  <c r="D118" i="7"/>
  <c r="G118" i="7"/>
  <c r="D119" i="7"/>
  <c r="F119" i="7"/>
  <c r="A120" i="7"/>
  <c r="G119" i="7"/>
  <c r="E119" i="7"/>
  <c r="B119" i="7"/>
  <c r="C119" i="7"/>
  <c r="B120" i="7"/>
  <c r="F120" i="7"/>
  <c r="E120" i="7"/>
  <c r="A121" i="7"/>
  <c r="D120" i="7"/>
  <c r="C120" i="7"/>
  <c r="G120" i="7"/>
  <c r="C121" i="7"/>
  <c r="D121" i="7"/>
  <c r="F121" i="7"/>
  <c r="B121" i="7"/>
  <c r="A122" i="7"/>
  <c r="G121" i="7"/>
  <c r="E121" i="7"/>
  <c r="A123" i="7"/>
  <c r="D122" i="7"/>
  <c r="G122" i="7"/>
  <c r="F122" i="7"/>
  <c r="B122" i="7"/>
  <c r="C122" i="7"/>
  <c r="E122" i="7"/>
  <c r="A124" i="7"/>
  <c r="B123" i="7"/>
  <c r="G123" i="7"/>
  <c r="E123" i="7"/>
  <c r="C123" i="7"/>
  <c r="F123" i="7"/>
  <c r="D123" i="7"/>
  <c r="B124" i="7"/>
  <c r="F124" i="7"/>
  <c r="E124" i="7"/>
  <c r="A125" i="7"/>
  <c r="D124" i="7"/>
  <c r="G124" i="7"/>
  <c r="C124" i="7"/>
  <c r="C125" i="7"/>
  <c r="D125" i="7"/>
  <c r="F125" i="7"/>
  <c r="A126" i="7"/>
  <c r="E125" i="7"/>
  <c r="B125" i="7"/>
  <c r="G125" i="7"/>
  <c r="A127" i="7"/>
  <c r="D126" i="7"/>
  <c r="G126" i="7"/>
  <c r="C126" i="7"/>
  <c r="B126" i="7"/>
  <c r="F126" i="7"/>
  <c r="E126" i="7"/>
  <c r="B127" i="7"/>
  <c r="A128" i="7"/>
  <c r="D127" i="7"/>
  <c r="F127" i="7"/>
  <c r="C127" i="7"/>
  <c r="G127" i="7"/>
  <c r="E127" i="7"/>
  <c r="B128" i="7"/>
  <c r="F128" i="7"/>
  <c r="E128" i="7"/>
  <c r="A129" i="7"/>
  <c r="D128" i="7"/>
  <c r="G128" i="7"/>
  <c r="C128" i="7"/>
  <c r="D129" i="7"/>
  <c r="E129" i="7"/>
  <c r="C129" i="7"/>
  <c r="A130" i="7"/>
  <c r="B129" i="7"/>
  <c r="F129" i="7"/>
  <c r="G129" i="7"/>
  <c r="A131" i="7"/>
  <c r="G130" i="7"/>
  <c r="E130" i="7"/>
  <c r="F130" i="7"/>
  <c r="B130" i="7"/>
  <c r="D130" i="7"/>
  <c r="C130" i="7"/>
  <c r="A132" i="7"/>
  <c r="B131" i="7"/>
  <c r="G131" i="7"/>
  <c r="E131" i="7"/>
  <c r="C131" i="7"/>
  <c r="D131" i="7"/>
  <c r="F131" i="7"/>
  <c r="A133" i="7"/>
  <c r="F132" i="7"/>
  <c r="E132" i="7"/>
  <c r="B132" i="7"/>
  <c r="D132" i="7"/>
  <c r="C132" i="7"/>
  <c r="G132" i="7"/>
  <c r="C133" i="7"/>
  <c r="D133" i="7"/>
  <c r="F133" i="7"/>
  <c r="B133" i="7"/>
  <c r="E133" i="7"/>
  <c r="G133" i="7"/>
  <c r="A134" i="7"/>
  <c r="B134" i="7"/>
  <c r="D134" i="7"/>
  <c r="G134" i="7"/>
  <c r="C134" i="7"/>
  <c r="A135" i="7"/>
  <c r="F134" i="7"/>
  <c r="E134" i="7"/>
  <c r="B135" i="7"/>
  <c r="A136" i="7"/>
  <c r="E135" i="7"/>
  <c r="G135" i="7"/>
  <c r="D135" i="7"/>
  <c r="C135" i="7"/>
  <c r="F135" i="7"/>
  <c r="F136" i="7"/>
  <c r="C136" i="7"/>
  <c r="D136" i="7"/>
  <c r="A137" i="7"/>
  <c r="B136" i="7"/>
  <c r="G136" i="7"/>
  <c r="E136" i="7"/>
  <c r="G137" i="7"/>
  <c r="C137" i="7"/>
  <c r="F137" i="7"/>
  <c r="A138" i="7"/>
  <c r="B137" i="7"/>
  <c r="D137" i="7"/>
  <c r="E137" i="7"/>
  <c r="B138" i="7"/>
  <c r="D138" i="7"/>
  <c r="E138" i="7"/>
  <c r="G138" i="7"/>
  <c r="A139" i="7"/>
  <c r="C138" i="7"/>
  <c r="F138" i="7"/>
  <c r="B139" i="7"/>
  <c r="A140" i="7"/>
  <c r="F139" i="7"/>
  <c r="C139" i="7"/>
  <c r="D139" i="7"/>
  <c r="E139" i="7"/>
  <c r="G139" i="7"/>
  <c r="E140" i="7"/>
  <c r="G140" i="7"/>
  <c r="F140" i="7"/>
  <c r="A141" i="7"/>
  <c r="B140" i="7"/>
  <c r="D140" i="7"/>
  <c r="C140" i="7"/>
  <c r="A142" i="7"/>
  <c r="F141" i="7"/>
  <c r="B141" i="7"/>
  <c r="D141" i="7"/>
  <c r="E141" i="7"/>
  <c r="C141" i="7"/>
  <c r="G141" i="7"/>
  <c r="B142" i="7"/>
  <c r="G142" i="7"/>
  <c r="E142" i="7"/>
  <c r="C142" i="7"/>
  <c r="D142" i="7"/>
  <c r="A143" i="7"/>
  <c r="F142" i="7"/>
  <c r="C143" i="7"/>
  <c r="B143" i="7"/>
  <c r="E143" i="7"/>
  <c r="A144" i="7"/>
  <c r="F143" i="7"/>
  <c r="G143" i="7"/>
  <c r="D143" i="7"/>
  <c r="E144" i="7"/>
  <c r="D144" i="7"/>
  <c r="F144" i="7"/>
  <c r="B144" i="7"/>
  <c r="A145" i="7"/>
  <c r="G144" i="7"/>
  <c r="C144" i="7"/>
  <c r="B145" i="7"/>
  <c r="G145" i="7"/>
  <c r="A146" i="7"/>
  <c r="D145" i="7"/>
  <c r="E145" i="7"/>
  <c r="C145" i="7"/>
  <c r="F145" i="7"/>
  <c r="B146" i="7"/>
  <c r="C146" i="7"/>
  <c r="E146" i="7"/>
  <c r="D146" i="7"/>
  <c r="A147" i="7"/>
  <c r="G146" i="7"/>
  <c r="F146" i="7"/>
  <c r="B147" i="7"/>
  <c r="A148" i="7"/>
  <c r="C147" i="7"/>
  <c r="E147" i="7"/>
  <c r="D147" i="7"/>
  <c r="G147" i="7"/>
  <c r="F147" i="7"/>
  <c r="E148" i="7"/>
  <c r="C148" i="7"/>
  <c r="D148" i="7"/>
  <c r="A149" i="7"/>
  <c r="B148" i="7"/>
  <c r="F148" i="7"/>
  <c r="G148" i="7"/>
  <c r="F149" i="7"/>
  <c r="A150" i="7"/>
  <c r="E149" i="7"/>
  <c r="B149" i="7"/>
  <c r="G149" i="7"/>
  <c r="D149" i="7"/>
  <c r="C149" i="7"/>
  <c r="E150" i="7"/>
  <c r="G150" i="7"/>
  <c r="D150" i="7"/>
  <c r="C150" i="7"/>
  <c r="F150" i="7"/>
  <c r="A151" i="7"/>
  <c r="B150" i="7"/>
  <c r="F151" i="7"/>
  <c r="B151" i="7"/>
  <c r="C151" i="7"/>
  <c r="E151" i="7"/>
  <c r="G151" i="7"/>
  <c r="A152" i="7"/>
  <c r="D151" i="7"/>
  <c r="C152" i="7"/>
  <c r="F152" i="7"/>
  <c r="A153" i="7"/>
  <c r="B152" i="7"/>
  <c r="D152" i="7"/>
  <c r="E152" i="7"/>
  <c r="G152" i="7"/>
  <c r="E153" i="7"/>
  <c r="A154" i="7"/>
  <c r="G153" i="7"/>
  <c r="D153" i="7"/>
  <c r="C153" i="7"/>
  <c r="F153" i="7"/>
  <c r="B153" i="7"/>
  <c r="C154" i="7"/>
  <c r="E154" i="7"/>
  <c r="F154" i="7"/>
  <c r="A155" i="7"/>
  <c r="D154" i="7"/>
  <c r="G154" i="7"/>
  <c r="B154" i="7"/>
  <c r="E155" i="7"/>
  <c r="B155" i="7"/>
  <c r="A156" i="7"/>
  <c r="F155" i="7"/>
  <c r="G155" i="7"/>
  <c r="D155" i="7"/>
  <c r="C155" i="7"/>
  <c r="D156" i="7"/>
  <c r="G156" i="7"/>
  <c r="A157" i="7"/>
  <c r="C156" i="7"/>
  <c r="F156" i="7"/>
  <c r="E156" i="7"/>
  <c r="B156" i="7"/>
  <c r="D157" i="7"/>
  <c r="A158" i="7"/>
  <c r="E157" i="7"/>
  <c r="F157" i="7"/>
  <c r="B157" i="7"/>
  <c r="G157" i="7"/>
  <c r="C157" i="7"/>
  <c r="F158" i="7"/>
  <c r="G158" i="7"/>
  <c r="A159" i="7"/>
  <c r="E158" i="7"/>
  <c r="D158" i="7"/>
  <c r="C158" i="7"/>
  <c r="B158" i="7"/>
  <c r="G159" i="7"/>
  <c r="C159" i="7"/>
  <c r="B159" i="7"/>
  <c r="E159" i="7"/>
  <c r="D159" i="7"/>
  <c r="A160" i="7"/>
  <c r="F159" i="7"/>
  <c r="G160" i="7"/>
  <c r="E160" i="7"/>
  <c r="A161" i="7"/>
  <c r="D160" i="7"/>
  <c r="F160" i="7"/>
  <c r="B160" i="7"/>
  <c r="C160" i="7"/>
  <c r="E161" i="7"/>
  <c r="A162" i="7"/>
  <c r="C161" i="7"/>
  <c r="G161" i="7"/>
  <c r="F161" i="7"/>
  <c r="D161" i="7"/>
  <c r="B161" i="7"/>
  <c r="F162" i="7"/>
  <c r="C162" i="7"/>
  <c r="A163" i="7"/>
  <c r="D162" i="7"/>
  <c r="G162" i="7"/>
  <c r="E162" i="7"/>
  <c r="B162" i="7"/>
  <c r="C163" i="7"/>
  <c r="G163" i="7"/>
  <c r="B163" i="7"/>
  <c r="F163" i="7"/>
  <c r="E163" i="7"/>
  <c r="A164" i="7"/>
  <c r="D163" i="7"/>
  <c r="G164" i="7"/>
  <c r="E164" i="7"/>
  <c r="B164" i="7"/>
  <c r="D164" i="7"/>
  <c r="F164" i="7"/>
  <c r="C164" i="7"/>
  <c r="A165" i="7"/>
  <c r="F165" i="7"/>
  <c r="A166" i="7"/>
  <c r="D165" i="7"/>
  <c r="E165" i="7"/>
  <c r="B165" i="7"/>
  <c r="C165" i="7"/>
  <c r="G165" i="7"/>
  <c r="F166" i="7"/>
  <c r="C166" i="7"/>
  <c r="B166" i="7"/>
  <c r="E166" i="7"/>
  <c r="G166" i="7"/>
  <c r="D166" i="7"/>
  <c r="A167" i="7"/>
  <c r="C167" i="7"/>
  <c r="A168" i="7"/>
  <c r="D167" i="7"/>
  <c r="G167" i="7"/>
  <c r="E167" i="7"/>
  <c r="B167" i="7"/>
  <c r="F167" i="7"/>
  <c r="D168" i="7"/>
  <c r="F168" i="7"/>
  <c r="B168" i="7"/>
  <c r="C168" i="7"/>
  <c r="G168" i="7"/>
  <c r="E168" i="7"/>
  <c r="A169" i="7"/>
  <c r="F169" i="7"/>
  <c r="A170" i="7"/>
  <c r="D169" i="7"/>
  <c r="E169" i="7"/>
  <c r="G169" i="7"/>
  <c r="C169" i="7"/>
  <c r="B169" i="7"/>
  <c r="E170" i="7"/>
  <c r="C170" i="7"/>
  <c r="G170" i="7"/>
  <c r="B170" i="7"/>
  <c r="F170" i="7"/>
  <c r="D170" i="7"/>
  <c r="A171" i="7"/>
  <c r="D171" i="7"/>
  <c r="A172" i="7"/>
  <c r="F171" i="7"/>
  <c r="C171" i="7"/>
  <c r="G171" i="7"/>
  <c r="E171" i="7"/>
  <c r="B171" i="7"/>
  <c r="D172" i="7"/>
  <c r="F172" i="7"/>
  <c r="B172" i="7"/>
  <c r="C172" i="7"/>
  <c r="G172" i="7"/>
  <c r="E172" i="7"/>
  <c r="A173" i="7"/>
  <c r="F173" i="7"/>
  <c r="B173" i="7"/>
  <c r="D173" i="7"/>
  <c r="E173" i="7"/>
  <c r="A174" i="7"/>
  <c r="G173" i="7"/>
  <c r="C173" i="7"/>
  <c r="E174" i="7"/>
  <c r="G174" i="7"/>
  <c r="D174" i="7"/>
  <c r="C174" i="7"/>
  <c r="F174" i="7"/>
  <c r="B174" i="7"/>
  <c r="A175" i="7"/>
  <c r="C175" i="7"/>
  <c r="B175" i="7"/>
  <c r="D175" i="7"/>
  <c r="G175" i="7"/>
  <c r="E175" i="7"/>
  <c r="F175" i="7"/>
  <c r="A176" i="7"/>
  <c r="G176" i="7"/>
  <c r="E176" i="7"/>
  <c r="A177" i="7"/>
  <c r="D176" i="7"/>
  <c r="F176" i="7"/>
  <c r="B176" i="7"/>
  <c r="C176" i="7"/>
  <c r="E177" i="7"/>
  <c r="B177" i="7"/>
  <c r="C177" i="7"/>
  <c r="G177" i="7"/>
  <c r="F177" i="7"/>
  <c r="A178" i="7"/>
  <c r="D177" i="7"/>
  <c r="F178" i="7"/>
  <c r="C178" i="7"/>
  <c r="A179" i="7"/>
  <c r="D178" i="7"/>
  <c r="G178" i="7"/>
  <c r="E178" i="7"/>
  <c r="B178" i="7"/>
  <c r="C179" i="7"/>
  <c r="G179" i="7"/>
  <c r="B179" i="7"/>
  <c r="F179" i="7"/>
  <c r="E179" i="7"/>
  <c r="A180" i="7"/>
  <c r="D179" i="7"/>
  <c r="G180" i="7"/>
  <c r="E180" i="7"/>
  <c r="A181" i="7"/>
  <c r="D180" i="7"/>
  <c r="F180" i="7"/>
  <c r="C180" i="7"/>
  <c r="B180" i="7"/>
  <c r="F181" i="7"/>
  <c r="B181" i="7"/>
  <c r="D181" i="7"/>
  <c r="E181" i="7"/>
  <c r="A182" i="7"/>
  <c r="C181" i="7"/>
  <c r="G181" i="7"/>
  <c r="E182" i="7"/>
  <c r="G182" i="7"/>
  <c r="D182" i="7"/>
  <c r="C182" i="7"/>
  <c r="F182" i="7"/>
  <c r="B182" i="7"/>
  <c r="A183" i="7"/>
  <c r="C183" i="7"/>
  <c r="B183" i="7"/>
  <c r="D183" i="7"/>
  <c r="E183" i="7"/>
  <c r="A184" i="7"/>
  <c r="F183" i="7"/>
  <c r="G183" i="7"/>
  <c r="G184" i="7"/>
  <c r="E184" i="7"/>
  <c r="D184" i="7"/>
  <c r="F184" i="7"/>
  <c r="B184" i="7"/>
  <c r="C184" i="7"/>
  <c r="A185" i="7"/>
  <c r="E185" i="7"/>
  <c r="G185" i="7"/>
  <c r="F185" i="7"/>
  <c r="C185" i="7"/>
  <c r="D185" i="7"/>
  <c r="A186" i="7"/>
  <c r="B185" i="7"/>
  <c r="F186" i="7"/>
  <c r="C186" i="7"/>
  <c r="G186" i="7"/>
  <c r="E186" i="7"/>
  <c r="D186" i="7"/>
  <c r="A187" i="7"/>
  <c r="B186" i="7"/>
  <c r="F187" i="7"/>
  <c r="C187" i="7"/>
  <c r="G187" i="7"/>
  <c r="E187" i="7"/>
  <c r="A188" i="7"/>
  <c r="D187" i="7"/>
  <c r="B187" i="7"/>
  <c r="C188" i="7"/>
  <c r="E188" i="7"/>
  <c r="G188" i="7"/>
  <c r="D188" i="7"/>
  <c r="A189" i="7"/>
  <c r="F188" i="7"/>
  <c r="B188" i="7"/>
  <c r="G189" i="7"/>
  <c r="D189" i="7"/>
  <c r="A190" i="7"/>
  <c r="E189" i="7"/>
  <c r="F189" i="7"/>
  <c r="C189" i="7"/>
  <c r="B189" i="7"/>
  <c r="G190" i="7"/>
  <c r="C190" i="7"/>
  <c r="E190" i="7"/>
  <c r="F190" i="7"/>
  <c r="A191" i="7"/>
  <c r="D190" i="7"/>
  <c r="B190" i="7"/>
  <c r="F191" i="7"/>
  <c r="G191" i="7"/>
  <c r="D191" i="7"/>
  <c r="A192" i="7"/>
  <c r="B191" i="7"/>
  <c r="E191" i="7"/>
  <c r="C191" i="7"/>
  <c r="C192" i="7"/>
  <c r="B192" i="7"/>
  <c r="A193" i="7"/>
  <c r="E192" i="7"/>
  <c r="D192" i="7"/>
  <c r="F192" i="7"/>
  <c r="G192" i="7"/>
  <c r="F193" i="7"/>
  <c r="G193" i="7"/>
  <c r="C193" i="7"/>
  <c r="E193" i="7"/>
  <c r="D193" i="7"/>
  <c r="A194" i="7"/>
  <c r="B193" i="7"/>
  <c r="G194" i="7"/>
  <c r="D194" i="7"/>
  <c r="C194" i="7"/>
  <c r="F194" i="7"/>
  <c r="E194" i="7"/>
  <c r="A195" i="7"/>
  <c r="B194" i="7"/>
  <c r="E195" i="7"/>
  <c r="G195" i="7"/>
  <c r="F195" i="7"/>
  <c r="D195" i="7"/>
  <c r="A196" i="7"/>
  <c r="C195" i="7"/>
  <c r="B195" i="7"/>
  <c r="G196" i="7"/>
  <c r="D196" i="7"/>
  <c r="F196" i="7"/>
  <c r="B196" i="7"/>
  <c r="A197" i="7"/>
  <c r="E196" i="7"/>
  <c r="C196" i="7"/>
  <c r="F197" i="7"/>
  <c r="A198" i="7"/>
  <c r="D197" i="7"/>
  <c r="G197" i="7"/>
  <c r="C197" i="7"/>
  <c r="B197" i="7"/>
  <c r="E197" i="7"/>
  <c r="G198" i="7"/>
  <c r="C198" i="7"/>
  <c r="B198" i="7"/>
  <c r="D198" i="7"/>
  <c r="E198" i="7"/>
  <c r="F198" i="7"/>
  <c r="A199" i="7"/>
  <c r="F199" i="7"/>
  <c r="C199" i="7"/>
  <c r="B199" i="7"/>
  <c r="E199" i="7"/>
  <c r="G199" i="7"/>
  <c r="A200" i="7"/>
  <c r="D199" i="7"/>
  <c r="C200" i="7"/>
  <c r="E200" i="7"/>
  <c r="D200" i="7"/>
  <c r="B200" i="7"/>
  <c r="F200" i="7"/>
  <c r="A201" i="7"/>
  <c r="G200" i="7"/>
  <c r="C201" i="7"/>
  <c r="E201" i="7"/>
  <c r="G201" i="7"/>
  <c r="H201" i="7"/>
  <c r="J201" i="7"/>
  <c r="B201" i="7"/>
  <c r="F201" i="7"/>
  <c r="D201" i="7"/>
  <c r="A202" i="7"/>
  <c r="C202" i="7"/>
  <c r="D202" i="7"/>
  <c r="F202" i="7"/>
  <c r="B202" i="7"/>
  <c r="E202" i="7"/>
  <c r="A203" i="7"/>
  <c r="G202" i="7"/>
  <c r="G203" i="7"/>
  <c r="B203" i="7"/>
  <c r="A204" i="7"/>
  <c r="D203" i="7"/>
  <c r="E203" i="7"/>
  <c r="F203" i="7"/>
  <c r="C203" i="7"/>
  <c r="G204" i="7"/>
  <c r="E204" i="7"/>
  <c r="B204" i="7"/>
  <c r="D204" i="7"/>
  <c r="C204" i="7"/>
  <c r="F204" i="7"/>
  <c r="A205" i="7"/>
  <c r="C205" i="7"/>
  <c r="D205" i="7"/>
  <c r="F205" i="7"/>
  <c r="G205" i="7"/>
  <c r="E205" i="7"/>
  <c r="A206" i="7"/>
  <c r="B205" i="7"/>
  <c r="F206" i="7"/>
  <c r="G206" i="7"/>
  <c r="E206" i="7"/>
  <c r="B206" i="7"/>
  <c r="D206" i="7"/>
  <c r="C206" i="7"/>
  <c r="A207" i="7"/>
  <c r="G207" i="7"/>
  <c r="F207" i="7"/>
  <c r="B207" i="7"/>
  <c r="A208" i="7"/>
  <c r="E207" i="7"/>
  <c r="D207" i="7"/>
  <c r="C207" i="7"/>
  <c r="A209" i="7"/>
  <c r="C208" i="7"/>
  <c r="D208" i="7"/>
  <c r="B208" i="7"/>
  <c r="F208" i="7"/>
  <c r="E208" i="7"/>
  <c r="G208" i="7"/>
  <c r="F209" i="7"/>
  <c r="G209" i="7"/>
  <c r="B209" i="7"/>
  <c r="A210" i="7"/>
  <c r="E209" i="7"/>
  <c r="D209" i="7"/>
  <c r="C209" i="7"/>
  <c r="A211" i="7"/>
  <c r="C210" i="7"/>
  <c r="D210" i="7"/>
  <c r="F210" i="7"/>
  <c r="E210" i="7"/>
  <c r="G210" i="7"/>
  <c r="B210" i="7"/>
  <c r="E211" i="7"/>
  <c r="B211" i="7"/>
  <c r="A212" i="7"/>
  <c r="F211" i="7"/>
  <c r="D211" i="7"/>
  <c r="G211" i="7"/>
  <c r="C211" i="7"/>
  <c r="G212" i="7"/>
  <c r="F212" i="7"/>
  <c r="B212" i="7"/>
  <c r="C212" i="7"/>
  <c r="E212" i="7"/>
  <c r="D212" i="7"/>
  <c r="A213" i="7"/>
  <c r="G213" i="7"/>
  <c r="E213" i="7"/>
  <c r="B213" i="7"/>
  <c r="A214" i="7"/>
  <c r="F213" i="7"/>
  <c r="D213" i="7"/>
  <c r="C213" i="7"/>
  <c r="A215" i="7"/>
  <c r="C214" i="7"/>
  <c r="G214" i="7"/>
  <c r="B214" i="7"/>
  <c r="F214" i="7"/>
  <c r="E214" i="7"/>
  <c r="D214" i="7"/>
  <c r="D215" i="7"/>
  <c r="E215" i="7"/>
  <c r="C215" i="7"/>
  <c r="A216" i="7"/>
  <c r="B215" i="7"/>
  <c r="G215" i="7"/>
  <c r="F215" i="7"/>
  <c r="G216" i="7"/>
  <c r="B216" i="7"/>
  <c r="F216" i="7"/>
  <c r="A217" i="7"/>
  <c r="E216" i="7"/>
  <c r="D216" i="7"/>
  <c r="C216" i="7"/>
  <c r="G217" i="7"/>
  <c r="C217" i="7"/>
  <c r="E217" i="7"/>
  <c r="B217" i="7"/>
  <c r="A218" i="7"/>
  <c r="F217" i="7"/>
  <c r="D217" i="7"/>
  <c r="A219" i="7"/>
  <c r="G218" i="7"/>
  <c r="D218" i="7"/>
  <c r="C218" i="7"/>
  <c r="E218" i="7"/>
  <c r="B218" i="7"/>
  <c r="F218" i="7"/>
  <c r="E219" i="7"/>
  <c r="G219" i="7"/>
  <c r="B219" i="7"/>
  <c r="D219" i="7"/>
  <c r="C219" i="7"/>
  <c r="F219" i="7"/>
  <c r="A220" i="7"/>
  <c r="F220" i="7"/>
  <c r="E220" i="7"/>
  <c r="G220" i="7"/>
  <c r="D220" i="7"/>
  <c r="C220" i="7"/>
  <c r="B220" i="7"/>
  <c r="A221" i="7"/>
  <c r="G221" i="7"/>
  <c r="C221" i="7"/>
  <c r="A222" i="7"/>
  <c r="E221" i="7"/>
  <c r="F221" i="7"/>
  <c r="B221" i="7"/>
  <c r="D221" i="7"/>
  <c r="D222" i="7"/>
  <c r="F222" i="7"/>
  <c r="B222" i="7"/>
  <c r="A223" i="7"/>
  <c r="E222" i="7"/>
  <c r="G222" i="7"/>
  <c r="C222" i="7"/>
  <c r="E223" i="7"/>
  <c r="F223" i="7"/>
  <c r="D223" i="7"/>
  <c r="G223" i="7"/>
  <c r="B223" i="7"/>
  <c r="A224" i="7"/>
  <c r="C223" i="7"/>
  <c r="G224" i="7"/>
  <c r="A225" i="7"/>
  <c r="E224" i="7"/>
  <c r="C224" i="7"/>
  <c r="F224" i="7"/>
  <c r="B224" i="7"/>
  <c r="D224" i="7"/>
  <c r="C225" i="7"/>
  <c r="D225" i="7"/>
  <c r="F225" i="7"/>
  <c r="A226" i="7"/>
  <c r="G225" i="7"/>
  <c r="E225" i="7"/>
  <c r="B225" i="7"/>
  <c r="B226" i="7"/>
  <c r="F226" i="7"/>
  <c r="A227" i="7"/>
  <c r="C226" i="7"/>
  <c r="G226" i="7"/>
  <c r="D226" i="7"/>
  <c r="E226" i="7"/>
  <c r="C227" i="7"/>
  <c r="A228" i="7"/>
  <c r="D227" i="7"/>
  <c r="E227" i="7"/>
  <c r="G227" i="7"/>
  <c r="B227" i="7"/>
  <c r="F227" i="7"/>
  <c r="D228" i="7"/>
  <c r="E228" i="7"/>
  <c r="C228" i="7"/>
  <c r="F228" i="7"/>
  <c r="G228" i="7"/>
  <c r="B228" i="7"/>
  <c r="A229" i="7"/>
  <c r="G229" i="7"/>
  <c r="C229" i="7"/>
  <c r="B229" i="7"/>
  <c r="D229" i="7"/>
  <c r="F229" i="7"/>
  <c r="E229" i="7"/>
  <c r="A230" i="7"/>
  <c r="A231" i="7"/>
  <c r="D230" i="7"/>
  <c r="G230" i="7"/>
  <c r="C230" i="7"/>
  <c r="B230" i="7"/>
  <c r="E230" i="7"/>
  <c r="F230" i="7"/>
  <c r="G231" i="7"/>
  <c r="D231" i="7"/>
  <c r="B231" i="7"/>
  <c r="E231" i="7"/>
  <c r="C231" i="7"/>
  <c r="F231" i="7"/>
  <c r="A232" i="7"/>
  <c r="A233" i="7"/>
  <c r="G232" i="7"/>
  <c r="F232" i="7"/>
  <c r="B232" i="7"/>
  <c r="D232" i="7"/>
  <c r="C232" i="7"/>
  <c r="E232" i="7"/>
  <c r="E233" i="7"/>
  <c r="D233" i="7"/>
  <c r="B233" i="7"/>
  <c r="C233" i="7"/>
  <c r="F233" i="7"/>
  <c r="A234" i="7"/>
  <c r="G233" i="7"/>
  <c r="F234" i="7"/>
  <c r="A235" i="7"/>
  <c r="G234" i="7"/>
  <c r="D234" i="7"/>
  <c r="B234" i="7"/>
  <c r="C234" i="7"/>
  <c r="E234" i="7"/>
  <c r="E235" i="7"/>
  <c r="B235" i="7"/>
  <c r="F235" i="7"/>
  <c r="G235" i="7"/>
  <c r="C235" i="7"/>
  <c r="D235" i="7"/>
  <c r="A236" i="7"/>
  <c r="G236" i="7"/>
  <c r="E236" i="7"/>
  <c r="C236" i="7"/>
  <c r="B236" i="7"/>
  <c r="A237" i="7"/>
  <c r="D236" i="7"/>
  <c r="F236" i="7"/>
  <c r="G237" i="7"/>
  <c r="C237" i="7"/>
  <c r="A238" i="7"/>
  <c r="B237" i="7"/>
  <c r="E237" i="7"/>
  <c r="F237" i="7"/>
  <c r="D237" i="7"/>
  <c r="D238" i="7"/>
  <c r="A239" i="7"/>
  <c r="E238" i="7"/>
  <c r="F238" i="7"/>
  <c r="C238" i="7"/>
  <c r="B238" i="7"/>
  <c r="G238" i="7"/>
  <c r="B239" i="7"/>
  <c r="E239" i="7"/>
  <c r="D239" i="7"/>
  <c r="F239" i="7"/>
  <c r="A240" i="7"/>
  <c r="G239" i="7"/>
  <c r="C239" i="7"/>
  <c r="E240" i="7"/>
  <c r="G240" i="7"/>
  <c r="A241" i="7"/>
  <c r="B240" i="7"/>
  <c r="F240" i="7"/>
  <c r="C240" i="7"/>
  <c r="D240" i="7"/>
  <c r="A242" i="7"/>
  <c r="F241" i="7"/>
  <c r="G241" i="7"/>
  <c r="D241" i="7"/>
  <c r="B241" i="7"/>
  <c r="C241" i="7"/>
  <c r="E241" i="7"/>
  <c r="B242" i="7"/>
  <c r="E242" i="7"/>
  <c r="F242" i="7"/>
  <c r="D242" i="7"/>
  <c r="A243" i="7"/>
  <c r="G242" i="7"/>
  <c r="C242" i="7"/>
  <c r="D243" i="7"/>
  <c r="E243" i="7"/>
  <c r="C243" i="7"/>
  <c r="B243" i="7"/>
  <c r="G243" i="7"/>
  <c r="F243" i="7"/>
  <c r="A244" i="7"/>
  <c r="A245" i="7"/>
  <c r="G244" i="7"/>
  <c r="B244" i="7"/>
  <c r="C244" i="7"/>
  <c r="E244" i="7"/>
  <c r="F244" i="7"/>
  <c r="D244" i="7"/>
  <c r="E245" i="7"/>
  <c r="F245" i="7"/>
  <c r="D245" i="7"/>
  <c r="C245" i="7"/>
  <c r="B245" i="7"/>
  <c r="G245" i="7"/>
  <c r="A246" i="7"/>
  <c r="D246" i="7"/>
  <c r="C246" i="7"/>
  <c r="A247" i="7"/>
  <c r="E246" i="7"/>
  <c r="G246" i="7"/>
  <c r="F246" i="7"/>
  <c r="B246" i="7"/>
  <c r="D247" i="7"/>
  <c r="E247" i="7"/>
  <c r="G247" i="7"/>
  <c r="F247" i="7"/>
  <c r="A248" i="7"/>
  <c r="B247" i="7"/>
  <c r="C247" i="7"/>
  <c r="B248" i="7"/>
  <c r="E248" i="7"/>
  <c r="F248" i="7"/>
  <c r="G248" i="7"/>
  <c r="C248" i="7"/>
  <c r="D248" i="7"/>
  <c r="A249" i="7"/>
  <c r="D249" i="7"/>
  <c r="A250" i="7"/>
  <c r="G249" i="7"/>
  <c r="B249" i="7"/>
  <c r="E249" i="7"/>
  <c r="C249" i="7"/>
  <c r="F249" i="7"/>
  <c r="E250" i="7"/>
  <c r="C250" i="7"/>
  <c r="A251" i="7"/>
  <c r="G250" i="7"/>
  <c r="D250" i="7"/>
  <c r="B250" i="7"/>
  <c r="F250" i="7"/>
  <c r="F251" i="7"/>
  <c r="C251" i="7"/>
  <c r="E251" i="7"/>
  <c r="D251" i="7"/>
  <c r="B251" i="7"/>
  <c r="G251" i="7"/>
  <c r="A252" i="7"/>
  <c r="C252" i="7"/>
  <c r="F252" i="7"/>
  <c r="E252" i="7"/>
  <c r="B252" i="7"/>
  <c r="G252" i="7"/>
  <c r="D252" i="7"/>
  <c r="A253" i="7"/>
  <c r="D253" i="7"/>
  <c r="A254" i="7"/>
  <c r="G253" i="7"/>
  <c r="F253" i="7"/>
  <c r="C253" i="7"/>
  <c r="B253" i="7"/>
  <c r="E253" i="7"/>
  <c r="E254" i="7"/>
  <c r="C254" i="7"/>
  <c r="A255" i="7"/>
  <c r="B254" i="7"/>
  <c r="F254" i="7"/>
  <c r="D254" i="7"/>
  <c r="G254" i="7"/>
  <c r="D255" i="7"/>
  <c r="E255" i="7"/>
  <c r="G255" i="7"/>
  <c r="F255" i="7"/>
  <c r="B255" i="7"/>
  <c r="A256" i="7"/>
  <c r="C255" i="7"/>
  <c r="E256" i="7"/>
  <c r="F256" i="7"/>
  <c r="C256" i="7"/>
  <c r="D256" i="7"/>
  <c r="A257" i="7"/>
  <c r="B256" i="7"/>
  <c r="G256" i="7"/>
  <c r="D257" i="7"/>
  <c r="A258" i="7"/>
  <c r="G257" i="7"/>
  <c r="B257" i="7"/>
  <c r="E257" i="7"/>
  <c r="C257" i="7"/>
  <c r="F257" i="7"/>
  <c r="B258" i="7"/>
  <c r="A259" i="7"/>
  <c r="E258" i="7"/>
  <c r="F258" i="7"/>
  <c r="C258" i="7"/>
  <c r="G258" i="7"/>
  <c r="D258" i="7"/>
  <c r="E259" i="7"/>
  <c r="A260" i="7"/>
  <c r="B259" i="7"/>
  <c r="G259" i="7"/>
  <c r="D259" i="7"/>
  <c r="C259" i="7"/>
  <c r="F259" i="7"/>
  <c r="F260" i="7"/>
  <c r="E260" i="7"/>
  <c r="B260" i="7"/>
  <c r="D260" i="7"/>
  <c r="A261" i="7"/>
  <c r="G260" i="7"/>
  <c r="C260" i="7"/>
  <c r="E261" i="7"/>
  <c r="D261" i="7"/>
  <c r="C261" i="7"/>
  <c r="G261" i="7"/>
  <c r="B261" i="7"/>
  <c r="F261" i="7"/>
  <c r="A262" i="7"/>
  <c r="A263" i="7"/>
  <c r="D262" i="7"/>
  <c r="C262" i="7"/>
  <c r="E262" i="7"/>
  <c r="G262" i="7"/>
  <c r="F262" i="7"/>
  <c r="B262" i="7"/>
  <c r="F263" i="7"/>
  <c r="C263" i="7"/>
  <c r="E263" i="7"/>
  <c r="G263" i="7"/>
  <c r="B263" i="7"/>
  <c r="A264" i="7"/>
  <c r="D263" i="7"/>
  <c r="A265" i="7"/>
  <c r="G264" i="7"/>
  <c r="D264" i="7"/>
  <c r="F264" i="7"/>
  <c r="E264" i="7"/>
  <c r="C264" i="7"/>
  <c r="B264" i="7"/>
  <c r="D265" i="7"/>
  <c r="E265" i="7"/>
  <c r="F265" i="7"/>
  <c r="B265" i="7"/>
  <c r="A266" i="7"/>
  <c r="C265" i="7"/>
  <c r="G265" i="7"/>
  <c r="A267" i="7"/>
  <c r="D266" i="7"/>
  <c r="E266" i="7"/>
  <c r="B266" i="7"/>
  <c r="F266" i="7"/>
  <c r="C266" i="7"/>
  <c r="G266" i="7"/>
  <c r="F267" i="7"/>
  <c r="C267" i="7"/>
  <c r="B267" i="7"/>
  <c r="D267" i="7"/>
  <c r="E267" i="7"/>
  <c r="A268" i="7"/>
  <c r="G267" i="7"/>
  <c r="D268" i="7"/>
  <c r="G268" i="7"/>
  <c r="B268" i="7"/>
  <c r="E268" i="7"/>
  <c r="F268" i="7"/>
  <c r="C268" i="7"/>
  <c r="A269" i="7"/>
  <c r="G269" i="7"/>
  <c r="B269" i="7"/>
  <c r="F269" i="7"/>
  <c r="A270" i="7"/>
  <c r="E269" i="7"/>
  <c r="D269" i="7"/>
  <c r="C269" i="7"/>
  <c r="B270" i="7"/>
  <c r="A271" i="7"/>
  <c r="G270" i="7"/>
  <c r="C270" i="7"/>
  <c r="D270" i="7"/>
  <c r="E270" i="7"/>
  <c r="F270" i="7"/>
  <c r="G271" i="7"/>
  <c r="D271" i="7"/>
  <c r="B271" i="7"/>
  <c r="E271" i="7"/>
  <c r="A272" i="7"/>
  <c r="C271" i="7"/>
  <c r="F271" i="7"/>
  <c r="B272" i="7"/>
  <c r="D272" i="7"/>
  <c r="G272" i="7"/>
  <c r="A273" i="7"/>
  <c r="E272" i="7"/>
  <c r="F272" i="7"/>
  <c r="C272" i="7"/>
  <c r="C273" i="7"/>
  <c r="G273" i="7"/>
  <c r="D273" i="7"/>
  <c r="B273" i="7"/>
  <c r="E273" i="7"/>
  <c r="F273" i="7"/>
  <c r="A274" i="7"/>
  <c r="D274" i="7"/>
  <c r="C274" i="7"/>
  <c r="E274" i="7"/>
  <c r="F274" i="7"/>
  <c r="G274" i="7"/>
  <c r="B274" i="7"/>
  <c r="A275" i="7"/>
  <c r="A276" i="7"/>
  <c r="C275" i="7"/>
  <c r="F275" i="7"/>
  <c r="D275" i="7"/>
  <c r="G275" i="7"/>
  <c r="E275" i="7"/>
  <c r="B275" i="7"/>
  <c r="B276" i="7"/>
  <c r="G276" i="7"/>
  <c r="D276" i="7"/>
  <c r="A277" i="7"/>
  <c r="C276" i="7"/>
  <c r="F276" i="7"/>
  <c r="E276" i="7"/>
  <c r="G277" i="7"/>
  <c r="D277" i="7"/>
  <c r="B277" i="7"/>
  <c r="A278" i="7"/>
  <c r="C277" i="7"/>
  <c r="F277" i="7"/>
  <c r="E277" i="7"/>
  <c r="D278" i="7"/>
  <c r="F278" i="7"/>
  <c r="C278" i="7"/>
  <c r="E278" i="7"/>
  <c r="A279" i="7"/>
  <c r="G278" i="7"/>
  <c r="B278" i="7"/>
  <c r="B279" i="7"/>
  <c r="E279" i="7"/>
  <c r="C279" i="7"/>
  <c r="D279" i="7"/>
  <c r="F279" i="7"/>
  <c r="A280" i="7"/>
  <c r="G279" i="7"/>
  <c r="G280" i="7"/>
  <c r="E280" i="7"/>
  <c r="C280" i="7"/>
  <c r="F280" i="7"/>
  <c r="A281" i="7"/>
  <c r="D280" i="7"/>
  <c r="B280" i="7"/>
  <c r="A282" i="7"/>
  <c r="B281" i="7"/>
  <c r="C281" i="7"/>
  <c r="F281" i="7"/>
  <c r="D281" i="7"/>
  <c r="E281" i="7"/>
  <c r="G281" i="7"/>
  <c r="B282" i="7"/>
  <c r="D282" i="7"/>
  <c r="F282" i="7"/>
  <c r="G282" i="7"/>
  <c r="C282" i="7"/>
  <c r="E282" i="7"/>
  <c r="A283" i="7"/>
  <c r="C283" i="7"/>
  <c r="F283" i="7"/>
  <c r="E283" i="7"/>
  <c r="D283" i="7"/>
  <c r="B283" i="7"/>
  <c r="A284" i="7"/>
  <c r="G283" i="7"/>
  <c r="G284" i="7"/>
  <c r="B284" i="7"/>
  <c r="C284" i="7"/>
  <c r="D284" i="7"/>
  <c r="A285" i="7"/>
  <c r="F284" i="7"/>
  <c r="E284" i="7"/>
  <c r="C285" i="7"/>
  <c r="G285" i="7"/>
  <c r="A286" i="7"/>
  <c r="B285" i="7"/>
  <c r="D285" i="7"/>
  <c r="F285" i="7"/>
  <c r="E285" i="7"/>
  <c r="G286" i="7"/>
  <c r="D286" i="7"/>
  <c r="A287" i="7"/>
  <c r="C286" i="7"/>
  <c r="F286" i="7"/>
  <c r="B286" i="7"/>
  <c r="E286" i="7"/>
  <c r="C287" i="7"/>
  <c r="D287" i="7"/>
  <c r="F287" i="7"/>
  <c r="E287" i="7"/>
  <c r="B287" i="7"/>
  <c r="A288" i="7"/>
  <c r="G287" i="7"/>
  <c r="C288" i="7"/>
  <c r="B288" i="7"/>
  <c r="G288" i="7"/>
  <c r="D288" i="7"/>
  <c r="F288" i="7"/>
  <c r="E288" i="7"/>
  <c r="A289" i="7"/>
  <c r="G289" i="7"/>
  <c r="A290" i="7"/>
  <c r="D289" i="7"/>
  <c r="F289" i="7"/>
  <c r="B289" i="7"/>
  <c r="E289" i="7"/>
  <c r="C289" i="7"/>
  <c r="E290" i="7"/>
  <c r="G290" i="7"/>
  <c r="A291" i="7"/>
  <c r="C290" i="7"/>
  <c r="D290" i="7"/>
  <c r="F290" i="7"/>
  <c r="B290" i="7"/>
  <c r="A292" i="7"/>
  <c r="D291" i="7"/>
  <c r="G291" i="7"/>
  <c r="E291" i="7"/>
  <c r="C291" i="7"/>
  <c r="F291" i="7"/>
  <c r="B291" i="7"/>
  <c r="G292" i="7"/>
  <c r="A293" i="7"/>
  <c r="E292" i="7"/>
  <c r="C292" i="7"/>
  <c r="D292" i="7"/>
  <c r="F292" i="7"/>
  <c r="B292" i="7"/>
  <c r="G293" i="7"/>
  <c r="E293" i="7"/>
  <c r="F293" i="7"/>
  <c r="C293" i="7"/>
  <c r="D293" i="7"/>
  <c r="B293" i="7"/>
  <c r="A294" i="7"/>
  <c r="D294" i="7"/>
  <c r="E294" i="7"/>
  <c r="B294" i="7"/>
  <c r="C294" i="7"/>
  <c r="G294" i="7"/>
  <c r="A295" i="7"/>
  <c r="F294" i="7"/>
  <c r="G295" i="7"/>
  <c r="B295" i="7"/>
  <c r="A296" i="7"/>
  <c r="D295" i="7"/>
  <c r="C295" i="7"/>
  <c r="E295" i="7"/>
  <c r="F295" i="7"/>
  <c r="C296" i="7"/>
  <c r="F296" i="7"/>
  <c r="A297" i="7"/>
  <c r="D296" i="7"/>
  <c r="E296" i="7"/>
  <c r="B296" i="7"/>
  <c r="G296" i="7"/>
  <c r="G297" i="7"/>
  <c r="A298" i="7"/>
  <c r="F297" i="7"/>
  <c r="E297" i="7"/>
  <c r="B297" i="7"/>
  <c r="D297" i="7"/>
  <c r="C297" i="7"/>
  <c r="E298" i="7"/>
  <c r="G298" i="7"/>
  <c r="A299" i="7"/>
  <c r="C298" i="7"/>
  <c r="F298" i="7"/>
  <c r="D298" i="7"/>
  <c r="B298" i="7"/>
  <c r="D299" i="7"/>
  <c r="A300" i="7"/>
  <c r="B299" i="7"/>
  <c r="G299" i="7"/>
  <c r="F299" i="7"/>
  <c r="C299" i="7"/>
  <c r="E299" i="7"/>
  <c r="E300" i="7"/>
  <c r="C300" i="7"/>
  <c r="A301" i="7"/>
  <c r="B300" i="7"/>
  <c r="G300" i="7"/>
  <c r="F300" i="7"/>
  <c r="D300" i="7"/>
  <c r="C301" i="7"/>
  <c r="F301" i="7"/>
  <c r="E301" i="7"/>
  <c r="B301" i="7"/>
  <c r="G301" i="7"/>
  <c r="D301" i="7"/>
  <c r="A302" i="7"/>
  <c r="D302" i="7"/>
  <c r="A303" i="7"/>
  <c r="E302" i="7"/>
  <c r="C302" i="7"/>
  <c r="G302" i="7"/>
  <c r="F302" i="7"/>
  <c r="B302" i="7"/>
  <c r="D303" i="7"/>
  <c r="E303" i="7"/>
  <c r="B303" i="7"/>
  <c r="F303" i="7"/>
  <c r="A304" i="7"/>
  <c r="C303" i="7"/>
  <c r="G303" i="7"/>
  <c r="F304" i="7"/>
  <c r="C304" i="7"/>
  <c r="A305" i="7"/>
  <c r="G304" i="7"/>
  <c r="D304" i="7"/>
  <c r="E304" i="7"/>
  <c r="B304" i="7"/>
  <c r="B305" i="7"/>
  <c r="C305" i="7"/>
  <c r="A306" i="7"/>
  <c r="F305" i="7"/>
  <c r="G305" i="7"/>
  <c r="D305" i="7"/>
  <c r="E305" i="7"/>
  <c r="G306" i="7"/>
  <c r="F306" i="7"/>
  <c r="A307" i="7"/>
  <c r="E306" i="7"/>
  <c r="D306" i="7"/>
  <c r="C306" i="7"/>
  <c r="B306" i="7"/>
  <c r="B307" i="7"/>
  <c r="G307" i="7"/>
  <c r="A308" i="7"/>
  <c r="D307" i="7"/>
  <c r="F307" i="7"/>
  <c r="C307" i="7"/>
  <c r="E307" i="7"/>
  <c r="D308" i="7"/>
  <c r="G308" i="7"/>
  <c r="F308" i="7"/>
  <c r="A309" i="7"/>
  <c r="E308" i="7"/>
  <c r="C308" i="7"/>
  <c r="B308" i="7"/>
  <c r="G309" i="7"/>
  <c r="E309" i="7"/>
  <c r="A310" i="7"/>
  <c r="D309" i="7"/>
  <c r="B309" i="7"/>
  <c r="F309" i="7"/>
  <c r="C309" i="7"/>
  <c r="A311" i="7"/>
  <c r="F310" i="7"/>
  <c r="E310" i="7"/>
  <c r="G310" i="7"/>
  <c r="B310" i="7"/>
  <c r="D310" i="7"/>
  <c r="C310" i="7"/>
  <c r="D311" i="7"/>
  <c r="F311" i="7"/>
  <c r="A312" i="7"/>
  <c r="G311" i="7"/>
  <c r="C311" i="7"/>
  <c r="E311" i="7"/>
  <c r="B311" i="7"/>
  <c r="E312" i="7"/>
  <c r="B312" i="7"/>
  <c r="C312" i="7"/>
  <c r="A313" i="7"/>
  <c r="D312" i="7"/>
  <c r="G312" i="7"/>
  <c r="F312" i="7"/>
  <c r="G313" i="7"/>
  <c r="C313" i="7"/>
  <c r="A314" i="7"/>
  <c r="D313" i="7"/>
  <c r="B313" i="7"/>
  <c r="F313" i="7"/>
  <c r="E313" i="7"/>
  <c r="B314" i="7"/>
  <c r="F314" i="7"/>
  <c r="E314" i="7"/>
  <c r="G314" i="7"/>
  <c r="A315" i="7"/>
  <c r="C314" i="7"/>
  <c r="D314" i="7"/>
  <c r="D315" i="7"/>
  <c r="F315" i="7"/>
  <c r="A316" i="7"/>
  <c r="E315" i="7"/>
  <c r="C315" i="7"/>
  <c r="G315" i="7"/>
  <c r="B315" i="7"/>
  <c r="B316" i="7"/>
  <c r="D316" i="7"/>
  <c r="F316" i="7"/>
  <c r="G316" i="7"/>
  <c r="E316" i="7"/>
  <c r="A317" i="7"/>
  <c r="C316" i="7"/>
  <c r="B317" i="7"/>
  <c r="F317" i="7"/>
  <c r="E317" i="7"/>
  <c r="G317" i="7"/>
  <c r="C317" i="7"/>
  <c r="D317" i="7"/>
  <c r="A318" i="7"/>
  <c r="G318" i="7"/>
  <c r="A319" i="7"/>
  <c r="C318" i="7"/>
  <c r="D318" i="7"/>
  <c r="B318" i="7"/>
  <c r="F318" i="7"/>
  <c r="E318" i="7"/>
  <c r="C319" i="7"/>
  <c r="G319" i="7"/>
  <c r="A320" i="7"/>
  <c r="D319" i="7"/>
  <c r="F319" i="7"/>
  <c r="B319" i="7"/>
  <c r="E319" i="7"/>
  <c r="A321" i="7"/>
  <c r="D320" i="7"/>
  <c r="F320" i="7"/>
  <c r="G320" i="7"/>
  <c r="E320" i="7"/>
  <c r="B320" i="7"/>
  <c r="C320" i="7"/>
  <c r="A322" i="7"/>
  <c r="D321" i="7"/>
  <c r="E321" i="7"/>
  <c r="G321" i="7"/>
  <c r="C321" i="7"/>
  <c r="F321" i="7"/>
  <c r="B321" i="7"/>
  <c r="G322" i="7"/>
  <c r="B322" i="7"/>
  <c r="A323" i="7"/>
  <c r="D322" i="7"/>
  <c r="C322" i="7"/>
  <c r="F322" i="7"/>
  <c r="E322" i="7"/>
  <c r="C323" i="7"/>
  <c r="G323" i="7"/>
  <c r="B323" i="7"/>
  <c r="A324" i="7"/>
  <c r="F323" i="7"/>
  <c r="D323" i="7"/>
  <c r="E323" i="7"/>
  <c r="B324" i="7"/>
  <c r="D324" i="7"/>
  <c r="F324" i="7"/>
  <c r="C324" i="7"/>
  <c r="A325" i="7"/>
  <c r="E324" i="7"/>
  <c r="G324" i="7"/>
  <c r="A326" i="7"/>
  <c r="C325" i="7"/>
  <c r="F325" i="7"/>
  <c r="B325" i="7"/>
  <c r="G325" i="7"/>
  <c r="E325" i="7"/>
  <c r="D325" i="7"/>
  <c r="G326" i="7"/>
  <c r="A327" i="7"/>
  <c r="F326" i="7"/>
  <c r="E326" i="7"/>
  <c r="B326" i="7"/>
  <c r="D326" i="7"/>
  <c r="C326" i="7"/>
  <c r="D327" i="7"/>
  <c r="C327" i="7"/>
  <c r="B327" i="7"/>
  <c r="E327" i="7"/>
  <c r="F327" i="7"/>
  <c r="A328" i="7"/>
  <c r="G327" i="7"/>
  <c r="A329" i="7"/>
  <c r="D328" i="7"/>
  <c r="F328" i="7"/>
  <c r="C328" i="7"/>
  <c r="G328" i="7"/>
  <c r="E328" i="7"/>
  <c r="B328" i="7"/>
  <c r="B329" i="7"/>
  <c r="D329" i="7"/>
  <c r="F329" i="7"/>
  <c r="C329" i="7"/>
  <c r="G329" i="7"/>
  <c r="A330" i="7"/>
  <c r="E329" i="7"/>
  <c r="G330" i="7"/>
  <c r="E330" i="7"/>
  <c r="B330" i="7"/>
  <c r="A331" i="7"/>
  <c r="C330" i="7"/>
  <c r="D330" i="7"/>
  <c r="F330" i="7"/>
  <c r="D331" i="7"/>
  <c r="B331" i="7"/>
  <c r="C331" i="7"/>
  <c r="E331" i="7"/>
  <c r="G331" i="7"/>
  <c r="F331" i="7"/>
  <c r="A332" i="7"/>
  <c r="B332" i="7"/>
  <c r="D332" i="7"/>
  <c r="F332" i="7"/>
  <c r="C332" i="7"/>
  <c r="A333" i="7"/>
  <c r="E332" i="7"/>
  <c r="G332" i="7"/>
  <c r="A334" i="7"/>
  <c r="D333" i="7"/>
  <c r="F333" i="7"/>
  <c r="B333" i="7"/>
  <c r="G333" i="7"/>
  <c r="C333" i="7"/>
  <c r="E333" i="7"/>
  <c r="G334" i="7"/>
  <c r="E334" i="7"/>
  <c r="C334" i="7"/>
  <c r="F334" i="7"/>
  <c r="B334" i="7"/>
  <c r="D334" i="7"/>
  <c r="A335" i="7"/>
  <c r="D335" i="7"/>
  <c r="A336" i="7"/>
  <c r="C335" i="7"/>
  <c r="B335" i="7"/>
  <c r="F335" i="7"/>
  <c r="E335" i="7"/>
  <c r="G335" i="7"/>
  <c r="D336" i="7"/>
  <c r="A337" i="7"/>
  <c r="F336" i="7"/>
  <c r="E336" i="7"/>
  <c r="B336" i="7"/>
  <c r="G336" i="7"/>
  <c r="C336" i="7"/>
  <c r="B337" i="7"/>
  <c r="G337" i="7"/>
  <c r="F337" i="7"/>
  <c r="D337" i="7"/>
  <c r="A338" i="7"/>
  <c r="E337" i="7"/>
  <c r="C337" i="7"/>
  <c r="C338" i="7"/>
  <c r="F338" i="7"/>
  <c r="A339" i="7"/>
  <c r="D338" i="7"/>
  <c r="G338" i="7"/>
  <c r="E338" i="7"/>
  <c r="B338" i="7"/>
  <c r="C339" i="7"/>
  <c r="F339" i="7"/>
  <c r="G339" i="7"/>
  <c r="B339" i="7"/>
  <c r="D339" i="7"/>
  <c r="E339" i="7"/>
  <c r="A340" i="7"/>
  <c r="D340" i="7"/>
  <c r="E340" i="7"/>
  <c r="A341" i="7"/>
  <c r="B340" i="7"/>
  <c r="C340" i="7"/>
  <c r="G340" i="7"/>
  <c r="F340" i="7"/>
  <c r="E341" i="7"/>
  <c r="A342" i="7"/>
  <c r="D341" i="7"/>
  <c r="B341" i="7"/>
  <c r="F341" i="7"/>
  <c r="C341" i="7"/>
  <c r="G341" i="7"/>
  <c r="G342" i="7"/>
  <c r="C342" i="7"/>
  <c r="E342" i="7"/>
  <c r="B342" i="7"/>
  <c r="A343" i="7"/>
  <c r="D342" i="7"/>
  <c r="F342" i="7"/>
  <c r="C343" i="7"/>
  <c r="D343" i="7"/>
  <c r="G343" i="7"/>
  <c r="F343" i="7"/>
  <c r="A344" i="7"/>
  <c r="B343" i="7"/>
  <c r="E343" i="7"/>
  <c r="D344" i="7"/>
  <c r="A345" i="7"/>
  <c r="B344" i="7"/>
  <c r="F344" i="7"/>
  <c r="E344" i="7"/>
  <c r="G344" i="7"/>
  <c r="C344" i="7"/>
  <c r="E345" i="7"/>
  <c r="G345" i="7"/>
  <c r="D345" i="7"/>
  <c r="F345" i="7"/>
  <c r="C345" i="7"/>
  <c r="B345" i="7"/>
  <c r="A346" i="7"/>
  <c r="C346" i="7"/>
  <c r="F346" i="7"/>
  <c r="B346" i="7"/>
  <c r="D346" i="7"/>
  <c r="G346" i="7"/>
  <c r="A347" i="7"/>
  <c r="E346" i="7"/>
  <c r="C347" i="7"/>
  <c r="F347" i="7"/>
  <c r="G347" i="7"/>
  <c r="B347" i="7"/>
  <c r="D347" i="7"/>
  <c r="E347" i="7"/>
  <c r="A348" i="7"/>
  <c r="D348" i="7"/>
  <c r="E348" i="7"/>
  <c r="F348" i="7"/>
  <c r="A349" i="7"/>
  <c r="C348" i="7"/>
  <c r="G348" i="7"/>
  <c r="B348" i="7"/>
  <c r="B349" i="7"/>
  <c r="F349" i="7"/>
  <c r="G349" i="7"/>
  <c r="C349" i="7"/>
  <c r="E349" i="7"/>
  <c r="D349" i="7"/>
  <c r="A350" i="7"/>
  <c r="C350" i="7"/>
  <c r="F350" i="7"/>
  <c r="A351" i="7"/>
  <c r="E350" i="7"/>
  <c r="D350" i="7"/>
  <c r="G350" i="7"/>
  <c r="B350" i="7"/>
  <c r="C351" i="7"/>
  <c r="D351" i="7"/>
  <c r="G351" i="7"/>
  <c r="F351" i="7"/>
  <c r="A352" i="7"/>
  <c r="E351" i="7"/>
  <c r="B351" i="7"/>
  <c r="A353" i="7"/>
  <c r="B352" i="7"/>
  <c r="G352" i="7"/>
  <c r="F352" i="7"/>
  <c r="E352" i="7"/>
  <c r="C352" i="7"/>
  <c r="D352" i="7"/>
  <c r="A354" i="7"/>
  <c r="D353" i="7"/>
  <c r="B353" i="7"/>
  <c r="F353" i="7"/>
  <c r="C353" i="7"/>
  <c r="G353" i="7"/>
  <c r="E353" i="7"/>
  <c r="F354" i="7"/>
  <c r="A355" i="7"/>
  <c r="E354" i="7"/>
  <c r="B354" i="7"/>
  <c r="G354" i="7"/>
  <c r="C354" i="7"/>
  <c r="D354" i="7"/>
  <c r="A356" i="7"/>
  <c r="F355" i="7"/>
  <c r="B355" i="7"/>
  <c r="D355" i="7"/>
  <c r="G355" i="7"/>
  <c r="C355" i="7"/>
  <c r="E355" i="7"/>
  <c r="C356" i="7"/>
  <c r="G356" i="7"/>
  <c r="A357" i="7"/>
  <c r="B356" i="7"/>
  <c r="F356" i="7"/>
  <c r="D356" i="7"/>
  <c r="E356" i="7"/>
  <c r="A358" i="7"/>
  <c r="B357" i="7"/>
  <c r="E357" i="7"/>
  <c r="F357" i="7"/>
  <c r="D357" i="7"/>
  <c r="C357" i="7"/>
  <c r="G357" i="7"/>
  <c r="A359" i="7"/>
  <c r="D358" i="7"/>
  <c r="E358" i="7"/>
  <c r="G358" i="7"/>
  <c r="C358" i="7"/>
  <c r="B358" i="7"/>
  <c r="F358" i="7"/>
  <c r="C359" i="7"/>
  <c r="A360" i="7"/>
  <c r="D359" i="7"/>
  <c r="G359" i="7"/>
  <c r="E359" i="7"/>
  <c r="F359" i="7"/>
  <c r="B359" i="7"/>
  <c r="B360" i="7"/>
  <c r="A361" i="7"/>
  <c r="D360" i="7"/>
  <c r="G360" i="7"/>
  <c r="E360" i="7"/>
  <c r="F360" i="7"/>
  <c r="C360" i="7"/>
  <c r="C361" i="7"/>
  <c r="B361" i="7"/>
  <c r="A362" i="7"/>
  <c r="D361" i="7"/>
  <c r="F361" i="7"/>
  <c r="G361" i="7"/>
  <c r="E361" i="7"/>
  <c r="A363" i="7"/>
  <c r="B362" i="7"/>
  <c r="F362" i="7"/>
  <c r="E362" i="7"/>
  <c r="G362" i="7"/>
  <c r="D362" i="7"/>
  <c r="C362" i="7"/>
  <c r="B363" i="7"/>
  <c r="G363" i="7"/>
  <c r="F363" i="7"/>
  <c r="D363" i="7"/>
  <c r="E363" i="7"/>
  <c r="C363" i="7"/>
  <c r="A364" i="7"/>
  <c r="G364" i="7"/>
  <c r="D364" i="7"/>
  <c r="C364" i="7"/>
  <c r="B364" i="7"/>
  <c r="A365" i="7"/>
  <c r="F364" i="7"/>
  <c r="E364" i="7"/>
  <c r="D365" i="7"/>
  <c r="F365" i="7"/>
  <c r="G365" i="7"/>
  <c r="E365" i="7"/>
  <c r="C365" i="7"/>
  <c r="A366" i="7"/>
  <c r="B365" i="7"/>
  <c r="G366" i="7"/>
  <c r="A367" i="7"/>
  <c r="E366" i="7"/>
  <c r="D366" i="7"/>
  <c r="B366" i="7"/>
  <c r="F366" i="7"/>
  <c r="C366" i="7"/>
  <c r="E367" i="7"/>
  <c r="B367" i="7"/>
  <c r="C367" i="7"/>
  <c r="D367" i="7"/>
  <c r="A368" i="7"/>
  <c r="G367" i="7"/>
  <c r="F367" i="7"/>
  <c r="F368" i="7"/>
  <c r="B368" i="7"/>
  <c r="C368" i="7"/>
  <c r="E368" i="7"/>
  <c r="D368" i="7"/>
  <c r="A369" i="7"/>
  <c r="G368" i="7"/>
  <c r="D369" i="7"/>
  <c r="A370" i="7"/>
  <c r="G369" i="7"/>
  <c r="F369" i="7"/>
  <c r="C369" i="7"/>
  <c r="B369" i="7"/>
  <c r="E369" i="7"/>
  <c r="C370" i="7"/>
  <c r="D370" i="7"/>
  <c r="F370" i="7"/>
  <c r="A371" i="7"/>
  <c r="G370" i="7"/>
  <c r="E370" i="7"/>
  <c r="B370" i="7"/>
  <c r="E371" i="7"/>
  <c r="G371" i="7"/>
  <c r="C371" i="7"/>
  <c r="D371" i="7"/>
  <c r="F371" i="7"/>
  <c r="B371" i="7"/>
  <c r="A372" i="7"/>
  <c r="C372" i="7"/>
  <c r="D372" i="7"/>
  <c r="F372" i="7"/>
  <c r="E372" i="7"/>
  <c r="B372" i="7"/>
  <c r="A373" i="7"/>
  <c r="G372" i="7"/>
  <c r="B373" i="7"/>
  <c r="E373" i="7"/>
  <c r="A374" i="7"/>
  <c r="C373" i="7"/>
  <c r="F373" i="7"/>
  <c r="D373" i="7"/>
  <c r="G373" i="7"/>
  <c r="B374" i="7"/>
  <c r="E374" i="7"/>
  <c r="F374" i="7"/>
  <c r="D374" i="7"/>
  <c r="A375" i="7"/>
  <c r="G374" i="7"/>
  <c r="C374" i="7"/>
  <c r="C375" i="7"/>
  <c r="D375" i="7"/>
  <c r="A376" i="7"/>
  <c r="E375" i="7"/>
  <c r="B375" i="7"/>
  <c r="G375" i="7"/>
  <c r="F375" i="7"/>
  <c r="C376" i="7"/>
  <c r="E376" i="7"/>
  <c r="B376" i="7"/>
  <c r="D376" i="7"/>
  <c r="F376" i="7"/>
  <c r="G376" i="7"/>
  <c r="A377" i="7"/>
  <c r="B377" i="7"/>
  <c r="E377" i="7"/>
  <c r="D377" i="7"/>
  <c r="F377" i="7"/>
  <c r="C377" i="7"/>
  <c r="G377" i="7"/>
  <c r="A378" i="7"/>
  <c r="A379" i="7"/>
  <c r="E378" i="7"/>
  <c r="D378" i="7"/>
  <c r="B378" i="7"/>
  <c r="G378" i="7"/>
  <c r="F378" i="7"/>
  <c r="C378" i="7"/>
  <c r="B379" i="7"/>
  <c r="C379" i="7"/>
  <c r="D379" i="7"/>
  <c r="E379" i="7"/>
  <c r="F379" i="7"/>
  <c r="G379" i="7"/>
  <c r="A380" i="7"/>
  <c r="D380" i="7"/>
  <c r="B380" i="7"/>
  <c r="F380" i="7"/>
  <c r="E380" i="7"/>
  <c r="A381" i="7"/>
  <c r="G380" i="7"/>
  <c r="C380" i="7"/>
  <c r="G381" i="7"/>
  <c r="C381" i="7"/>
  <c r="F381" i="7"/>
  <c r="D381" i="7"/>
  <c r="B381" i="7"/>
  <c r="E381" i="7"/>
  <c r="B2" i="3"/>
  <c r="Q5" i="5"/>
  <c r="M5" i="8"/>
  <c r="S2" i="3"/>
  <c r="Z5" i="5"/>
  <c r="I9" i="4"/>
  <c r="C9" i="4"/>
  <c r="G18" i="4" l="1"/>
  <c r="J19" i="4"/>
  <c r="G20" i="4"/>
  <c r="G17" i="4"/>
  <c r="G26" i="4"/>
  <c r="J26" i="4"/>
  <c r="G27" i="4"/>
  <c r="G22" i="4"/>
  <c r="G12" i="4"/>
  <c r="G21" i="4"/>
  <c r="J21" i="4"/>
  <c r="G19" i="4"/>
  <c r="G25" i="4"/>
  <c r="J25" i="4"/>
  <c r="J16" i="4"/>
  <c r="J22" i="4"/>
  <c r="G16" i="4"/>
  <c r="G23" i="4"/>
  <c r="J31" i="4"/>
  <c r="J27" i="4"/>
  <c r="G31" i="4"/>
  <c r="J23" i="4"/>
  <c r="AT27" i="3"/>
  <c r="I30" i="4" s="1"/>
  <c r="J30" i="4" s="1"/>
  <c r="J28" i="4"/>
  <c r="J24" i="4"/>
  <c r="AT18" i="3"/>
  <c r="AE22" i="3"/>
  <c r="AE30" i="3" s="1"/>
  <c r="AE37" i="3" s="1"/>
  <c r="G30" i="4"/>
  <c r="G28" i="4"/>
  <c r="G24" i="4"/>
  <c r="P10" i="3"/>
  <c r="C11" i="4" s="1"/>
  <c r="D30" i="4"/>
  <c r="D28" i="4"/>
  <c r="D27" i="4"/>
  <c r="D26" i="4"/>
  <c r="D25" i="4"/>
  <c r="D24" i="4"/>
  <c r="D23" i="4"/>
  <c r="D22" i="4"/>
  <c r="D21" i="4"/>
  <c r="D20" i="4"/>
  <c r="D19" i="4"/>
  <c r="D17" i="4"/>
  <c r="D16" i="4"/>
  <c r="D12" i="4"/>
  <c r="D11" i="4" l="1"/>
  <c r="C13" i="4"/>
  <c r="D29" i="4"/>
  <c r="D32" i="4"/>
  <c r="D18" i="4"/>
  <c r="D31" i="4"/>
  <c r="I20" i="4"/>
  <c r="AT30" i="3"/>
  <c r="J20" i="4" l="1"/>
  <c r="I32" i="4"/>
  <c r="D13" i="4"/>
  <c r="C34" i="4"/>
  <c r="C35" i="4" l="1"/>
  <c r="C37" i="4"/>
  <c r="J32" i="4"/>
  <c r="I34" i="4"/>
  <c r="I35" i="4" l="1"/>
  <c r="I37" i="4"/>
  <c r="J35" i="3"/>
  <c r="J37" i="3" s="1"/>
  <c r="K35" i="3"/>
  <c r="K37" i="3" s="1"/>
  <c r="L35" i="3"/>
  <c r="L37" i="3" s="1"/>
  <c r="O35" i="3"/>
  <c r="O37" i="3" s="1"/>
  <c r="G35" i="3"/>
  <c r="G37" i="3" s="1"/>
  <c r="I35" i="3"/>
  <c r="I37" i="3" s="1"/>
  <c r="M35" i="3"/>
  <c r="M37" i="3" s="1"/>
  <c r="N35" i="3"/>
  <c r="N37" i="3" s="1"/>
  <c r="H35" i="3"/>
  <c r="H37" i="3" s="1"/>
  <c r="F35" i="3"/>
  <c r="F37" i="3" s="1"/>
  <c r="E35" i="3"/>
  <c r="P35" i="3" l="1"/>
  <c r="P37" i="3" s="1"/>
  <c r="E37" i="3"/>
  <c r="E38" i="3" s="1"/>
  <c r="F6" i="3" s="1"/>
  <c r="F11" i="3" s="1"/>
  <c r="F38" i="3" s="1"/>
  <c r="G6" i="3" s="1"/>
  <c r="G11" i="3" s="1"/>
  <c r="G38" i="3" s="1"/>
  <c r="H6" i="3" s="1"/>
  <c r="H11" i="3" s="1"/>
  <c r="H38" i="3" s="1"/>
  <c r="I6" i="3" s="1"/>
  <c r="I11" i="3" s="1"/>
  <c r="I38" i="3" s="1"/>
  <c r="J6" i="3" s="1"/>
  <c r="J11" i="3" s="1"/>
  <c r="J38" i="3" s="1"/>
  <c r="K6" i="3" s="1"/>
  <c r="K11" i="3" s="1"/>
  <c r="K38" i="3" s="1"/>
  <c r="L6" i="3" s="1"/>
  <c r="L11" i="3" s="1"/>
  <c r="L38" i="3" s="1"/>
  <c r="AS35" i="3"/>
  <c r="AS37" i="3" s="1"/>
  <c r="AR35" i="3"/>
  <c r="AR37" i="3" s="1"/>
  <c r="AI35" i="3"/>
  <c r="AI37" i="3" s="1"/>
  <c r="AM35" i="3"/>
  <c r="AM37" i="3" s="1"/>
  <c r="AL35" i="3"/>
  <c r="AL37" i="3" s="1"/>
  <c r="AO35" i="3"/>
  <c r="AO37" i="3" s="1"/>
  <c r="AP35" i="3"/>
  <c r="AP37" i="3" s="1"/>
  <c r="AH35" i="3"/>
  <c r="AK35" i="3"/>
  <c r="AK37" i="3" s="1"/>
  <c r="AN35" i="3"/>
  <c r="AN37" i="3" s="1"/>
  <c r="AQ35" i="3"/>
  <c r="AQ37" i="3" s="1"/>
  <c r="AJ35" i="3"/>
  <c r="AJ37" i="3" s="1"/>
  <c r="AT35" i="3" l="1"/>
  <c r="AT37" i="3" s="1"/>
  <c r="AH37" i="3"/>
  <c r="AH38" i="3" s="1"/>
  <c r="AI6" i="3" s="1"/>
  <c r="AI11" i="3" s="1"/>
  <c r="AI38" i="3" s="1"/>
  <c r="AJ6" i="3" s="1"/>
  <c r="AJ11" i="3" s="1"/>
  <c r="AJ38" i="3" s="1"/>
  <c r="AK6" i="3" s="1"/>
  <c r="AK11" i="3" s="1"/>
  <c r="AK38" i="3" s="1"/>
  <c r="AL6" i="3" s="1"/>
  <c r="AL11" i="3" s="1"/>
  <c r="AL38" i="3" s="1"/>
  <c r="AM6" i="3" s="1"/>
  <c r="AM11" i="3" s="1"/>
  <c r="AM38" i="3" s="1"/>
  <c r="AN6" i="3" s="1"/>
  <c r="AN11" i="3" s="1"/>
  <c r="AN38" i="3" s="1"/>
  <c r="AO6" i="3" s="1"/>
  <c r="AO11" i="3" s="1"/>
  <c r="AO38" i="3" s="1"/>
  <c r="AP6" i="3" s="1"/>
  <c r="AP11" i="3" s="1"/>
  <c r="AP38" i="3" s="1"/>
  <c r="AQ6" i="3" s="1"/>
  <c r="AQ11" i="3" s="1"/>
  <c r="AQ38" i="3" s="1"/>
  <c r="AR6" i="3" s="1"/>
  <c r="AR11" i="3" s="1"/>
  <c r="AR38" i="3" s="1"/>
  <c r="AS6" i="3" s="1"/>
  <c r="AS11" i="3" s="1"/>
  <c r="AS38" i="3" s="1"/>
  <c r="U12" i="5" s="1"/>
  <c r="V19" i="5" s="1"/>
  <c r="V33" i="5" s="1"/>
  <c r="AA30" i="5" s="1"/>
  <c r="AA33" i="5" s="1"/>
  <c r="C12" i="5"/>
  <c r="D19" i="5" s="1"/>
  <c r="D33" i="5" s="1"/>
  <c r="I30" i="5" s="1"/>
  <c r="I33" i="5" s="1"/>
  <c r="M6" i="3"/>
  <c r="M11" i="3" s="1"/>
  <c r="M38" i="3" s="1"/>
  <c r="N6" i="3" s="1"/>
  <c r="N11" i="3" s="1"/>
  <c r="N38" i="3" s="1"/>
  <c r="O6" i="3" s="1"/>
  <c r="O11" i="3" s="1"/>
  <c r="O38" i="3" s="1"/>
  <c r="S6" i="3" s="1"/>
  <c r="S11" i="3" s="1"/>
  <c r="S38" i="3" s="1"/>
</calcChain>
</file>

<file path=xl/sharedStrings.xml><?xml version="1.0" encoding="utf-8"?>
<sst xmlns="http://schemas.openxmlformats.org/spreadsheetml/2006/main" count="702" uniqueCount="258">
  <si>
    <t>PROJECT SOURCES AND USES OF FUNDS</t>
  </si>
  <si>
    <t>Uses of Funds</t>
  </si>
  <si>
    <t>Sources of Funds</t>
  </si>
  <si>
    <t>Use</t>
  </si>
  <si>
    <t>Amount</t>
  </si>
  <si>
    <t>Pos.</t>
  </si>
  <si>
    <t>Lender</t>
  </si>
  <si>
    <t>Term</t>
  </si>
  <si>
    <t>Estimated Rate</t>
  </si>
  <si>
    <t>Collateral</t>
  </si>
  <si>
    <t>Monthly Payment</t>
  </si>
  <si>
    <t>Building</t>
  </si>
  <si>
    <t>1st</t>
  </si>
  <si>
    <t>XXXXXXXXX Bank</t>
  </si>
  <si>
    <t>Real Estate</t>
  </si>
  <si>
    <t>2nd</t>
  </si>
  <si>
    <t>SEMDC</t>
  </si>
  <si>
    <t>Equipment</t>
  </si>
  <si>
    <t xml:space="preserve">   Total Loans</t>
  </si>
  <si>
    <t>Inventory</t>
  </si>
  <si>
    <t>Working Capital</t>
  </si>
  <si>
    <t>Owners Equity investment</t>
  </si>
  <si>
    <t>TOTAL</t>
  </si>
  <si>
    <t>Total Use Amount must equal Total Source Amount</t>
  </si>
  <si>
    <t>Collateral Calculation:</t>
  </si>
  <si>
    <t>Appraised</t>
  </si>
  <si>
    <t>Discount</t>
  </si>
  <si>
    <t xml:space="preserve"> Collateral  </t>
  </si>
  <si>
    <t>Value</t>
  </si>
  <si>
    <t>Rate</t>
  </si>
  <si>
    <t xml:space="preserve"> Value </t>
  </si>
  <si>
    <t>of Property</t>
  </si>
  <si>
    <t xml:space="preserve">Building </t>
  </si>
  <si>
    <t xml:space="preserve">Total Collateral &amp; Appraised Values </t>
  </si>
  <si>
    <t>**When printing this page select **</t>
  </si>
  <si>
    <t>**fit sheet on one page**</t>
  </si>
  <si>
    <t>LV</t>
  </si>
  <si>
    <t>1ST YEAR</t>
  </si>
  <si>
    <t>Name</t>
  </si>
  <si>
    <t>Date</t>
  </si>
  <si>
    <t>Year 1</t>
  </si>
  <si>
    <t xml:space="preserve"> </t>
  </si>
  <si>
    <t>2ND YEAR</t>
  </si>
  <si>
    <t>Year 2</t>
  </si>
  <si>
    <t>3RD YEAR</t>
  </si>
  <si>
    <t>Year 3</t>
  </si>
  <si>
    <t>Pre Start-up</t>
  </si>
  <si>
    <t>Month\Year</t>
  </si>
  <si>
    <t>Revenue:</t>
  </si>
  <si>
    <t>Estimate</t>
  </si>
  <si>
    <t xml:space="preserve">  Cash on Hand</t>
  </si>
  <si>
    <t>Cash Sales -</t>
  </si>
  <si>
    <t>Other Income - steel resale</t>
  </si>
  <si>
    <t>Accounts Recievable</t>
  </si>
  <si>
    <t>Loan or other Cash Injection</t>
  </si>
  <si>
    <t>Total Cash Receipts</t>
  </si>
  <si>
    <t>Total Cash Available</t>
  </si>
  <si>
    <t>Cash Paid Out</t>
  </si>
  <si>
    <t xml:space="preserve">  Purchases ( cost of goods)</t>
  </si>
  <si>
    <t xml:space="preserve">  Officer's Salaries ( if corp)</t>
  </si>
  <si>
    <t xml:space="preserve">  Gross Wages</t>
  </si>
  <si>
    <t xml:space="preserve">  Payroll Expense</t>
  </si>
  <si>
    <t xml:space="preserve">  Supplies (office &amp; oper.)</t>
  </si>
  <si>
    <t xml:space="preserve">  Repairs and Maintenance</t>
  </si>
  <si>
    <t xml:space="preserve">  Advertising</t>
  </si>
  <si>
    <t xml:space="preserve">  Car, Delivery, and Travel</t>
  </si>
  <si>
    <t xml:space="preserve">  Accounting and Legal</t>
  </si>
  <si>
    <t xml:space="preserve">  Rent</t>
  </si>
  <si>
    <t xml:space="preserve">  Telephone</t>
  </si>
  <si>
    <t xml:space="preserve">  Utilities</t>
  </si>
  <si>
    <t xml:space="preserve">  Insurance</t>
  </si>
  <si>
    <t xml:space="preserve">  Taxes - property</t>
  </si>
  <si>
    <t xml:space="preserve">  Other Expenses</t>
  </si>
  <si>
    <t xml:space="preserve">  Bank Loan Interest</t>
  </si>
  <si>
    <t xml:space="preserve">  SEMDC Loan Interest</t>
  </si>
  <si>
    <t xml:space="preserve">  Subtotal</t>
  </si>
  <si>
    <t xml:space="preserve"> Bank Loan Principal </t>
  </si>
  <si>
    <t xml:space="preserve"> SEMDC Loan Principal</t>
  </si>
  <si>
    <t xml:space="preserve">  Capital Purchases/Reserve</t>
  </si>
  <si>
    <t xml:space="preserve">  Employee Bonus</t>
  </si>
  <si>
    <t xml:space="preserve">   Income Tax Reserve</t>
  </si>
  <si>
    <t xml:space="preserve">   Owners Withdrawal</t>
  </si>
  <si>
    <t>Total Cash Paid</t>
  </si>
  <si>
    <t>Cash Position</t>
  </si>
  <si>
    <t>Asumptions:</t>
  </si>
  <si>
    <t>Projected 3 Year Income Statement</t>
  </si>
  <si>
    <t xml:space="preserve">YEAR   </t>
  </si>
  <si>
    <t>% of Sales</t>
  </si>
  <si>
    <t>INCOME</t>
  </si>
  <si>
    <t>Gross Receipts</t>
  </si>
  <si>
    <t>Purchases (Cost of Goods Sold)</t>
  </si>
  <si>
    <t>Gross Profit</t>
  </si>
  <si>
    <t>EXPENSES</t>
  </si>
  <si>
    <t>Depreciation</t>
  </si>
  <si>
    <t xml:space="preserve">     TOTAL EXPENSES</t>
  </si>
  <si>
    <t>Earnings Before Taxes</t>
  </si>
  <si>
    <t>Taxes</t>
  </si>
  <si>
    <t>Net Income</t>
  </si>
  <si>
    <t>Pro-Forma Balance Sheet - Year 1</t>
  </si>
  <si>
    <t>Pro-Forma Balance Sheet - Year 2</t>
  </si>
  <si>
    <t>Pro-Forma Balance Sheet - Year 3</t>
  </si>
  <si>
    <t>Assets</t>
  </si>
  <si>
    <t>Liabilities</t>
  </si>
  <si>
    <t>Current Assets:</t>
  </si>
  <si>
    <t>Current Liabilities:</t>
  </si>
  <si>
    <t>Cash</t>
  </si>
  <si>
    <t>Accounts Payable</t>
  </si>
  <si>
    <t>Accounts Receivable</t>
  </si>
  <si>
    <t>Current Portion of</t>
  </si>
  <si>
    <t>Merchandise Inventory</t>
  </si>
  <si>
    <t xml:space="preserve">   Long-Term Debt</t>
  </si>
  <si>
    <t>Supplies</t>
  </si>
  <si>
    <t>Other</t>
  </si>
  <si>
    <t>PrePaid Expenses</t>
  </si>
  <si>
    <t>Total Current Liabilities</t>
  </si>
  <si>
    <t>Total Current Assets</t>
  </si>
  <si>
    <t>Long-term Liabilities</t>
  </si>
  <si>
    <t>Fixed Assets:</t>
  </si>
  <si>
    <t>Note Payable</t>
  </si>
  <si>
    <t>Land</t>
  </si>
  <si>
    <t>Bank Loan Payable</t>
  </si>
  <si>
    <t>Fixtures and Leasehold</t>
  </si>
  <si>
    <t>SEMDC Loan</t>
  </si>
  <si>
    <t>EPEDC Loan</t>
  </si>
  <si>
    <t xml:space="preserve">  Improvements</t>
  </si>
  <si>
    <t>LOC Loan</t>
  </si>
  <si>
    <t>LOC</t>
  </si>
  <si>
    <t>Total long-term Liabilities</t>
  </si>
  <si>
    <t>Vehicles</t>
  </si>
  <si>
    <t>Total Liabilities</t>
  </si>
  <si>
    <t xml:space="preserve">     (Less Acc.Depreciation)</t>
  </si>
  <si>
    <t xml:space="preserve">    (Less Acc.Depreciation)</t>
  </si>
  <si>
    <t>Net Worth: Owners Equity</t>
  </si>
  <si>
    <t>Total Fixed Assets</t>
  </si>
  <si>
    <t>Total Assets</t>
  </si>
  <si>
    <t>Total Liabilities &amp; Net Worth</t>
  </si>
  <si>
    <t>Business Projection Depreciation Worksheet</t>
  </si>
  <si>
    <t xml:space="preserve">Business Projection Depreciation Worksheet </t>
  </si>
  <si>
    <t>Based on Straight Line Depreciation</t>
  </si>
  <si>
    <t>Based on Straight Line Depreciation Page 2</t>
  </si>
  <si>
    <t xml:space="preserve">Class and </t>
  </si>
  <si>
    <t xml:space="preserve">Date </t>
  </si>
  <si>
    <t>Cost  or</t>
  </si>
  <si>
    <t>Estimated</t>
  </si>
  <si>
    <t>Depreciable</t>
  </si>
  <si>
    <t xml:space="preserve">Recovery </t>
  </si>
  <si>
    <t>Conv. and</t>
  </si>
  <si>
    <t>Bus.</t>
  </si>
  <si>
    <t>Description</t>
  </si>
  <si>
    <t>placed in</t>
  </si>
  <si>
    <t>other</t>
  </si>
  <si>
    <t>Salvage</t>
  </si>
  <si>
    <t>Period</t>
  </si>
  <si>
    <t>Method</t>
  </si>
  <si>
    <t>Use  %</t>
  </si>
  <si>
    <t>Depr.</t>
  </si>
  <si>
    <t>%</t>
  </si>
  <si>
    <t>of  Property</t>
  </si>
  <si>
    <t>service</t>
  </si>
  <si>
    <t>basis</t>
  </si>
  <si>
    <t>Years</t>
  </si>
  <si>
    <t>Total Depreciation</t>
  </si>
  <si>
    <t>Total Accumulated Depreciation</t>
  </si>
  <si>
    <t xml:space="preserve">Company Name:  </t>
  </si>
  <si>
    <t>MACRS   DEPRECIATION   WORKSHEET</t>
  </si>
  <si>
    <t xml:space="preserve">Less </t>
  </si>
  <si>
    <t xml:space="preserve">Basis of </t>
  </si>
  <si>
    <t>Sec. 179</t>
  </si>
  <si>
    <t xml:space="preserve">Land </t>
  </si>
  <si>
    <t>Recovery</t>
  </si>
  <si>
    <t>Deduction</t>
  </si>
  <si>
    <t>2005</t>
  </si>
  <si>
    <t>2006</t>
  </si>
  <si>
    <t>2007</t>
  </si>
  <si>
    <t>Property</t>
  </si>
  <si>
    <t>====================</t>
  </si>
  <si>
    <t>==============</t>
  </si>
  <si>
    <t>03-01-2002</t>
  </si>
  <si>
    <t>7 YEAR</t>
  </si>
  <si>
    <t>HY 200 DB</t>
  </si>
  <si>
    <t>Computer</t>
  </si>
  <si>
    <t>5 YEAR</t>
  </si>
  <si>
    <t>Copy Machine</t>
  </si>
  <si>
    <t xml:space="preserve"> ( above are samples)</t>
  </si>
  <si>
    <t>ADD SEC. 179</t>
  </si>
  <si>
    <t>-</t>
  </si>
  <si>
    <t>MACRS   -  GENERAL  DEPRECIATION  SYSTEM  -   HALF  YEAR  CONVENTION</t>
  </si>
  <si>
    <t>## NOTE: You may have to use the " mid-quarter convention" tables if 40% or more of your property is placed into service during the final quarter of the year</t>
  </si>
  <si>
    <t>3 - YR</t>
  </si>
  <si>
    <t>5 - YR</t>
  </si>
  <si>
    <t>7 - YR</t>
  </si>
  <si>
    <t>10 - YR</t>
  </si>
  <si>
    <t>15  -  YR</t>
  </si>
  <si>
    <t>20  -  YR</t>
  </si>
  <si>
    <t>39  YR</t>
  </si>
  <si>
    <t>179 - YR 2000 = $20,000,  YR 2001 &amp; 2002 = $24,000, YR 2003 and later = $25,000</t>
  </si>
  <si>
    <t>==========</t>
  </si>
  <si>
    <t>YEAR    1</t>
  </si>
  <si>
    <t xml:space="preserve">if jan. </t>
  </si>
  <si>
    <t>, feb 2.247, mar 2.033, apr 1.819, may 1.605, june 1.391</t>
  </si>
  <si>
    <t>YEAR    2</t>
  </si>
  <si>
    <t>july 1.177, aug .963, sept .749, oct .535, nov .321, dec .107</t>
  </si>
  <si>
    <t>YEAR    3</t>
  </si>
  <si>
    <t>YEAR    4</t>
  </si>
  <si>
    <t>YEAR    5</t>
  </si>
  <si>
    <t>YEAR    6</t>
  </si>
  <si>
    <t>YEAR    7</t>
  </si>
  <si>
    <t>YEAR    8</t>
  </si>
  <si>
    <t>CLASS ASSET LIVES:</t>
  </si>
  <si>
    <t xml:space="preserve">   Office Furniture, Fixtures, Equipment</t>
  </si>
  <si>
    <t xml:space="preserve"> 7 YEARS</t>
  </si>
  <si>
    <t xml:space="preserve">   Information Systems, Computers,Copiers, Etc.</t>
  </si>
  <si>
    <t xml:space="preserve"> 5 YEARS</t>
  </si>
  <si>
    <t xml:space="preserve">   Automobiles, Pick-ups, Taxis</t>
  </si>
  <si>
    <t xml:space="preserve">   Over-the Road Tractor/Trucks</t>
  </si>
  <si>
    <t xml:space="preserve"> 3 YEARS</t>
  </si>
  <si>
    <t xml:space="preserve">   Property/Equipment with no Class Life</t>
  </si>
  <si>
    <t>**When Printing</t>
  </si>
  <si>
    <t xml:space="preserve">   Land Improvements</t>
  </si>
  <si>
    <t xml:space="preserve"> 15 YEARS</t>
  </si>
  <si>
    <t xml:space="preserve"> Select "fit sheet </t>
  </si>
  <si>
    <t xml:space="preserve">   Goodwill</t>
  </si>
  <si>
    <t>to one page"**</t>
  </si>
  <si>
    <t xml:space="preserve">   Computer Software (can use 179)</t>
  </si>
  <si>
    <t xml:space="preserve">   Business Building ( cannot use 179)</t>
  </si>
  <si>
    <t>39 YEARS</t>
  </si>
  <si>
    <t>Amortization Table</t>
  </si>
  <si>
    <t>A simple amortization table covering 24 payment periods of a loan.</t>
  </si>
  <si>
    <t>1) To use the table, simply change any of the values in the "inital data" area of the worksheet.</t>
  </si>
  <si>
    <t>2) To print the table, just choose "Print" from the "File" menu. The print area is already defined.</t>
  </si>
  <si>
    <t>Initial Data</t>
  </si>
  <si>
    <t>LOAN DATA</t>
  </si>
  <si>
    <t>TABLE DATA</t>
  </si>
  <si>
    <t>Loan amount:</t>
  </si>
  <si>
    <t>Table starts at date:</t>
  </si>
  <si>
    <t>Annual interest rate:</t>
  </si>
  <si>
    <t>or at payment number:</t>
  </si>
  <si>
    <t>Term in years:</t>
  </si>
  <si>
    <t>Payments per year:</t>
  </si>
  <si>
    <t>First payment due:</t>
  </si>
  <si>
    <t>PERIODIC PAYMENT</t>
  </si>
  <si>
    <t>Do not enter data below this line</t>
  </si>
  <si>
    <t>Entered payment:</t>
  </si>
  <si>
    <t xml:space="preserve">  The table uses the calculated periodic payment amount</t>
  </si>
  <si>
    <t>Calculated payment:</t>
  </si>
  <si>
    <t xml:space="preserve">  unless you enter a value for "Entered payment".</t>
  </si>
  <si>
    <t>CALCULATIONS</t>
  </si>
  <si>
    <t>Use payment of:</t>
  </si>
  <si>
    <t>1st payment in table:</t>
  </si>
  <si>
    <t>Table</t>
  </si>
  <si>
    <t>Payment</t>
  </si>
  <si>
    <t>Beginning</t>
  </si>
  <si>
    <t>Ending</t>
  </si>
  <si>
    <t>Cumulative</t>
  </si>
  <si>
    <t>No.</t>
  </si>
  <si>
    <t>Balance</t>
  </si>
  <si>
    <t>Interest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</si>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</sst>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0.000%"/>
    <numFmt numFmtId="165" formatCode="0.0%"/>
    <numFmt numFmtId="166" formatCode="&quot;$&quot;#,##0.0_);[Red]\(&quot;$&quot;#,##0.0\)"/>
    <numFmt numFmtId="167" formatCode="mm/dd/yy_)"/>
    <numFmt numFmtId="168" formatCode="&quot;$&quot;#,##0"/>
    <numFmt numFmtId="169" formatCode="_(&quot;$&quot;* #,##0_);_(&quot;$&quot;* \(#,##0\);_(&quot;$&quot;* &quot;-&quot;??_);_(@_)"/>
    <numFmt numFmtId="170" formatCode="0.00000"/>
    <numFmt numFmtId="171" formatCode="m/d/yy"/>
    <numFmt numFmtId="172" formatCode="0.000000"/>
    <numFmt numFmtId="173" formatCode="m/d/yy;@"/>
  </numFmts>
  <fonts count="40">
    <font>
      <sz val="10"/>
      <name val="Geneva"/>
    </font>
    <font>
      <b/>
      <sz val="10"/>
      <name val="Geneva"/>
    </font>
    <font>
      <i/>
      <sz val="10"/>
      <name val="Geneva"/>
    </font>
    <font>
      <b/>
      <sz val="18"/>
      <name val="Geneva"/>
    </font>
    <font>
      <sz val="10"/>
      <name val="Geneva"/>
    </font>
    <font>
      <b/>
      <sz val="12"/>
      <name val="MS Sans Serif"/>
      <family val="2"/>
    </font>
    <font>
      <b/>
      <sz val="11"/>
      <name val="Geneva"/>
    </font>
    <font>
      <sz val="11"/>
      <name val="Geneva"/>
    </font>
    <font>
      <b/>
      <sz val="22"/>
      <name val="Geneva"/>
    </font>
    <font>
      <b/>
      <sz val="12"/>
      <name val="Geneva"/>
    </font>
    <font>
      <sz val="10"/>
      <color indexed="12"/>
      <name val="Geneva"/>
    </font>
    <font>
      <sz val="10"/>
      <color indexed="8"/>
      <name val="Geneva"/>
    </font>
    <font>
      <b/>
      <sz val="10"/>
      <name val="Arial"/>
      <family val="2"/>
    </font>
    <font>
      <b/>
      <sz val="16"/>
      <name val="Geneva"/>
    </font>
    <font>
      <sz val="10"/>
      <name val="Arial"/>
      <family val="2"/>
    </font>
    <font>
      <sz val="9"/>
      <name val="Arial"/>
      <family val="2"/>
    </font>
    <font>
      <sz val="9"/>
      <name val="Univers (WN)"/>
      <family val="2"/>
    </font>
    <font>
      <b/>
      <sz val="12"/>
      <color indexed="12"/>
      <name val="MS Sans Serif"/>
      <family val="2"/>
    </font>
    <font>
      <b/>
      <sz val="12"/>
      <name val="Arial MT"/>
    </font>
    <font>
      <sz val="12"/>
      <name val="Arial MT"/>
    </font>
    <font>
      <b/>
      <sz val="12"/>
      <color indexed="12"/>
      <name val="Arial MT"/>
    </font>
    <font>
      <sz val="12"/>
      <name val="Geneva"/>
    </font>
    <font>
      <i/>
      <sz val="10"/>
      <name val="Arial"/>
      <family val="2"/>
    </font>
    <font>
      <sz val="12"/>
      <name val="MS Sans Serif"/>
      <family val="2"/>
    </font>
    <font>
      <i/>
      <sz val="12"/>
      <name val="MS Sans Serif"/>
      <family val="2"/>
    </font>
    <font>
      <sz val="12"/>
      <color indexed="12"/>
      <name val="MS Sans Serif"/>
      <family val="2"/>
    </font>
    <font>
      <b/>
      <i/>
      <sz val="12"/>
      <name val="MS Sans Serif"/>
      <family val="2"/>
    </font>
    <font>
      <sz val="12"/>
      <color indexed="12"/>
      <name val="Geneva"/>
    </font>
    <font>
      <sz val="12"/>
      <color indexed="9"/>
      <name val="Geneva"/>
    </font>
    <font>
      <sz val="12"/>
      <color indexed="8"/>
      <name val="Geneva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Geneva"/>
    </font>
    <font>
      <sz val="12"/>
      <name val="Arial Unicode MS"/>
      <family val="2"/>
    </font>
    <font>
      <b/>
      <sz val="12"/>
      <name val="Arial Unicode MS"/>
      <family val="2"/>
    </font>
    <font>
      <i/>
      <sz val="12"/>
      <name val="Arial Unicode MS"/>
      <family val="2"/>
    </font>
    <font>
      <b/>
      <sz val="14"/>
      <color indexed="12"/>
      <name val="Arial"/>
      <family val="2"/>
    </font>
    <font>
      <b/>
      <sz val="14"/>
      <name val="Geneva"/>
    </font>
    <font>
      <b/>
      <sz val="10"/>
      <color indexed="12"/>
      <name val="Geneva"/>
    </font>
    <font>
      <b/>
      <sz val="14"/>
      <name val="Arial MT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lightTrellis"/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1" fontId="0" fillId="0" borderId="0"/>
    <xf numFmtId="4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9" fillId="0" borderId="0"/>
    <xf numFmtId="9" fontId="4" fillId="0" borderId="0" applyFont="0" applyFill="0" applyBorder="0" applyAlignment="0" applyProtection="0"/>
  </cellStyleXfs>
  <cellXfs count="332">
    <xf numFmtId="1" fontId="0" fillId="0" borderId="0" xfId="0"/>
    <xf numFmtId="1" fontId="3" fillId="0" borderId="1" xfId="0" applyFont="1" applyBorder="1"/>
    <xf numFmtId="1" fontId="0" fillId="0" borderId="1" xfId="0" applyBorder="1"/>
    <xf numFmtId="1" fontId="1" fillId="0" borderId="1" xfId="0" applyFont="1" applyBorder="1"/>
    <xf numFmtId="1" fontId="0" fillId="0" borderId="0" xfId="0" applyAlignment="1">
      <alignment horizontal="right"/>
    </xf>
    <xf numFmtId="1" fontId="0" fillId="0" borderId="1" xfId="0" applyBorder="1" applyAlignment="1">
      <alignment horizontal="right"/>
    </xf>
    <xf numFmtId="7" fontId="1" fillId="0" borderId="1" xfId="0" applyNumberFormat="1" applyFont="1" applyBorder="1" applyAlignment="1">
      <alignment horizontal="left"/>
    </xf>
    <xf numFmtId="14" fontId="0" fillId="0" borderId="2" xfId="0" applyNumberFormat="1" applyBorder="1" applyAlignment="1">
      <alignment horizontal="left"/>
    </xf>
    <xf numFmtId="10" fontId="0" fillId="0" borderId="2" xfId="0" applyNumberFormat="1" applyBorder="1" applyAlignment="1">
      <alignment horizontal="left"/>
    </xf>
    <xf numFmtId="1" fontId="0" fillId="0" borderId="0" xfId="0" applyAlignment="1">
      <alignment horizontal="left"/>
    </xf>
    <xf numFmtId="1" fontId="0" fillId="0" borderId="2" xfId="0" applyBorder="1" applyAlignment="1">
      <alignment horizontal="left"/>
    </xf>
    <xf numFmtId="7" fontId="1" fillId="0" borderId="0" xfId="0" applyNumberFormat="1" applyFont="1"/>
    <xf numFmtId="1" fontId="2" fillId="0" borderId="0" xfId="0" applyFont="1"/>
    <xf numFmtId="7" fontId="4" fillId="0" borderId="0" xfId="0" applyNumberFormat="1" applyFont="1"/>
    <xf numFmtId="4" fontId="4" fillId="0" borderId="0" xfId="0" applyNumberFormat="1" applyFont="1"/>
    <xf numFmtId="1" fontId="1" fillId="0" borderId="3" xfId="0" applyFont="1" applyBorder="1" applyAlignment="1">
      <alignment horizontal="center"/>
    </xf>
    <xf numFmtId="1" fontId="1" fillId="0" borderId="4" xfId="0" applyFont="1" applyBorder="1" applyAlignment="1">
      <alignment horizontal="center"/>
    </xf>
    <xf numFmtId="1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7" fontId="0" fillId="0" borderId="0" xfId="0" applyNumberFormat="1"/>
    <xf numFmtId="1" fontId="0" fillId="0" borderId="0" xfId="0" quotePrefix="1" applyAlignment="1">
      <alignment horizontal="left"/>
    </xf>
    <xf numFmtId="1" fontId="1" fillId="0" borderId="0" xfId="0" applyFont="1"/>
    <xf numFmtId="1" fontId="0" fillId="0" borderId="0" xfId="0" applyBorder="1"/>
    <xf numFmtId="7" fontId="0" fillId="0" borderId="0" xfId="0" applyNumberFormat="1" applyBorder="1"/>
    <xf numFmtId="1" fontId="3" fillId="0" borderId="1" xfId="0" applyFont="1" applyBorder="1" applyAlignment="1">
      <alignment horizontal="centerContinuous"/>
    </xf>
    <xf numFmtId="1" fontId="0" fillId="0" borderId="1" xfId="0" applyBorder="1" applyAlignment="1">
      <alignment horizontal="centerContinuous"/>
    </xf>
    <xf numFmtId="6" fontId="0" fillId="0" borderId="0" xfId="0" applyNumberFormat="1"/>
    <xf numFmtId="6" fontId="0" fillId="0" borderId="1" xfId="0" applyNumberFormat="1" applyBorder="1"/>
    <xf numFmtId="1" fontId="6" fillId="0" borderId="0" xfId="0" applyFont="1"/>
    <xf numFmtId="1" fontId="7" fillId="0" borderId="0" xfId="0" applyFont="1"/>
    <xf numFmtId="6" fontId="2" fillId="0" borderId="0" xfId="0" applyNumberFormat="1" applyFont="1"/>
    <xf numFmtId="6" fontId="1" fillId="0" borderId="0" xfId="0" applyNumberFormat="1" applyFont="1"/>
    <xf numFmtId="6" fontId="7" fillId="0" borderId="0" xfId="0" applyNumberFormat="1" applyFont="1"/>
    <xf numFmtId="1" fontId="8" fillId="0" borderId="0" xfId="0" applyFont="1" applyAlignment="1">
      <alignment horizontal="centerContinuous"/>
    </xf>
    <xf numFmtId="1" fontId="9" fillId="0" borderId="0" xfId="0" applyFont="1" applyAlignment="1">
      <alignment horizontal="left"/>
    </xf>
    <xf numFmtId="1" fontId="9" fillId="0" borderId="0" xfId="0" applyFont="1" applyAlignment="1">
      <alignment horizontal="right"/>
    </xf>
    <xf numFmtId="6" fontId="0" fillId="0" borderId="6" xfId="0" applyNumberFormat="1" applyBorder="1"/>
    <xf numFmtId="1" fontId="9" fillId="0" borderId="0" xfId="0" applyFont="1" applyBorder="1" applyAlignment="1">
      <alignment horizontal="right"/>
    </xf>
    <xf numFmtId="5" fontId="0" fillId="0" borderId="0" xfId="0" applyNumberFormat="1"/>
    <xf numFmtId="1" fontId="5" fillId="0" borderId="3" xfId="0" applyFont="1" applyFill="1" applyBorder="1" applyAlignment="1">
      <alignment horizontal="left"/>
    </xf>
    <xf numFmtId="1" fontId="0" fillId="0" borderId="0" xfId="0" applyAlignment="1">
      <alignment horizontal="centerContinuous"/>
    </xf>
    <xf numFmtId="1" fontId="13" fillId="0" borderId="1" xfId="0" applyFont="1" applyBorder="1" applyAlignment="1">
      <alignment horizontal="centerContinuous"/>
    </xf>
    <xf numFmtId="5" fontId="10" fillId="0" borderId="1" xfId="0" applyNumberFormat="1" applyFont="1" applyBorder="1"/>
    <xf numFmtId="5" fontId="11" fillId="0" borderId="1" xfId="0" applyNumberFormat="1" applyFont="1" applyBorder="1"/>
    <xf numFmtId="5" fontId="10" fillId="0" borderId="0" xfId="0" applyNumberFormat="1" applyFont="1" applyBorder="1"/>
    <xf numFmtId="5" fontId="0" fillId="0" borderId="1" xfId="0" applyNumberFormat="1" applyBorder="1"/>
    <xf numFmtId="5" fontId="0" fillId="0" borderId="0" xfId="0" applyNumberFormat="1" applyBorder="1"/>
    <xf numFmtId="5" fontId="0" fillId="0" borderId="6" xfId="0" applyNumberFormat="1" applyBorder="1"/>
    <xf numFmtId="5" fontId="10" fillId="0" borderId="0" xfId="0" applyNumberFormat="1" applyFont="1"/>
    <xf numFmtId="1" fontId="0" fillId="0" borderId="1" xfId="0" applyBorder="1" applyAlignment="1"/>
    <xf numFmtId="1" fontId="0" fillId="0" borderId="0" xfId="0" applyAlignment="1"/>
    <xf numFmtId="1" fontId="0" fillId="0" borderId="0" xfId="0" applyBorder="1" applyAlignment="1"/>
    <xf numFmtId="1" fontId="14" fillId="0" borderId="0" xfId="0" applyFont="1"/>
    <xf numFmtId="1" fontId="15" fillId="0" borderId="0" xfId="0" applyFont="1" applyBorder="1"/>
    <xf numFmtId="1" fontId="12" fillId="0" borderId="0" xfId="0" applyFont="1"/>
    <xf numFmtId="1" fontId="16" fillId="0" borderId="0" xfId="0" applyFont="1"/>
    <xf numFmtId="6" fontId="15" fillId="0" borderId="1" xfId="2" applyNumberFormat="1" applyFont="1" applyBorder="1"/>
    <xf numFmtId="6" fontId="0" fillId="0" borderId="0" xfId="2" applyNumberFormat="1" applyFont="1"/>
    <xf numFmtId="6" fontId="15" fillId="0" borderId="0" xfId="2" applyNumberFormat="1" applyFont="1" applyBorder="1"/>
    <xf numFmtId="6" fontId="15" fillId="0" borderId="6" xfId="2" applyNumberFormat="1" applyFont="1" applyBorder="1"/>
    <xf numFmtId="1" fontId="13" fillId="0" borderId="1" xfId="0" applyFont="1" applyBorder="1"/>
    <xf numFmtId="3" fontId="0" fillId="0" borderId="0" xfId="0" applyNumberFormat="1"/>
    <xf numFmtId="3" fontId="16" fillId="0" borderId="0" xfId="0" applyNumberFormat="1" applyFont="1"/>
    <xf numFmtId="9" fontId="15" fillId="0" borderId="0" xfId="4" applyFont="1" applyBorder="1"/>
    <xf numFmtId="1" fontId="0" fillId="0" borderId="0" xfId="0" applyAlignment="1">
      <alignment horizontal="center"/>
    </xf>
    <xf numFmtId="1" fontId="0" fillId="0" borderId="0" xfId="0" quotePrefix="1" applyBorder="1" applyAlignment="1">
      <alignment horizontal="right"/>
    </xf>
    <xf numFmtId="9" fontId="0" fillId="0" borderId="0" xfId="4" applyFont="1"/>
    <xf numFmtId="165" fontId="15" fillId="0" borderId="0" xfId="4" applyNumberFormat="1" applyFont="1" applyBorder="1"/>
    <xf numFmtId="6" fontId="0" fillId="0" borderId="1" xfId="2" applyNumberFormat="1" applyFont="1" applyBorder="1"/>
    <xf numFmtId="6" fontId="14" fillId="0" borderId="1" xfId="2" applyNumberFormat="1" applyFont="1" applyBorder="1"/>
    <xf numFmtId="5" fontId="10" fillId="0" borderId="8" xfId="0" applyNumberFormat="1" applyFont="1" applyBorder="1"/>
    <xf numFmtId="0" fontId="18" fillId="0" borderId="0" xfId="3" applyFont="1"/>
    <xf numFmtId="0" fontId="18" fillId="0" borderId="0" xfId="3" quotePrefix="1" applyFont="1" applyAlignment="1">
      <alignment horizontal="center"/>
    </xf>
    <xf numFmtId="0" fontId="20" fillId="0" borderId="0" xfId="3" applyFont="1" applyProtection="1">
      <protection locked="0"/>
    </xf>
    <xf numFmtId="167" fontId="20" fillId="0" borderId="0" xfId="3" quotePrefix="1" applyNumberFormat="1" applyFont="1" applyAlignment="1" applyProtection="1">
      <alignment horizontal="right"/>
      <protection locked="0"/>
    </xf>
    <xf numFmtId="37" fontId="20" fillId="0" borderId="0" xfId="3" applyNumberFormat="1" applyFont="1" applyProtection="1">
      <protection locked="0"/>
    </xf>
    <xf numFmtId="37" fontId="18" fillId="0" borderId="0" xfId="3" applyNumberFormat="1" applyFont="1" applyProtection="1"/>
    <xf numFmtId="9" fontId="20" fillId="0" borderId="0" xfId="3" applyNumberFormat="1" applyFont="1" applyProtection="1">
      <protection locked="0"/>
    </xf>
    <xf numFmtId="37" fontId="20" fillId="0" borderId="0" xfId="3" quotePrefix="1" applyNumberFormat="1" applyFont="1" applyAlignment="1" applyProtection="1">
      <alignment horizontal="center"/>
      <protection locked="0"/>
    </xf>
    <xf numFmtId="10" fontId="20" fillId="0" borderId="0" xfId="3" applyNumberFormat="1" applyFont="1" applyProtection="1">
      <protection locked="0"/>
    </xf>
    <xf numFmtId="167" fontId="20" fillId="0" borderId="0" xfId="3" applyNumberFormat="1" applyFont="1" applyAlignment="1" applyProtection="1">
      <alignment horizontal="right"/>
      <protection locked="0"/>
    </xf>
    <xf numFmtId="37" fontId="18" fillId="0" borderId="0" xfId="3" applyNumberFormat="1" applyFont="1"/>
    <xf numFmtId="5" fontId="18" fillId="0" borderId="0" xfId="3" applyNumberFormat="1" applyFont="1" applyProtection="1"/>
    <xf numFmtId="0" fontId="18" fillId="0" borderId="0" xfId="3" applyFont="1" applyAlignment="1">
      <alignment horizontal="fill"/>
    </xf>
    <xf numFmtId="0" fontId="19" fillId="0" borderId="0" xfId="3"/>
    <xf numFmtId="0" fontId="19" fillId="0" borderId="0" xfId="3" applyAlignment="1">
      <alignment horizontal="center"/>
    </xf>
    <xf numFmtId="0" fontId="18" fillId="0" borderId="0" xfId="3" quotePrefix="1" applyFont="1"/>
    <xf numFmtId="37" fontId="20" fillId="0" borderId="0" xfId="3" applyNumberFormat="1" applyFont="1" applyAlignment="1" applyProtection="1">
      <alignment horizontal="center"/>
      <protection locked="0"/>
    </xf>
    <xf numFmtId="0" fontId="19" fillId="0" borderId="0" xfId="3" applyFont="1"/>
    <xf numFmtId="1" fontId="21" fillId="0" borderId="0" xfId="0" applyFont="1"/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/>
    </xf>
    <xf numFmtId="1" fontId="21" fillId="0" borderId="0" xfId="0" quotePrefix="1" applyFont="1" applyAlignment="1">
      <alignment horizontal="center"/>
    </xf>
    <xf numFmtId="168" fontId="0" fillId="0" borderId="0" xfId="0" applyNumberFormat="1"/>
    <xf numFmtId="1" fontId="22" fillId="0" borderId="0" xfId="0" applyFont="1"/>
    <xf numFmtId="170" fontId="19" fillId="0" borderId="0" xfId="3" applyNumberFormat="1"/>
    <xf numFmtId="0" fontId="20" fillId="0" borderId="0" xfId="3" quotePrefix="1" applyFont="1" applyProtection="1">
      <protection locked="0"/>
    </xf>
    <xf numFmtId="1" fontId="24" fillId="0" borderId="9" xfId="0" applyFont="1" applyFill="1" applyBorder="1" applyAlignment="1">
      <alignment horizontal="center"/>
    </xf>
    <xf numFmtId="1" fontId="25" fillId="0" borderId="9" xfId="0" applyFont="1" applyFill="1" applyBorder="1" applyAlignment="1">
      <alignment horizontal="left"/>
    </xf>
    <xf numFmtId="1" fontId="23" fillId="0" borderId="12" xfId="0" applyFont="1" applyFill="1" applyBorder="1" applyAlignment="1">
      <alignment horizontal="center"/>
    </xf>
    <xf numFmtId="5" fontId="23" fillId="0" borderId="2" xfId="0" applyNumberFormat="1" applyFont="1" applyFill="1" applyBorder="1" applyAlignment="1">
      <alignment horizontal="center"/>
    </xf>
    <xf numFmtId="1" fontId="23" fillId="0" borderId="2" xfId="0" applyFont="1" applyFill="1" applyBorder="1" applyAlignment="1">
      <alignment horizontal="center"/>
    </xf>
    <xf numFmtId="1" fontId="23" fillId="0" borderId="13" xfId="0" applyFont="1" applyFill="1" applyBorder="1" applyAlignment="1">
      <alignment horizontal="center"/>
    </xf>
    <xf numFmtId="1" fontId="26" fillId="0" borderId="14" xfId="0" applyFont="1" applyFill="1" applyBorder="1" applyAlignment="1">
      <alignment horizontal="center"/>
    </xf>
    <xf numFmtId="1" fontId="26" fillId="0" borderId="12" xfId="0" applyFont="1" applyFill="1" applyBorder="1" applyAlignment="1">
      <alignment horizontal="center"/>
    </xf>
    <xf numFmtId="1" fontId="5" fillId="0" borderId="5" xfId="0" applyFont="1" applyFill="1" applyBorder="1" applyAlignment="1">
      <alignment horizontal="left"/>
    </xf>
    <xf numFmtId="5" fontId="24" fillId="3" borderId="0" xfId="0" applyNumberFormat="1" applyFont="1" applyFill="1" applyBorder="1" applyAlignment="1" applyProtection="1">
      <alignment horizontal="center"/>
    </xf>
    <xf numFmtId="1" fontId="17" fillId="0" borderId="2" xfId="0" applyFont="1" applyFill="1" applyBorder="1" applyAlignment="1">
      <alignment horizontal="center"/>
    </xf>
    <xf numFmtId="1" fontId="5" fillId="0" borderId="14" xfId="0" applyFont="1" applyFill="1" applyBorder="1" applyAlignment="1">
      <alignment horizontal="center"/>
    </xf>
    <xf numFmtId="1" fontId="5" fillId="0" borderId="12" xfId="0" applyFont="1" applyFill="1" applyBorder="1" applyAlignment="1">
      <alignment horizontal="center"/>
    </xf>
    <xf numFmtId="5" fontId="23" fillId="0" borderId="0" xfId="0" applyNumberFormat="1" applyFont="1" applyFill="1" applyBorder="1" applyAlignment="1">
      <alignment horizontal="center"/>
    </xf>
    <xf numFmtId="1" fontId="23" fillId="0" borderId="14" xfId="0" applyFont="1" applyFill="1" applyBorder="1" applyAlignment="1">
      <alignment horizontal="center"/>
    </xf>
    <xf numFmtId="6" fontId="27" fillId="0" borderId="15" xfId="0" applyNumberFormat="1" applyFont="1" applyFill="1" applyBorder="1" applyAlignment="1"/>
    <xf numFmtId="38" fontId="21" fillId="0" borderId="16" xfId="0" applyNumberFormat="1" applyFont="1" applyFill="1" applyBorder="1" applyAlignment="1" applyProtection="1"/>
    <xf numFmtId="6" fontId="21" fillId="0" borderId="16" xfId="0" applyNumberFormat="1" applyFont="1" applyFill="1" applyBorder="1" applyAlignment="1" applyProtection="1"/>
    <xf numFmtId="6" fontId="21" fillId="4" borderId="17" xfId="0" applyNumberFormat="1" applyFont="1" applyFill="1" applyBorder="1" applyAlignment="1" applyProtection="1"/>
    <xf numFmtId="6" fontId="21" fillId="0" borderId="12" xfId="0" applyNumberFormat="1" applyFont="1" applyFill="1" applyBorder="1" applyAlignment="1" applyProtection="1"/>
    <xf numFmtId="1" fontId="21" fillId="0" borderId="0" xfId="0" applyFont="1" applyBorder="1"/>
    <xf numFmtId="6" fontId="27" fillId="0" borderId="1" xfId="0" applyNumberFormat="1" applyFont="1" applyFill="1" applyBorder="1" applyAlignment="1"/>
    <xf numFmtId="6" fontId="27" fillId="0" borderId="18" xfId="0" applyNumberFormat="1" applyFont="1" applyFill="1" applyBorder="1" applyAlignment="1"/>
    <xf numFmtId="6" fontId="21" fillId="0" borderId="19" xfId="0" applyNumberFormat="1" applyFont="1" applyFill="1" applyBorder="1" applyAlignment="1"/>
    <xf numFmtId="6" fontId="21" fillId="0" borderId="12" xfId="0" applyNumberFormat="1" applyFont="1" applyFill="1" applyBorder="1" applyAlignment="1"/>
    <xf numFmtId="6" fontId="27" fillId="0" borderId="18" xfId="2" applyNumberFormat="1" applyFont="1" applyFill="1" applyBorder="1" applyAlignment="1"/>
    <xf numFmtId="6" fontId="21" fillId="0" borderId="6" xfId="0" applyNumberFormat="1" applyFont="1" applyFill="1" applyBorder="1" applyAlignment="1"/>
    <xf numFmtId="6" fontId="21" fillId="0" borderId="20" xfId="0" applyNumberFormat="1" applyFont="1" applyFill="1" applyBorder="1" applyAlignment="1"/>
    <xf numFmtId="6" fontId="21" fillId="0" borderId="21" xfId="0" applyNumberFormat="1" applyFont="1" applyFill="1" applyBorder="1" applyAlignment="1"/>
    <xf numFmtId="6" fontId="21" fillId="0" borderId="22" xfId="0" applyNumberFormat="1" applyFont="1" applyFill="1" applyBorder="1" applyAlignment="1"/>
    <xf numFmtId="1" fontId="5" fillId="0" borderId="7" xfId="0" applyFont="1" applyFill="1" applyBorder="1" applyAlignment="1">
      <alignment horizontal="left"/>
    </xf>
    <xf numFmtId="38" fontId="21" fillId="0" borderId="21" xfId="0" applyNumberFormat="1" applyFont="1" applyFill="1" applyBorder="1" applyAlignment="1" applyProtection="1">
      <protection locked="0"/>
    </xf>
    <xf numFmtId="6" fontId="28" fillId="4" borderId="22" xfId="0" applyNumberFormat="1" applyFont="1" applyFill="1" applyBorder="1" applyAlignment="1"/>
    <xf numFmtId="6" fontId="29" fillId="0" borderId="2" xfId="0" applyNumberFormat="1" applyFont="1" applyFill="1" applyBorder="1" applyAlignment="1"/>
    <xf numFmtId="6" fontId="21" fillId="0" borderId="0" xfId="0" applyNumberFormat="1" applyFont="1" applyFill="1" applyBorder="1" applyAlignment="1"/>
    <xf numFmtId="6" fontId="21" fillId="0" borderId="2" xfId="0" applyNumberFormat="1" applyFont="1" applyFill="1" applyBorder="1" applyAlignment="1"/>
    <xf numFmtId="6" fontId="28" fillId="0" borderId="14" xfId="0" applyNumberFormat="1" applyFont="1" applyFill="1" applyBorder="1" applyAlignment="1"/>
    <xf numFmtId="6" fontId="28" fillId="0" borderId="12" xfId="0" applyNumberFormat="1" applyFont="1" applyFill="1" applyBorder="1" applyAlignment="1"/>
    <xf numFmtId="6" fontId="27" fillId="0" borderId="23" xfId="0" applyNumberFormat="1" applyFont="1" applyFill="1" applyBorder="1" applyAlignment="1"/>
    <xf numFmtId="6" fontId="21" fillId="0" borderId="24" xfId="0" applyNumberFormat="1" applyFont="1" applyFill="1" applyBorder="1" applyAlignment="1"/>
    <xf numFmtId="6" fontId="21" fillId="0" borderId="25" xfId="0" applyNumberFormat="1" applyFont="1" applyFill="1" applyBorder="1" applyAlignment="1"/>
    <xf numFmtId="6" fontId="27" fillId="5" borderId="18" xfId="0" applyNumberFormat="1" applyFont="1" applyFill="1" applyBorder="1" applyAlignment="1"/>
    <xf numFmtId="6" fontId="21" fillId="0" borderId="26" xfId="0" applyNumberFormat="1" applyFont="1" applyFill="1" applyBorder="1" applyAlignment="1"/>
    <xf numFmtId="6" fontId="21" fillId="2" borderId="6" xfId="0" applyNumberFormat="1" applyFont="1" applyFill="1" applyBorder="1" applyAlignment="1"/>
    <xf numFmtId="6" fontId="21" fillId="2" borderId="7" xfId="0" applyNumberFormat="1" applyFont="1" applyFill="1" applyBorder="1" applyAlignment="1"/>
    <xf numFmtId="6" fontId="21" fillId="2" borderId="27" xfId="0" applyNumberFormat="1" applyFont="1" applyFill="1" applyBorder="1" applyAlignment="1"/>
    <xf numFmtId="6" fontId="21" fillId="6" borderId="27" xfId="0" applyNumberFormat="1" applyFont="1" applyFill="1" applyBorder="1" applyAlignment="1"/>
    <xf numFmtId="5" fontId="21" fillId="0" borderId="0" xfId="0" applyNumberFormat="1" applyFont="1"/>
    <xf numFmtId="1" fontId="21" fillId="0" borderId="0" xfId="0" applyFont="1" applyFill="1" applyBorder="1"/>
    <xf numFmtId="1" fontId="21" fillId="0" borderId="28" xfId="0" applyFont="1" applyBorder="1"/>
    <xf numFmtId="1" fontId="17" fillId="0" borderId="29" xfId="0" applyFont="1" applyFill="1" applyBorder="1" applyAlignment="1">
      <alignment horizontal="center"/>
    </xf>
    <xf numFmtId="1" fontId="9" fillId="0" borderId="0" xfId="0" applyFont="1" applyBorder="1" applyAlignment="1">
      <alignment horizontal="center"/>
    </xf>
    <xf numFmtId="171" fontId="0" fillId="0" borderId="0" xfId="0" quotePrefix="1" applyNumberFormat="1" applyBorder="1"/>
    <xf numFmtId="9" fontId="21" fillId="0" borderId="0" xfId="0" applyNumberFormat="1" applyFont="1"/>
    <xf numFmtId="3" fontId="21" fillId="0" borderId="0" xfId="1" applyNumberFormat="1" applyFont="1"/>
    <xf numFmtId="8" fontId="21" fillId="0" borderId="0" xfId="2" applyFont="1"/>
    <xf numFmtId="6" fontId="27" fillId="0" borderId="1" xfId="2" applyNumberFormat="1" applyFont="1" applyFill="1" applyBorder="1" applyAlignment="1"/>
    <xf numFmtId="6" fontId="21" fillId="0" borderId="19" xfId="2" applyNumberFormat="1" applyFont="1" applyFill="1" applyBorder="1" applyAlignment="1"/>
    <xf numFmtId="6" fontId="21" fillId="0" borderId="12" xfId="2" applyNumberFormat="1" applyFont="1" applyFill="1" applyBorder="1" applyAlignment="1"/>
    <xf numFmtId="6" fontId="21" fillId="0" borderId="0" xfId="2" applyNumberFormat="1" applyFont="1"/>
    <xf numFmtId="6" fontId="0" fillId="0" borderId="6" xfId="2" applyNumberFormat="1" applyFont="1" applyBorder="1"/>
    <xf numFmtId="1" fontId="0" fillId="0" borderId="23" xfId="0" applyBorder="1" applyAlignment="1">
      <alignment horizontal="center"/>
    </xf>
    <xf numFmtId="165" fontId="21" fillId="0" borderId="0" xfId="4" applyNumberFormat="1" applyFont="1"/>
    <xf numFmtId="164" fontId="21" fillId="0" borderId="0" xfId="4" applyNumberFormat="1" applyFont="1"/>
    <xf numFmtId="165" fontId="15" fillId="7" borderId="0" xfId="4" applyNumberFormat="1" applyFont="1" applyFill="1" applyBorder="1"/>
    <xf numFmtId="3" fontId="0" fillId="7" borderId="0" xfId="0" applyNumberFormat="1" applyFill="1"/>
    <xf numFmtId="1" fontId="4" fillId="0" borderId="0" xfId="0" applyFont="1"/>
    <xf numFmtId="6" fontId="15" fillId="7" borderId="1" xfId="2" applyNumberFormat="1" applyFont="1" applyFill="1" applyBorder="1"/>
    <xf numFmtId="6" fontId="1" fillId="0" borderId="0" xfId="2" applyNumberFormat="1" applyFont="1"/>
    <xf numFmtId="6" fontId="15" fillId="0" borderId="1" xfId="2" applyNumberFormat="1" applyFont="1" applyFill="1" applyBorder="1"/>
    <xf numFmtId="165" fontId="15" fillId="0" borderId="0" xfId="4" applyNumberFormat="1" applyFont="1" applyFill="1" applyBorder="1"/>
    <xf numFmtId="3" fontId="0" fillId="0" borderId="0" xfId="0" applyNumberFormat="1" applyFill="1"/>
    <xf numFmtId="1" fontId="14" fillId="0" borderId="0" xfId="0" applyFont="1" applyAlignment="1">
      <alignment horizontal="left"/>
    </xf>
    <xf numFmtId="1" fontId="8" fillId="0" borderId="0" xfId="0" applyFont="1" applyBorder="1" applyAlignment="1">
      <alignment horizontal="centerContinuous"/>
    </xf>
    <xf numFmtId="1" fontId="9" fillId="0" borderId="0" xfId="0" applyFont="1" applyBorder="1" applyAlignment="1">
      <alignment horizontal="left"/>
    </xf>
    <xf numFmtId="1" fontId="0" fillId="0" borderId="0" xfId="0" quotePrefix="1" applyBorder="1"/>
    <xf numFmtId="1" fontId="6" fillId="0" borderId="0" xfId="0" applyFont="1" applyBorder="1"/>
    <xf numFmtId="1" fontId="1" fillId="0" borderId="0" xfId="0" applyFont="1" applyBorder="1"/>
    <xf numFmtId="6" fontId="0" fillId="0" borderId="0" xfId="0" applyNumberFormat="1" applyBorder="1"/>
    <xf numFmtId="6" fontId="2" fillId="0" borderId="0" xfId="0" applyNumberFormat="1" applyFont="1" applyBorder="1"/>
    <xf numFmtId="5" fontId="11" fillId="0" borderId="0" xfId="0" applyNumberFormat="1" applyFont="1" applyBorder="1"/>
    <xf numFmtId="1" fontId="2" fillId="0" borderId="0" xfId="0" applyFont="1" applyBorder="1"/>
    <xf numFmtId="6" fontId="1" fillId="0" borderId="0" xfId="0" applyNumberFormat="1" applyFont="1" applyBorder="1"/>
    <xf numFmtId="1" fontId="7" fillId="0" borderId="0" xfId="0" applyFont="1" applyBorder="1"/>
    <xf numFmtId="6" fontId="7" fillId="0" borderId="0" xfId="0" applyNumberFormat="1" applyFont="1" applyBorder="1"/>
    <xf numFmtId="172" fontId="21" fillId="0" borderId="0" xfId="0" applyNumberFormat="1" applyFont="1"/>
    <xf numFmtId="0" fontId="18" fillId="0" borderId="1" xfId="3" applyFont="1" applyBorder="1" applyAlignment="1">
      <alignment horizontal="center"/>
    </xf>
    <xf numFmtId="0" fontId="18" fillId="0" borderId="1" xfId="3" applyFont="1" applyBorder="1"/>
    <xf numFmtId="0" fontId="18" fillId="0" borderId="0" xfId="3" applyFont="1" applyFill="1" applyAlignment="1">
      <alignment horizontal="center"/>
    </xf>
    <xf numFmtId="0" fontId="18" fillId="0" borderId="2" xfId="3" quotePrefix="1" applyFont="1" applyBorder="1" applyAlignment="1">
      <alignment horizontal="center"/>
    </xf>
    <xf numFmtId="0" fontId="18" fillId="0" borderId="2" xfId="3" applyFont="1" applyBorder="1" applyAlignment="1">
      <alignment horizontal="center"/>
    </xf>
    <xf numFmtId="0" fontId="18" fillId="0" borderId="18" xfId="3" applyFont="1" applyBorder="1"/>
    <xf numFmtId="0" fontId="18" fillId="0" borderId="2" xfId="3" applyFont="1" applyBorder="1"/>
    <xf numFmtId="0" fontId="18" fillId="0" borderId="30" xfId="3" applyFont="1" applyBorder="1"/>
    <xf numFmtId="0" fontId="18" fillId="0" borderId="31" xfId="3" applyFont="1" applyBorder="1"/>
    <xf numFmtId="0" fontId="0" fillId="0" borderId="0" xfId="0" applyNumberFormat="1"/>
    <xf numFmtId="0" fontId="30" fillId="0" borderId="32" xfId="0" applyNumberFormat="1" applyFont="1" applyFill="1" applyBorder="1" applyAlignment="1">
      <alignment horizontal="center"/>
    </xf>
    <xf numFmtId="0" fontId="0" fillId="0" borderId="33" xfId="0" applyNumberFormat="1" applyFill="1" applyBorder="1"/>
    <xf numFmtId="0" fontId="0" fillId="8" borderId="28" xfId="0" applyNumberFormat="1" applyFill="1" applyBorder="1"/>
    <xf numFmtId="0" fontId="0" fillId="0" borderId="32" xfId="0" applyNumberFormat="1" applyFill="1" applyBorder="1"/>
    <xf numFmtId="0" fontId="30" fillId="0" borderId="34" xfId="0" applyNumberFormat="1" applyFont="1" applyFill="1" applyBorder="1"/>
    <xf numFmtId="0" fontId="0" fillId="0" borderId="34" xfId="0" applyNumberFormat="1" applyFill="1" applyBorder="1"/>
    <xf numFmtId="0" fontId="12" fillId="0" borderId="35" xfId="0" applyNumberFormat="1" applyFont="1" applyBorder="1" applyAlignment="1">
      <alignment horizontal="center" wrapText="1"/>
    </xf>
    <xf numFmtId="0" fontId="12" fillId="0" borderId="36" xfId="0" applyNumberFormat="1" applyFont="1" applyBorder="1" applyAlignment="1">
      <alignment horizontal="center" wrapText="1"/>
    </xf>
    <xf numFmtId="0" fontId="12" fillId="8" borderId="37" xfId="0" applyNumberFormat="1" applyFont="1" applyFill="1" applyBorder="1" applyAlignment="1">
      <alignment horizontal="center" wrapText="1"/>
    </xf>
    <xf numFmtId="0" fontId="12" fillId="0" borderId="38" xfId="0" applyNumberFormat="1" applyFont="1" applyBorder="1" applyAlignment="1">
      <alignment horizontal="center" wrapText="1"/>
    </xf>
    <xf numFmtId="0" fontId="15" fillId="0" borderId="39" xfId="0" applyNumberFormat="1" applyFont="1" applyBorder="1"/>
    <xf numFmtId="169" fontId="15" fillId="0" borderId="40" xfId="2" applyNumberFormat="1" applyFont="1" applyBorder="1"/>
    <xf numFmtId="0" fontId="15" fillId="8" borderId="37" xfId="0" applyNumberFormat="1" applyFont="1" applyFill="1" applyBorder="1"/>
    <xf numFmtId="0" fontId="15" fillId="0" borderId="39" xfId="0" applyNumberFormat="1" applyFont="1" applyBorder="1" applyAlignment="1">
      <alignment horizontal="center"/>
    </xf>
    <xf numFmtId="0" fontId="15" fillId="0" borderId="41" xfId="0" applyNumberFormat="1" applyFont="1" applyBorder="1"/>
    <xf numFmtId="0" fontId="15" fillId="0" borderId="41" xfId="0" applyNumberFormat="1" applyFont="1" applyBorder="1" applyAlignment="1">
      <alignment horizontal="center"/>
    </xf>
    <xf numFmtId="169" fontId="15" fillId="0" borderId="41" xfId="2" applyNumberFormat="1" applyFont="1" applyBorder="1"/>
    <xf numFmtId="0" fontId="15" fillId="0" borderId="42" xfId="0" applyNumberFormat="1" applyFont="1" applyBorder="1"/>
    <xf numFmtId="169" fontId="15" fillId="0" borderId="43" xfId="2" applyNumberFormat="1" applyFont="1" applyBorder="1"/>
    <xf numFmtId="0" fontId="15" fillId="0" borderId="42" xfId="0" applyNumberFormat="1" applyFont="1" applyBorder="1" applyAlignment="1">
      <alignment horizontal="center"/>
    </xf>
    <xf numFmtId="0" fontId="15" fillId="0" borderId="4" xfId="0" applyNumberFormat="1" applyFont="1" applyBorder="1"/>
    <xf numFmtId="0" fontId="15" fillId="0" borderId="4" xfId="0" applyNumberFormat="1" applyFont="1" applyBorder="1" applyAlignment="1">
      <alignment horizontal="center"/>
    </xf>
    <xf numFmtId="10" fontId="15" fillId="0" borderId="4" xfId="4" applyNumberFormat="1" applyFont="1" applyBorder="1" applyAlignment="1">
      <alignment horizontal="center"/>
    </xf>
    <xf numFmtId="169" fontId="15" fillId="0" borderId="4" xfId="2" applyNumberFormat="1" applyFont="1" applyBorder="1"/>
    <xf numFmtId="0" fontId="15" fillId="0" borderId="44" xfId="0" applyNumberFormat="1" applyFont="1" applyBorder="1"/>
    <xf numFmtId="169" fontId="15" fillId="0" borderId="45" xfId="2" applyNumberFormat="1" applyFont="1" applyBorder="1"/>
    <xf numFmtId="0" fontId="15" fillId="0" borderId="44" xfId="0" applyNumberFormat="1" applyFont="1" applyBorder="1" applyAlignment="1">
      <alignment horizontal="center"/>
    </xf>
    <xf numFmtId="0" fontId="15" fillId="0" borderId="23" xfId="0" applyNumberFormat="1" applyFont="1" applyBorder="1"/>
    <xf numFmtId="0" fontId="15" fillId="0" borderId="23" xfId="0" applyNumberFormat="1" applyFont="1" applyBorder="1" applyAlignment="1">
      <alignment horizontal="center"/>
    </xf>
    <xf numFmtId="9" fontId="15" fillId="0" borderId="23" xfId="4" applyFont="1" applyBorder="1" applyAlignment="1">
      <alignment horizontal="center"/>
    </xf>
    <xf numFmtId="169" fontId="15" fillId="0" borderId="23" xfId="2" applyNumberFormat="1" applyFont="1" applyBorder="1"/>
    <xf numFmtId="0" fontId="15" fillId="0" borderId="46" xfId="0" applyNumberFormat="1" applyFont="1" applyBorder="1"/>
    <xf numFmtId="169" fontId="15" fillId="0" borderId="47" xfId="2" applyNumberFormat="1" applyFont="1" applyBorder="1"/>
    <xf numFmtId="0" fontId="15" fillId="0" borderId="46" xfId="0" applyNumberFormat="1" applyFont="1" applyBorder="1" applyAlignment="1">
      <alignment horizontal="center"/>
    </xf>
    <xf numFmtId="0" fontId="15" fillId="0" borderId="3" xfId="0" applyNumberFormat="1" applyFont="1" applyBorder="1"/>
    <xf numFmtId="0" fontId="15" fillId="0" borderId="3" xfId="0" applyNumberFormat="1" applyFont="1" applyBorder="1" applyAlignment="1">
      <alignment horizontal="center"/>
    </xf>
    <xf numFmtId="9" fontId="15" fillId="0" borderId="3" xfId="4" applyFont="1" applyBorder="1" applyAlignment="1">
      <alignment horizontal="center"/>
    </xf>
    <xf numFmtId="169" fontId="15" fillId="0" borderId="3" xfId="2" applyNumberFormat="1" applyFont="1" applyBorder="1"/>
    <xf numFmtId="0" fontId="31" fillId="0" borderId="48" xfId="0" applyNumberFormat="1" applyFont="1" applyBorder="1" applyAlignment="1">
      <alignment horizontal="center"/>
    </xf>
    <xf numFmtId="169" fontId="15" fillId="9" borderId="49" xfId="2" applyNumberFormat="1" applyFont="1" applyFill="1" applyBorder="1"/>
    <xf numFmtId="0" fontId="15" fillId="8" borderId="50" xfId="0" applyNumberFormat="1" applyFont="1" applyFill="1" applyBorder="1"/>
    <xf numFmtId="0" fontId="15" fillId="0" borderId="51" xfId="0" applyNumberFormat="1" applyFont="1" applyBorder="1" applyAlignment="1">
      <alignment horizontal="center"/>
    </xf>
    <xf numFmtId="0" fontId="31" fillId="0" borderId="52" xfId="0" applyNumberFormat="1" applyFont="1" applyBorder="1" applyAlignment="1">
      <alignment horizontal="center"/>
    </xf>
    <xf numFmtId="0" fontId="15" fillId="0" borderId="52" xfId="0" applyNumberFormat="1" applyFont="1" applyBorder="1" applyAlignment="1">
      <alignment horizontal="center"/>
    </xf>
    <xf numFmtId="9" fontId="15" fillId="0" borderId="52" xfId="4" applyFont="1" applyBorder="1" applyAlignment="1">
      <alignment horizontal="center"/>
    </xf>
    <xf numFmtId="0" fontId="15" fillId="0" borderId="52" xfId="0" applyNumberFormat="1" applyFont="1" applyBorder="1"/>
    <xf numFmtId="169" fontId="15" fillId="9" borderId="53" xfId="2" applyNumberFormat="1" applyFont="1" applyFill="1" applyBorder="1"/>
    <xf numFmtId="169" fontId="15" fillId="0" borderId="54" xfId="2" applyNumberFormat="1" applyFont="1" applyBorder="1"/>
    <xf numFmtId="0" fontId="0" fillId="0" borderId="0" xfId="0" applyNumberFormat="1" applyAlignment="1">
      <alignment horizontal="center"/>
    </xf>
    <xf numFmtId="0" fontId="14" fillId="0" borderId="0" xfId="0" applyNumberFormat="1" applyFont="1"/>
    <xf numFmtId="0" fontId="32" fillId="0" borderId="0" xfId="0" applyNumberFormat="1" applyFont="1"/>
    <xf numFmtId="1" fontId="33" fillId="0" borderId="23" xfId="0" applyFont="1" applyFill="1" applyBorder="1" applyAlignment="1">
      <alignment horizontal="left"/>
    </xf>
    <xf numFmtId="1" fontId="33" fillId="0" borderId="4" xfId="0" applyFont="1" applyFill="1" applyBorder="1" applyAlignment="1">
      <alignment horizontal="left"/>
    </xf>
    <xf numFmtId="1" fontId="34" fillId="0" borderId="7" xfId="0" applyFont="1" applyFill="1" applyBorder="1" applyAlignment="1">
      <alignment horizontal="left"/>
    </xf>
    <xf numFmtId="1" fontId="34" fillId="0" borderId="5" xfId="0" applyFont="1" applyFill="1" applyBorder="1" applyAlignment="1">
      <alignment horizontal="left"/>
    </xf>
    <xf numFmtId="6" fontId="33" fillId="0" borderId="4" xfId="2" applyNumberFormat="1" applyFont="1" applyFill="1" applyBorder="1" applyAlignment="1">
      <alignment horizontal="left"/>
    </xf>
    <xf numFmtId="1" fontId="33" fillId="0" borderId="23" xfId="0" applyFont="1" applyBorder="1"/>
    <xf numFmtId="1" fontId="35" fillId="0" borderId="18" xfId="0" applyFont="1" applyBorder="1"/>
    <xf numFmtId="1" fontId="35" fillId="0" borderId="4" xfId="0" applyFont="1" applyFill="1" applyBorder="1" applyAlignment="1">
      <alignment horizontal="left"/>
    </xf>
    <xf numFmtId="1" fontId="33" fillId="0" borderId="52" xfId="0" applyFont="1" applyFill="1" applyBorder="1" applyAlignment="1">
      <alignment horizontal="left"/>
    </xf>
    <xf numFmtId="1" fontId="33" fillId="0" borderId="18" xfId="0" applyFont="1" applyFill="1" applyBorder="1" applyAlignment="1">
      <alignment horizontal="left"/>
    </xf>
    <xf numFmtId="6" fontId="21" fillId="0" borderId="55" xfId="0" applyNumberFormat="1" applyFont="1" applyFill="1" applyBorder="1" applyAlignment="1"/>
    <xf numFmtId="1" fontId="36" fillId="0" borderId="41" xfId="0" applyFont="1" applyFill="1" applyBorder="1" applyAlignment="1">
      <alignment horizontal="left"/>
    </xf>
    <xf numFmtId="8" fontId="37" fillId="0" borderId="56" xfId="2" applyFont="1" applyBorder="1"/>
    <xf numFmtId="2" fontId="0" fillId="0" borderId="0" xfId="0" applyNumberFormat="1"/>
    <xf numFmtId="10" fontId="15" fillId="0" borderId="41" xfId="4" applyNumberFormat="1" applyFont="1" applyBorder="1" applyAlignment="1">
      <alignment horizontal="center"/>
    </xf>
    <xf numFmtId="8" fontId="0" fillId="0" borderId="0" xfId="0" applyNumberFormat="1"/>
    <xf numFmtId="9" fontId="0" fillId="0" borderId="0" xfId="4" applyNumberFormat="1" applyFont="1"/>
    <xf numFmtId="7" fontId="1" fillId="0" borderId="0" xfId="0" applyNumberFormat="1" applyFont="1" applyBorder="1" applyAlignment="1">
      <alignment horizontal="left"/>
    </xf>
    <xf numFmtId="1" fontId="0" fillId="0" borderId="8" xfId="0" applyBorder="1"/>
    <xf numFmtId="7" fontId="1" fillId="0" borderId="2" xfId="0" applyNumberFormat="1" applyFont="1" applyBorder="1" applyAlignment="1">
      <alignment horizontal="left"/>
    </xf>
    <xf numFmtId="6" fontId="38" fillId="0" borderId="13" xfId="0" applyNumberFormat="1" applyFont="1" applyFill="1" applyBorder="1" applyAlignment="1">
      <alignment horizontal="left"/>
    </xf>
    <xf numFmtId="166" fontId="0" fillId="0" borderId="0" xfId="2" applyNumberFormat="1" applyFont="1"/>
    <xf numFmtId="169" fontId="15" fillId="0" borderId="57" xfId="2" applyNumberFormat="1" applyFont="1" applyBorder="1"/>
    <xf numFmtId="0" fontId="12" fillId="0" borderId="6" xfId="0" applyNumberFormat="1" applyFont="1" applyBorder="1" applyAlignment="1">
      <alignment horizontal="center"/>
    </xf>
    <xf numFmtId="0" fontId="0" fillId="0" borderId="6" xfId="0" applyNumberFormat="1" applyBorder="1"/>
    <xf numFmtId="173" fontId="18" fillId="0" borderId="0" xfId="3" applyNumberFormat="1" applyFont="1"/>
    <xf numFmtId="1" fontId="18" fillId="0" borderId="0" xfId="3" quotePrefix="1" applyNumberFormat="1" applyFont="1" applyAlignment="1">
      <alignment horizontal="center"/>
    </xf>
    <xf numFmtId="3" fontId="21" fillId="0" borderId="58" xfId="1" applyNumberFormat="1" applyFont="1" applyBorder="1"/>
    <xf numFmtId="165" fontId="21" fillId="0" borderId="58" xfId="4" applyNumberFormat="1" applyFont="1" applyBorder="1"/>
    <xf numFmtId="164" fontId="21" fillId="0" borderId="58" xfId="4" applyNumberFormat="1" applyFont="1" applyBorder="1"/>
    <xf numFmtId="8" fontId="21" fillId="0" borderId="58" xfId="2" applyFont="1" applyBorder="1"/>
    <xf numFmtId="5" fontId="21" fillId="0" borderId="58" xfId="0" applyNumberFormat="1" applyFont="1" applyBorder="1"/>
    <xf numFmtId="9" fontId="21" fillId="0" borderId="58" xfId="0" applyNumberFormat="1" applyFont="1" applyBorder="1"/>
    <xf numFmtId="1" fontId="21" fillId="0" borderId="58" xfId="0" applyFont="1" applyBorder="1"/>
    <xf numFmtId="14" fontId="23" fillId="0" borderId="9" xfId="0" applyNumberFormat="1" applyFont="1" applyFill="1" applyBorder="1" applyAlignment="1">
      <alignment horizontal="center"/>
    </xf>
    <xf numFmtId="1" fontId="23" fillId="0" borderId="9" xfId="0" applyNumberFormat="1" applyFont="1" applyFill="1" applyBorder="1" applyAlignment="1">
      <alignment horizontal="center"/>
    </xf>
    <xf numFmtId="1" fontId="23" fillId="0" borderId="9" xfId="0" applyFont="1" applyFill="1" applyBorder="1" applyAlignment="1">
      <alignment horizontal="center"/>
    </xf>
    <xf numFmtId="1" fontId="21" fillId="0" borderId="55" xfId="0" applyFont="1" applyBorder="1"/>
    <xf numFmtId="14" fontId="23" fillId="0" borderId="0" xfId="0" applyNumberFormat="1" applyFont="1" applyFill="1" applyBorder="1" applyAlignment="1">
      <alignment horizontal="center"/>
    </xf>
    <xf numFmtId="1" fontId="36" fillId="0" borderId="9" xfId="0" applyFont="1" applyFill="1" applyBorder="1" applyAlignment="1">
      <alignment horizontal="left"/>
    </xf>
    <xf numFmtId="1" fontId="5" fillId="0" borderId="2" xfId="0" applyFont="1" applyFill="1" applyBorder="1" applyAlignment="1">
      <alignment horizontal="left"/>
    </xf>
    <xf numFmtId="1" fontId="5" fillId="0" borderId="0" xfId="0" applyFont="1" applyFill="1" applyBorder="1" applyAlignment="1">
      <alignment horizontal="left"/>
    </xf>
    <xf numFmtId="1" fontId="33" fillId="0" borderId="15" xfId="0" applyFont="1" applyFill="1" applyBorder="1" applyAlignment="1">
      <alignment horizontal="left"/>
    </xf>
    <xf numFmtId="1" fontId="33" fillId="0" borderId="1" xfId="0" applyFont="1" applyFill="1" applyBorder="1" applyAlignment="1">
      <alignment horizontal="left"/>
    </xf>
    <xf numFmtId="1" fontId="34" fillId="0" borderId="6" xfId="0" applyFont="1" applyFill="1" applyBorder="1" applyAlignment="1">
      <alignment horizontal="left"/>
    </xf>
    <xf numFmtId="1" fontId="34" fillId="0" borderId="21" xfId="0" applyFont="1" applyFill="1" applyBorder="1" applyAlignment="1">
      <alignment horizontal="left"/>
    </xf>
    <xf numFmtId="1" fontId="34" fillId="0" borderId="0" xfId="0" applyFont="1" applyFill="1" applyBorder="1" applyAlignment="1">
      <alignment horizontal="left"/>
    </xf>
    <xf numFmtId="6" fontId="33" fillId="0" borderId="1" xfId="2" applyNumberFormat="1" applyFont="1" applyFill="1" applyBorder="1" applyAlignment="1">
      <alignment horizontal="left"/>
    </xf>
    <xf numFmtId="1" fontId="35" fillId="0" borderId="1" xfId="0" applyFont="1" applyFill="1" applyBorder="1" applyAlignment="1">
      <alignment horizontal="left"/>
    </xf>
    <xf numFmtId="1" fontId="33" fillId="0" borderId="24" xfId="0" applyFont="1" applyFill="1" applyBorder="1" applyAlignment="1">
      <alignment horizontal="left"/>
    </xf>
    <xf numFmtId="1" fontId="35" fillId="0" borderId="18" xfId="0" applyFont="1" applyFill="1" applyBorder="1" applyAlignment="1">
      <alignment horizontal="left"/>
    </xf>
    <xf numFmtId="1" fontId="5" fillId="0" borderId="26" xfId="0" applyFont="1" applyFill="1" applyBorder="1" applyAlignment="1">
      <alignment horizontal="left"/>
    </xf>
    <xf numFmtId="8" fontId="37" fillId="0" borderId="0" xfId="2" applyFont="1" applyBorder="1"/>
    <xf numFmtId="14" fontId="23" fillId="0" borderId="55" xfId="0" applyNumberFormat="1" applyFont="1" applyFill="1" applyBorder="1" applyAlignment="1">
      <alignment horizontal="left"/>
    </xf>
    <xf numFmtId="1" fontId="25" fillId="0" borderId="55" xfId="0" applyFont="1" applyFill="1" applyBorder="1" applyAlignment="1">
      <alignment horizontal="left"/>
    </xf>
    <xf numFmtId="1" fontId="24" fillId="0" borderId="55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left"/>
    </xf>
    <xf numFmtId="14" fontId="0" fillId="0" borderId="0" xfId="0" applyNumberFormat="1"/>
    <xf numFmtId="1" fontId="0" fillId="0" borderId="1" xfId="0" quotePrefix="1" applyNumberFormat="1" applyBorder="1"/>
    <xf numFmtId="1" fontId="21" fillId="0" borderId="1" xfId="0" applyNumberFormat="1" applyFont="1" applyBorder="1" applyAlignment="1">
      <alignment horizontal="right"/>
    </xf>
    <xf numFmtId="0" fontId="18" fillId="0" borderId="15" xfId="3" applyFont="1" applyBorder="1"/>
    <xf numFmtId="0" fontId="18" fillId="0" borderId="16" xfId="3" applyFont="1" applyBorder="1"/>
    <xf numFmtId="0" fontId="18" fillId="0" borderId="59" xfId="3" applyFont="1" applyBorder="1"/>
    <xf numFmtId="0" fontId="18" fillId="0" borderId="0" xfId="3" applyFont="1" applyBorder="1"/>
    <xf numFmtId="0" fontId="18" fillId="0" borderId="0" xfId="3" quotePrefix="1" applyFont="1" applyBorder="1" applyAlignment="1">
      <alignment horizontal="center"/>
    </xf>
    <xf numFmtId="37" fontId="18" fillId="0" borderId="0" xfId="3" applyNumberFormat="1" applyFont="1" applyBorder="1" applyProtection="1"/>
    <xf numFmtId="10" fontId="20" fillId="0" borderId="0" xfId="3" applyNumberFormat="1" applyFont="1" applyBorder="1" applyProtection="1">
      <protection locked="0"/>
    </xf>
    <xf numFmtId="5" fontId="18" fillId="0" borderId="0" xfId="3" applyNumberFormat="1" applyFont="1" applyBorder="1" applyProtection="1"/>
    <xf numFmtId="0" fontId="19" fillId="0" borderId="0" xfId="3" applyBorder="1"/>
    <xf numFmtId="0" fontId="18" fillId="0" borderId="0" xfId="3" applyFont="1" applyAlignment="1">
      <alignment horizontal="center"/>
    </xf>
    <xf numFmtId="0" fontId="1" fillId="7" borderId="60" xfId="0" applyNumberFormat="1" applyFont="1" applyFill="1" applyBorder="1" applyAlignment="1">
      <alignment horizontal="center"/>
    </xf>
    <xf numFmtId="0" fontId="1" fillId="7" borderId="61" xfId="0" applyNumberFormat="1" applyFont="1" applyFill="1" applyBorder="1" applyAlignment="1">
      <alignment horizontal="center"/>
    </xf>
    <xf numFmtId="0" fontId="1" fillId="7" borderId="62" xfId="0" applyNumberFormat="1" applyFont="1" applyFill="1" applyBorder="1" applyAlignment="1">
      <alignment horizontal="center"/>
    </xf>
    <xf numFmtId="0" fontId="39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1" fontId="5" fillId="0" borderId="55" xfId="0" applyFont="1" applyFill="1" applyBorder="1" applyAlignment="1">
      <alignment horizontal="right"/>
    </xf>
    <xf numFmtId="1" fontId="5" fillId="0" borderId="11" xfId="0" applyFont="1" applyFill="1" applyBorder="1" applyAlignment="1">
      <alignment horizontal="center"/>
    </xf>
    <xf numFmtId="1" fontId="5" fillId="0" borderId="10" xfId="0" applyFont="1" applyFill="1" applyBorder="1" applyAlignment="1">
      <alignment horizontal="right"/>
    </xf>
    <xf numFmtId="8" fontId="5" fillId="2" borderId="7" xfId="0" applyNumberFormat="1" applyFont="1" applyFill="1" applyBorder="1" applyAlignment="1">
      <alignment horizontal="left"/>
    </xf>
    <xf numFmtId="8" fontId="5" fillId="2" borderId="6" xfId="0" applyNumberFormat="1" applyFont="1" applyFill="1" applyBorder="1" applyAlignment="1">
      <alignment horizontal="left"/>
    </xf>
    <xf numFmtId="1" fontId="12" fillId="0" borderId="0" xfId="0" applyFont="1" applyBorder="1" applyAlignment="1">
      <alignment horizontal="right"/>
    </xf>
  </cellXfs>
  <cellStyles count="5">
    <cellStyle name="Comma" xfId="1" builtinId="3"/>
    <cellStyle name="Currency" xfId="2" builtinId="4"/>
    <cellStyle name="Normal" xfId="0" builtinId="0"/>
    <cellStyle name="Normal_DEPRE-TAX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M28"/>
  <sheetViews>
    <sheetView tabSelected="1" zoomScaleNormal="100" workbookViewId="0">
      <selection activeCell="A28" sqref="A28"/>
    </sheetView>
  </sheetViews>
  <sheetFormatPr defaultRowHeight="12.75"/>
  <cols>
    <col min="1" max="1" width="37.7109375" style="199" customWidth="1"/>
    <col min="2" max="2" width="11" style="199" bestFit="1" customWidth="1"/>
    <col min="3" max="3" width="1" style="199" customWidth="1"/>
    <col min="4" max="4" width="6.5703125" style="199" customWidth="1"/>
    <col min="5" max="5" width="27.7109375" style="199" customWidth="1"/>
    <col min="6" max="6" width="7.28515625" style="199" customWidth="1"/>
    <col min="7" max="7" width="10.7109375" style="199" customWidth="1"/>
    <col min="8" max="8" width="19.7109375" style="199" customWidth="1"/>
    <col min="9" max="10" width="10.7109375" style="199" customWidth="1"/>
    <col min="11" max="16384" width="9.140625" style="199"/>
  </cols>
  <sheetData>
    <row r="1" spans="1:13" ht="24.75" customHeight="1" thickTop="1" thickBot="1">
      <c r="A1" s="322" t="s">
        <v>0</v>
      </c>
      <c r="B1" s="321"/>
      <c r="C1" s="321"/>
      <c r="D1" s="321"/>
      <c r="E1" s="321"/>
      <c r="F1" s="321"/>
      <c r="G1" s="321"/>
      <c r="H1" s="321"/>
      <c r="I1" s="321"/>
      <c r="J1" s="323"/>
    </row>
    <row r="2" spans="1:13" ht="17.25" customHeight="1" thickTop="1" thickBot="1">
      <c r="A2" s="321"/>
      <c r="B2" s="321"/>
      <c r="C2" s="321"/>
      <c r="D2" s="321"/>
      <c r="E2" s="321"/>
      <c r="F2" s="321"/>
      <c r="G2" s="321"/>
      <c r="H2" s="321"/>
      <c r="I2" s="321"/>
      <c r="J2" s="321"/>
    </row>
    <row r="3" spans="1:13" ht="17.25" thickTop="1" thickBot="1">
      <c r="A3" s="200" t="s">
        <v>1</v>
      </c>
      <c r="B3" s="201"/>
      <c r="C3" s="202"/>
      <c r="D3" s="203"/>
      <c r="E3" s="204"/>
      <c r="F3" s="204" t="s">
        <v>2</v>
      </c>
      <c r="G3" s="205"/>
      <c r="H3" s="205"/>
      <c r="I3" s="205"/>
      <c r="J3" s="201"/>
    </row>
    <row r="4" spans="1:13" ht="30" customHeight="1" thickBot="1">
      <c r="A4" s="206" t="s">
        <v>3</v>
      </c>
      <c r="B4" s="207" t="s">
        <v>4</v>
      </c>
      <c r="C4" s="208"/>
      <c r="D4" s="206" t="s">
        <v>5</v>
      </c>
      <c r="E4" s="209" t="s">
        <v>6</v>
      </c>
      <c r="F4" s="209" t="s">
        <v>7</v>
      </c>
      <c r="G4" s="209" t="s">
        <v>8</v>
      </c>
      <c r="H4" s="209" t="s">
        <v>9</v>
      </c>
      <c r="I4" s="209" t="s">
        <v>4</v>
      </c>
      <c r="J4" s="207" t="s">
        <v>10</v>
      </c>
    </row>
    <row r="5" spans="1:13" ht="15" customHeight="1">
      <c r="A5" s="210" t="s">
        <v>11</v>
      </c>
      <c r="B5" s="211">
        <v>0</v>
      </c>
      <c r="C5" s="212"/>
      <c r="D5" s="213" t="s">
        <v>12</v>
      </c>
      <c r="E5" s="214" t="s">
        <v>13</v>
      </c>
      <c r="F5" s="215">
        <v>10</v>
      </c>
      <c r="G5" s="265">
        <v>6.5000000000000002E-2</v>
      </c>
      <c r="H5" s="214"/>
      <c r="I5" s="216">
        <v>0</v>
      </c>
      <c r="J5" s="211" t="e">
        <f>Pmt_to_use</f>
        <v>#NUM!</v>
      </c>
    </row>
    <row r="6" spans="1:13" ht="15" customHeight="1" thickBot="1">
      <c r="A6" s="217" t="s">
        <v>14</v>
      </c>
      <c r="B6" s="218">
        <v>0</v>
      </c>
      <c r="C6" s="212"/>
      <c r="D6" s="219" t="s">
        <v>15</v>
      </c>
      <c r="E6" s="220" t="s">
        <v>16</v>
      </c>
      <c r="F6" s="221">
        <v>10</v>
      </c>
      <c r="G6" s="222">
        <v>5.7500000000000002E-2</v>
      </c>
      <c r="H6" s="220"/>
      <c r="I6" s="273">
        <v>0</v>
      </c>
      <c r="J6" s="218" t="e">
        <f>'SEMDC Amort Table'!Pmt_to_use</f>
        <v>#NUM!</v>
      </c>
    </row>
    <row r="7" spans="1:13" ht="15" customHeight="1">
      <c r="A7" s="224" t="s">
        <v>17</v>
      </c>
      <c r="B7" s="225">
        <v>0</v>
      </c>
      <c r="C7" s="212"/>
      <c r="D7" s="226"/>
      <c r="E7" s="227" t="s">
        <v>18</v>
      </c>
      <c r="F7" s="228"/>
      <c r="G7" s="229"/>
      <c r="H7" s="227"/>
      <c r="I7" s="223">
        <f>SUM(I5:I6)</f>
        <v>0</v>
      </c>
      <c r="J7" s="225"/>
    </row>
    <row r="8" spans="1:13" ht="15" customHeight="1">
      <c r="A8" s="224" t="s">
        <v>19</v>
      </c>
      <c r="B8" s="225">
        <v>0</v>
      </c>
      <c r="C8" s="212"/>
      <c r="D8" s="226"/>
      <c r="F8" s="228"/>
      <c r="G8" s="229"/>
      <c r="H8" s="227"/>
      <c r="I8" s="230"/>
      <c r="J8" s="225"/>
      <c r="L8" s="73">
        <f>I8/334000</f>
        <v>0</v>
      </c>
    </row>
    <row r="9" spans="1:13" ht="15" customHeight="1">
      <c r="A9" s="224"/>
      <c r="B9" s="225"/>
      <c r="C9" s="212"/>
      <c r="D9" s="226"/>
      <c r="E9" s="227"/>
      <c r="F9" s="228"/>
      <c r="G9" s="229"/>
      <c r="H9" s="227"/>
      <c r="I9" s="230"/>
      <c r="J9" s="225"/>
    </row>
    <row r="10" spans="1:13" ht="15" customHeight="1">
      <c r="A10" s="224" t="s">
        <v>20</v>
      </c>
      <c r="B10" s="225">
        <v>0</v>
      </c>
      <c r="C10" s="212"/>
      <c r="D10" s="226"/>
      <c r="E10" s="227" t="s">
        <v>21</v>
      </c>
      <c r="F10" s="228"/>
      <c r="G10" s="229"/>
      <c r="H10" s="227"/>
      <c r="I10" s="230">
        <v>0</v>
      </c>
      <c r="J10" s="225"/>
      <c r="M10" s="250"/>
    </row>
    <row r="11" spans="1:13" ht="15" customHeight="1">
      <c r="A11" s="224"/>
      <c r="B11" s="225"/>
      <c r="C11" s="212"/>
      <c r="D11" s="226"/>
      <c r="E11" s="227"/>
      <c r="F11" s="228"/>
      <c r="G11" s="229"/>
      <c r="H11" s="227"/>
      <c r="I11" s="230"/>
      <c r="J11" s="225"/>
    </row>
    <row r="12" spans="1:13" ht="15" customHeight="1">
      <c r="A12" s="224"/>
      <c r="B12" s="225"/>
      <c r="C12" s="212"/>
      <c r="D12" s="226"/>
      <c r="E12" s="227"/>
      <c r="F12" s="228"/>
      <c r="G12" s="229"/>
      <c r="H12" s="227"/>
      <c r="I12" s="230"/>
      <c r="J12" s="225"/>
    </row>
    <row r="13" spans="1:13" ht="15" customHeight="1" thickBot="1">
      <c r="A13" s="231"/>
      <c r="B13" s="232"/>
      <c r="C13" s="212"/>
      <c r="D13" s="233"/>
      <c r="E13" s="234"/>
      <c r="F13" s="235"/>
      <c r="G13" s="236"/>
      <c r="H13" s="234"/>
      <c r="I13" s="237"/>
      <c r="J13" s="232"/>
    </row>
    <row r="14" spans="1:13" ht="15" customHeight="1" thickBot="1">
      <c r="A14" s="238" t="s">
        <v>22</v>
      </c>
      <c r="B14" s="239">
        <f>SUM(B5:B13)</f>
        <v>0</v>
      </c>
      <c r="C14" s="240"/>
      <c r="D14" s="241"/>
      <c r="E14" s="242" t="s">
        <v>22</v>
      </c>
      <c r="F14" s="243"/>
      <c r="G14" s="244"/>
      <c r="H14" s="245"/>
      <c r="I14" s="246">
        <f>SUM(I7:I13)</f>
        <v>0</v>
      </c>
      <c r="J14" s="247" t="e">
        <f>SUM(J5:J13)</f>
        <v>#NUM!</v>
      </c>
    </row>
    <row r="15" spans="1:13" ht="15" customHeight="1"/>
    <row r="16" spans="1:13" ht="15" customHeight="1" thickBot="1">
      <c r="B16" s="275"/>
      <c r="C16" s="275"/>
      <c r="D16" s="275"/>
      <c r="E16" s="274" t="s">
        <v>23</v>
      </c>
      <c r="F16" s="275"/>
      <c r="G16" s="275"/>
    </row>
    <row r="17" spans="1:13" ht="13.5" thickTop="1"/>
    <row r="18" spans="1:13">
      <c r="F18" s="199" t="s">
        <v>24</v>
      </c>
      <c r="I18" s="248"/>
      <c r="J18" s="248" t="s">
        <v>25</v>
      </c>
      <c r="M18" s="248" t="s">
        <v>26</v>
      </c>
    </row>
    <row r="19" spans="1:13">
      <c r="I19" s="248" t="s">
        <v>27</v>
      </c>
      <c r="J19" s="248" t="s">
        <v>28</v>
      </c>
      <c r="M19" s="248" t="s">
        <v>29</v>
      </c>
    </row>
    <row r="20" spans="1:13">
      <c r="I20" s="248" t="s">
        <v>30</v>
      </c>
      <c r="J20" s="248" t="s">
        <v>31</v>
      </c>
      <c r="M20" s="73">
        <v>0</v>
      </c>
    </row>
    <row r="21" spans="1:13">
      <c r="G21" s="249" t="s">
        <v>32</v>
      </c>
      <c r="I21" s="33">
        <v>0</v>
      </c>
      <c r="J21" s="33">
        <v>0</v>
      </c>
      <c r="M21" s="267">
        <v>0</v>
      </c>
    </row>
    <row r="22" spans="1:13">
      <c r="G22" s="249" t="s">
        <v>14</v>
      </c>
      <c r="I22" s="33">
        <v>0</v>
      </c>
      <c r="J22" s="33">
        <v>0</v>
      </c>
      <c r="L22" s="266"/>
      <c r="M22" s="267">
        <v>0</v>
      </c>
    </row>
    <row r="23" spans="1:13">
      <c r="G23" s="249" t="s">
        <v>17</v>
      </c>
      <c r="I23" s="33">
        <v>0</v>
      </c>
      <c r="J23" s="33">
        <v>0</v>
      </c>
      <c r="M23" s="267">
        <v>0</v>
      </c>
    </row>
    <row r="24" spans="1:13">
      <c r="G24" s="249" t="s">
        <v>19</v>
      </c>
      <c r="I24" s="33">
        <f>0.5*J24</f>
        <v>0</v>
      </c>
      <c r="J24" s="33">
        <v>0</v>
      </c>
      <c r="M24" s="73">
        <v>0</v>
      </c>
    </row>
    <row r="25" spans="1:13" ht="13.5" thickBot="1">
      <c r="I25" s="43"/>
      <c r="J25" s="43"/>
    </row>
    <row r="26" spans="1:13" ht="13.5" thickTop="1">
      <c r="F26" s="199" t="s">
        <v>33</v>
      </c>
      <c r="I26" s="33">
        <f>SUM(I21:I25)</f>
        <v>0</v>
      </c>
      <c r="J26" s="33">
        <f>SUM(J21:J25)</f>
        <v>0</v>
      </c>
    </row>
    <row r="27" spans="1:13">
      <c r="A27" s="199" t="s">
        <v>34</v>
      </c>
    </row>
    <row r="28" spans="1:13">
      <c r="A28" s="199" t="s">
        <v>35</v>
      </c>
      <c r="H28" s="199" t="s">
        <v>36</v>
      </c>
      <c r="I28" s="73" t="e">
        <f>I7/I26</f>
        <v>#DIV/0!</v>
      </c>
    </row>
  </sheetData>
  <mergeCells count="2">
    <mergeCell ref="A2:J2"/>
    <mergeCell ref="A1:J1"/>
  </mergeCells>
  <phoneticPr fontId="0" type="noConversion"/>
  <printOptions horizontalCentered="1"/>
  <pageMargins left="0.25" right="0.25" top="0.75" bottom="0.75" header="0.3" footer="0.3"/>
  <pageSetup scale="95" orientation="landscape" r:id="rId1"/>
  <headerFooter alignWithMargins="0"/>
  <colBreaks count="1" manualBreakCount="1">
    <brk id="10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FF50"/>
  </sheetPr>
  <dimension ref="A1:BX108"/>
  <sheetViews>
    <sheetView showGridLines="0" showZeros="0" zoomScale="75" zoomScaleNormal="75" zoomScaleSheetLayoutView="50" workbookViewId="0">
      <pane xSplit="1" ySplit="5" topLeftCell="G28" activePane="bottomRight" state="frozen"/>
      <selection pane="bottomRight" activeCell="T28" sqref="T28"/>
      <selection pane="bottomLeft" activeCell="G13" sqref="G13"/>
      <selection pane="topRight" activeCell="G13" sqref="G13"/>
    </sheetView>
  </sheetViews>
  <sheetFormatPr defaultRowHeight="15"/>
  <cols>
    <col min="1" max="1" width="30.28515625" style="96" bestFit="1" customWidth="1"/>
    <col min="2" max="2" width="14.42578125" style="96" customWidth="1"/>
    <col min="3" max="3" width="13.7109375" style="151" bestFit="1" customWidth="1"/>
    <col min="4" max="4" width="12.28515625" style="96" customWidth="1"/>
    <col min="5" max="5" width="12" style="96" customWidth="1"/>
    <col min="6" max="6" width="12.140625" style="96" customWidth="1"/>
    <col min="7" max="7" width="12.85546875" style="96" customWidth="1"/>
    <col min="8" max="8" width="12.28515625" style="96" customWidth="1"/>
    <col min="9" max="10" width="12.5703125" style="96" customWidth="1"/>
    <col min="11" max="11" width="12.85546875" style="96" customWidth="1"/>
    <col min="12" max="12" width="12.42578125" style="96" bestFit="1" customWidth="1"/>
    <col min="13" max="13" width="12.7109375" style="96" bestFit="1" customWidth="1"/>
    <col min="14" max="15" width="12" style="96" bestFit="1" customWidth="1"/>
    <col min="16" max="16" width="13.7109375" style="96" bestFit="1" customWidth="1"/>
    <col min="17" max="17" width="10.28515625" style="96" customWidth="1"/>
    <col min="18" max="18" width="30.28515625" style="96" customWidth="1"/>
    <col min="19" max="20" width="12" style="96" customWidth="1"/>
    <col min="21" max="21" width="11.85546875" style="96" customWidth="1"/>
    <col min="22" max="22" width="12.42578125" style="96" customWidth="1"/>
    <col min="23" max="23" width="12" style="96" customWidth="1"/>
    <col min="24" max="24" width="11.5703125" style="96" customWidth="1"/>
    <col min="25" max="25" width="12.140625" style="96" customWidth="1"/>
    <col min="26" max="26" width="12.5703125" style="96" customWidth="1"/>
    <col min="27" max="27" width="12.7109375" style="96" customWidth="1"/>
    <col min="28" max="28" width="13.5703125" style="96" customWidth="1"/>
    <col min="29" max="29" width="11.85546875" style="96" customWidth="1"/>
    <col min="30" max="30" width="12.7109375" style="96" customWidth="1"/>
    <col min="31" max="31" width="11.5703125" style="96" customWidth="1"/>
    <col min="32" max="32" width="9.140625" style="96"/>
    <col min="33" max="33" width="30.28515625" style="96" customWidth="1"/>
    <col min="34" max="34" width="12.42578125" style="96" customWidth="1"/>
    <col min="35" max="35" width="12.5703125" style="96" customWidth="1"/>
    <col min="36" max="36" width="13.140625" style="96" customWidth="1"/>
    <col min="37" max="38" width="14.42578125" style="96" customWidth="1"/>
    <col min="39" max="40" width="15" style="96" customWidth="1"/>
    <col min="41" max="41" width="14.28515625" style="96" customWidth="1"/>
    <col min="42" max="42" width="13.140625" style="96" customWidth="1"/>
    <col min="43" max="43" width="12.7109375" style="96" customWidth="1"/>
    <col min="44" max="45" width="12.42578125" style="96" customWidth="1"/>
    <col min="46" max="46" width="14.28515625" style="96" customWidth="1"/>
    <col min="47" max="16384" width="9.140625" style="96"/>
  </cols>
  <sheetData>
    <row r="1" spans="1:76" ht="16.5" thickBot="1">
      <c r="A1" s="285">
        <f ca="1">TODAY()</f>
        <v>44680</v>
      </c>
      <c r="B1" s="289"/>
    </row>
    <row r="2" spans="1:76" ht="24" customHeight="1" thickBot="1">
      <c r="A2" s="262" t="s">
        <v>37</v>
      </c>
      <c r="B2" s="290">
        <f ca="1">YEAR(A1)</f>
        <v>2022</v>
      </c>
      <c r="C2" s="304" t="s">
        <v>38</v>
      </c>
      <c r="D2" s="326"/>
      <c r="E2" s="305"/>
      <c r="F2" s="306"/>
      <c r="G2" s="326"/>
      <c r="H2" s="105"/>
      <c r="I2" s="104"/>
      <c r="J2" s="104"/>
      <c r="K2" s="288"/>
      <c r="L2" s="327" t="s">
        <v>39</v>
      </c>
      <c r="M2" s="104"/>
      <c r="N2" s="104"/>
      <c r="O2" s="104"/>
      <c r="P2" s="154" t="s">
        <v>40</v>
      </c>
      <c r="Q2" s="106" t="s">
        <v>41</v>
      </c>
      <c r="R2" s="262" t="s">
        <v>42</v>
      </c>
      <c r="S2" s="287">
        <f ca="1">YEAR(A1)+ (1)</f>
        <v>2023</v>
      </c>
      <c r="T2" s="104"/>
      <c r="U2" s="104"/>
      <c r="V2" s="328">
        <f>D2</f>
        <v>0</v>
      </c>
      <c r="W2" s="105">
        <f>E2</f>
        <v>0</v>
      </c>
      <c r="X2" s="104"/>
      <c r="Y2" s="328"/>
      <c r="Z2" s="105"/>
      <c r="AA2" s="104"/>
      <c r="AB2" s="104"/>
      <c r="AC2" s="104"/>
      <c r="AD2" s="327" t="s">
        <v>39</v>
      </c>
      <c r="AE2" s="154" t="s">
        <v>43</v>
      </c>
      <c r="AG2" s="262" t="s">
        <v>44</v>
      </c>
      <c r="AH2" s="286">
        <f ca="1">YEAR(A1)+(2)</f>
        <v>2024</v>
      </c>
      <c r="AI2" s="104"/>
      <c r="AJ2" s="104"/>
      <c r="AK2" s="328">
        <f>V2</f>
        <v>0</v>
      </c>
      <c r="AL2" s="105">
        <f>E2</f>
        <v>0</v>
      </c>
      <c r="AM2" s="104"/>
      <c r="AN2" s="328"/>
      <c r="AO2" s="105"/>
      <c r="AP2" s="104"/>
      <c r="AQ2" s="104"/>
      <c r="AR2" s="104"/>
      <c r="AS2" s="327" t="s">
        <v>39</v>
      </c>
      <c r="AT2" s="154" t="s">
        <v>45</v>
      </c>
    </row>
    <row r="3" spans="1:76" ht="15.75">
      <c r="A3" s="46"/>
      <c r="B3" s="291"/>
      <c r="C3" s="107" t="s">
        <v>46</v>
      </c>
      <c r="D3" s="108">
        <v>1</v>
      </c>
      <c r="E3" s="108">
        <v>2</v>
      </c>
      <c r="F3" s="108">
        <v>3</v>
      </c>
      <c r="G3" s="108">
        <v>4</v>
      </c>
      <c r="H3" s="108">
        <v>5</v>
      </c>
      <c r="I3" s="108">
        <v>6</v>
      </c>
      <c r="J3" s="108">
        <v>7</v>
      </c>
      <c r="K3" s="108">
        <v>8</v>
      </c>
      <c r="L3" s="108">
        <v>9</v>
      </c>
      <c r="M3" s="108">
        <v>10</v>
      </c>
      <c r="N3" s="108">
        <v>11</v>
      </c>
      <c r="O3" s="108">
        <v>12</v>
      </c>
      <c r="P3" s="110"/>
      <c r="Q3" s="111" t="s">
        <v>41</v>
      </c>
      <c r="R3" s="46"/>
      <c r="S3" s="108">
        <v>1</v>
      </c>
      <c r="T3" s="108">
        <v>2</v>
      </c>
      <c r="U3" s="108">
        <v>3</v>
      </c>
      <c r="V3" s="109">
        <v>4</v>
      </c>
      <c r="W3" s="108">
        <v>5</v>
      </c>
      <c r="X3" s="108">
        <v>6</v>
      </c>
      <c r="Y3" s="109">
        <v>7</v>
      </c>
      <c r="Z3" s="108">
        <v>8</v>
      </c>
      <c r="AA3" s="108">
        <v>9</v>
      </c>
      <c r="AB3" s="108">
        <v>10</v>
      </c>
      <c r="AC3" s="108">
        <v>11</v>
      </c>
      <c r="AD3" s="108">
        <v>12</v>
      </c>
      <c r="AE3" s="110"/>
      <c r="AG3" s="46"/>
      <c r="AH3" s="108">
        <v>1</v>
      </c>
      <c r="AI3" s="108">
        <v>2</v>
      </c>
      <c r="AJ3" s="108">
        <v>3</v>
      </c>
      <c r="AK3" s="109">
        <v>4</v>
      </c>
      <c r="AL3" s="108">
        <v>5</v>
      </c>
      <c r="AM3" s="108">
        <v>6</v>
      </c>
      <c r="AN3" s="109">
        <v>7</v>
      </c>
      <c r="AO3" s="108">
        <v>8</v>
      </c>
      <c r="AP3" s="108">
        <v>9</v>
      </c>
      <c r="AQ3" s="108">
        <v>10</v>
      </c>
      <c r="AR3" s="108">
        <v>11</v>
      </c>
      <c r="AS3" s="108">
        <v>12</v>
      </c>
      <c r="AT3" s="110"/>
    </row>
    <row r="4" spans="1:76" ht="15.75">
      <c r="A4" s="112" t="s">
        <v>47</v>
      </c>
      <c r="B4" s="292"/>
      <c r="C4" s="113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5" t="s">
        <v>22</v>
      </c>
      <c r="Q4" s="116" t="s">
        <v>41</v>
      </c>
      <c r="R4" s="112" t="s">
        <v>47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5" t="s">
        <v>22</v>
      </c>
      <c r="AG4" s="112" t="s">
        <v>47</v>
      </c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5" t="s">
        <v>22</v>
      </c>
    </row>
    <row r="5" spans="1:76" ht="15.75">
      <c r="A5" s="112" t="s">
        <v>48</v>
      </c>
      <c r="B5" s="292"/>
      <c r="C5" s="117" t="s">
        <v>49</v>
      </c>
      <c r="D5" s="108" t="s">
        <v>49</v>
      </c>
      <c r="E5" s="108" t="s">
        <v>49</v>
      </c>
      <c r="F5" s="108" t="s">
        <v>49</v>
      </c>
      <c r="G5" s="108" t="s">
        <v>49</v>
      </c>
      <c r="H5" s="108" t="s">
        <v>49</v>
      </c>
      <c r="I5" s="108" t="s">
        <v>49</v>
      </c>
      <c r="J5" s="108" t="s">
        <v>49</v>
      </c>
      <c r="K5" s="108" t="s">
        <v>49</v>
      </c>
      <c r="L5" s="108" t="s">
        <v>49</v>
      </c>
      <c r="M5" s="108" t="s">
        <v>49</v>
      </c>
      <c r="N5" s="108" t="s">
        <v>49</v>
      </c>
      <c r="O5" s="108" t="s">
        <v>49</v>
      </c>
      <c r="P5" s="118" t="s">
        <v>49</v>
      </c>
      <c r="Q5" s="106" t="s">
        <v>41</v>
      </c>
      <c r="R5" s="112" t="s">
        <v>48</v>
      </c>
      <c r="S5" s="108" t="s">
        <v>49</v>
      </c>
      <c r="T5" s="108" t="s">
        <v>49</v>
      </c>
      <c r="U5" s="108" t="s">
        <v>49</v>
      </c>
      <c r="V5" s="108" t="s">
        <v>49</v>
      </c>
      <c r="W5" s="108" t="s">
        <v>49</v>
      </c>
      <c r="X5" s="108" t="s">
        <v>49</v>
      </c>
      <c r="Y5" s="108" t="s">
        <v>49</v>
      </c>
      <c r="Z5" s="108" t="s">
        <v>49</v>
      </c>
      <c r="AA5" s="108" t="s">
        <v>49</v>
      </c>
      <c r="AB5" s="108" t="s">
        <v>49</v>
      </c>
      <c r="AC5" s="108" t="s">
        <v>49</v>
      </c>
      <c r="AD5" s="108" t="s">
        <v>49</v>
      </c>
      <c r="AE5" s="118" t="s">
        <v>49</v>
      </c>
      <c r="AG5" s="112" t="s">
        <v>48</v>
      </c>
      <c r="AH5" s="108" t="s">
        <v>49</v>
      </c>
      <c r="AI5" s="108" t="s">
        <v>49</v>
      </c>
      <c r="AJ5" s="108" t="s">
        <v>49</v>
      </c>
      <c r="AK5" s="108" t="s">
        <v>49</v>
      </c>
      <c r="AL5" s="108" t="s">
        <v>49</v>
      </c>
      <c r="AM5" s="108" t="s">
        <v>49</v>
      </c>
      <c r="AN5" s="108" t="s">
        <v>49</v>
      </c>
      <c r="AO5" s="108" t="s">
        <v>49</v>
      </c>
      <c r="AP5" s="108" t="s">
        <v>49</v>
      </c>
      <c r="AQ5" s="108" t="s">
        <v>49</v>
      </c>
      <c r="AR5" s="108" t="s">
        <v>49</v>
      </c>
      <c r="AS5" s="108" t="s">
        <v>49</v>
      </c>
      <c r="AT5" s="118" t="s">
        <v>49</v>
      </c>
      <c r="BS5" s="96" t="s">
        <v>41</v>
      </c>
      <c r="BT5" s="96" t="s">
        <v>41</v>
      </c>
      <c r="BU5" s="96" t="s">
        <v>41</v>
      </c>
      <c r="BV5" s="96" t="s">
        <v>41</v>
      </c>
      <c r="BW5" s="96" t="s">
        <v>41</v>
      </c>
      <c r="BX5" s="96" t="s">
        <v>41</v>
      </c>
    </row>
    <row r="6" spans="1:76" s="124" customFormat="1" ht="17.25">
      <c r="A6" s="251" t="s">
        <v>50</v>
      </c>
      <c r="B6" s="293"/>
      <c r="C6" s="119"/>
      <c r="D6" s="121">
        <f>C38</f>
        <v>0</v>
      </c>
      <c r="E6" s="121">
        <f t="shared" ref="E6:O6" ca="1" si="0">D38</f>
        <v>0</v>
      </c>
      <c r="F6" s="121">
        <f t="shared" ca="1" si="0"/>
        <v>0</v>
      </c>
      <c r="G6" s="121">
        <f t="shared" ca="1" si="0"/>
        <v>0</v>
      </c>
      <c r="H6" s="121">
        <f t="shared" ca="1" si="0"/>
        <v>0</v>
      </c>
      <c r="I6" s="121">
        <f t="shared" ca="1" si="0"/>
        <v>0</v>
      </c>
      <c r="J6" s="121">
        <f t="shared" ca="1" si="0"/>
        <v>0</v>
      </c>
      <c r="K6" s="121">
        <f t="shared" ca="1" si="0"/>
        <v>0</v>
      </c>
      <c r="L6" s="121">
        <f t="shared" ca="1" si="0"/>
        <v>0</v>
      </c>
      <c r="M6" s="121">
        <f t="shared" ca="1" si="0"/>
        <v>0</v>
      </c>
      <c r="N6" s="121">
        <f t="shared" ca="1" si="0"/>
        <v>0</v>
      </c>
      <c r="O6" s="121">
        <f t="shared" ca="1" si="0"/>
        <v>0</v>
      </c>
      <c r="P6" s="122"/>
      <c r="Q6" s="123" t="s">
        <v>41</v>
      </c>
      <c r="R6" s="251" t="s">
        <v>50</v>
      </c>
      <c r="S6" s="121">
        <f ca="1">O38</f>
        <v>0</v>
      </c>
      <c r="T6" s="120">
        <f>S35</f>
        <v>0</v>
      </c>
      <c r="U6" s="121">
        <f t="shared" ref="U6:AD6" ca="1" si="1">T38</f>
        <v>0</v>
      </c>
      <c r="V6" s="121">
        <f t="shared" ca="1" si="1"/>
        <v>0</v>
      </c>
      <c r="W6" s="121">
        <f t="shared" ca="1" si="1"/>
        <v>0</v>
      </c>
      <c r="X6" s="121">
        <f t="shared" ca="1" si="1"/>
        <v>0</v>
      </c>
      <c r="Y6" s="121">
        <f t="shared" ca="1" si="1"/>
        <v>0</v>
      </c>
      <c r="Z6" s="121">
        <f t="shared" ca="1" si="1"/>
        <v>0</v>
      </c>
      <c r="AA6" s="121">
        <f t="shared" ca="1" si="1"/>
        <v>0</v>
      </c>
      <c r="AB6" s="121">
        <f t="shared" ca="1" si="1"/>
        <v>0</v>
      </c>
      <c r="AC6" s="121">
        <f t="shared" ca="1" si="1"/>
        <v>0</v>
      </c>
      <c r="AD6" s="121">
        <f t="shared" ca="1" si="1"/>
        <v>0</v>
      </c>
      <c r="AE6" s="122"/>
      <c r="AG6" s="251" t="s">
        <v>50</v>
      </c>
      <c r="AH6" s="121">
        <f ca="1">+AD38</f>
        <v>0</v>
      </c>
      <c r="AI6" s="120">
        <f t="shared" ref="AI6:AS6" ca="1" si="2">AH38</f>
        <v>0</v>
      </c>
      <c r="AJ6" s="121">
        <f t="shared" ca="1" si="2"/>
        <v>0</v>
      </c>
      <c r="AK6" s="121">
        <f t="shared" ca="1" si="2"/>
        <v>0</v>
      </c>
      <c r="AL6" s="121">
        <f t="shared" ca="1" si="2"/>
        <v>0</v>
      </c>
      <c r="AM6" s="121">
        <f t="shared" ca="1" si="2"/>
        <v>0</v>
      </c>
      <c r="AN6" s="121">
        <f t="shared" ca="1" si="2"/>
        <v>0</v>
      </c>
      <c r="AO6" s="121">
        <f t="shared" ca="1" si="2"/>
        <v>0</v>
      </c>
      <c r="AP6" s="121">
        <f t="shared" ca="1" si="2"/>
        <v>0</v>
      </c>
      <c r="AQ6" s="121">
        <f t="shared" ca="1" si="2"/>
        <v>0</v>
      </c>
      <c r="AR6" s="121">
        <f t="shared" ca="1" si="2"/>
        <v>0</v>
      </c>
      <c r="AS6" s="121">
        <f t="shared" ca="1" si="2"/>
        <v>0</v>
      </c>
      <c r="AT6" s="122"/>
    </row>
    <row r="7" spans="1:76" ht="17.25">
      <c r="A7" s="252" t="s">
        <v>51</v>
      </c>
      <c r="B7" s="294"/>
      <c r="C7" s="125"/>
      <c r="D7" s="126">
        <v>0</v>
      </c>
      <c r="E7" s="126">
        <v>0</v>
      </c>
      <c r="F7" s="126"/>
      <c r="G7" s="126"/>
      <c r="H7" s="126"/>
      <c r="I7" s="126"/>
      <c r="J7" s="126"/>
      <c r="K7" s="126"/>
      <c r="L7" s="126"/>
      <c r="M7" s="126">
        <v>0</v>
      </c>
      <c r="N7" s="126"/>
      <c r="O7" s="126">
        <v>0</v>
      </c>
      <c r="P7" s="127">
        <f>SUM(D7:O7)</f>
        <v>0</v>
      </c>
      <c r="Q7" s="128" t="s">
        <v>41</v>
      </c>
      <c r="R7" s="252" t="s">
        <v>51</v>
      </c>
      <c r="S7" s="126">
        <f t="shared" ref="S7:U8" si="3">1.05*M7</f>
        <v>0</v>
      </c>
      <c r="T7" s="126">
        <f t="shared" si="3"/>
        <v>0</v>
      </c>
      <c r="U7" s="126">
        <f t="shared" si="3"/>
        <v>0</v>
      </c>
      <c r="V7" s="126">
        <f t="shared" ref="V7:AD8" si="4">1.05*D7</f>
        <v>0</v>
      </c>
      <c r="W7" s="126">
        <f t="shared" si="4"/>
        <v>0</v>
      </c>
      <c r="X7" s="126">
        <f t="shared" si="4"/>
        <v>0</v>
      </c>
      <c r="Y7" s="126">
        <f t="shared" si="4"/>
        <v>0</v>
      </c>
      <c r="Z7" s="126">
        <f t="shared" si="4"/>
        <v>0</v>
      </c>
      <c r="AA7" s="126">
        <f t="shared" si="4"/>
        <v>0</v>
      </c>
      <c r="AB7" s="126">
        <f t="shared" si="4"/>
        <v>0</v>
      </c>
      <c r="AC7" s="126">
        <f t="shared" si="4"/>
        <v>0</v>
      </c>
      <c r="AD7" s="126">
        <f t="shared" si="4"/>
        <v>0</v>
      </c>
      <c r="AE7" s="127">
        <f>SUM(S7:AD7)</f>
        <v>0</v>
      </c>
      <c r="AG7" s="252" t="s">
        <v>51</v>
      </c>
      <c r="AH7" s="126">
        <f t="shared" ref="AH7:AS8" si="5">1.05*S7</f>
        <v>0</v>
      </c>
      <c r="AI7" s="126">
        <f t="shared" si="5"/>
        <v>0</v>
      </c>
      <c r="AJ7" s="126">
        <f t="shared" si="5"/>
        <v>0</v>
      </c>
      <c r="AK7" s="126">
        <f t="shared" si="5"/>
        <v>0</v>
      </c>
      <c r="AL7" s="126">
        <f t="shared" si="5"/>
        <v>0</v>
      </c>
      <c r="AM7" s="126">
        <f t="shared" si="5"/>
        <v>0</v>
      </c>
      <c r="AN7" s="126">
        <f t="shared" si="5"/>
        <v>0</v>
      </c>
      <c r="AO7" s="126">
        <f t="shared" si="5"/>
        <v>0</v>
      </c>
      <c r="AP7" s="126">
        <f t="shared" si="5"/>
        <v>0</v>
      </c>
      <c r="AQ7" s="126">
        <f t="shared" si="5"/>
        <v>0</v>
      </c>
      <c r="AR7" s="126">
        <f t="shared" si="5"/>
        <v>0</v>
      </c>
      <c r="AS7" s="126">
        <f t="shared" si="5"/>
        <v>0</v>
      </c>
      <c r="AT7" s="127">
        <f>SUM(AH7:AS7)</f>
        <v>0</v>
      </c>
    </row>
    <row r="8" spans="1:76" ht="17.25">
      <c r="A8" s="252" t="s">
        <v>52</v>
      </c>
      <c r="B8" s="294"/>
      <c r="C8" s="125"/>
      <c r="D8" s="126">
        <v>0</v>
      </c>
      <c r="E8" s="126">
        <v>0</v>
      </c>
      <c r="F8" s="126"/>
      <c r="G8" s="126"/>
      <c r="H8" s="126"/>
      <c r="I8" s="126"/>
      <c r="J8" s="126"/>
      <c r="K8" s="126"/>
      <c r="L8" s="126"/>
      <c r="M8" s="126">
        <v>0</v>
      </c>
      <c r="N8" s="126">
        <v>0</v>
      </c>
      <c r="O8" s="126">
        <v>0</v>
      </c>
      <c r="P8" s="127">
        <f>SUM(D8:O8)</f>
        <v>0</v>
      </c>
      <c r="Q8" s="128" t="s">
        <v>41</v>
      </c>
      <c r="R8" s="252" t="s">
        <v>53</v>
      </c>
      <c r="S8" s="126">
        <f t="shared" si="3"/>
        <v>0</v>
      </c>
      <c r="T8" s="126">
        <f t="shared" si="3"/>
        <v>0</v>
      </c>
      <c r="U8" s="126">
        <f t="shared" si="3"/>
        <v>0</v>
      </c>
      <c r="V8" s="126">
        <f t="shared" si="4"/>
        <v>0</v>
      </c>
      <c r="W8" s="126">
        <f t="shared" si="4"/>
        <v>0</v>
      </c>
      <c r="X8" s="126">
        <f t="shared" si="4"/>
        <v>0</v>
      </c>
      <c r="Y8" s="126">
        <f t="shared" si="4"/>
        <v>0</v>
      </c>
      <c r="Z8" s="126">
        <f t="shared" si="4"/>
        <v>0</v>
      </c>
      <c r="AA8" s="126">
        <f t="shared" si="4"/>
        <v>0</v>
      </c>
      <c r="AB8" s="126">
        <f t="shared" si="4"/>
        <v>0</v>
      </c>
      <c r="AC8" s="126">
        <f t="shared" si="4"/>
        <v>0</v>
      </c>
      <c r="AD8" s="126">
        <f t="shared" si="4"/>
        <v>0</v>
      </c>
      <c r="AE8" s="127">
        <f>SUM(S8:AD8)</f>
        <v>0</v>
      </c>
      <c r="AG8" s="252" t="s">
        <v>53</v>
      </c>
      <c r="AH8" s="126">
        <f t="shared" si="5"/>
        <v>0</v>
      </c>
      <c r="AI8" s="126">
        <f t="shared" si="5"/>
        <v>0</v>
      </c>
      <c r="AJ8" s="126">
        <f t="shared" si="5"/>
        <v>0</v>
      </c>
      <c r="AK8" s="126">
        <f t="shared" si="5"/>
        <v>0</v>
      </c>
      <c r="AL8" s="126">
        <f t="shared" si="5"/>
        <v>0</v>
      </c>
      <c r="AM8" s="126">
        <f t="shared" si="5"/>
        <v>0</v>
      </c>
      <c r="AN8" s="126">
        <f t="shared" si="5"/>
        <v>0</v>
      </c>
      <c r="AO8" s="126">
        <f t="shared" si="5"/>
        <v>0</v>
      </c>
      <c r="AP8" s="126">
        <f t="shared" si="5"/>
        <v>0</v>
      </c>
      <c r="AQ8" s="126">
        <f t="shared" si="5"/>
        <v>0</v>
      </c>
      <c r="AR8" s="126">
        <f t="shared" si="5"/>
        <v>0</v>
      </c>
      <c r="AS8" s="126">
        <f t="shared" si="5"/>
        <v>0</v>
      </c>
      <c r="AT8" s="127"/>
    </row>
    <row r="9" spans="1:76" ht="17.25">
      <c r="A9" s="252" t="s">
        <v>54</v>
      </c>
      <c r="B9" s="294"/>
      <c r="C9" s="125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9"/>
      <c r="O9" s="126"/>
      <c r="P9" s="127">
        <f>SUM(D9:O9)</f>
        <v>0</v>
      </c>
      <c r="Q9" s="128" t="s">
        <v>41</v>
      </c>
      <c r="R9" s="252" t="s">
        <v>54</v>
      </c>
      <c r="S9" s="126" t="s">
        <v>41</v>
      </c>
      <c r="T9" s="126">
        <v>0</v>
      </c>
      <c r="U9" s="126" t="s">
        <v>41</v>
      </c>
      <c r="V9" s="126">
        <v>0</v>
      </c>
      <c r="W9" s="126">
        <v>0</v>
      </c>
      <c r="X9" s="126">
        <v>0</v>
      </c>
      <c r="Y9" s="126">
        <v>0</v>
      </c>
      <c r="Z9" s="126">
        <v>0</v>
      </c>
      <c r="AA9" s="126">
        <v>0</v>
      </c>
      <c r="AB9" s="126">
        <v>0</v>
      </c>
      <c r="AC9" s="126">
        <v>0</v>
      </c>
      <c r="AD9" s="126">
        <v>0</v>
      </c>
      <c r="AE9" s="127">
        <f>SUM(S9:AD9)</f>
        <v>0</v>
      </c>
      <c r="AG9" s="252" t="s">
        <v>54</v>
      </c>
      <c r="AH9" s="126" t="s">
        <v>41</v>
      </c>
      <c r="AI9" s="126">
        <v>0</v>
      </c>
      <c r="AJ9" s="126" t="s">
        <v>41</v>
      </c>
      <c r="AK9" s="126">
        <v>0</v>
      </c>
      <c r="AL9" s="126">
        <v>0</v>
      </c>
      <c r="AM9" s="126">
        <v>0</v>
      </c>
      <c r="AN9" s="126">
        <v>0</v>
      </c>
      <c r="AO9" s="126">
        <v>0</v>
      </c>
      <c r="AP9" s="126">
        <v>0</v>
      </c>
      <c r="AQ9" s="126">
        <v>0</v>
      </c>
      <c r="AR9" s="126">
        <v>0</v>
      </c>
      <c r="AS9" s="126">
        <v>0</v>
      </c>
      <c r="AT9" s="127">
        <f>SUM(AH9:AS9)</f>
        <v>0</v>
      </c>
    </row>
    <row r="10" spans="1:76" ht="18" thickBot="1">
      <c r="A10" s="253" t="s">
        <v>55</v>
      </c>
      <c r="B10" s="295"/>
      <c r="C10" s="130">
        <f>SUM(C7:C9)</f>
        <v>0</v>
      </c>
      <c r="D10" s="132">
        <f t="shared" ref="D10:K10" si="6">SUM(D7:D9)</f>
        <v>0</v>
      </c>
      <c r="E10" s="132">
        <f t="shared" si="6"/>
        <v>0</v>
      </c>
      <c r="F10" s="132">
        <f t="shared" si="6"/>
        <v>0</v>
      </c>
      <c r="G10" s="132">
        <f t="shared" si="6"/>
        <v>0</v>
      </c>
      <c r="H10" s="132">
        <f t="shared" si="6"/>
        <v>0</v>
      </c>
      <c r="I10" s="132">
        <f t="shared" si="6"/>
        <v>0</v>
      </c>
      <c r="J10" s="132">
        <f t="shared" si="6"/>
        <v>0</v>
      </c>
      <c r="K10" s="132">
        <f t="shared" si="6"/>
        <v>0</v>
      </c>
      <c r="L10" s="132">
        <f>SUM(L7:L9)</f>
        <v>0</v>
      </c>
      <c r="M10" s="131">
        <f>SUM(M7:M9)</f>
        <v>0</v>
      </c>
      <c r="N10" s="132">
        <f>SUM(N7:N9)</f>
        <v>0</v>
      </c>
      <c r="O10" s="132">
        <f>SUM(O7:O9)</f>
        <v>0</v>
      </c>
      <c r="P10" s="127">
        <f>SUM(D10:O10)</f>
        <v>0</v>
      </c>
      <c r="Q10" s="128" t="s">
        <v>41</v>
      </c>
      <c r="R10" s="253" t="s">
        <v>55</v>
      </c>
      <c r="S10" s="132">
        <f>SUM(S7:S9)</f>
        <v>0</v>
      </c>
      <c r="T10" s="132">
        <f>SUM(T7:T9)</f>
        <v>0</v>
      </c>
      <c r="U10" s="132">
        <f t="shared" ref="U10:AD10" si="7">SUM(U7:U9)</f>
        <v>0</v>
      </c>
      <c r="V10" s="132">
        <f t="shared" si="7"/>
        <v>0</v>
      </c>
      <c r="W10" s="132">
        <f t="shared" si="7"/>
        <v>0</v>
      </c>
      <c r="X10" s="132">
        <f t="shared" si="7"/>
        <v>0</v>
      </c>
      <c r="Y10" s="132">
        <f t="shared" si="7"/>
        <v>0</v>
      </c>
      <c r="Z10" s="132">
        <f t="shared" si="7"/>
        <v>0</v>
      </c>
      <c r="AA10" s="132">
        <f t="shared" si="7"/>
        <v>0</v>
      </c>
      <c r="AB10" s="132">
        <f t="shared" si="7"/>
        <v>0</v>
      </c>
      <c r="AC10" s="132">
        <f t="shared" si="7"/>
        <v>0</v>
      </c>
      <c r="AD10" s="132">
        <f t="shared" si="7"/>
        <v>0</v>
      </c>
      <c r="AE10" s="127">
        <f>SUM(S10:AD10)</f>
        <v>0</v>
      </c>
      <c r="AG10" s="253" t="s">
        <v>55</v>
      </c>
      <c r="AH10" s="132">
        <f>SUM(AH7:AH9)</f>
        <v>0</v>
      </c>
      <c r="AI10" s="132">
        <f t="shared" ref="AI10:AS10" si="8">SUM(AI7:AI9)</f>
        <v>0</v>
      </c>
      <c r="AJ10" s="132">
        <f t="shared" si="8"/>
        <v>0</v>
      </c>
      <c r="AK10" s="132">
        <f t="shared" si="8"/>
        <v>0</v>
      </c>
      <c r="AL10" s="132">
        <f t="shared" si="8"/>
        <v>0</v>
      </c>
      <c r="AM10" s="132">
        <f t="shared" si="8"/>
        <v>0</v>
      </c>
      <c r="AN10" s="132">
        <f t="shared" si="8"/>
        <v>0</v>
      </c>
      <c r="AO10" s="132">
        <f t="shared" si="8"/>
        <v>0</v>
      </c>
      <c r="AP10" s="132">
        <f t="shared" si="8"/>
        <v>0</v>
      </c>
      <c r="AQ10" s="132">
        <f t="shared" si="8"/>
        <v>0</v>
      </c>
      <c r="AR10" s="132">
        <f t="shared" si="8"/>
        <v>0</v>
      </c>
      <c r="AS10" s="132">
        <f t="shared" si="8"/>
        <v>0</v>
      </c>
      <c r="AT10" s="133">
        <f>SUM(AH10:AS10)</f>
        <v>0</v>
      </c>
    </row>
    <row r="11" spans="1:76" ht="17.25" customHeight="1" thickTop="1" thickBot="1">
      <c r="A11" s="253" t="s">
        <v>56</v>
      </c>
      <c r="B11" s="296"/>
      <c r="C11" s="132">
        <f t="shared" ref="C11:K11" si="9">C6+C10</f>
        <v>0</v>
      </c>
      <c r="D11" s="132">
        <f t="shared" si="9"/>
        <v>0</v>
      </c>
      <c r="E11" s="132">
        <f t="shared" ca="1" si="9"/>
        <v>0</v>
      </c>
      <c r="F11" s="132">
        <f t="shared" ca="1" si="9"/>
        <v>0</v>
      </c>
      <c r="G11" s="132">
        <f t="shared" ca="1" si="9"/>
        <v>0</v>
      </c>
      <c r="H11" s="132">
        <f t="shared" ca="1" si="9"/>
        <v>0</v>
      </c>
      <c r="I11" s="132">
        <f ca="1">I6+I10</f>
        <v>0</v>
      </c>
      <c r="J11" s="132">
        <f t="shared" ca="1" si="9"/>
        <v>0</v>
      </c>
      <c r="K11" s="132">
        <f t="shared" ca="1" si="9"/>
        <v>0</v>
      </c>
      <c r="L11" s="132">
        <f ca="1">L6+L10</f>
        <v>0</v>
      </c>
      <c r="M11" s="135">
        <f ca="1">+M6+M10</f>
        <v>0</v>
      </c>
      <c r="N11" s="132">
        <f ca="1">N6+N10</f>
        <v>0</v>
      </c>
      <c r="O11" s="132">
        <f ca="1">O6+O10</f>
        <v>0</v>
      </c>
      <c r="P11" s="136"/>
      <c r="Q11" s="137" t="s">
        <v>41</v>
      </c>
      <c r="R11" s="253" t="s">
        <v>56</v>
      </c>
      <c r="S11" s="135">
        <f ca="1">+S6+S10</f>
        <v>0</v>
      </c>
      <c r="T11" s="132">
        <f t="shared" ref="T11:AD11" si="10">T6+T10</f>
        <v>0</v>
      </c>
      <c r="U11" s="132">
        <f t="shared" ca="1" si="10"/>
        <v>0</v>
      </c>
      <c r="V11" s="132">
        <f t="shared" ca="1" si="10"/>
        <v>0</v>
      </c>
      <c r="W11" s="132">
        <f t="shared" ca="1" si="10"/>
        <v>0</v>
      </c>
      <c r="X11" s="132">
        <f t="shared" ca="1" si="10"/>
        <v>0</v>
      </c>
      <c r="Y11" s="132">
        <f t="shared" ca="1" si="10"/>
        <v>0</v>
      </c>
      <c r="Z11" s="132">
        <f t="shared" ca="1" si="10"/>
        <v>0</v>
      </c>
      <c r="AA11" s="132">
        <f t="shared" ca="1" si="10"/>
        <v>0</v>
      </c>
      <c r="AB11" s="132">
        <f t="shared" ca="1" si="10"/>
        <v>0</v>
      </c>
      <c r="AC11" s="132">
        <f t="shared" ca="1" si="10"/>
        <v>0</v>
      </c>
      <c r="AD11" s="132">
        <f t="shared" ca="1" si="10"/>
        <v>0</v>
      </c>
      <c r="AE11" s="136"/>
      <c r="AG11" s="253" t="s">
        <v>56</v>
      </c>
      <c r="AH11" s="135">
        <f ca="1">+AH6+AH10</f>
        <v>0</v>
      </c>
      <c r="AI11" s="132">
        <f t="shared" ref="AI11:AS11" ca="1" si="11">AI6+AI10</f>
        <v>0</v>
      </c>
      <c r="AJ11" s="132">
        <f t="shared" ca="1" si="11"/>
        <v>0</v>
      </c>
      <c r="AK11" s="132">
        <f t="shared" ca="1" si="11"/>
        <v>0</v>
      </c>
      <c r="AL11" s="132">
        <f t="shared" ca="1" si="11"/>
        <v>0</v>
      </c>
      <c r="AM11" s="132">
        <f t="shared" ca="1" si="11"/>
        <v>0</v>
      </c>
      <c r="AN11" s="132">
        <f t="shared" ca="1" si="11"/>
        <v>0</v>
      </c>
      <c r="AO11" s="132">
        <f t="shared" ca="1" si="11"/>
        <v>0</v>
      </c>
      <c r="AP11" s="132">
        <f t="shared" ca="1" si="11"/>
        <v>0</v>
      </c>
      <c r="AQ11" s="132">
        <f t="shared" ca="1" si="11"/>
        <v>0</v>
      </c>
      <c r="AR11" s="132">
        <f t="shared" ca="1" si="11"/>
        <v>0</v>
      </c>
      <c r="AS11" s="132">
        <f t="shared" ca="1" si="11"/>
        <v>0</v>
      </c>
      <c r="AT11" s="136"/>
    </row>
    <row r="12" spans="1:76" ht="18" thickTop="1">
      <c r="A12" s="254" t="s">
        <v>57</v>
      </c>
      <c r="B12" s="297"/>
      <c r="C12" s="138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40"/>
      <c r="Q12" s="141" t="s">
        <v>41</v>
      </c>
      <c r="R12" s="254" t="s">
        <v>57</v>
      </c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  <c r="AG12" s="254" t="s">
        <v>57</v>
      </c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40"/>
    </row>
    <row r="13" spans="1:76" s="163" customFormat="1" ht="13.5" customHeight="1">
      <c r="A13" s="255" t="s">
        <v>58</v>
      </c>
      <c r="B13" s="298"/>
      <c r="C13" s="160"/>
      <c r="D13" s="126">
        <f>0.8*D7</f>
        <v>0</v>
      </c>
      <c r="E13" s="126">
        <f>0.8*E7</f>
        <v>0</v>
      </c>
      <c r="F13" s="126">
        <f>0.8*F7</f>
        <v>0</v>
      </c>
      <c r="G13" s="126">
        <f t="shared" ref="G13:O13" si="12">0.8*G7</f>
        <v>0</v>
      </c>
      <c r="H13" s="126">
        <f t="shared" si="12"/>
        <v>0</v>
      </c>
      <c r="I13" s="126">
        <f t="shared" si="12"/>
        <v>0</v>
      </c>
      <c r="J13" s="126">
        <f t="shared" si="12"/>
        <v>0</v>
      </c>
      <c r="K13" s="126">
        <f t="shared" si="12"/>
        <v>0</v>
      </c>
      <c r="L13" s="126">
        <f t="shared" si="12"/>
        <v>0</v>
      </c>
      <c r="M13" s="126">
        <f t="shared" si="12"/>
        <v>0</v>
      </c>
      <c r="N13" s="126">
        <f t="shared" si="12"/>
        <v>0</v>
      </c>
      <c r="O13" s="126">
        <f t="shared" si="12"/>
        <v>0</v>
      </c>
      <c r="P13" s="161">
        <f t="shared" ref="P13:P24" si="13">SUM(D13:O13)</f>
        <v>0</v>
      </c>
      <c r="Q13" s="162" t="s">
        <v>41</v>
      </c>
      <c r="R13" s="255" t="s">
        <v>58</v>
      </c>
      <c r="S13" s="129">
        <f>1.03*M13</f>
        <v>0</v>
      </c>
      <c r="T13" s="129">
        <f>1.03*N13</f>
        <v>0</v>
      </c>
      <c r="U13" s="129">
        <f>1.03*O13</f>
        <v>0</v>
      </c>
      <c r="V13" s="129">
        <f t="shared" ref="V13:AD13" si="14">1.03*D13</f>
        <v>0</v>
      </c>
      <c r="W13" s="129">
        <f t="shared" si="14"/>
        <v>0</v>
      </c>
      <c r="X13" s="129">
        <f t="shared" si="14"/>
        <v>0</v>
      </c>
      <c r="Y13" s="129">
        <f t="shared" si="14"/>
        <v>0</v>
      </c>
      <c r="Z13" s="129">
        <f t="shared" si="14"/>
        <v>0</v>
      </c>
      <c r="AA13" s="129">
        <f t="shared" si="14"/>
        <v>0</v>
      </c>
      <c r="AB13" s="129">
        <f t="shared" si="14"/>
        <v>0</v>
      </c>
      <c r="AC13" s="129">
        <f t="shared" si="14"/>
        <v>0</v>
      </c>
      <c r="AD13" s="129">
        <f t="shared" si="14"/>
        <v>0</v>
      </c>
      <c r="AE13" s="161">
        <f>SUM(S13:AD13)</f>
        <v>0</v>
      </c>
      <c r="AG13" s="255" t="s">
        <v>58</v>
      </c>
      <c r="AH13" s="129">
        <f>1.03*S13</f>
        <v>0</v>
      </c>
      <c r="AI13" s="129">
        <f t="shared" ref="AI13:AS13" si="15">1.03*T13</f>
        <v>0</v>
      </c>
      <c r="AJ13" s="129">
        <f t="shared" si="15"/>
        <v>0</v>
      </c>
      <c r="AK13" s="129">
        <f t="shared" si="15"/>
        <v>0</v>
      </c>
      <c r="AL13" s="129">
        <f t="shared" si="15"/>
        <v>0</v>
      </c>
      <c r="AM13" s="129">
        <f t="shared" si="15"/>
        <v>0</v>
      </c>
      <c r="AN13" s="129">
        <f t="shared" si="15"/>
        <v>0</v>
      </c>
      <c r="AO13" s="129">
        <f t="shared" si="15"/>
        <v>0</v>
      </c>
      <c r="AP13" s="129">
        <f t="shared" si="15"/>
        <v>0</v>
      </c>
      <c r="AQ13" s="129">
        <f t="shared" si="15"/>
        <v>0</v>
      </c>
      <c r="AR13" s="129">
        <f t="shared" si="15"/>
        <v>0</v>
      </c>
      <c r="AS13" s="129">
        <f t="shared" si="15"/>
        <v>0</v>
      </c>
      <c r="AT13" s="161">
        <f>SUM(AH13:AS13)</f>
        <v>0</v>
      </c>
    </row>
    <row r="14" spans="1:76" ht="17.25">
      <c r="A14" s="256" t="s">
        <v>59</v>
      </c>
      <c r="B14" s="256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27">
        <f t="shared" si="13"/>
        <v>0</v>
      </c>
      <c r="Q14" s="128" t="s">
        <v>41</v>
      </c>
      <c r="R14" s="256" t="s">
        <v>59</v>
      </c>
      <c r="S14" s="142"/>
      <c r="T14" s="126">
        <f>1.1*N14</f>
        <v>0</v>
      </c>
      <c r="U14" s="126">
        <f>1.1*O14</f>
        <v>0</v>
      </c>
      <c r="V14" s="126">
        <f t="shared" ref="V14:AD14" si="16">1.1*D14</f>
        <v>0</v>
      </c>
      <c r="W14" s="126">
        <f t="shared" si="16"/>
        <v>0</v>
      </c>
      <c r="X14" s="126">
        <f t="shared" si="16"/>
        <v>0</v>
      </c>
      <c r="Y14" s="126">
        <f t="shared" si="16"/>
        <v>0</v>
      </c>
      <c r="Z14" s="126">
        <f t="shared" si="16"/>
        <v>0</v>
      </c>
      <c r="AA14" s="126">
        <f t="shared" si="16"/>
        <v>0</v>
      </c>
      <c r="AB14" s="126">
        <f t="shared" si="16"/>
        <v>0</v>
      </c>
      <c r="AC14" s="126">
        <f t="shared" si="16"/>
        <v>0</v>
      </c>
      <c r="AD14" s="126">
        <f t="shared" si="16"/>
        <v>0</v>
      </c>
      <c r="AE14" s="127">
        <f t="shared" ref="AE14:AE27" si="17">SUM(S14:AD14)</f>
        <v>0</v>
      </c>
      <c r="AG14" s="256" t="s">
        <v>59</v>
      </c>
      <c r="AH14" s="142"/>
      <c r="AI14" s="126">
        <f t="shared" ref="AI14:AS14" si="18">1.1*T14</f>
        <v>0</v>
      </c>
      <c r="AJ14" s="126">
        <f t="shared" si="18"/>
        <v>0</v>
      </c>
      <c r="AK14" s="126">
        <f t="shared" si="18"/>
        <v>0</v>
      </c>
      <c r="AL14" s="126">
        <f t="shared" si="18"/>
        <v>0</v>
      </c>
      <c r="AM14" s="126">
        <f t="shared" si="18"/>
        <v>0</v>
      </c>
      <c r="AN14" s="126">
        <f t="shared" si="18"/>
        <v>0</v>
      </c>
      <c r="AO14" s="126">
        <f t="shared" si="18"/>
        <v>0</v>
      </c>
      <c r="AP14" s="126">
        <f t="shared" si="18"/>
        <v>0</v>
      </c>
      <c r="AQ14" s="126">
        <f t="shared" si="18"/>
        <v>0</v>
      </c>
      <c r="AR14" s="126">
        <f t="shared" si="18"/>
        <v>0</v>
      </c>
      <c r="AS14" s="126">
        <f t="shared" si="18"/>
        <v>0</v>
      </c>
      <c r="AT14" s="127">
        <f t="shared" ref="AT14:AT27" si="19">SUM(AH14:AS14)</f>
        <v>0</v>
      </c>
    </row>
    <row r="15" spans="1:76" ht="17.25">
      <c r="A15" s="252" t="s">
        <v>60</v>
      </c>
      <c r="B15" s="294"/>
      <c r="C15" s="125"/>
      <c r="D15" s="126">
        <v>0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7">
        <f t="shared" si="13"/>
        <v>0</v>
      </c>
      <c r="Q15" s="128" t="s">
        <v>41</v>
      </c>
      <c r="R15" s="252" t="s">
        <v>60</v>
      </c>
      <c r="S15" s="125"/>
      <c r="T15" s="126">
        <f>1.05*N15</f>
        <v>0</v>
      </c>
      <c r="U15" s="126">
        <f>1.05*O15</f>
        <v>0</v>
      </c>
      <c r="V15" s="126">
        <f t="shared" ref="V15:AD15" si="20">1.05*D15</f>
        <v>0</v>
      </c>
      <c r="W15" s="126">
        <f t="shared" si="20"/>
        <v>0</v>
      </c>
      <c r="X15" s="126">
        <f t="shared" si="20"/>
        <v>0</v>
      </c>
      <c r="Y15" s="126">
        <f t="shared" si="20"/>
        <v>0</v>
      </c>
      <c r="Z15" s="126">
        <f t="shared" si="20"/>
        <v>0</v>
      </c>
      <c r="AA15" s="126">
        <f t="shared" si="20"/>
        <v>0</v>
      </c>
      <c r="AB15" s="126">
        <f t="shared" si="20"/>
        <v>0</v>
      </c>
      <c r="AC15" s="126">
        <f t="shared" si="20"/>
        <v>0</v>
      </c>
      <c r="AD15" s="126">
        <f t="shared" si="20"/>
        <v>0</v>
      </c>
      <c r="AE15" s="127">
        <f t="shared" si="17"/>
        <v>0</v>
      </c>
      <c r="AG15" s="252" t="s">
        <v>60</v>
      </c>
      <c r="AH15" s="125"/>
      <c r="AI15" s="126">
        <f t="shared" ref="AI15:AS15" si="21">1.05*T15</f>
        <v>0</v>
      </c>
      <c r="AJ15" s="126">
        <f t="shared" si="21"/>
        <v>0</v>
      </c>
      <c r="AK15" s="126">
        <f t="shared" si="21"/>
        <v>0</v>
      </c>
      <c r="AL15" s="126">
        <f t="shared" si="21"/>
        <v>0</v>
      </c>
      <c r="AM15" s="126">
        <f t="shared" si="21"/>
        <v>0</v>
      </c>
      <c r="AN15" s="126">
        <f t="shared" si="21"/>
        <v>0</v>
      </c>
      <c r="AO15" s="126">
        <f t="shared" si="21"/>
        <v>0</v>
      </c>
      <c r="AP15" s="126">
        <f t="shared" si="21"/>
        <v>0</v>
      </c>
      <c r="AQ15" s="126">
        <f t="shared" si="21"/>
        <v>0</v>
      </c>
      <c r="AR15" s="126">
        <f t="shared" si="21"/>
        <v>0</v>
      </c>
      <c r="AS15" s="126">
        <f t="shared" si="21"/>
        <v>0</v>
      </c>
      <c r="AT15" s="127">
        <f t="shared" si="19"/>
        <v>0</v>
      </c>
    </row>
    <row r="16" spans="1:76" ht="17.25">
      <c r="A16" s="252" t="s">
        <v>61</v>
      </c>
      <c r="B16" s="294"/>
      <c r="C16" s="125"/>
      <c r="D16" s="126">
        <f>0.22*D15</f>
        <v>0</v>
      </c>
      <c r="E16" s="126">
        <f t="shared" ref="E16:O16" si="22">0.22*E15</f>
        <v>0</v>
      </c>
      <c r="F16" s="126">
        <f t="shared" si="22"/>
        <v>0</v>
      </c>
      <c r="G16" s="126">
        <f t="shared" si="22"/>
        <v>0</v>
      </c>
      <c r="H16" s="126">
        <f t="shared" si="22"/>
        <v>0</v>
      </c>
      <c r="I16" s="126">
        <f t="shared" si="22"/>
        <v>0</v>
      </c>
      <c r="J16" s="126">
        <f t="shared" si="22"/>
        <v>0</v>
      </c>
      <c r="K16" s="126">
        <f t="shared" si="22"/>
        <v>0</v>
      </c>
      <c r="L16" s="126">
        <f t="shared" si="22"/>
        <v>0</v>
      </c>
      <c r="M16" s="126">
        <f t="shared" si="22"/>
        <v>0</v>
      </c>
      <c r="N16" s="126">
        <f t="shared" si="22"/>
        <v>0</v>
      </c>
      <c r="O16" s="126">
        <f t="shared" si="22"/>
        <v>0</v>
      </c>
      <c r="P16" s="127">
        <f t="shared" si="13"/>
        <v>0</v>
      </c>
      <c r="Q16" s="128" t="s">
        <v>41</v>
      </c>
      <c r="R16" s="252" t="s">
        <v>61</v>
      </c>
      <c r="S16" s="125"/>
      <c r="T16" s="126">
        <f t="shared" ref="T16:AD16" si="23">0.17*T15</f>
        <v>0</v>
      </c>
      <c r="U16" s="126">
        <f t="shared" si="23"/>
        <v>0</v>
      </c>
      <c r="V16" s="126">
        <f t="shared" si="23"/>
        <v>0</v>
      </c>
      <c r="W16" s="126">
        <f t="shared" si="23"/>
        <v>0</v>
      </c>
      <c r="X16" s="126">
        <f t="shared" si="23"/>
        <v>0</v>
      </c>
      <c r="Y16" s="126">
        <f t="shared" si="23"/>
        <v>0</v>
      </c>
      <c r="Z16" s="126">
        <f t="shared" si="23"/>
        <v>0</v>
      </c>
      <c r="AA16" s="126">
        <f t="shared" si="23"/>
        <v>0</v>
      </c>
      <c r="AB16" s="126">
        <f t="shared" si="23"/>
        <v>0</v>
      </c>
      <c r="AC16" s="126">
        <f t="shared" si="23"/>
        <v>0</v>
      </c>
      <c r="AD16" s="126">
        <f t="shared" si="23"/>
        <v>0</v>
      </c>
      <c r="AE16" s="127">
        <f t="shared" si="17"/>
        <v>0</v>
      </c>
      <c r="AG16" s="252" t="s">
        <v>61</v>
      </c>
      <c r="AH16" s="125"/>
      <c r="AI16" s="126">
        <f t="shared" ref="AI16:AS16" si="24">0.17*AI15</f>
        <v>0</v>
      </c>
      <c r="AJ16" s="126">
        <f t="shared" si="24"/>
        <v>0</v>
      </c>
      <c r="AK16" s="126">
        <f t="shared" si="24"/>
        <v>0</v>
      </c>
      <c r="AL16" s="126">
        <f t="shared" si="24"/>
        <v>0</v>
      </c>
      <c r="AM16" s="126">
        <f t="shared" si="24"/>
        <v>0</v>
      </c>
      <c r="AN16" s="126">
        <f t="shared" si="24"/>
        <v>0</v>
      </c>
      <c r="AO16" s="126">
        <f t="shared" si="24"/>
        <v>0</v>
      </c>
      <c r="AP16" s="126">
        <f t="shared" si="24"/>
        <v>0</v>
      </c>
      <c r="AQ16" s="126">
        <f t="shared" si="24"/>
        <v>0</v>
      </c>
      <c r="AR16" s="126">
        <f t="shared" si="24"/>
        <v>0</v>
      </c>
      <c r="AS16" s="126">
        <f t="shared" si="24"/>
        <v>0</v>
      </c>
      <c r="AT16" s="127">
        <f t="shared" si="19"/>
        <v>0</v>
      </c>
    </row>
    <row r="17" spans="1:46" ht="17.25">
      <c r="A17" s="252" t="s">
        <v>62</v>
      </c>
      <c r="B17" s="252"/>
      <c r="C17" s="142"/>
      <c r="D17" s="142"/>
      <c r="E17" s="142"/>
      <c r="F17" s="142"/>
      <c r="G17" s="142"/>
      <c r="H17" s="142"/>
      <c r="I17" s="142"/>
      <c r="J17" s="142"/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7">
        <f t="shared" si="13"/>
        <v>0</v>
      </c>
      <c r="Q17" s="128" t="s">
        <v>41</v>
      </c>
      <c r="R17" s="252" t="s">
        <v>62</v>
      </c>
      <c r="S17" s="129">
        <f t="shared" ref="S17:U23" si="25">1.03*M17</f>
        <v>0</v>
      </c>
      <c r="T17" s="129">
        <f t="shared" si="25"/>
        <v>0</v>
      </c>
      <c r="U17" s="129">
        <f t="shared" si="25"/>
        <v>0</v>
      </c>
      <c r="V17" s="129">
        <f>1.03*D19</f>
        <v>0</v>
      </c>
      <c r="W17" s="129">
        <f t="shared" ref="V17:AB23" si="26">1.03*E17</f>
        <v>0</v>
      </c>
      <c r="X17" s="129">
        <f t="shared" si="26"/>
        <v>0</v>
      </c>
      <c r="Y17" s="129">
        <f t="shared" si="26"/>
        <v>0</v>
      </c>
      <c r="Z17" s="129">
        <f t="shared" si="26"/>
        <v>0</v>
      </c>
      <c r="AA17" s="129">
        <f t="shared" si="26"/>
        <v>0</v>
      </c>
      <c r="AB17" s="129">
        <f t="shared" si="26"/>
        <v>0</v>
      </c>
      <c r="AC17" s="129">
        <f t="shared" ref="AC17:AC23" si="27">1.03*K17</f>
        <v>0</v>
      </c>
      <c r="AD17" s="129">
        <f t="shared" ref="AD17:AD23" si="28">1.03*L17</f>
        <v>0</v>
      </c>
      <c r="AE17" s="127">
        <f t="shared" si="17"/>
        <v>0</v>
      </c>
      <c r="AG17" s="252" t="s">
        <v>62</v>
      </c>
      <c r="AH17" s="126">
        <f>1.03*S17</f>
        <v>0</v>
      </c>
      <c r="AI17" s="126">
        <f t="shared" ref="AI17:AS19" si="29">1.03*T17</f>
        <v>0</v>
      </c>
      <c r="AJ17" s="126">
        <f t="shared" si="29"/>
        <v>0</v>
      </c>
      <c r="AK17" s="126">
        <f t="shared" si="29"/>
        <v>0</v>
      </c>
      <c r="AL17" s="126">
        <f t="shared" si="29"/>
        <v>0</v>
      </c>
      <c r="AM17" s="126">
        <f t="shared" si="29"/>
        <v>0</v>
      </c>
      <c r="AN17" s="126">
        <f t="shared" si="29"/>
        <v>0</v>
      </c>
      <c r="AO17" s="126">
        <f t="shared" si="29"/>
        <v>0</v>
      </c>
      <c r="AP17" s="126">
        <f t="shared" si="29"/>
        <v>0</v>
      </c>
      <c r="AQ17" s="126">
        <f t="shared" si="29"/>
        <v>0</v>
      </c>
      <c r="AR17" s="126">
        <f t="shared" si="29"/>
        <v>0</v>
      </c>
      <c r="AS17" s="126">
        <f t="shared" si="29"/>
        <v>0</v>
      </c>
      <c r="AT17" s="127">
        <f t="shared" si="19"/>
        <v>0</v>
      </c>
    </row>
    <row r="18" spans="1:46" ht="17.25">
      <c r="A18" s="252" t="s">
        <v>63</v>
      </c>
      <c r="B18" s="294"/>
      <c r="C18" s="125"/>
      <c r="D18" s="126"/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>
        <v>0</v>
      </c>
      <c r="M18" s="126"/>
      <c r="N18" s="126"/>
      <c r="O18" s="126"/>
      <c r="P18" s="127">
        <f t="shared" si="13"/>
        <v>0</v>
      </c>
      <c r="Q18" s="128" t="s">
        <v>41</v>
      </c>
      <c r="R18" s="252" t="s">
        <v>63</v>
      </c>
      <c r="S18" s="129">
        <f t="shared" si="25"/>
        <v>0</v>
      </c>
      <c r="T18" s="129">
        <f t="shared" si="25"/>
        <v>0</v>
      </c>
      <c r="U18" s="129">
        <f t="shared" si="25"/>
        <v>0</v>
      </c>
      <c r="V18" s="129">
        <f t="shared" si="26"/>
        <v>0</v>
      </c>
      <c r="W18" s="129">
        <f t="shared" si="26"/>
        <v>0</v>
      </c>
      <c r="X18" s="129">
        <f t="shared" si="26"/>
        <v>0</v>
      </c>
      <c r="Y18" s="129">
        <f t="shared" si="26"/>
        <v>0</v>
      </c>
      <c r="Z18" s="129">
        <f t="shared" si="26"/>
        <v>0</v>
      </c>
      <c r="AA18" s="129">
        <f t="shared" si="26"/>
        <v>0</v>
      </c>
      <c r="AB18" s="129">
        <f t="shared" si="26"/>
        <v>0</v>
      </c>
      <c r="AC18" s="129">
        <f t="shared" si="27"/>
        <v>0</v>
      </c>
      <c r="AD18" s="129">
        <f t="shared" si="28"/>
        <v>0</v>
      </c>
      <c r="AE18" s="127">
        <f t="shared" si="17"/>
        <v>0</v>
      </c>
      <c r="AG18" s="252" t="s">
        <v>63</v>
      </c>
      <c r="AH18" s="126">
        <f>1.03*S18</f>
        <v>0</v>
      </c>
      <c r="AI18" s="126">
        <f t="shared" si="29"/>
        <v>0</v>
      </c>
      <c r="AJ18" s="126">
        <f t="shared" si="29"/>
        <v>0</v>
      </c>
      <c r="AK18" s="126">
        <f t="shared" si="29"/>
        <v>0</v>
      </c>
      <c r="AL18" s="126">
        <f t="shared" si="29"/>
        <v>0</v>
      </c>
      <c r="AM18" s="126">
        <f t="shared" si="29"/>
        <v>0</v>
      </c>
      <c r="AN18" s="126">
        <f t="shared" si="29"/>
        <v>0</v>
      </c>
      <c r="AO18" s="126">
        <f t="shared" si="29"/>
        <v>0</v>
      </c>
      <c r="AP18" s="126">
        <f t="shared" si="29"/>
        <v>0</v>
      </c>
      <c r="AQ18" s="126">
        <f t="shared" si="29"/>
        <v>0</v>
      </c>
      <c r="AR18" s="126">
        <f t="shared" si="29"/>
        <v>0</v>
      </c>
      <c r="AS18" s="126">
        <f t="shared" si="29"/>
        <v>0</v>
      </c>
      <c r="AT18" s="127">
        <f t="shared" si="19"/>
        <v>0</v>
      </c>
    </row>
    <row r="19" spans="1:46" ht="17.25">
      <c r="A19" s="252" t="s">
        <v>64</v>
      </c>
      <c r="B19" s="294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>
        <f>SUM(D19:O19)</f>
        <v>0</v>
      </c>
      <c r="Q19" s="128" t="s">
        <v>41</v>
      </c>
      <c r="R19" s="252" t="s">
        <v>64</v>
      </c>
      <c r="S19" s="129">
        <f t="shared" si="25"/>
        <v>0</v>
      </c>
      <c r="T19" s="129">
        <f t="shared" si="25"/>
        <v>0</v>
      </c>
      <c r="U19" s="129">
        <f t="shared" si="25"/>
        <v>0</v>
      </c>
      <c r="V19" s="129"/>
      <c r="W19" s="129">
        <f t="shared" si="26"/>
        <v>0</v>
      </c>
      <c r="X19" s="129">
        <f t="shared" si="26"/>
        <v>0</v>
      </c>
      <c r="Y19" s="129">
        <f t="shared" si="26"/>
        <v>0</v>
      </c>
      <c r="Z19" s="129">
        <f t="shared" si="26"/>
        <v>0</v>
      </c>
      <c r="AA19" s="129">
        <f t="shared" si="26"/>
        <v>0</v>
      </c>
      <c r="AB19" s="129">
        <f t="shared" si="26"/>
        <v>0</v>
      </c>
      <c r="AC19" s="129">
        <f t="shared" si="27"/>
        <v>0</v>
      </c>
      <c r="AD19" s="129">
        <f t="shared" si="28"/>
        <v>0</v>
      </c>
      <c r="AE19" s="127">
        <f t="shared" si="17"/>
        <v>0</v>
      </c>
      <c r="AG19" s="252" t="s">
        <v>64</v>
      </c>
      <c r="AH19" s="126" t="s">
        <v>41</v>
      </c>
      <c r="AI19" s="126">
        <f t="shared" si="29"/>
        <v>0</v>
      </c>
      <c r="AJ19" s="126">
        <f>1.03*U19</f>
        <v>0</v>
      </c>
      <c r="AK19" s="126">
        <f t="shared" si="29"/>
        <v>0</v>
      </c>
      <c r="AL19" s="126">
        <f t="shared" si="29"/>
        <v>0</v>
      </c>
      <c r="AM19" s="126">
        <f t="shared" si="29"/>
        <v>0</v>
      </c>
      <c r="AN19" s="126">
        <f t="shared" si="29"/>
        <v>0</v>
      </c>
      <c r="AO19" s="126">
        <f t="shared" si="29"/>
        <v>0</v>
      </c>
      <c r="AP19" s="126">
        <f t="shared" si="29"/>
        <v>0</v>
      </c>
      <c r="AQ19" s="126">
        <f t="shared" si="29"/>
        <v>0</v>
      </c>
      <c r="AR19" s="126">
        <f t="shared" si="29"/>
        <v>0</v>
      </c>
      <c r="AS19" s="126">
        <f>1.03*AD19</f>
        <v>0</v>
      </c>
      <c r="AT19" s="127">
        <f t="shared" si="19"/>
        <v>0</v>
      </c>
    </row>
    <row r="20" spans="1:46" ht="17.25">
      <c r="A20" s="252" t="s">
        <v>65</v>
      </c>
      <c r="B20" s="252"/>
      <c r="C20" s="142"/>
      <c r="D20" s="142"/>
      <c r="E20" s="142"/>
      <c r="F20" s="142"/>
      <c r="G20" s="142"/>
      <c r="H20" s="142"/>
      <c r="I20" s="142"/>
      <c r="J20" s="142"/>
      <c r="K20" s="126">
        <v>0</v>
      </c>
      <c r="L20" s="126">
        <v>0</v>
      </c>
      <c r="M20" s="126"/>
      <c r="N20" s="126"/>
      <c r="O20" s="126"/>
      <c r="P20" s="127">
        <f t="shared" si="13"/>
        <v>0</v>
      </c>
      <c r="Q20" s="128" t="s">
        <v>41</v>
      </c>
      <c r="R20" s="252" t="s">
        <v>65</v>
      </c>
      <c r="S20" s="129">
        <f t="shared" si="25"/>
        <v>0</v>
      </c>
      <c r="T20" s="129">
        <f t="shared" si="25"/>
        <v>0</v>
      </c>
      <c r="U20" s="129">
        <f t="shared" si="25"/>
        <v>0</v>
      </c>
      <c r="V20" s="129">
        <f t="shared" si="26"/>
        <v>0</v>
      </c>
      <c r="W20" s="129">
        <f t="shared" si="26"/>
        <v>0</v>
      </c>
      <c r="X20" s="129">
        <f t="shared" si="26"/>
        <v>0</v>
      </c>
      <c r="Y20" s="129">
        <f t="shared" si="26"/>
        <v>0</v>
      </c>
      <c r="Z20" s="129">
        <f t="shared" si="26"/>
        <v>0</v>
      </c>
      <c r="AA20" s="129">
        <f t="shared" si="26"/>
        <v>0</v>
      </c>
      <c r="AB20" s="129">
        <f t="shared" si="26"/>
        <v>0</v>
      </c>
      <c r="AC20" s="129">
        <f t="shared" si="27"/>
        <v>0</v>
      </c>
      <c r="AD20" s="129">
        <f t="shared" si="28"/>
        <v>0</v>
      </c>
      <c r="AE20" s="127">
        <f t="shared" si="17"/>
        <v>0</v>
      </c>
      <c r="AG20" s="252" t="s">
        <v>65</v>
      </c>
      <c r="AH20" s="126">
        <f t="shared" ref="AH20:AS20" si="30">1.03*S20</f>
        <v>0</v>
      </c>
      <c r="AI20" s="126">
        <f t="shared" si="30"/>
        <v>0</v>
      </c>
      <c r="AJ20" s="126">
        <f t="shared" si="30"/>
        <v>0</v>
      </c>
      <c r="AK20" s="126">
        <f t="shared" si="30"/>
        <v>0</v>
      </c>
      <c r="AL20" s="126">
        <f t="shared" si="30"/>
        <v>0</v>
      </c>
      <c r="AM20" s="126">
        <f t="shared" si="30"/>
        <v>0</v>
      </c>
      <c r="AN20" s="126">
        <f t="shared" si="30"/>
        <v>0</v>
      </c>
      <c r="AO20" s="126">
        <f t="shared" si="30"/>
        <v>0</v>
      </c>
      <c r="AP20" s="126">
        <f t="shared" si="30"/>
        <v>0</v>
      </c>
      <c r="AQ20" s="126">
        <f t="shared" si="30"/>
        <v>0</v>
      </c>
      <c r="AR20" s="126">
        <f t="shared" si="30"/>
        <v>0</v>
      </c>
      <c r="AS20" s="126">
        <f t="shared" si="30"/>
        <v>0</v>
      </c>
      <c r="AT20" s="127">
        <f t="shared" si="19"/>
        <v>0</v>
      </c>
    </row>
    <row r="21" spans="1:46" ht="17.25">
      <c r="A21" s="252" t="s">
        <v>66</v>
      </c>
      <c r="B21" s="294"/>
      <c r="C21" s="125"/>
      <c r="D21" s="126">
        <v>0</v>
      </c>
      <c r="E21" s="126">
        <v>0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>
        <f t="shared" si="13"/>
        <v>0</v>
      </c>
      <c r="Q21" s="128" t="s">
        <v>41</v>
      </c>
      <c r="R21" s="252" t="s">
        <v>66</v>
      </c>
      <c r="S21" s="129">
        <f t="shared" si="25"/>
        <v>0</v>
      </c>
      <c r="T21" s="129">
        <f t="shared" si="25"/>
        <v>0</v>
      </c>
      <c r="U21" s="129">
        <f t="shared" si="25"/>
        <v>0</v>
      </c>
      <c r="V21" s="129">
        <f t="shared" si="26"/>
        <v>0</v>
      </c>
      <c r="W21" s="129">
        <f t="shared" si="26"/>
        <v>0</v>
      </c>
      <c r="X21" s="129">
        <f t="shared" si="26"/>
        <v>0</v>
      </c>
      <c r="Y21" s="129">
        <f t="shared" si="26"/>
        <v>0</v>
      </c>
      <c r="Z21" s="129">
        <f t="shared" si="26"/>
        <v>0</v>
      </c>
      <c r="AA21" s="129">
        <f t="shared" si="26"/>
        <v>0</v>
      </c>
      <c r="AB21" s="129">
        <f t="shared" si="26"/>
        <v>0</v>
      </c>
      <c r="AC21" s="129">
        <f t="shared" si="27"/>
        <v>0</v>
      </c>
      <c r="AD21" s="129">
        <f t="shared" si="28"/>
        <v>0</v>
      </c>
      <c r="AE21" s="127">
        <f t="shared" si="17"/>
        <v>0</v>
      </c>
      <c r="AG21" s="252" t="s">
        <v>66</v>
      </c>
      <c r="AH21" s="126" t="s">
        <v>41</v>
      </c>
      <c r="AI21" s="126" t="s">
        <v>41</v>
      </c>
      <c r="AJ21" s="126" t="s">
        <v>41</v>
      </c>
      <c r="AK21" s="126" t="s">
        <v>41</v>
      </c>
      <c r="AL21" s="126" t="s">
        <v>41</v>
      </c>
      <c r="AM21" s="126" t="s">
        <v>41</v>
      </c>
      <c r="AN21" s="126" t="s">
        <v>41</v>
      </c>
      <c r="AO21" s="126" t="s">
        <v>41</v>
      </c>
      <c r="AP21" s="126" t="s">
        <v>41</v>
      </c>
      <c r="AQ21" s="126" t="s">
        <v>41</v>
      </c>
      <c r="AR21" s="126" t="s">
        <v>41</v>
      </c>
      <c r="AS21" s="126" t="s">
        <v>41</v>
      </c>
      <c r="AT21" s="127">
        <f t="shared" si="19"/>
        <v>0</v>
      </c>
    </row>
    <row r="22" spans="1:46" ht="17.25">
      <c r="A22" s="252" t="s">
        <v>67</v>
      </c>
      <c r="B22" s="294"/>
      <c r="C22" s="125"/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26"/>
      <c r="N22" s="126"/>
      <c r="O22" s="126"/>
      <c r="P22" s="127">
        <f t="shared" si="13"/>
        <v>0</v>
      </c>
      <c r="Q22" s="128" t="s">
        <v>41</v>
      </c>
      <c r="R22" s="252" t="s">
        <v>67</v>
      </c>
      <c r="S22" s="129">
        <f t="shared" si="25"/>
        <v>0</v>
      </c>
      <c r="T22" s="129">
        <f t="shared" si="25"/>
        <v>0</v>
      </c>
      <c r="U22" s="129">
        <f t="shared" si="25"/>
        <v>0</v>
      </c>
      <c r="V22" s="129">
        <f t="shared" si="26"/>
        <v>0</v>
      </c>
      <c r="W22" s="129">
        <f t="shared" si="26"/>
        <v>0</v>
      </c>
      <c r="X22" s="129">
        <f t="shared" si="26"/>
        <v>0</v>
      </c>
      <c r="Y22" s="129">
        <f t="shared" si="26"/>
        <v>0</v>
      </c>
      <c r="Z22" s="129">
        <f t="shared" si="26"/>
        <v>0</v>
      </c>
      <c r="AA22" s="129">
        <f t="shared" si="26"/>
        <v>0</v>
      </c>
      <c r="AB22" s="129">
        <f t="shared" si="26"/>
        <v>0</v>
      </c>
      <c r="AC22" s="129">
        <f t="shared" si="27"/>
        <v>0</v>
      </c>
      <c r="AD22" s="129">
        <f t="shared" si="28"/>
        <v>0</v>
      </c>
      <c r="AE22" s="127">
        <f t="shared" si="17"/>
        <v>0</v>
      </c>
      <c r="AG22" s="252" t="s">
        <v>67</v>
      </c>
      <c r="AH22" s="126" t="s">
        <v>41</v>
      </c>
      <c r="AI22" s="126" t="s">
        <v>41</v>
      </c>
      <c r="AJ22" s="126" t="s">
        <v>41</v>
      </c>
      <c r="AK22" s="126" t="s">
        <v>41</v>
      </c>
      <c r="AL22" s="126" t="s">
        <v>41</v>
      </c>
      <c r="AM22" s="126" t="s">
        <v>41</v>
      </c>
      <c r="AN22" s="126" t="s">
        <v>41</v>
      </c>
      <c r="AO22" s="126" t="s">
        <v>41</v>
      </c>
      <c r="AP22" s="126" t="s">
        <v>41</v>
      </c>
      <c r="AQ22" s="126" t="s">
        <v>41</v>
      </c>
      <c r="AR22" s="126" t="s">
        <v>41</v>
      </c>
      <c r="AS22" s="126" t="s">
        <v>41</v>
      </c>
      <c r="AT22" s="127">
        <f t="shared" si="19"/>
        <v>0</v>
      </c>
    </row>
    <row r="23" spans="1:46" ht="17.25">
      <c r="A23" s="252" t="s">
        <v>68</v>
      </c>
      <c r="B23" s="252"/>
      <c r="C23" s="142"/>
      <c r="D23" s="142"/>
      <c r="E23" s="142"/>
      <c r="F23" s="142"/>
      <c r="G23" s="142"/>
      <c r="H23" s="142"/>
      <c r="I23" s="142"/>
      <c r="J23" s="142"/>
      <c r="K23" s="126">
        <v>0</v>
      </c>
      <c r="L23" s="126">
        <v>0</v>
      </c>
      <c r="M23" s="126"/>
      <c r="N23" s="126"/>
      <c r="O23" s="126"/>
      <c r="P23" s="127">
        <f t="shared" si="13"/>
        <v>0</v>
      </c>
      <c r="Q23" s="128" t="s">
        <v>41</v>
      </c>
      <c r="R23" s="252" t="s">
        <v>68</v>
      </c>
      <c r="S23" s="129">
        <f t="shared" si="25"/>
        <v>0</v>
      </c>
      <c r="T23" s="129">
        <f t="shared" si="25"/>
        <v>0</v>
      </c>
      <c r="U23" s="129">
        <f t="shared" si="25"/>
        <v>0</v>
      </c>
      <c r="V23" s="129">
        <f t="shared" si="26"/>
        <v>0</v>
      </c>
      <c r="W23" s="129">
        <f t="shared" si="26"/>
        <v>0</v>
      </c>
      <c r="X23" s="129">
        <f t="shared" si="26"/>
        <v>0</v>
      </c>
      <c r="Y23" s="129">
        <f t="shared" si="26"/>
        <v>0</v>
      </c>
      <c r="Z23" s="129">
        <f t="shared" si="26"/>
        <v>0</v>
      </c>
      <c r="AA23" s="129">
        <f t="shared" si="26"/>
        <v>0</v>
      </c>
      <c r="AB23" s="129">
        <f t="shared" si="26"/>
        <v>0</v>
      </c>
      <c r="AC23" s="129">
        <f t="shared" si="27"/>
        <v>0</v>
      </c>
      <c r="AD23" s="129">
        <f t="shared" si="28"/>
        <v>0</v>
      </c>
      <c r="AE23" s="127">
        <f t="shared" si="17"/>
        <v>0</v>
      </c>
      <c r="AG23" s="252" t="s">
        <v>68</v>
      </c>
      <c r="AH23" s="126">
        <f t="shared" ref="AH23:AS23" si="31">1.03*S23</f>
        <v>0</v>
      </c>
      <c r="AI23" s="126">
        <f t="shared" si="31"/>
        <v>0</v>
      </c>
      <c r="AJ23" s="126">
        <f t="shared" si="31"/>
        <v>0</v>
      </c>
      <c r="AK23" s="126">
        <f t="shared" si="31"/>
        <v>0</v>
      </c>
      <c r="AL23" s="126">
        <f t="shared" si="31"/>
        <v>0</v>
      </c>
      <c r="AM23" s="126">
        <f t="shared" si="31"/>
        <v>0</v>
      </c>
      <c r="AN23" s="126">
        <f t="shared" si="31"/>
        <v>0</v>
      </c>
      <c r="AO23" s="126">
        <f t="shared" si="31"/>
        <v>0</v>
      </c>
      <c r="AP23" s="126">
        <f t="shared" si="31"/>
        <v>0</v>
      </c>
      <c r="AQ23" s="126">
        <f t="shared" si="31"/>
        <v>0</v>
      </c>
      <c r="AR23" s="126">
        <f t="shared" si="31"/>
        <v>0</v>
      </c>
      <c r="AS23" s="126">
        <f t="shared" si="31"/>
        <v>0</v>
      </c>
      <c r="AT23" s="127">
        <f t="shared" si="19"/>
        <v>0</v>
      </c>
    </row>
    <row r="24" spans="1:46" ht="17.25">
      <c r="A24" s="252" t="s">
        <v>69</v>
      </c>
      <c r="B24" s="294"/>
      <c r="C24" s="125"/>
      <c r="D24" s="126">
        <v>0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126"/>
      <c r="N24" s="126"/>
      <c r="O24" s="126"/>
      <c r="P24" s="127">
        <f t="shared" si="13"/>
        <v>0</v>
      </c>
      <c r="Q24" s="128" t="s">
        <v>41</v>
      </c>
      <c r="R24" s="252" t="s">
        <v>69</v>
      </c>
      <c r="S24" s="129">
        <f t="shared" ref="S24:U25" si="32">1.05*M24</f>
        <v>0</v>
      </c>
      <c r="T24" s="129">
        <f t="shared" si="32"/>
        <v>0</v>
      </c>
      <c r="U24" s="129">
        <f t="shared" si="32"/>
        <v>0</v>
      </c>
      <c r="V24" s="129">
        <f t="shared" ref="V24:AD25" si="33">1.05*D24</f>
        <v>0</v>
      </c>
      <c r="W24" s="129">
        <f t="shared" si="33"/>
        <v>0</v>
      </c>
      <c r="X24" s="129">
        <f t="shared" si="33"/>
        <v>0</v>
      </c>
      <c r="Y24" s="129">
        <f t="shared" si="33"/>
        <v>0</v>
      </c>
      <c r="Z24" s="129">
        <f t="shared" si="33"/>
        <v>0</v>
      </c>
      <c r="AA24" s="129">
        <f t="shared" si="33"/>
        <v>0</v>
      </c>
      <c r="AB24" s="129">
        <f t="shared" si="33"/>
        <v>0</v>
      </c>
      <c r="AC24" s="129">
        <f t="shared" si="33"/>
        <v>0</v>
      </c>
      <c r="AD24" s="129">
        <f t="shared" si="33"/>
        <v>0</v>
      </c>
      <c r="AE24" s="127">
        <f t="shared" si="17"/>
        <v>0</v>
      </c>
      <c r="AG24" s="252" t="s">
        <v>69</v>
      </c>
      <c r="AH24" s="126">
        <f>1.05*S24</f>
        <v>0</v>
      </c>
      <c r="AI24" s="126">
        <f t="shared" ref="AI24:AS25" si="34">1.05*T24</f>
        <v>0</v>
      </c>
      <c r="AJ24" s="126">
        <f t="shared" si="34"/>
        <v>0</v>
      </c>
      <c r="AK24" s="126">
        <f t="shared" si="34"/>
        <v>0</v>
      </c>
      <c r="AL24" s="126">
        <f t="shared" si="34"/>
        <v>0</v>
      </c>
      <c r="AM24" s="126">
        <f t="shared" si="34"/>
        <v>0</v>
      </c>
      <c r="AN24" s="126">
        <f t="shared" si="34"/>
        <v>0</v>
      </c>
      <c r="AO24" s="126">
        <f t="shared" si="34"/>
        <v>0</v>
      </c>
      <c r="AP24" s="126">
        <f t="shared" si="34"/>
        <v>0</v>
      </c>
      <c r="AQ24" s="126">
        <f t="shared" si="34"/>
        <v>0</v>
      </c>
      <c r="AR24" s="126">
        <f t="shared" si="34"/>
        <v>0</v>
      </c>
      <c r="AS24" s="126">
        <f t="shared" si="34"/>
        <v>0</v>
      </c>
      <c r="AT24" s="127">
        <f t="shared" si="19"/>
        <v>0</v>
      </c>
    </row>
    <row r="25" spans="1:46" ht="17.25">
      <c r="A25" s="252" t="s">
        <v>70</v>
      </c>
      <c r="B25" s="294"/>
      <c r="C25" s="125"/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/>
      <c r="N25" s="126"/>
      <c r="O25" s="126"/>
      <c r="P25" s="127">
        <f>SUM(C25:O25)</f>
        <v>0</v>
      </c>
      <c r="Q25" s="128" t="s">
        <v>41</v>
      </c>
      <c r="R25" s="252" t="s">
        <v>70</v>
      </c>
      <c r="S25" s="129">
        <f t="shared" si="32"/>
        <v>0</v>
      </c>
      <c r="T25" s="129">
        <f t="shared" si="32"/>
        <v>0</v>
      </c>
      <c r="U25" s="129">
        <f t="shared" si="32"/>
        <v>0</v>
      </c>
      <c r="V25" s="129">
        <f t="shared" si="33"/>
        <v>0</v>
      </c>
      <c r="W25" s="129">
        <f t="shared" si="33"/>
        <v>0</v>
      </c>
      <c r="X25" s="129">
        <f t="shared" si="33"/>
        <v>0</v>
      </c>
      <c r="Y25" s="129">
        <f t="shared" si="33"/>
        <v>0</v>
      </c>
      <c r="Z25" s="129">
        <f t="shared" si="33"/>
        <v>0</v>
      </c>
      <c r="AA25" s="129">
        <f t="shared" si="33"/>
        <v>0</v>
      </c>
      <c r="AB25" s="129">
        <f t="shared" si="33"/>
        <v>0</v>
      </c>
      <c r="AC25" s="129">
        <f t="shared" si="33"/>
        <v>0</v>
      </c>
      <c r="AD25" s="129">
        <f t="shared" si="33"/>
        <v>0</v>
      </c>
      <c r="AE25" s="127">
        <f t="shared" si="17"/>
        <v>0</v>
      </c>
      <c r="AG25" s="252" t="s">
        <v>70</v>
      </c>
      <c r="AH25" s="126">
        <f>1.05*S25</f>
        <v>0</v>
      </c>
      <c r="AI25" s="126">
        <f t="shared" si="34"/>
        <v>0</v>
      </c>
      <c r="AJ25" s="126">
        <f t="shared" si="34"/>
        <v>0</v>
      </c>
      <c r="AK25" s="126">
        <f t="shared" si="34"/>
        <v>0</v>
      </c>
      <c r="AL25" s="126">
        <f t="shared" si="34"/>
        <v>0</v>
      </c>
      <c r="AM25" s="126">
        <f t="shared" si="34"/>
        <v>0</v>
      </c>
      <c r="AN25" s="126">
        <f t="shared" si="34"/>
        <v>0</v>
      </c>
      <c r="AO25" s="126">
        <f t="shared" si="34"/>
        <v>0</v>
      </c>
      <c r="AP25" s="126">
        <f t="shared" si="34"/>
        <v>0</v>
      </c>
      <c r="AQ25" s="126">
        <f t="shared" si="34"/>
        <v>0</v>
      </c>
      <c r="AR25" s="126">
        <f t="shared" si="34"/>
        <v>0</v>
      </c>
      <c r="AS25" s="126">
        <f t="shared" si="34"/>
        <v>0</v>
      </c>
      <c r="AT25" s="127">
        <f t="shared" si="19"/>
        <v>0</v>
      </c>
    </row>
    <row r="26" spans="1:46" ht="17.25">
      <c r="A26" s="252" t="s">
        <v>71</v>
      </c>
      <c r="B26" s="260"/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  <c r="P26" s="127">
        <f>SUM(C26:O26)</f>
        <v>0</v>
      </c>
      <c r="Q26" s="128" t="s">
        <v>41</v>
      </c>
      <c r="R26" s="252" t="s">
        <v>71</v>
      </c>
      <c r="S26" s="126">
        <v>0</v>
      </c>
      <c r="T26" s="126">
        <v>0</v>
      </c>
      <c r="U26" s="126">
        <v>0</v>
      </c>
      <c r="V26" s="126">
        <v>0</v>
      </c>
      <c r="W26" s="126">
        <v>0</v>
      </c>
      <c r="X26" s="126">
        <v>0</v>
      </c>
      <c r="Y26" s="126">
        <v>0</v>
      </c>
      <c r="Z26" s="126">
        <v>0</v>
      </c>
      <c r="AA26" s="126">
        <v>0</v>
      </c>
      <c r="AB26" s="126">
        <v>0</v>
      </c>
      <c r="AC26" s="126">
        <v>0</v>
      </c>
      <c r="AD26" s="126">
        <v>0</v>
      </c>
      <c r="AE26" s="127">
        <f t="shared" si="17"/>
        <v>0</v>
      </c>
      <c r="AG26" s="252" t="s">
        <v>71</v>
      </c>
      <c r="AH26" s="126">
        <v>0</v>
      </c>
      <c r="AI26" s="126">
        <v>0</v>
      </c>
      <c r="AJ26" s="126">
        <v>0</v>
      </c>
      <c r="AK26" s="126">
        <v>0</v>
      </c>
      <c r="AL26" s="126">
        <v>0</v>
      </c>
      <c r="AM26" s="126">
        <v>0</v>
      </c>
      <c r="AN26" s="126">
        <v>0</v>
      </c>
      <c r="AO26" s="126">
        <v>0</v>
      </c>
      <c r="AP26" s="126">
        <v>0</v>
      </c>
      <c r="AQ26" s="126">
        <v>0</v>
      </c>
      <c r="AR26" s="126">
        <v>0</v>
      </c>
      <c r="AS26" s="126">
        <v>0</v>
      </c>
      <c r="AT26" s="127">
        <f t="shared" si="19"/>
        <v>0</v>
      </c>
    </row>
    <row r="27" spans="1:46" ht="17.25">
      <c r="A27" s="252" t="s">
        <v>72</v>
      </c>
      <c r="B27" s="260"/>
      <c r="C27" s="126">
        <v>0</v>
      </c>
      <c r="D27" s="126">
        <v>0</v>
      </c>
      <c r="E27" s="126">
        <v>0</v>
      </c>
      <c r="F27" s="126">
        <v>0</v>
      </c>
      <c r="G27" s="126">
        <v>0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7">
        <f>SUM(C27:O27)</f>
        <v>0</v>
      </c>
      <c r="Q27" s="128" t="s">
        <v>41</v>
      </c>
      <c r="R27" s="252" t="s">
        <v>72</v>
      </c>
      <c r="S27" s="126">
        <v>0</v>
      </c>
      <c r="T27" s="126">
        <v>0</v>
      </c>
      <c r="U27" s="126">
        <v>0</v>
      </c>
      <c r="V27" s="126">
        <v>0</v>
      </c>
      <c r="W27" s="126">
        <v>0</v>
      </c>
      <c r="X27" s="126">
        <v>0</v>
      </c>
      <c r="Y27" s="126">
        <v>0</v>
      </c>
      <c r="Z27" s="126">
        <v>0</v>
      </c>
      <c r="AA27" s="126">
        <v>0</v>
      </c>
      <c r="AB27" s="126">
        <v>0</v>
      </c>
      <c r="AC27" s="126">
        <v>0</v>
      </c>
      <c r="AD27" s="126">
        <v>0</v>
      </c>
      <c r="AE27" s="127">
        <f t="shared" si="17"/>
        <v>0</v>
      </c>
      <c r="AG27" s="252" t="s">
        <v>72</v>
      </c>
      <c r="AH27" s="126">
        <f>1.03*S27</f>
        <v>0</v>
      </c>
      <c r="AI27" s="126">
        <f t="shared" ref="AI27:AS27" si="35">1.03*T27</f>
        <v>0</v>
      </c>
      <c r="AJ27" s="126">
        <f t="shared" si="35"/>
        <v>0</v>
      </c>
      <c r="AK27" s="126">
        <f t="shared" si="35"/>
        <v>0</v>
      </c>
      <c r="AL27" s="126">
        <f t="shared" si="35"/>
        <v>0</v>
      </c>
      <c r="AM27" s="126">
        <f t="shared" si="35"/>
        <v>0</v>
      </c>
      <c r="AN27" s="126">
        <f t="shared" si="35"/>
        <v>0</v>
      </c>
      <c r="AO27" s="126">
        <f t="shared" si="35"/>
        <v>0</v>
      </c>
      <c r="AP27" s="126">
        <f t="shared" si="35"/>
        <v>0</v>
      </c>
      <c r="AQ27" s="126">
        <f t="shared" si="35"/>
        <v>0</v>
      </c>
      <c r="AR27" s="126">
        <f t="shared" si="35"/>
        <v>0</v>
      </c>
      <c r="AS27" s="126">
        <f t="shared" si="35"/>
        <v>0</v>
      </c>
      <c r="AT27" s="127">
        <f t="shared" si="19"/>
        <v>0</v>
      </c>
    </row>
    <row r="28" spans="1:46" ht="17.25">
      <c r="A28" s="257" t="s">
        <v>73</v>
      </c>
      <c r="B28" s="257"/>
      <c r="C28" s="142"/>
      <c r="D28" s="126" t="str">
        <f ca="1">'AMORTIZATION TABLE'!D22</f>
        <v/>
      </c>
      <c r="E28" s="126" t="str">
        <f ca="1">'AMORTIZATION TABLE'!D23</f>
        <v/>
      </c>
      <c r="F28" s="126" t="str">
        <f ca="1">'AMORTIZATION TABLE'!D24</f>
        <v/>
      </c>
      <c r="G28" s="126" t="str">
        <f ca="1">'AMORTIZATION TABLE'!D25</f>
        <v/>
      </c>
      <c r="H28" s="126" t="str">
        <f ca="1">'AMORTIZATION TABLE'!D26</f>
        <v/>
      </c>
      <c r="I28" s="126" t="str">
        <f ca="1">'AMORTIZATION TABLE'!D27</f>
        <v/>
      </c>
      <c r="J28" s="126" t="str">
        <f ca="1">'AMORTIZATION TABLE'!D28</f>
        <v/>
      </c>
      <c r="K28" s="126" t="str">
        <f ca="1">'AMORTIZATION TABLE'!D29</f>
        <v/>
      </c>
      <c r="L28" s="126" t="str">
        <f ca="1">'AMORTIZATION TABLE'!D30</f>
        <v/>
      </c>
      <c r="M28" s="126" t="str">
        <f ca="1">'AMORTIZATION TABLE'!D31</f>
        <v/>
      </c>
      <c r="N28" s="126" t="str">
        <f ca="1">'AMORTIZATION TABLE'!D32</f>
        <v/>
      </c>
      <c r="O28" s="126" t="str">
        <f ca="1">'AMORTIZATION TABLE'!D33</f>
        <v/>
      </c>
      <c r="P28" s="127">
        <f ca="1">SUM(C28:O28)</f>
        <v>0</v>
      </c>
      <c r="Q28" s="128"/>
      <c r="R28" s="257" t="s">
        <v>73</v>
      </c>
      <c r="S28" s="126" t="str">
        <f ca="1">'AMORTIZATION TABLE'!D34</f>
        <v/>
      </c>
      <c r="T28" s="126" t="str">
        <f ca="1">'AMORTIZATION TABLE'!D35</f>
        <v/>
      </c>
      <c r="U28" s="126" t="str">
        <f ca="1">'AMORTIZATION TABLE'!D36</f>
        <v/>
      </c>
      <c r="V28" s="126" t="str">
        <f ca="1">'AMORTIZATION TABLE'!D37</f>
        <v/>
      </c>
      <c r="W28" s="126" t="str">
        <f ca="1">'AMORTIZATION TABLE'!D38</f>
        <v/>
      </c>
      <c r="X28" s="126" t="str">
        <f ca="1">'AMORTIZATION TABLE'!D39</f>
        <v/>
      </c>
      <c r="Y28" s="126" t="str">
        <f ca="1">'AMORTIZATION TABLE'!D40</f>
        <v/>
      </c>
      <c r="Z28" s="126" t="str">
        <f ca="1">'AMORTIZATION TABLE'!D41</f>
        <v/>
      </c>
      <c r="AA28" s="126" t="str">
        <f ca="1">'AMORTIZATION TABLE'!D42</f>
        <v/>
      </c>
      <c r="AB28" s="126" t="str">
        <f ca="1">'AMORTIZATION TABLE'!D43</f>
        <v/>
      </c>
      <c r="AC28" s="126" t="str">
        <f ca="1">'AMORTIZATION TABLE'!D44</f>
        <v/>
      </c>
      <c r="AD28" s="126" t="str">
        <f ca="1">'AMORTIZATION TABLE'!D45</f>
        <v/>
      </c>
      <c r="AE28" s="127">
        <f ca="1">SUM(S28:AD28)</f>
        <v>0</v>
      </c>
      <c r="AG28" s="257" t="s">
        <v>73</v>
      </c>
      <c r="AH28" s="126" t="str">
        <f ca="1">'AMORTIZATION TABLE'!D46</f>
        <v/>
      </c>
      <c r="AI28" s="126" t="str">
        <f ca="1">'AMORTIZATION TABLE'!D47</f>
        <v/>
      </c>
      <c r="AJ28" s="126" t="str">
        <f ca="1">'AMORTIZATION TABLE'!D48</f>
        <v/>
      </c>
      <c r="AK28" s="126" t="str">
        <f ca="1">'AMORTIZATION TABLE'!D49</f>
        <v/>
      </c>
      <c r="AL28" s="126" t="str">
        <f ca="1">'AMORTIZATION TABLE'!D50</f>
        <v/>
      </c>
      <c r="AM28" s="126" t="str">
        <f ca="1">'AMORTIZATION TABLE'!D51</f>
        <v/>
      </c>
      <c r="AN28" s="126" t="str">
        <f ca="1">'AMORTIZATION TABLE'!D52</f>
        <v/>
      </c>
      <c r="AO28" s="126" t="str">
        <f ca="1">'AMORTIZATION TABLE'!D53</f>
        <v/>
      </c>
      <c r="AP28" s="126" t="str">
        <f ca="1">'AMORTIZATION TABLE'!D54</f>
        <v/>
      </c>
      <c r="AQ28" s="126" t="str">
        <f ca="1">'AMORTIZATION TABLE'!D55</f>
        <v/>
      </c>
      <c r="AR28" s="126" t="str">
        <f ca="1">'AMORTIZATION TABLE'!D56</f>
        <v/>
      </c>
      <c r="AS28" s="126" t="str">
        <f ca="1">'AMORTIZATION TABLE'!D57</f>
        <v/>
      </c>
      <c r="AT28" s="127">
        <f ca="1">SUM(AH28:AS28)</f>
        <v>0</v>
      </c>
    </row>
    <row r="29" spans="1:46" ht="18" thickBot="1">
      <c r="A29" s="258" t="s">
        <v>74</v>
      </c>
      <c r="B29" s="299"/>
      <c r="C29" s="125" t="s">
        <v>41</v>
      </c>
      <c r="D29" s="126" t="str">
        <f ca="1">'SEMDC Amort Table'!D22</f>
        <v/>
      </c>
      <c r="E29" s="126" t="str">
        <f ca="1">'SEMDC Amort Table'!D23</f>
        <v/>
      </c>
      <c r="F29" s="126" t="str">
        <f ca="1">'SEMDC Amort Table'!D24</f>
        <v/>
      </c>
      <c r="G29" s="126" t="str">
        <f ca="1">'SEMDC Amort Table'!D25</f>
        <v/>
      </c>
      <c r="H29" s="126" t="str">
        <f ca="1">'SEMDC Amort Table'!D26</f>
        <v/>
      </c>
      <c r="I29" s="126" t="str">
        <f ca="1">'SEMDC Amort Table'!D27</f>
        <v/>
      </c>
      <c r="J29" s="126" t="str">
        <f ca="1">'SEMDC Amort Table'!D28</f>
        <v/>
      </c>
      <c r="K29" s="126" t="str">
        <f ca="1">'SEMDC Amort Table'!D29</f>
        <v/>
      </c>
      <c r="L29" s="126" t="str">
        <f ca="1">'SEMDC Amort Table'!D30</f>
        <v/>
      </c>
      <c r="M29" s="126" t="str">
        <f ca="1">'SEMDC Amort Table'!D31</f>
        <v/>
      </c>
      <c r="N29" s="126" t="str">
        <f ca="1">'SEMDC Amort Table'!D32</f>
        <v/>
      </c>
      <c r="O29" s="126" t="str">
        <f ca="1">'SEMDC Amort Table'!D33</f>
        <v/>
      </c>
      <c r="P29" s="127">
        <f ca="1">SUM(C29:O29)</f>
        <v>0</v>
      </c>
      <c r="Q29" s="128" t="s">
        <v>41</v>
      </c>
      <c r="R29" s="258" t="s">
        <v>74</v>
      </c>
      <c r="S29" s="126" t="str">
        <f ca="1">'SEMDC Amort Table'!D34</f>
        <v/>
      </c>
      <c r="T29" s="126" t="str">
        <f ca="1">'SEMDC Amort Table'!D35</f>
        <v/>
      </c>
      <c r="U29" s="126" t="str">
        <f ca="1">'SEMDC Amort Table'!D36</f>
        <v/>
      </c>
      <c r="V29" s="126" t="str">
        <f ca="1">'SEMDC Amort Table'!D37</f>
        <v/>
      </c>
      <c r="W29" s="126" t="str">
        <f ca="1">'SEMDC Amort Table'!D38</f>
        <v/>
      </c>
      <c r="X29" s="126" t="str">
        <f ca="1">'SEMDC Amort Table'!D39</f>
        <v/>
      </c>
      <c r="Y29" s="126" t="str">
        <f ca="1">'SEMDC Amort Table'!D40</f>
        <v/>
      </c>
      <c r="Z29" s="126" t="str">
        <f ca="1">'SEMDC Amort Table'!D41</f>
        <v/>
      </c>
      <c r="AA29" s="126" t="str">
        <f ca="1">'SEMDC Amort Table'!D42</f>
        <v/>
      </c>
      <c r="AB29" s="126" t="str">
        <f ca="1">'SEMDC Amort Table'!D43</f>
        <v/>
      </c>
      <c r="AC29" s="126" t="str">
        <f ca="1">'SEMDC Amort Table'!D44</f>
        <v/>
      </c>
      <c r="AD29" s="126" t="str">
        <f ca="1">'SEMDC Amort Table'!D45</f>
        <v/>
      </c>
      <c r="AE29" s="127">
        <f ca="1">SUM(S29:AD29)</f>
        <v>0</v>
      </c>
      <c r="AG29" s="258" t="s">
        <v>74</v>
      </c>
      <c r="AH29" s="126" t="str">
        <f ca="1">'SEMDC Amort Table'!D46</f>
        <v/>
      </c>
      <c r="AI29" s="126" t="str">
        <f ca="1">'SEMDC Amort Table'!D47</f>
        <v/>
      </c>
      <c r="AJ29" s="126" t="str">
        <f ca="1">'SEMDC Amort Table'!D48</f>
        <v/>
      </c>
      <c r="AK29" s="126" t="str">
        <f ca="1">'SEMDC Amort Table'!D49</f>
        <v/>
      </c>
      <c r="AL29" s="126" t="str">
        <f ca="1">'SEMDC Amort Table'!D50</f>
        <v/>
      </c>
      <c r="AM29" s="126" t="str">
        <f ca="1">'SEMDC Amort Table'!D51</f>
        <v/>
      </c>
      <c r="AN29" s="126" t="str">
        <f ca="1">'SEMDC Amort Table'!D52</f>
        <v/>
      </c>
      <c r="AO29" s="126" t="str">
        <f ca="1">'SEMDC Amort Table'!D53</f>
        <v/>
      </c>
      <c r="AP29" s="126" t="str">
        <f ca="1">'SEMDC Amort Table'!D54</f>
        <v/>
      </c>
      <c r="AQ29" s="126" t="str">
        <f ca="1">'SEMDC Amort Table'!D55</f>
        <v/>
      </c>
      <c r="AR29" s="126" t="str">
        <f ca="1">'SEMDC Amort Table'!D56</f>
        <v/>
      </c>
      <c r="AS29" s="126" t="str">
        <f ca="1">'SEMDC Amort Table'!D57</f>
        <v/>
      </c>
      <c r="AT29" s="127">
        <f ca="1">SUM(AH29:AS29)</f>
        <v>0</v>
      </c>
    </row>
    <row r="30" spans="1:46" ht="18" thickBot="1">
      <c r="A30" s="259" t="s">
        <v>75</v>
      </c>
      <c r="B30" s="300"/>
      <c r="C30" s="143">
        <f t="shared" ref="C30:P30" si="36">SUM(C13:C29)</f>
        <v>0</v>
      </c>
      <c r="D30" s="143">
        <f t="shared" ca="1" si="36"/>
        <v>0</v>
      </c>
      <c r="E30" s="143">
        <f t="shared" ca="1" si="36"/>
        <v>0</v>
      </c>
      <c r="F30" s="143">
        <f t="shared" ca="1" si="36"/>
        <v>0</v>
      </c>
      <c r="G30" s="143">
        <f t="shared" ca="1" si="36"/>
        <v>0</v>
      </c>
      <c r="H30" s="143">
        <f t="shared" ca="1" si="36"/>
        <v>0</v>
      </c>
      <c r="I30" s="143">
        <f t="shared" ca="1" si="36"/>
        <v>0</v>
      </c>
      <c r="J30" s="143">
        <f t="shared" ca="1" si="36"/>
        <v>0</v>
      </c>
      <c r="K30" s="143">
        <f t="shared" ca="1" si="36"/>
        <v>0</v>
      </c>
      <c r="L30" s="143">
        <f ca="1">SUM(L13:L29)</f>
        <v>0</v>
      </c>
      <c r="M30" s="143">
        <f ca="1">SUM(M13:M29)</f>
        <v>0</v>
      </c>
      <c r="N30" s="143">
        <f ca="1">SUM(N13:N29)</f>
        <v>0</v>
      </c>
      <c r="O30" s="261">
        <f ca="1">SUM(O13:O29)</f>
        <v>0</v>
      </c>
      <c r="P30" s="144">
        <f t="shared" ca="1" si="36"/>
        <v>0</v>
      </c>
      <c r="Q30" s="128" t="s">
        <v>41</v>
      </c>
      <c r="R30" s="259" t="s">
        <v>75</v>
      </c>
      <c r="S30" s="143">
        <f t="shared" ref="S30:AE30" ca="1" si="37">SUM(S13:S29)</f>
        <v>0</v>
      </c>
      <c r="T30" s="143">
        <f t="shared" ca="1" si="37"/>
        <v>0</v>
      </c>
      <c r="U30" s="143">
        <f t="shared" ca="1" si="37"/>
        <v>0</v>
      </c>
      <c r="V30" s="143">
        <f t="shared" ca="1" si="37"/>
        <v>0</v>
      </c>
      <c r="W30" s="143">
        <f t="shared" ca="1" si="37"/>
        <v>0</v>
      </c>
      <c r="X30" s="143">
        <f t="shared" ca="1" si="37"/>
        <v>0</v>
      </c>
      <c r="Y30" s="143">
        <f t="shared" ca="1" si="37"/>
        <v>0</v>
      </c>
      <c r="Z30" s="143">
        <f t="shared" ca="1" si="37"/>
        <v>0</v>
      </c>
      <c r="AA30" s="143">
        <f t="shared" ca="1" si="37"/>
        <v>0</v>
      </c>
      <c r="AB30" s="143">
        <f t="shared" ca="1" si="37"/>
        <v>0</v>
      </c>
      <c r="AC30" s="143">
        <f t="shared" ca="1" si="37"/>
        <v>0</v>
      </c>
      <c r="AD30" s="143">
        <f t="shared" ca="1" si="37"/>
        <v>0</v>
      </c>
      <c r="AE30" s="144">
        <f t="shared" ca="1" si="37"/>
        <v>0</v>
      </c>
      <c r="AG30" s="259" t="s">
        <v>75</v>
      </c>
      <c r="AH30" s="143">
        <f t="shared" ref="AH30:AT30" ca="1" si="38">SUM(AH13:AH29)</f>
        <v>0</v>
      </c>
      <c r="AI30" s="143">
        <f t="shared" ca="1" si="38"/>
        <v>0</v>
      </c>
      <c r="AJ30" s="143">
        <f t="shared" ca="1" si="38"/>
        <v>0</v>
      </c>
      <c r="AK30" s="143">
        <f t="shared" ca="1" si="38"/>
        <v>0</v>
      </c>
      <c r="AL30" s="143">
        <f t="shared" ca="1" si="38"/>
        <v>0</v>
      </c>
      <c r="AM30" s="143">
        <f t="shared" ca="1" si="38"/>
        <v>0</v>
      </c>
      <c r="AN30" s="143">
        <f t="shared" ca="1" si="38"/>
        <v>0</v>
      </c>
      <c r="AO30" s="143">
        <f t="shared" ca="1" si="38"/>
        <v>0</v>
      </c>
      <c r="AP30" s="143">
        <f t="shared" ca="1" si="38"/>
        <v>0</v>
      </c>
      <c r="AQ30" s="143">
        <f t="shared" ca="1" si="38"/>
        <v>0</v>
      </c>
      <c r="AR30" s="143">
        <f t="shared" ca="1" si="38"/>
        <v>0</v>
      </c>
      <c r="AS30" s="143">
        <f t="shared" ca="1" si="38"/>
        <v>0</v>
      </c>
      <c r="AT30" s="144">
        <f t="shared" ca="1" si="38"/>
        <v>0</v>
      </c>
    </row>
    <row r="31" spans="1:46" ht="17.25">
      <c r="A31" s="258" t="s">
        <v>76</v>
      </c>
      <c r="B31" s="301"/>
      <c r="C31" s="145">
        <v>0</v>
      </c>
      <c r="D31" s="126" t="str">
        <f ca="1">'AMORTIZATION TABLE'!E22</f>
        <v/>
      </c>
      <c r="E31" s="126" t="str">
        <f ca="1">'AMORTIZATION TABLE'!E23</f>
        <v/>
      </c>
      <c r="F31" s="126" t="str">
        <f ca="1">'AMORTIZATION TABLE'!E24</f>
        <v/>
      </c>
      <c r="G31" s="126" t="str">
        <f ca="1">'AMORTIZATION TABLE'!E25</f>
        <v/>
      </c>
      <c r="H31" s="126" t="str">
        <f ca="1">'AMORTIZATION TABLE'!E26</f>
        <v/>
      </c>
      <c r="I31" s="126" t="str">
        <f ca="1">'AMORTIZATION TABLE'!E27</f>
        <v/>
      </c>
      <c r="J31" s="126" t="str">
        <f ca="1">'AMORTIZATION TABLE'!E28</f>
        <v/>
      </c>
      <c r="K31" s="126" t="str">
        <f ca="1">'AMORTIZATION TABLE'!E29</f>
        <v/>
      </c>
      <c r="L31" s="126" t="str">
        <f ca="1">'AMORTIZATION TABLE'!E30</f>
        <v/>
      </c>
      <c r="M31" s="126" t="str">
        <f ca="1">'AMORTIZATION TABLE'!E31</f>
        <v/>
      </c>
      <c r="N31" s="126" t="str">
        <f ca="1">'AMORTIZATION TABLE'!E32</f>
        <v/>
      </c>
      <c r="O31" s="126" t="str">
        <f ca="1">'AMORTIZATION TABLE'!E33</f>
        <v/>
      </c>
      <c r="P31" s="127">
        <f t="shared" ref="P31:P36" ca="1" si="39">SUM(D31:O31)</f>
        <v>0</v>
      </c>
      <c r="Q31" s="128" t="s">
        <v>41</v>
      </c>
      <c r="R31" s="258" t="s">
        <v>76</v>
      </c>
      <c r="S31" s="126" t="str">
        <f ca="1">'AMORTIZATION TABLE'!E34</f>
        <v/>
      </c>
      <c r="T31" s="126" t="str">
        <f ca="1">'AMORTIZATION TABLE'!E35</f>
        <v/>
      </c>
      <c r="U31" s="126" t="str">
        <f ca="1">'AMORTIZATION TABLE'!E36</f>
        <v/>
      </c>
      <c r="V31" s="126" t="str">
        <f ca="1">'AMORTIZATION TABLE'!E37</f>
        <v/>
      </c>
      <c r="W31" s="126" t="str">
        <f ca="1">'AMORTIZATION TABLE'!E38</f>
        <v/>
      </c>
      <c r="X31" s="126" t="str">
        <f ca="1">'AMORTIZATION TABLE'!E39</f>
        <v/>
      </c>
      <c r="Y31" s="126" t="str">
        <f ca="1">'AMORTIZATION TABLE'!E40</f>
        <v/>
      </c>
      <c r="Z31" s="126" t="str">
        <f ca="1">'AMORTIZATION TABLE'!E41</f>
        <v/>
      </c>
      <c r="AA31" s="126" t="str">
        <f ca="1">'AMORTIZATION TABLE'!E42</f>
        <v/>
      </c>
      <c r="AB31" s="126" t="str">
        <f ca="1">'AMORTIZATION TABLE'!E43</f>
        <v/>
      </c>
      <c r="AC31" s="126" t="str">
        <f ca="1">'AMORTIZATION TABLE'!E44</f>
        <v/>
      </c>
      <c r="AD31" s="126" t="str">
        <f ca="1">'AMORTIZATION TABLE'!E45</f>
        <v/>
      </c>
      <c r="AE31" s="127">
        <f t="shared" ref="AE31:AE36" ca="1" si="40">SUM(S31:AD31)</f>
        <v>0</v>
      </c>
      <c r="AG31" s="258" t="s">
        <v>76</v>
      </c>
      <c r="AH31" s="126" t="str">
        <f ca="1">'AMORTIZATION TABLE'!E46</f>
        <v/>
      </c>
      <c r="AI31" s="126" t="str">
        <f ca="1">'AMORTIZATION TABLE'!E47</f>
        <v/>
      </c>
      <c r="AJ31" s="126" t="str">
        <f ca="1">'AMORTIZATION TABLE'!E48</f>
        <v/>
      </c>
      <c r="AK31" s="126" t="str">
        <f ca="1">'AMORTIZATION TABLE'!E49</f>
        <v/>
      </c>
      <c r="AL31" s="126" t="str">
        <f ca="1">'AMORTIZATION TABLE'!E50</f>
        <v/>
      </c>
      <c r="AM31" s="126" t="str">
        <f ca="1">'AMORTIZATION TABLE'!E51</f>
        <v/>
      </c>
      <c r="AN31" s="126" t="str">
        <f ca="1">'AMORTIZATION TABLE'!E52</f>
        <v/>
      </c>
      <c r="AO31" s="126" t="str">
        <f ca="1">'AMORTIZATION TABLE'!E53</f>
        <v/>
      </c>
      <c r="AP31" s="126" t="str">
        <f ca="1">'AMORTIZATION TABLE'!E54</f>
        <v/>
      </c>
      <c r="AQ31" s="126" t="str">
        <f ca="1">'AMORTIZATION TABLE'!E55</f>
        <v/>
      </c>
      <c r="AR31" s="126" t="str">
        <f ca="1">'AMORTIZATION TABLE'!E56</f>
        <v/>
      </c>
      <c r="AS31" s="126" t="str">
        <f ca="1">'AMORTIZATION TABLE'!E57</f>
        <v/>
      </c>
      <c r="AT31" s="127">
        <f t="shared" ref="AT31:AT36" ca="1" si="41">SUM(AH31:AS31)</f>
        <v>0</v>
      </c>
    </row>
    <row r="32" spans="1:46" ht="17.25">
      <c r="A32" s="258" t="s">
        <v>77</v>
      </c>
      <c r="B32" s="301"/>
      <c r="C32" s="145"/>
      <c r="D32" s="126" t="str">
        <f ca="1">'SEMDC Amort Table'!E22</f>
        <v/>
      </c>
      <c r="E32" s="126" t="str">
        <f ca="1">'SEMDC Amort Table'!E23</f>
        <v/>
      </c>
      <c r="F32" s="126" t="str">
        <f ca="1">'SEMDC Amort Table'!E24</f>
        <v/>
      </c>
      <c r="G32" s="126" t="str">
        <f ca="1">'SEMDC Amort Table'!E25</f>
        <v/>
      </c>
      <c r="H32" s="126" t="str">
        <f ca="1">'SEMDC Amort Table'!E26</f>
        <v/>
      </c>
      <c r="I32" s="126" t="str">
        <f ca="1">'SEMDC Amort Table'!E27</f>
        <v/>
      </c>
      <c r="J32" s="126" t="str">
        <f ca="1">'SEMDC Amort Table'!E28</f>
        <v/>
      </c>
      <c r="K32" s="126" t="str">
        <f ca="1">'SEMDC Amort Table'!E29</f>
        <v/>
      </c>
      <c r="L32" s="126" t="str">
        <f ca="1">'SEMDC Amort Table'!E30</f>
        <v/>
      </c>
      <c r="M32" s="126" t="str">
        <f ca="1">'SEMDC Amort Table'!E31</f>
        <v/>
      </c>
      <c r="N32" s="126" t="str">
        <f ca="1">'SEMDC Amort Table'!E32</f>
        <v/>
      </c>
      <c r="O32" s="126" t="str">
        <f ca="1">'SEMDC Amort Table'!E33</f>
        <v/>
      </c>
      <c r="P32" s="127">
        <f t="shared" ca="1" si="39"/>
        <v>0</v>
      </c>
      <c r="Q32" s="128"/>
      <c r="R32" s="258" t="s">
        <v>77</v>
      </c>
      <c r="S32" s="126" t="str">
        <f ca="1">'SEMDC Amort Table'!E34</f>
        <v/>
      </c>
      <c r="T32" s="126" t="str">
        <f ca="1">'SEMDC Amort Table'!E35</f>
        <v/>
      </c>
      <c r="U32" s="126" t="str">
        <f ca="1">'SEMDC Amort Table'!E36</f>
        <v/>
      </c>
      <c r="V32" s="126" t="str">
        <f ca="1">'SEMDC Amort Table'!E37</f>
        <v/>
      </c>
      <c r="W32" s="126" t="str">
        <f ca="1">'SEMDC Amort Table'!E38</f>
        <v/>
      </c>
      <c r="X32" s="126" t="str">
        <f ca="1">'SEMDC Amort Table'!E39</f>
        <v/>
      </c>
      <c r="Y32" s="126" t="str">
        <f ca="1">'SEMDC Amort Table'!E40</f>
        <v/>
      </c>
      <c r="Z32" s="126" t="str">
        <f ca="1">'SEMDC Amort Table'!E41</f>
        <v/>
      </c>
      <c r="AA32" s="126" t="str">
        <f ca="1">'SEMDC Amort Table'!E42</f>
        <v/>
      </c>
      <c r="AB32" s="126" t="str">
        <f ca="1">'SEMDC Amort Table'!E43</f>
        <v/>
      </c>
      <c r="AC32" s="126" t="str">
        <f ca="1">'SEMDC Amort Table'!E44</f>
        <v/>
      </c>
      <c r="AD32" s="126" t="str">
        <f ca="1">'SEMDC Amort Table'!E45</f>
        <v/>
      </c>
      <c r="AE32" s="127">
        <f t="shared" ca="1" si="40"/>
        <v>0</v>
      </c>
      <c r="AG32" s="258" t="s">
        <v>77</v>
      </c>
      <c r="AH32" s="126" t="str">
        <f ca="1">'SEMDC Amort Table'!E46</f>
        <v/>
      </c>
      <c r="AI32" s="126" t="str">
        <f ca="1">'SEMDC Amort Table'!E47</f>
        <v/>
      </c>
      <c r="AJ32" s="126" t="str">
        <f ca="1">'SEMDC Amort Table'!E48</f>
        <v/>
      </c>
      <c r="AK32" s="126" t="str">
        <f ca="1">'SEMDC Amort Table'!E49</f>
        <v/>
      </c>
      <c r="AL32" s="126" t="str">
        <f ca="1">'SEMDC Amort Table'!E50</f>
        <v/>
      </c>
      <c r="AM32" s="126" t="str">
        <f ca="1">'SEMDC Amort Table'!E51</f>
        <v/>
      </c>
      <c r="AN32" s="126" t="str">
        <f ca="1">'SEMDC Amort Table'!E52</f>
        <v/>
      </c>
      <c r="AO32" s="126" t="str">
        <f ca="1">'SEMDC Amort Table'!E53</f>
        <v/>
      </c>
      <c r="AP32" s="126" t="str">
        <f ca="1">'SEMDC Amort Table'!E54</f>
        <v/>
      </c>
      <c r="AQ32" s="126" t="str">
        <f ca="1">'SEMDC Amort Table'!E55</f>
        <v/>
      </c>
      <c r="AR32" s="126" t="str">
        <f ca="1">'SEMDC Amort Table'!E56</f>
        <v/>
      </c>
      <c r="AS32" s="126" t="str">
        <f ca="1">'SEMDC Amort Table'!E57</f>
        <v/>
      </c>
      <c r="AT32" s="127">
        <f t="shared" ca="1" si="41"/>
        <v>0</v>
      </c>
    </row>
    <row r="33" spans="1:46" ht="17.25">
      <c r="A33" s="252" t="s">
        <v>78</v>
      </c>
      <c r="B33" s="260"/>
      <c r="C33" s="126"/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27">
        <f t="shared" si="39"/>
        <v>0</v>
      </c>
      <c r="Q33" s="128" t="s">
        <v>41</v>
      </c>
      <c r="R33" s="252" t="s">
        <v>78</v>
      </c>
      <c r="S33" s="126">
        <f>M33*1.05</f>
        <v>0</v>
      </c>
      <c r="T33" s="126">
        <f>N33*1.05</f>
        <v>0</v>
      </c>
      <c r="U33" s="126">
        <f>O33*1.05</f>
        <v>0</v>
      </c>
      <c r="V33" s="126">
        <f t="shared" ref="V33:AD33" si="42">D33*1.05</f>
        <v>0</v>
      </c>
      <c r="W33" s="126">
        <f t="shared" si="42"/>
        <v>0</v>
      </c>
      <c r="X33" s="126">
        <f t="shared" si="42"/>
        <v>0</v>
      </c>
      <c r="Y33" s="126">
        <f t="shared" si="42"/>
        <v>0</v>
      </c>
      <c r="Z33" s="126">
        <f t="shared" si="42"/>
        <v>0</v>
      </c>
      <c r="AA33" s="126">
        <f t="shared" si="42"/>
        <v>0</v>
      </c>
      <c r="AB33" s="126">
        <f t="shared" si="42"/>
        <v>0</v>
      </c>
      <c r="AC33" s="126">
        <f t="shared" si="42"/>
        <v>0</v>
      </c>
      <c r="AD33" s="126">
        <f t="shared" si="42"/>
        <v>0</v>
      </c>
      <c r="AE33" s="127">
        <f t="shared" si="40"/>
        <v>0</v>
      </c>
      <c r="AG33" s="252" t="s">
        <v>78</v>
      </c>
      <c r="AH33" s="126">
        <f>S33*1.05</f>
        <v>0</v>
      </c>
      <c r="AI33" s="126">
        <f t="shared" ref="AI33:AS33" si="43">T33*1.05</f>
        <v>0</v>
      </c>
      <c r="AJ33" s="126">
        <f t="shared" si="43"/>
        <v>0</v>
      </c>
      <c r="AK33" s="126">
        <f t="shared" si="43"/>
        <v>0</v>
      </c>
      <c r="AL33" s="126">
        <f t="shared" si="43"/>
        <v>0</v>
      </c>
      <c r="AM33" s="126">
        <f t="shared" si="43"/>
        <v>0</v>
      </c>
      <c r="AN33" s="126">
        <f t="shared" si="43"/>
        <v>0</v>
      </c>
      <c r="AO33" s="126">
        <f t="shared" si="43"/>
        <v>0</v>
      </c>
      <c r="AP33" s="126">
        <f t="shared" si="43"/>
        <v>0</v>
      </c>
      <c r="AQ33" s="126">
        <f t="shared" si="43"/>
        <v>0</v>
      </c>
      <c r="AR33" s="126">
        <f t="shared" si="43"/>
        <v>0</v>
      </c>
      <c r="AS33" s="126">
        <f t="shared" si="43"/>
        <v>0</v>
      </c>
      <c r="AT33" s="127">
        <f t="shared" si="41"/>
        <v>0</v>
      </c>
    </row>
    <row r="34" spans="1:46" ht="17.25">
      <c r="A34" s="260" t="s">
        <v>79</v>
      </c>
      <c r="B34" s="260"/>
      <c r="C34" s="145" t="s">
        <v>41</v>
      </c>
      <c r="D34" s="126">
        <v>0</v>
      </c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  <c r="K34" s="126">
        <v>0</v>
      </c>
      <c r="L34" s="126">
        <v>0</v>
      </c>
      <c r="M34" s="126">
        <v>0</v>
      </c>
      <c r="N34" s="126" t="s">
        <v>41</v>
      </c>
      <c r="O34" s="126">
        <v>0</v>
      </c>
      <c r="P34" s="127">
        <f t="shared" si="39"/>
        <v>0</v>
      </c>
      <c r="Q34" s="128" t="s">
        <v>41</v>
      </c>
      <c r="R34" s="260" t="s">
        <v>79</v>
      </c>
      <c r="S34" s="126">
        <v>0</v>
      </c>
      <c r="T34" s="126" t="s">
        <v>41</v>
      </c>
      <c r="U34" s="126">
        <v>0</v>
      </c>
      <c r="V34" s="126">
        <v>0</v>
      </c>
      <c r="W34" s="126">
        <v>0</v>
      </c>
      <c r="X34" s="126">
        <v>0</v>
      </c>
      <c r="Y34" s="126">
        <v>0</v>
      </c>
      <c r="Z34" s="126">
        <v>0</v>
      </c>
      <c r="AA34" s="126">
        <v>0</v>
      </c>
      <c r="AB34" s="126">
        <v>0</v>
      </c>
      <c r="AC34" s="126">
        <v>0</v>
      </c>
      <c r="AD34" s="126">
        <v>0</v>
      </c>
      <c r="AE34" s="127">
        <f t="shared" si="40"/>
        <v>0</v>
      </c>
      <c r="AG34" s="260" t="s">
        <v>79</v>
      </c>
      <c r="AH34" s="126">
        <v>0</v>
      </c>
      <c r="AI34" s="126" t="s">
        <v>41</v>
      </c>
      <c r="AJ34" s="126">
        <v>0</v>
      </c>
      <c r="AK34" s="126">
        <v>0</v>
      </c>
      <c r="AL34" s="126">
        <v>0</v>
      </c>
      <c r="AM34" s="126">
        <v>0</v>
      </c>
      <c r="AN34" s="126">
        <v>0</v>
      </c>
      <c r="AO34" s="126">
        <v>0</v>
      </c>
      <c r="AP34" s="126">
        <v>0</v>
      </c>
      <c r="AQ34" s="126">
        <v>0</v>
      </c>
      <c r="AR34" s="126">
        <v>0</v>
      </c>
      <c r="AS34" s="126">
        <v>0</v>
      </c>
      <c r="AT34" s="127">
        <f t="shared" si="41"/>
        <v>0</v>
      </c>
    </row>
    <row r="35" spans="1:46" ht="17.25">
      <c r="A35" s="260" t="s">
        <v>80</v>
      </c>
      <c r="B35" s="260"/>
      <c r="C35" s="145" t="s">
        <v>41</v>
      </c>
      <c r="D35" s="126">
        <v>0</v>
      </c>
      <c r="E35" s="126">
        <f ca="1">'PROJ. 3YR INCOME'!$C$35*E41</f>
        <v>0</v>
      </c>
      <c r="F35" s="126">
        <f ca="1">'PROJ. 3YR INCOME'!$C$35*F41</f>
        <v>0</v>
      </c>
      <c r="G35" s="126">
        <f ca="1">'PROJ. 3YR INCOME'!$C$35*G41</f>
        <v>0</v>
      </c>
      <c r="H35" s="126">
        <f ca="1">'PROJ. 3YR INCOME'!$C$35*H41</f>
        <v>0</v>
      </c>
      <c r="I35" s="126">
        <f ca="1">'PROJ. 3YR INCOME'!$C$35*I41</f>
        <v>0</v>
      </c>
      <c r="J35" s="126">
        <f ca="1">'PROJ. 3YR INCOME'!$C$35*J41</f>
        <v>0</v>
      </c>
      <c r="K35" s="126">
        <f ca="1">'PROJ. 3YR INCOME'!$C$35*K41</f>
        <v>0</v>
      </c>
      <c r="L35" s="126">
        <f ca="1">'PROJ. 3YR INCOME'!$C$35*L41</f>
        <v>0</v>
      </c>
      <c r="M35" s="126">
        <f ca="1">'PROJ. 3YR INCOME'!$C$35*M41</f>
        <v>0</v>
      </c>
      <c r="N35" s="126">
        <f ca="1">'PROJ. 3YR INCOME'!$C$35*N41</f>
        <v>0</v>
      </c>
      <c r="O35" s="126">
        <f ca="1">'PROJ. 3YR INCOME'!$C$35*O41</f>
        <v>0</v>
      </c>
      <c r="P35" s="127">
        <f t="shared" ca="1" si="39"/>
        <v>0</v>
      </c>
      <c r="Q35" s="128" t="s">
        <v>41</v>
      </c>
      <c r="R35" s="260" t="s">
        <v>80</v>
      </c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7">
        <f t="shared" si="40"/>
        <v>0</v>
      </c>
      <c r="AG35" s="260" t="s">
        <v>80</v>
      </c>
      <c r="AH35" s="126">
        <f ca="1">'PROJ. 3YR INCOME'!$I$35*M41</f>
        <v>0</v>
      </c>
      <c r="AI35" s="126">
        <f ca="1">'PROJ. 3YR INCOME'!$I$35*N41</f>
        <v>0</v>
      </c>
      <c r="AJ35" s="126">
        <f ca="1">'PROJ. 3YR INCOME'!$I$35*O41</f>
        <v>0</v>
      </c>
      <c r="AK35" s="126">
        <f ca="1">'PROJ. 3YR INCOME'!$I$35*D41</f>
        <v>0</v>
      </c>
      <c r="AL35" s="126">
        <f ca="1">'PROJ. 3YR INCOME'!$I$35*E41</f>
        <v>0</v>
      </c>
      <c r="AM35" s="126">
        <f ca="1">'PROJ. 3YR INCOME'!$I$35*F41</f>
        <v>0</v>
      </c>
      <c r="AN35" s="126">
        <f ca="1">'PROJ. 3YR INCOME'!$I$35*G41</f>
        <v>0</v>
      </c>
      <c r="AO35" s="126">
        <f ca="1">'PROJ. 3YR INCOME'!$I$35*H41</f>
        <v>0</v>
      </c>
      <c r="AP35" s="126">
        <f ca="1">'PROJ. 3YR INCOME'!$I$35*I41</f>
        <v>0</v>
      </c>
      <c r="AQ35" s="126">
        <f ca="1">'PROJ. 3YR INCOME'!$I$35*J41</f>
        <v>0</v>
      </c>
      <c r="AR35" s="126">
        <f ca="1">'PROJ. 3YR INCOME'!$I$35*K41</f>
        <v>0</v>
      </c>
      <c r="AS35" s="126">
        <f ca="1">'PROJ. 3YR INCOME'!$I$35*L41</f>
        <v>0</v>
      </c>
      <c r="AT35" s="127">
        <f t="shared" ca="1" si="41"/>
        <v>0</v>
      </c>
    </row>
    <row r="36" spans="1:46" ht="17.25">
      <c r="A36" s="260" t="s">
        <v>81</v>
      </c>
      <c r="B36" s="260"/>
      <c r="C36" s="145"/>
      <c r="D36" s="126">
        <v>0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7">
        <f t="shared" si="39"/>
        <v>0</v>
      </c>
      <c r="Q36" s="128" t="s">
        <v>41</v>
      </c>
      <c r="R36" s="260" t="s">
        <v>81</v>
      </c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7">
        <f t="shared" si="40"/>
        <v>0</v>
      </c>
      <c r="AG36" s="260" t="s">
        <v>81</v>
      </c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7">
        <f t="shared" si="41"/>
        <v>0</v>
      </c>
    </row>
    <row r="37" spans="1:46" ht="16.5" thickBot="1">
      <c r="A37" s="134" t="s">
        <v>82</v>
      </c>
      <c r="B37" s="302"/>
      <c r="C37" s="146">
        <f t="shared" ref="C37:P37" si="44">SUM(C31:C36)+C30</f>
        <v>0</v>
      </c>
      <c r="D37" s="146">
        <f t="shared" ca="1" si="44"/>
        <v>0</v>
      </c>
      <c r="E37" s="146">
        <f t="shared" ca="1" si="44"/>
        <v>0</v>
      </c>
      <c r="F37" s="146">
        <f t="shared" ca="1" si="44"/>
        <v>0</v>
      </c>
      <c r="G37" s="146">
        <f t="shared" ca="1" si="44"/>
        <v>0</v>
      </c>
      <c r="H37" s="146">
        <f t="shared" ca="1" si="44"/>
        <v>0</v>
      </c>
      <c r="I37" s="146">
        <f t="shared" ca="1" si="44"/>
        <v>0</v>
      </c>
      <c r="J37" s="146">
        <f t="shared" ca="1" si="44"/>
        <v>0</v>
      </c>
      <c r="K37" s="146">
        <f t="shared" ca="1" si="44"/>
        <v>0</v>
      </c>
      <c r="L37" s="146">
        <f ca="1">SUM(L31:L36)+L30</f>
        <v>0</v>
      </c>
      <c r="M37" s="146">
        <f ca="1">SUM(M31:M36)+M30</f>
        <v>0</v>
      </c>
      <c r="N37" s="146">
        <f ca="1">SUM(N31:N36)+N30</f>
        <v>0</v>
      </c>
      <c r="O37" s="130">
        <f ca="1">SUM(O31:O36)+O30</f>
        <v>0</v>
      </c>
      <c r="P37" s="133">
        <f t="shared" ca="1" si="44"/>
        <v>0</v>
      </c>
      <c r="Q37" s="128" t="s">
        <v>41</v>
      </c>
      <c r="R37" s="134" t="s">
        <v>82</v>
      </c>
      <c r="S37" s="146">
        <f t="shared" ref="S37:AE37" ca="1" si="45">SUM(S31:S36)+S30</f>
        <v>0</v>
      </c>
      <c r="T37" s="146">
        <f t="shared" ca="1" si="45"/>
        <v>0</v>
      </c>
      <c r="U37" s="146">
        <f t="shared" ca="1" si="45"/>
        <v>0</v>
      </c>
      <c r="V37" s="146">
        <f t="shared" ca="1" si="45"/>
        <v>0</v>
      </c>
      <c r="W37" s="146">
        <f t="shared" ca="1" si="45"/>
        <v>0</v>
      </c>
      <c r="X37" s="146">
        <f t="shared" ca="1" si="45"/>
        <v>0</v>
      </c>
      <c r="Y37" s="146">
        <f t="shared" ca="1" si="45"/>
        <v>0</v>
      </c>
      <c r="Z37" s="146">
        <f t="shared" ca="1" si="45"/>
        <v>0</v>
      </c>
      <c r="AA37" s="146">
        <f t="shared" ca="1" si="45"/>
        <v>0</v>
      </c>
      <c r="AB37" s="146">
        <f t="shared" ca="1" si="45"/>
        <v>0</v>
      </c>
      <c r="AC37" s="146">
        <f t="shared" ca="1" si="45"/>
        <v>0</v>
      </c>
      <c r="AD37" s="146">
        <f t="shared" ca="1" si="45"/>
        <v>0</v>
      </c>
      <c r="AE37" s="133">
        <f t="shared" ca="1" si="45"/>
        <v>0</v>
      </c>
      <c r="AG37" s="134" t="s">
        <v>82</v>
      </c>
      <c r="AH37" s="146">
        <f t="shared" ref="AH37:AT37" ca="1" si="46">SUM(AH31:AH36)+AH30</f>
        <v>0</v>
      </c>
      <c r="AI37" s="146">
        <f t="shared" ca="1" si="46"/>
        <v>0</v>
      </c>
      <c r="AJ37" s="146">
        <f t="shared" ca="1" si="46"/>
        <v>0</v>
      </c>
      <c r="AK37" s="146">
        <f t="shared" ca="1" si="46"/>
        <v>0</v>
      </c>
      <c r="AL37" s="146">
        <f t="shared" ca="1" si="46"/>
        <v>0</v>
      </c>
      <c r="AM37" s="146">
        <f t="shared" ca="1" si="46"/>
        <v>0</v>
      </c>
      <c r="AN37" s="146">
        <f t="shared" ca="1" si="46"/>
        <v>0</v>
      </c>
      <c r="AO37" s="146">
        <f t="shared" ca="1" si="46"/>
        <v>0</v>
      </c>
      <c r="AP37" s="146">
        <f t="shared" ca="1" si="46"/>
        <v>0</v>
      </c>
      <c r="AQ37" s="146">
        <f t="shared" ca="1" si="46"/>
        <v>0</v>
      </c>
      <c r="AR37" s="146">
        <f t="shared" ca="1" si="46"/>
        <v>0</v>
      </c>
      <c r="AS37" s="146">
        <f t="shared" ca="1" si="46"/>
        <v>0</v>
      </c>
      <c r="AT37" s="133">
        <f t="shared" ca="1" si="46"/>
        <v>0</v>
      </c>
    </row>
    <row r="38" spans="1:46" ht="20.25" customHeight="1" thickTop="1" thickBot="1">
      <c r="A38" s="329" t="s">
        <v>83</v>
      </c>
      <c r="B38" s="330"/>
      <c r="C38" s="147">
        <f t="shared" ref="C38:K38" si="47">C11-C37</f>
        <v>0</v>
      </c>
      <c r="D38" s="148">
        <f t="shared" ca="1" si="47"/>
        <v>0</v>
      </c>
      <c r="E38" s="148">
        <f t="shared" ca="1" si="47"/>
        <v>0</v>
      </c>
      <c r="F38" s="148">
        <f t="shared" ca="1" si="47"/>
        <v>0</v>
      </c>
      <c r="G38" s="148">
        <f t="shared" ca="1" si="47"/>
        <v>0</v>
      </c>
      <c r="H38" s="148">
        <f t="shared" ca="1" si="47"/>
        <v>0</v>
      </c>
      <c r="I38" s="148">
        <f t="shared" ca="1" si="47"/>
        <v>0</v>
      </c>
      <c r="J38" s="148">
        <f t="shared" ca="1" si="47"/>
        <v>0</v>
      </c>
      <c r="K38" s="148">
        <f t="shared" ca="1" si="47"/>
        <v>0</v>
      </c>
      <c r="L38" s="149">
        <f ca="1">L11-L37</f>
        <v>0</v>
      </c>
      <c r="M38" s="148">
        <f ca="1">M11-M37</f>
        <v>0</v>
      </c>
      <c r="N38" s="148">
        <f ca="1">N11-N37</f>
        <v>0</v>
      </c>
      <c r="O38" s="148">
        <f ca="1">O11-O37</f>
        <v>0</v>
      </c>
      <c r="P38" s="150"/>
      <c r="Q38" s="138" t="s">
        <v>41</v>
      </c>
      <c r="R38" s="329" t="s">
        <v>83</v>
      </c>
      <c r="S38" s="148">
        <f t="shared" ref="S38:AD38" ca="1" si="48">S11-S37</f>
        <v>0</v>
      </c>
      <c r="T38" s="148">
        <f t="shared" ca="1" si="48"/>
        <v>0</v>
      </c>
      <c r="U38" s="148">
        <f t="shared" ca="1" si="48"/>
        <v>0</v>
      </c>
      <c r="V38" s="148">
        <f t="shared" ca="1" si="48"/>
        <v>0</v>
      </c>
      <c r="W38" s="148">
        <f t="shared" ca="1" si="48"/>
        <v>0</v>
      </c>
      <c r="X38" s="148">
        <f t="shared" ca="1" si="48"/>
        <v>0</v>
      </c>
      <c r="Y38" s="148">
        <f t="shared" ca="1" si="48"/>
        <v>0</v>
      </c>
      <c r="Z38" s="148">
        <f t="shared" ca="1" si="48"/>
        <v>0</v>
      </c>
      <c r="AA38" s="148">
        <f t="shared" ca="1" si="48"/>
        <v>0</v>
      </c>
      <c r="AB38" s="148">
        <f t="shared" ca="1" si="48"/>
        <v>0</v>
      </c>
      <c r="AC38" s="148">
        <f t="shared" ca="1" si="48"/>
        <v>0</v>
      </c>
      <c r="AD38" s="149">
        <f t="shared" ca="1" si="48"/>
        <v>0</v>
      </c>
      <c r="AE38" s="150"/>
      <c r="AG38" s="329" t="s">
        <v>83</v>
      </c>
      <c r="AH38" s="148">
        <f t="shared" ref="AH38:AS38" ca="1" si="49">AH11-AH37</f>
        <v>0</v>
      </c>
      <c r="AI38" s="148">
        <f t="shared" ca="1" si="49"/>
        <v>0</v>
      </c>
      <c r="AJ38" s="148">
        <f t="shared" ca="1" si="49"/>
        <v>0</v>
      </c>
      <c r="AK38" s="148">
        <f t="shared" ca="1" si="49"/>
        <v>0</v>
      </c>
      <c r="AL38" s="148">
        <f t="shared" ca="1" si="49"/>
        <v>0</v>
      </c>
      <c r="AM38" s="148">
        <f t="shared" ca="1" si="49"/>
        <v>0</v>
      </c>
      <c r="AN38" s="148">
        <f t="shared" ca="1" si="49"/>
        <v>0</v>
      </c>
      <c r="AO38" s="148">
        <f t="shared" ca="1" si="49"/>
        <v>0</v>
      </c>
      <c r="AP38" s="148">
        <f t="shared" ca="1" si="49"/>
        <v>0</v>
      </c>
      <c r="AQ38" s="148">
        <f t="shared" ca="1" si="49"/>
        <v>0</v>
      </c>
      <c r="AR38" s="148">
        <f t="shared" ca="1" si="49"/>
        <v>0</v>
      </c>
      <c r="AS38" s="149">
        <f t="shared" ca="1" si="49"/>
        <v>0</v>
      </c>
      <c r="AT38" s="150"/>
    </row>
    <row r="39" spans="1:46" ht="15.75" thickTop="1">
      <c r="Q39" s="152" t="s">
        <v>41</v>
      </c>
      <c r="V39" s="153"/>
      <c r="W39" s="124"/>
    </row>
    <row r="40" spans="1:46" s="158" customFormat="1" ht="15.75" thickBot="1">
      <c r="W40" s="158" t="s">
        <v>41</v>
      </c>
    </row>
    <row r="41" spans="1:46" s="158" customFormat="1" ht="16.5" thickTop="1" thickBot="1">
      <c r="C41" s="278"/>
      <c r="D41" s="279"/>
      <c r="E41" s="279"/>
      <c r="F41" s="279"/>
      <c r="G41" s="280"/>
      <c r="H41" s="280"/>
      <c r="I41" s="280"/>
      <c r="J41" s="280"/>
      <c r="K41" s="280"/>
      <c r="L41" s="167"/>
      <c r="M41" s="166"/>
      <c r="N41" s="166"/>
      <c r="O41" s="166"/>
    </row>
    <row r="42" spans="1:46" s="159" customFormat="1" ht="16.5" thickTop="1" thickBot="1">
      <c r="C42" s="281"/>
      <c r="D42" s="281"/>
      <c r="E42" s="281"/>
      <c r="F42" s="281"/>
      <c r="G42" s="281"/>
      <c r="H42" s="281"/>
      <c r="I42" s="281"/>
      <c r="J42" s="281"/>
      <c r="K42" s="281"/>
    </row>
    <row r="43" spans="1:46" s="159" customFormat="1" ht="19.5" thickTop="1" thickBot="1">
      <c r="A43" s="263" t="s">
        <v>84</v>
      </c>
      <c r="B43" s="303"/>
      <c r="C43" s="281"/>
      <c r="D43" s="281"/>
      <c r="E43" s="281"/>
      <c r="F43" s="281"/>
      <c r="G43" s="281"/>
      <c r="H43" s="281"/>
      <c r="I43" s="281"/>
      <c r="J43" s="281"/>
      <c r="K43" s="281"/>
    </row>
    <row r="44" spans="1:46" ht="16.5" thickTop="1" thickBot="1">
      <c r="C44" s="282"/>
      <c r="D44" s="282"/>
      <c r="E44" s="282"/>
      <c r="F44" s="282"/>
      <c r="G44" s="282"/>
      <c r="H44" s="282"/>
      <c r="I44" s="282"/>
      <c r="J44" s="282"/>
      <c r="K44" s="282"/>
      <c r="L44" s="151"/>
      <c r="M44" s="151"/>
      <c r="N44" s="151"/>
      <c r="O44" s="151">
        <v>0</v>
      </c>
    </row>
    <row r="45" spans="1:46" ht="16.5" thickTop="1" thickBot="1">
      <c r="C45" s="283"/>
      <c r="D45" s="283"/>
      <c r="E45" s="283"/>
      <c r="F45" s="283"/>
      <c r="G45" s="283"/>
      <c r="H45" s="283"/>
      <c r="I45" s="283"/>
      <c r="J45" s="283"/>
      <c r="K45" s="283"/>
      <c r="L45" s="157"/>
      <c r="M45" s="157"/>
      <c r="N45" s="157"/>
      <c r="O45" s="157"/>
    </row>
    <row r="46" spans="1:46" ht="16.5" thickTop="1" thickBot="1">
      <c r="C46" s="282"/>
      <c r="D46" s="284"/>
      <c r="E46" s="284"/>
      <c r="F46" s="284"/>
      <c r="G46" s="284"/>
      <c r="H46" s="284"/>
      <c r="I46" s="284"/>
      <c r="J46" s="284"/>
      <c r="K46" s="284"/>
    </row>
    <row r="47" spans="1:46" ht="16.5" thickTop="1" thickBot="1">
      <c r="C47" s="282"/>
      <c r="D47" s="284"/>
      <c r="E47" s="284"/>
      <c r="F47" s="284"/>
      <c r="G47" s="284"/>
      <c r="H47" s="284"/>
      <c r="I47" s="284"/>
      <c r="J47" s="284"/>
      <c r="K47" s="284"/>
    </row>
    <row r="48" spans="1:46" ht="16.5" thickTop="1" thickBot="1">
      <c r="C48" s="282"/>
      <c r="D48" s="284"/>
      <c r="E48" s="284"/>
      <c r="F48" s="284"/>
      <c r="G48" s="284"/>
      <c r="H48" s="284"/>
      <c r="I48" s="284"/>
      <c r="J48" s="284"/>
      <c r="K48" s="284"/>
    </row>
    <row r="49" spans="3:11" ht="16.5" thickTop="1" thickBot="1">
      <c r="C49" s="282"/>
      <c r="D49" s="284"/>
      <c r="E49" s="284"/>
      <c r="F49" s="284"/>
      <c r="G49" s="284"/>
      <c r="H49" s="284"/>
      <c r="I49" s="284"/>
      <c r="J49" s="284"/>
      <c r="K49" s="284"/>
    </row>
    <row r="50" spans="3:11" ht="16.5" thickTop="1" thickBot="1">
      <c r="C50" s="282"/>
      <c r="D50" s="284"/>
      <c r="E50" s="284"/>
      <c r="F50" s="284"/>
      <c r="G50" s="284"/>
      <c r="H50" s="284"/>
      <c r="I50" s="284"/>
      <c r="J50" s="284"/>
      <c r="K50" s="284"/>
    </row>
    <row r="51" spans="3:11" ht="16.5" thickTop="1" thickBot="1">
      <c r="C51" s="282"/>
      <c r="D51" s="284"/>
      <c r="E51" s="284"/>
      <c r="F51" s="284"/>
      <c r="G51" s="284"/>
      <c r="H51" s="284"/>
      <c r="I51" s="284"/>
      <c r="J51" s="284"/>
      <c r="K51" s="284"/>
    </row>
    <row r="52" spans="3:11" ht="16.5" thickTop="1" thickBot="1">
      <c r="C52" s="282"/>
      <c r="D52" s="284"/>
      <c r="E52" s="284"/>
      <c r="F52" s="284"/>
      <c r="G52" s="284"/>
      <c r="H52" s="284"/>
      <c r="I52" s="284"/>
      <c r="J52" s="284"/>
      <c r="K52" s="284"/>
    </row>
    <row r="53" spans="3:11" ht="16.5" thickTop="1" thickBot="1">
      <c r="C53" s="282"/>
      <c r="D53" s="284"/>
      <c r="E53" s="284"/>
      <c r="F53" s="284"/>
      <c r="G53" s="284"/>
      <c r="H53" s="284"/>
      <c r="I53" s="284"/>
      <c r="J53" s="284"/>
      <c r="K53" s="284"/>
    </row>
    <row r="54" spans="3:11" ht="16.5" thickTop="1" thickBot="1">
      <c r="C54" s="282"/>
      <c r="D54" s="284"/>
      <c r="E54" s="284"/>
      <c r="F54" s="284"/>
      <c r="G54" s="284"/>
      <c r="H54" s="284"/>
      <c r="I54" s="284"/>
      <c r="J54" s="284"/>
      <c r="K54" s="284"/>
    </row>
    <row r="55" spans="3:11" ht="15.75" thickTop="1"/>
    <row r="56" spans="3:11">
      <c r="E56" s="189"/>
    </row>
    <row r="106" ht="12" customHeight="1"/>
    <row r="107" hidden="1"/>
    <row r="108" hidden="1"/>
  </sheetData>
  <phoneticPr fontId="0" type="noConversion"/>
  <printOptions horizontalCentered="1" verticalCentered="1" gridLinesSet="0"/>
  <pageMargins left="0.25" right="0.25" top="0.5" bottom="0.5" header="0.5" footer="0.5"/>
  <pageSetup scale="59" orientation="landscape" r:id="rId1"/>
  <headerFooter alignWithMargins="0"/>
  <colBreaks count="2" manualBreakCount="2">
    <brk id="17" min="1" max="37" man="1"/>
    <brk id="32" min="1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9A4E4"/>
    <pageSetUpPr fitToPage="1"/>
  </sheetPr>
  <dimension ref="A1:K37"/>
  <sheetViews>
    <sheetView showGridLines="0" topLeftCell="A11" zoomScaleNormal="100" workbookViewId="0">
      <selection activeCell="D11" sqref="D11:D32"/>
    </sheetView>
  </sheetViews>
  <sheetFormatPr defaultRowHeight="12.75"/>
  <cols>
    <col min="1" max="1" width="26.85546875" customWidth="1"/>
    <col min="2" max="2" width="17.5703125" customWidth="1"/>
    <col min="3" max="3" width="11.7109375" customWidth="1"/>
    <col min="4" max="4" width="10.5703125" customWidth="1"/>
    <col min="5" max="5" width="3.5703125" customWidth="1"/>
    <col min="6" max="6" width="11.42578125" bestFit="1" customWidth="1"/>
    <col min="7" max="7" width="10.5703125" customWidth="1"/>
    <col min="8" max="8" width="5.140625" customWidth="1"/>
    <col min="9" max="9" width="11.42578125" bestFit="1" customWidth="1"/>
    <col min="10" max="10" width="11" customWidth="1"/>
  </cols>
  <sheetData>
    <row r="1" spans="1:11">
      <c r="A1">
        <f ca="1">TODAY()</f>
        <v>44680</v>
      </c>
    </row>
    <row r="3" spans="1:11" ht="27" customHeight="1">
      <c r="A3" s="40" t="s">
        <v>85</v>
      </c>
      <c r="B3" s="40"/>
      <c r="C3" s="47"/>
      <c r="D3" s="47"/>
      <c r="E3" s="40"/>
      <c r="F3" s="40"/>
      <c r="G3" s="40"/>
      <c r="H3" s="40"/>
      <c r="I3" s="40"/>
    </row>
    <row r="4" spans="1:11" ht="15.75" customHeight="1">
      <c r="A4" s="40"/>
      <c r="B4" s="40"/>
      <c r="C4" s="47"/>
      <c r="D4" s="47"/>
      <c r="E4" s="40"/>
      <c r="F4" s="40"/>
      <c r="G4" s="40"/>
      <c r="H4" s="40"/>
      <c r="I4" s="40"/>
    </row>
    <row r="5" spans="1:11" ht="15.75">
      <c r="A5" s="44" t="s">
        <v>38</v>
      </c>
      <c r="B5" s="307">
        <f>'12 MONTH CASHFLOW'!D2</f>
        <v>0</v>
      </c>
      <c r="C5" s="56"/>
      <c r="D5" s="58"/>
      <c r="F5" s="44"/>
      <c r="G5" s="44"/>
      <c r="H5" s="58"/>
      <c r="I5" s="29"/>
      <c r="J5" s="29"/>
    </row>
    <row r="6" spans="1:11">
      <c r="A6" s="9"/>
      <c r="B6" s="9"/>
      <c r="C6" s="57"/>
      <c r="D6" s="57"/>
      <c r="E6" s="57"/>
      <c r="F6" s="58"/>
      <c r="G6" s="58"/>
      <c r="H6" s="58"/>
      <c r="I6" s="58"/>
    </row>
    <row r="7" spans="1:11" ht="15.75">
      <c r="A7" s="44"/>
      <c r="B7" s="155"/>
      <c r="C7" s="58"/>
      <c r="D7" s="58"/>
      <c r="E7" s="58"/>
      <c r="F7" s="58"/>
      <c r="G7" s="58"/>
      <c r="H7" s="58"/>
      <c r="I7" s="58"/>
      <c r="J7" s="29"/>
    </row>
    <row r="8" spans="1:11" ht="15.75">
      <c r="A8" s="44"/>
      <c r="B8" s="44"/>
      <c r="C8" s="58"/>
      <c r="D8" s="58"/>
      <c r="E8" s="58"/>
      <c r="F8" s="58"/>
      <c r="G8" s="58"/>
      <c r="H8" s="58"/>
      <c r="I8" s="58"/>
      <c r="J8" s="29"/>
    </row>
    <row r="9" spans="1:11">
      <c r="B9" s="331" t="s">
        <v>86</v>
      </c>
      <c r="C9" s="165">
        <f ca="1">YEAR(A1)</f>
        <v>2022</v>
      </c>
      <c r="D9" s="72" t="s">
        <v>87</v>
      </c>
      <c r="E9" s="58"/>
      <c r="F9" s="165">
        <f ca="1">YEAR(A1)+(1)</f>
        <v>2023</v>
      </c>
      <c r="G9" s="72" t="s">
        <v>87</v>
      </c>
      <c r="H9" s="58"/>
      <c r="I9" s="165">
        <f ca="1">YEAR(A1)+(2)</f>
        <v>2024</v>
      </c>
      <c r="J9" s="72" t="s">
        <v>87</v>
      </c>
    </row>
    <row r="10" spans="1:11">
      <c r="A10" s="61" t="s">
        <v>88</v>
      </c>
      <c r="B10" s="61"/>
      <c r="D10" s="71" t="s">
        <v>41</v>
      </c>
      <c r="E10" s="29"/>
      <c r="F10" s="29"/>
      <c r="G10" s="71" t="s">
        <v>41</v>
      </c>
      <c r="H10" s="29"/>
      <c r="J10" s="71" t="s">
        <v>41</v>
      </c>
    </row>
    <row r="11" spans="1:11">
      <c r="A11" s="59" t="s">
        <v>89</v>
      </c>
      <c r="B11" s="59"/>
      <c r="C11" s="76">
        <f>'12 MONTH CASHFLOW'!$P$10</f>
        <v>0</v>
      </c>
      <c r="D11" s="74" t="e">
        <f>+C11/$C$11</f>
        <v>#DIV/0!</v>
      </c>
      <c r="E11" s="64"/>
      <c r="F11" s="76">
        <f>'12 MONTH CASHFLOW'!$AE$10</f>
        <v>0</v>
      </c>
      <c r="G11" s="74" t="e">
        <f>+F11/$F$11</f>
        <v>#DIV/0!</v>
      </c>
      <c r="H11" s="65"/>
      <c r="I11" s="75">
        <f>'12 MONTH CASHFLOW'!$AT$10</f>
        <v>0</v>
      </c>
      <c r="J11" s="74" t="e">
        <f>+I11/$I$11</f>
        <v>#DIV/0!</v>
      </c>
      <c r="K11" s="73"/>
    </row>
    <row r="12" spans="1:11">
      <c r="A12" s="59" t="s">
        <v>90</v>
      </c>
      <c r="B12" s="59"/>
      <c r="C12" s="63">
        <f>'12 MONTH CASHFLOW'!$P$13</f>
        <v>0</v>
      </c>
      <c r="D12" s="74" t="e">
        <f>+C12/$C$11</f>
        <v>#DIV/0!</v>
      </c>
      <c r="E12" s="64"/>
      <c r="F12" s="63">
        <f>'12 MONTH CASHFLOW'!$AE$13</f>
        <v>0</v>
      </c>
      <c r="G12" s="74" t="e">
        <f>+F12/$F$11</f>
        <v>#DIV/0!</v>
      </c>
      <c r="H12" s="64"/>
      <c r="I12" s="63">
        <f>'12 MONTH CASHFLOW'!$AT$13</f>
        <v>0</v>
      </c>
      <c r="J12" s="74" t="e">
        <f>+I12/$I$11</f>
        <v>#DIV/0!</v>
      </c>
      <c r="K12" s="73"/>
    </row>
    <row r="13" spans="1:11" ht="13.5" thickBot="1">
      <c r="A13" s="59" t="s">
        <v>91</v>
      </c>
      <c r="B13" s="59"/>
      <c r="C13" s="66">
        <f>C11-C12</f>
        <v>0</v>
      </c>
      <c r="D13" s="74" t="e">
        <f>+C13/$C$11</f>
        <v>#DIV/0!</v>
      </c>
      <c r="E13" s="64"/>
      <c r="F13" s="66">
        <f>F11-F12</f>
        <v>0</v>
      </c>
      <c r="G13" s="74" t="e">
        <f>+F13/$F$11</f>
        <v>#DIV/0!</v>
      </c>
      <c r="H13" s="64"/>
      <c r="I13" s="66">
        <f>I11-I12</f>
        <v>0</v>
      </c>
      <c r="J13" s="74" t="e">
        <f>+I13/$I$11</f>
        <v>#DIV/0!</v>
      </c>
      <c r="K13" s="73"/>
    </row>
    <row r="14" spans="1:11" ht="13.5" thickTop="1">
      <c r="A14" s="59"/>
      <c r="B14" s="59"/>
      <c r="C14" s="60" t="s">
        <v>41</v>
      </c>
      <c r="D14" s="60"/>
      <c r="F14" s="60"/>
      <c r="G14" s="70"/>
      <c r="I14" s="60"/>
      <c r="J14" s="73"/>
      <c r="K14" s="73"/>
    </row>
    <row r="15" spans="1:11">
      <c r="A15" s="61" t="s">
        <v>92</v>
      </c>
      <c r="B15" s="61"/>
      <c r="C15" s="60"/>
      <c r="D15" s="60"/>
      <c r="F15" s="60"/>
      <c r="G15" s="70"/>
      <c r="I15" s="60"/>
      <c r="J15" s="73"/>
      <c r="K15" s="73"/>
    </row>
    <row r="16" spans="1:11">
      <c r="A16" s="176" t="str">
        <f>'12 MONTH CASHFLOW'!A14</f>
        <v xml:space="preserve">  Officer's Salaries ( if corp)</v>
      </c>
      <c r="B16" s="59"/>
      <c r="C16" s="63">
        <f>'12 MONTH CASHFLOW'!P14</f>
        <v>0</v>
      </c>
      <c r="D16" s="74" t="e">
        <f>+C16/$C$11</f>
        <v>#DIV/0!</v>
      </c>
      <c r="E16" s="68"/>
      <c r="F16" s="63">
        <f>'12 MONTH CASHFLOW'!AE14</f>
        <v>0</v>
      </c>
      <c r="G16" s="74" t="e">
        <f>+F16/$F$11</f>
        <v>#DIV/0!</v>
      </c>
      <c r="H16" s="68"/>
      <c r="I16" s="63">
        <f>'12 MONTH CASHFLOW'!AT14</f>
        <v>0</v>
      </c>
      <c r="J16" s="74" t="e">
        <f>+I16/$I$11</f>
        <v>#DIV/0!</v>
      </c>
      <c r="K16" s="73"/>
    </row>
    <row r="17" spans="1:11">
      <c r="A17" s="176" t="str">
        <f>'12 MONTH CASHFLOW'!A15</f>
        <v xml:space="preserve">  Gross Wages</v>
      </c>
      <c r="B17" s="59"/>
      <c r="C17" s="63">
        <f>'12 MONTH CASHFLOW'!P15</f>
        <v>0</v>
      </c>
      <c r="D17" s="74" t="e">
        <f t="shared" ref="D17:D32" si="0">+C17/$C$11</f>
        <v>#DIV/0!</v>
      </c>
      <c r="E17" s="68"/>
      <c r="F17" s="63">
        <f>'12 MONTH CASHFLOW'!AE15</f>
        <v>0</v>
      </c>
      <c r="G17" s="74" t="e">
        <f t="shared" ref="G17:G32" si="1">+F17/$F$11</f>
        <v>#DIV/0!</v>
      </c>
      <c r="H17" s="68"/>
      <c r="I17" s="63">
        <f>'12 MONTH CASHFLOW'!AT15</f>
        <v>0</v>
      </c>
      <c r="J17" s="74" t="e">
        <f t="shared" ref="J17:J32" si="2">+I17/$I$11</f>
        <v>#DIV/0!</v>
      </c>
      <c r="K17" s="73"/>
    </row>
    <row r="18" spans="1:11">
      <c r="A18" s="176" t="str">
        <f>'12 MONTH CASHFLOW'!A16</f>
        <v xml:space="preserve">  Payroll Expense</v>
      </c>
      <c r="B18" s="59"/>
      <c r="C18" s="63">
        <f>'12 MONTH CASHFLOW'!P16</f>
        <v>0</v>
      </c>
      <c r="D18" s="74" t="e">
        <f t="shared" si="0"/>
        <v>#DIV/0!</v>
      </c>
      <c r="E18" s="68"/>
      <c r="F18" s="63">
        <f>'12 MONTH CASHFLOW'!AE16</f>
        <v>0</v>
      </c>
      <c r="G18" s="74" t="e">
        <f t="shared" si="1"/>
        <v>#DIV/0!</v>
      </c>
      <c r="H18" s="68"/>
      <c r="I18" s="63">
        <f>'12 MONTH CASHFLOW'!AT16</f>
        <v>0</v>
      </c>
      <c r="J18" s="74" t="e">
        <f t="shared" si="2"/>
        <v>#DIV/0!</v>
      </c>
      <c r="K18" s="73"/>
    </row>
    <row r="19" spans="1:11">
      <c r="A19" s="176" t="str">
        <f>'12 MONTH CASHFLOW'!A17</f>
        <v xml:space="preserve">  Supplies (office &amp; oper.)</v>
      </c>
      <c r="B19" s="59"/>
      <c r="C19" s="63">
        <f>'12 MONTH CASHFLOW'!P17</f>
        <v>0</v>
      </c>
      <c r="D19" s="74" t="e">
        <f t="shared" si="0"/>
        <v>#DIV/0!</v>
      </c>
      <c r="E19" s="68"/>
      <c r="F19" s="63">
        <f>'12 MONTH CASHFLOW'!AE17</f>
        <v>0</v>
      </c>
      <c r="G19" s="74" t="e">
        <f t="shared" si="1"/>
        <v>#DIV/0!</v>
      </c>
      <c r="H19" s="68"/>
      <c r="I19" s="63">
        <f>'12 MONTH CASHFLOW'!AT17</f>
        <v>0</v>
      </c>
      <c r="J19" s="74" t="e">
        <f t="shared" si="2"/>
        <v>#DIV/0!</v>
      </c>
      <c r="K19" s="73"/>
    </row>
    <row r="20" spans="1:11">
      <c r="A20" s="176" t="str">
        <f>'12 MONTH CASHFLOW'!A18</f>
        <v xml:space="preserve">  Repairs and Maintenance</v>
      </c>
      <c r="B20" s="59"/>
      <c r="C20" s="63">
        <f>'12 MONTH CASHFLOW'!P18</f>
        <v>0</v>
      </c>
      <c r="D20" s="74" t="e">
        <f t="shared" si="0"/>
        <v>#DIV/0!</v>
      </c>
      <c r="E20" s="68"/>
      <c r="F20" s="63">
        <f>'12 MONTH CASHFLOW'!AE18</f>
        <v>0</v>
      </c>
      <c r="G20" s="74" t="e">
        <f t="shared" si="1"/>
        <v>#DIV/0!</v>
      </c>
      <c r="H20" s="68"/>
      <c r="I20" s="63">
        <f>'12 MONTH CASHFLOW'!AT18</f>
        <v>0</v>
      </c>
      <c r="J20" s="74" t="e">
        <f t="shared" si="2"/>
        <v>#DIV/0!</v>
      </c>
      <c r="K20" s="73"/>
    </row>
    <row r="21" spans="1:11">
      <c r="A21" s="176" t="str">
        <f>'12 MONTH CASHFLOW'!A19</f>
        <v xml:space="preserve">  Advertising</v>
      </c>
      <c r="B21" s="59"/>
      <c r="C21" s="63">
        <f>'12 MONTH CASHFLOW'!P19</f>
        <v>0</v>
      </c>
      <c r="D21" s="74" t="e">
        <f t="shared" si="0"/>
        <v>#DIV/0!</v>
      </c>
      <c r="E21" s="68"/>
      <c r="F21" s="63">
        <f>'12 MONTH CASHFLOW'!AE19</f>
        <v>0</v>
      </c>
      <c r="G21" s="74" t="e">
        <f t="shared" si="1"/>
        <v>#DIV/0!</v>
      </c>
      <c r="H21" s="68"/>
      <c r="I21" s="63">
        <f>'12 MONTH CASHFLOW'!AT19</f>
        <v>0</v>
      </c>
      <c r="J21" s="74" t="e">
        <f t="shared" si="2"/>
        <v>#DIV/0!</v>
      </c>
      <c r="K21" s="73"/>
    </row>
    <row r="22" spans="1:11">
      <c r="A22" s="176" t="str">
        <f>'12 MONTH CASHFLOW'!A20</f>
        <v xml:space="preserve">  Car, Delivery, and Travel</v>
      </c>
      <c r="B22" s="59"/>
      <c r="C22" s="63">
        <f>'12 MONTH CASHFLOW'!P20</f>
        <v>0</v>
      </c>
      <c r="D22" s="74" t="e">
        <f t="shared" si="0"/>
        <v>#DIV/0!</v>
      </c>
      <c r="E22" s="68"/>
      <c r="F22" s="63">
        <f>'12 MONTH CASHFLOW'!AE20</f>
        <v>0</v>
      </c>
      <c r="G22" s="74" t="e">
        <f t="shared" si="1"/>
        <v>#DIV/0!</v>
      </c>
      <c r="H22" s="68"/>
      <c r="I22" s="63">
        <f>'12 MONTH CASHFLOW'!AT20</f>
        <v>0</v>
      </c>
      <c r="J22" s="74" t="e">
        <f t="shared" si="2"/>
        <v>#DIV/0!</v>
      </c>
      <c r="K22" s="73"/>
    </row>
    <row r="23" spans="1:11">
      <c r="A23" s="176" t="str">
        <f>'12 MONTH CASHFLOW'!A21</f>
        <v xml:space="preserve">  Accounting and Legal</v>
      </c>
      <c r="B23" s="59"/>
      <c r="C23" s="173">
        <f>'12 MONTH CASHFLOW'!P21</f>
        <v>0</v>
      </c>
      <c r="D23" s="174" t="e">
        <f t="shared" si="0"/>
        <v>#DIV/0!</v>
      </c>
      <c r="E23" s="175"/>
      <c r="F23" s="173">
        <f>'12 MONTH CASHFLOW'!AE21</f>
        <v>0</v>
      </c>
      <c r="G23" s="174" t="e">
        <f t="shared" si="1"/>
        <v>#DIV/0!</v>
      </c>
      <c r="H23" s="175"/>
      <c r="I23" s="173">
        <f>'12 MONTH CASHFLOW'!AT21</f>
        <v>0</v>
      </c>
      <c r="J23" s="74" t="e">
        <f t="shared" si="2"/>
        <v>#DIV/0!</v>
      </c>
      <c r="K23" s="73"/>
    </row>
    <row r="24" spans="1:11">
      <c r="A24" s="176" t="str">
        <f>'12 MONTH CASHFLOW'!A34</f>
        <v xml:space="preserve">  Employee Bonus</v>
      </c>
      <c r="B24" s="59"/>
      <c r="C24" s="173">
        <f>'12 MONTH CASHFLOW'!O34</f>
        <v>0</v>
      </c>
      <c r="D24" s="174" t="e">
        <f t="shared" si="0"/>
        <v>#DIV/0!</v>
      </c>
      <c r="E24" s="175"/>
      <c r="F24" s="173">
        <f>'12 MONTH CASHFLOW'!U34</f>
        <v>0</v>
      </c>
      <c r="G24" s="174" t="e">
        <f t="shared" si="1"/>
        <v>#DIV/0!</v>
      </c>
      <c r="H24" s="175"/>
      <c r="I24" s="173">
        <f>'12 MONTH CASHFLOW'!AJ34</f>
        <v>0</v>
      </c>
      <c r="J24" s="74" t="e">
        <f t="shared" si="2"/>
        <v>#DIV/0!</v>
      </c>
      <c r="K24" s="73"/>
    </row>
    <row r="25" spans="1:11">
      <c r="A25" s="176" t="str">
        <f>'12 MONTH CASHFLOW'!A24</f>
        <v xml:space="preserve">  Utilities</v>
      </c>
      <c r="B25" s="59"/>
      <c r="C25" s="173">
        <f>'12 MONTH CASHFLOW'!P24</f>
        <v>0</v>
      </c>
      <c r="D25" s="174" t="e">
        <f t="shared" si="0"/>
        <v>#DIV/0!</v>
      </c>
      <c r="E25" s="175"/>
      <c r="F25" s="173">
        <f>'12 MONTH CASHFLOW'!AE24</f>
        <v>0</v>
      </c>
      <c r="G25" s="174" t="e">
        <f t="shared" si="1"/>
        <v>#DIV/0!</v>
      </c>
      <c r="H25" s="175"/>
      <c r="I25" s="173">
        <f>'12 MONTH CASHFLOW'!AT24</f>
        <v>0</v>
      </c>
      <c r="J25" s="74" t="e">
        <f t="shared" si="2"/>
        <v>#DIV/0!</v>
      </c>
      <c r="K25" s="73"/>
    </row>
    <row r="26" spans="1:11">
      <c r="A26" s="176" t="str">
        <f>'12 MONTH CASHFLOW'!A23</f>
        <v xml:space="preserve">  Telephone</v>
      </c>
      <c r="B26" s="59"/>
      <c r="C26" s="63">
        <f>'12 MONTH CASHFLOW'!P23</f>
        <v>0</v>
      </c>
      <c r="D26" s="74" t="e">
        <f t="shared" si="0"/>
        <v>#DIV/0!</v>
      </c>
      <c r="E26" s="68"/>
      <c r="F26" s="63">
        <f>'12 MONTH CASHFLOW'!AE23</f>
        <v>0</v>
      </c>
      <c r="G26" s="74" t="e">
        <f t="shared" si="1"/>
        <v>#DIV/0!</v>
      </c>
      <c r="H26" s="68"/>
      <c r="I26" s="63">
        <f>'12 MONTH CASHFLOW'!AT23</f>
        <v>0</v>
      </c>
      <c r="J26" s="74" t="e">
        <f t="shared" si="2"/>
        <v>#DIV/0!</v>
      </c>
      <c r="K26" s="73"/>
    </row>
    <row r="27" spans="1:11">
      <c r="A27" s="176" t="str">
        <f>'12 MONTH CASHFLOW'!A25</f>
        <v xml:space="preserve">  Insurance</v>
      </c>
      <c r="B27" s="59"/>
      <c r="C27" s="63">
        <f>'12 MONTH CASHFLOW'!P25</f>
        <v>0</v>
      </c>
      <c r="D27" s="74" t="e">
        <f t="shared" si="0"/>
        <v>#DIV/0!</v>
      </c>
      <c r="E27" s="68"/>
      <c r="F27" s="63">
        <f>'12 MONTH CASHFLOW'!AE25</f>
        <v>0</v>
      </c>
      <c r="G27" s="74" t="e">
        <f t="shared" si="1"/>
        <v>#DIV/0!</v>
      </c>
      <c r="H27" s="68"/>
      <c r="I27" s="63">
        <f>'12 MONTH CASHFLOW'!AT25</f>
        <v>0</v>
      </c>
      <c r="J27" s="74" t="e">
        <f t="shared" si="2"/>
        <v>#DIV/0!</v>
      </c>
      <c r="K27" s="73"/>
    </row>
    <row r="28" spans="1:11">
      <c r="A28" s="176" t="str">
        <f>'12 MONTH CASHFLOW'!A26</f>
        <v xml:space="preserve">  Taxes - property</v>
      </c>
      <c r="B28" s="59"/>
      <c r="C28" s="173">
        <f>'12 MONTH CASHFLOW'!P26</f>
        <v>0</v>
      </c>
      <c r="D28" s="174" t="e">
        <f t="shared" si="0"/>
        <v>#DIV/0!</v>
      </c>
      <c r="E28" s="175"/>
      <c r="F28" s="173">
        <f>'12 MONTH CASHFLOW'!AE26</f>
        <v>0</v>
      </c>
      <c r="G28" s="174" t="e">
        <f t="shared" si="1"/>
        <v>#DIV/0!</v>
      </c>
      <c r="H28" s="175"/>
      <c r="I28" s="173">
        <f>'12 MONTH CASHFLOW'!AT26</f>
        <v>0</v>
      </c>
      <c r="J28" s="74" t="e">
        <f t="shared" si="2"/>
        <v>#DIV/0!</v>
      </c>
      <c r="K28" s="73"/>
    </row>
    <row r="29" spans="1:11">
      <c r="A29" s="176" t="str">
        <f>'12 MONTH CASHFLOW'!A28</f>
        <v xml:space="preserve">  Bank Loan Interest</v>
      </c>
      <c r="B29" s="59"/>
      <c r="C29" s="63">
        <f ca="1">'12 MONTH CASHFLOW'!P28</f>
        <v>0</v>
      </c>
      <c r="D29" s="74" t="e">
        <f t="shared" ca="1" si="0"/>
        <v>#DIV/0!</v>
      </c>
      <c r="E29" s="68"/>
      <c r="F29" s="63">
        <f ca="1">'12 MONTH CASHFLOW'!AE28</f>
        <v>0</v>
      </c>
      <c r="G29" s="74" t="e">
        <f t="shared" ca="1" si="1"/>
        <v>#DIV/0!</v>
      </c>
      <c r="H29" s="68"/>
      <c r="I29" s="63">
        <f ca="1">'12 MONTH CASHFLOW'!AT28</f>
        <v>0</v>
      </c>
      <c r="J29" s="74" t="e">
        <f t="shared" ca="1" si="2"/>
        <v>#DIV/0!</v>
      </c>
      <c r="K29" s="73"/>
    </row>
    <row r="30" spans="1:11">
      <c r="A30" s="176" t="str">
        <f>'12 MONTH CASHFLOW'!A27</f>
        <v xml:space="preserve">  Other Expenses</v>
      </c>
      <c r="C30" s="63">
        <f>'12 MONTH CASHFLOW'!P27</f>
        <v>0</v>
      </c>
      <c r="D30" s="74" t="e">
        <f t="shared" si="0"/>
        <v>#DIV/0!</v>
      </c>
      <c r="E30" s="68"/>
      <c r="F30" s="63">
        <f>'12 MONTH CASHFLOW'!AE27</f>
        <v>0</v>
      </c>
      <c r="G30" s="74" t="e">
        <f t="shared" si="1"/>
        <v>#DIV/0!</v>
      </c>
      <c r="H30" s="68"/>
      <c r="I30" s="63">
        <f>'12 MONTH CASHFLOW'!AT27</f>
        <v>0</v>
      </c>
      <c r="J30" s="74" t="e">
        <f t="shared" si="2"/>
        <v>#DIV/0!</v>
      </c>
      <c r="K30" s="73"/>
    </row>
    <row r="31" spans="1:11">
      <c r="A31" s="101" t="s">
        <v>93</v>
      </c>
      <c r="C31" s="171">
        <f>DEPRECIATION!$L$30</f>
        <v>0</v>
      </c>
      <c r="D31" s="168" t="e">
        <f t="shared" si="0"/>
        <v>#DIV/0!</v>
      </c>
      <c r="E31" s="169"/>
      <c r="F31" s="171">
        <f>DEPRECIATION!$N$30</f>
        <v>0</v>
      </c>
      <c r="G31" s="168" t="e">
        <f t="shared" si="1"/>
        <v>#DIV/0!</v>
      </c>
      <c r="H31" s="169"/>
      <c r="I31" s="171">
        <f>DEPRECIATION!$P$30</f>
        <v>0</v>
      </c>
      <c r="J31" s="74" t="e">
        <f t="shared" si="2"/>
        <v>#DIV/0!</v>
      </c>
      <c r="K31" s="73"/>
    </row>
    <row r="32" spans="1:11">
      <c r="A32" s="61" t="s">
        <v>94</v>
      </c>
      <c r="B32" s="62"/>
      <c r="C32" s="63">
        <f ca="1">SUM(C16:C31)</f>
        <v>0</v>
      </c>
      <c r="D32" s="74" t="e">
        <f t="shared" ca="1" si="0"/>
        <v>#DIV/0!</v>
      </c>
      <c r="E32" s="69"/>
      <c r="F32" s="63">
        <f ca="1">SUM(F16:F31)</f>
        <v>0</v>
      </c>
      <c r="G32" s="74" t="e">
        <f t="shared" ca="1" si="1"/>
        <v>#DIV/0!</v>
      </c>
      <c r="H32" s="69"/>
      <c r="I32" s="63">
        <f ca="1">SUM(I16:I31)</f>
        <v>0</v>
      </c>
      <c r="J32" s="74" t="e">
        <f t="shared" ca="1" si="2"/>
        <v>#DIV/0!</v>
      </c>
      <c r="K32" s="73"/>
    </row>
    <row r="33" spans="1:9">
      <c r="C33" s="33"/>
    </row>
    <row r="34" spans="1:9">
      <c r="A34" s="170" t="s">
        <v>95</v>
      </c>
      <c r="C34" s="64">
        <f ca="1">C13-C32</f>
        <v>0</v>
      </c>
      <c r="F34" s="64">
        <f ca="1">F13-F32</f>
        <v>0</v>
      </c>
      <c r="I34" s="64">
        <f ca="1">I13-I32</f>
        <v>0</v>
      </c>
    </row>
    <row r="35" spans="1:9" ht="13.5" thickBot="1">
      <c r="A35" s="170" t="s">
        <v>96</v>
      </c>
      <c r="C35" s="164">
        <f ca="1">0.35*C34</f>
        <v>0</v>
      </c>
      <c r="D35" s="64"/>
      <c r="E35" s="64"/>
      <c r="F35" s="164">
        <f ca="1">0.35*F34</f>
        <v>0</v>
      </c>
      <c r="G35" s="64"/>
      <c r="H35" s="64"/>
      <c r="I35" s="164">
        <f ca="1">0.35*I34</f>
        <v>0</v>
      </c>
    </row>
    <row r="36" spans="1:9" ht="13.5" thickTop="1">
      <c r="A36" s="12" t="s">
        <v>41</v>
      </c>
      <c r="C36" s="100" t="s">
        <v>41</v>
      </c>
    </row>
    <row r="37" spans="1:9">
      <c r="A37" s="28" t="s">
        <v>97</v>
      </c>
      <c r="C37" s="172">
        <f ca="1">C34-C35</f>
        <v>0</v>
      </c>
      <c r="D37" s="28"/>
      <c r="E37" s="28"/>
      <c r="F37" s="172">
        <f ca="1">F34-F35</f>
        <v>0</v>
      </c>
      <c r="G37" s="28"/>
      <c r="H37" s="28"/>
      <c r="I37" s="172">
        <f ca="1">I34-I35</f>
        <v>0</v>
      </c>
    </row>
  </sheetData>
  <phoneticPr fontId="0" type="noConversion"/>
  <printOptions horizontalCentered="1"/>
  <pageMargins left="0.75" right="0.75" top="1" bottom="1" header="0.5" footer="0.5"/>
  <pageSetup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DE6"/>
  </sheetPr>
  <dimension ref="A1:AO40"/>
  <sheetViews>
    <sheetView showGridLines="0" topLeftCell="A10" zoomScaleNormal="100" workbookViewId="0">
      <pane xSplit="21675" topLeftCell="U1" activePane="topRight"/>
      <selection pane="topRight" activeCell="Y16" sqref="Y16"/>
      <selection activeCell="G5" sqref="G5"/>
    </sheetView>
  </sheetViews>
  <sheetFormatPr defaultRowHeight="12.75"/>
  <cols>
    <col min="1" max="1" width="10.42578125" customWidth="1"/>
    <col min="2" max="2" width="13.42578125" customWidth="1"/>
    <col min="5" max="5" width="5.5703125" customWidth="1"/>
    <col min="7" max="7" width="11.7109375" customWidth="1"/>
    <col min="9" max="9" width="9.7109375" bestFit="1" customWidth="1"/>
    <col min="11" max="11" width="13.5703125" customWidth="1"/>
    <col min="12" max="12" width="9.7109375" customWidth="1"/>
    <col min="17" max="17" width="9.42578125" bestFit="1" customWidth="1"/>
    <col min="18" max="18" width="9.7109375" bestFit="1" customWidth="1"/>
    <col min="20" max="20" width="13.42578125" customWidth="1"/>
    <col min="21" max="22" width="9.7109375" bestFit="1" customWidth="1"/>
    <col min="26" max="26" width="9.42578125" bestFit="1" customWidth="1"/>
    <col min="27" max="27" width="9.7109375" bestFit="1" customWidth="1"/>
    <col min="32" max="32" width="9.140625" style="29" customWidth="1"/>
    <col min="33" max="33" width="13.28515625" style="29" customWidth="1"/>
    <col min="34" max="41" width="9.140625" style="29" customWidth="1"/>
  </cols>
  <sheetData>
    <row r="1" spans="1:40">
      <c r="A1" s="308">
        <f ca="1">TODAY()</f>
        <v>44680</v>
      </c>
    </row>
    <row r="3" spans="1:40" ht="27.75">
      <c r="A3" s="40" t="s">
        <v>98</v>
      </c>
      <c r="B3" s="40"/>
      <c r="C3" s="40"/>
      <c r="D3" s="40"/>
      <c r="E3" s="40"/>
      <c r="F3" s="40"/>
      <c r="G3" s="40"/>
      <c r="H3" s="40"/>
      <c r="I3" s="40"/>
      <c r="J3" s="40" t="s">
        <v>99</v>
      </c>
      <c r="K3" s="40"/>
      <c r="L3" s="40"/>
      <c r="M3" s="40"/>
      <c r="N3" s="40"/>
      <c r="O3" s="40"/>
      <c r="P3" s="40"/>
      <c r="Q3" s="40"/>
      <c r="R3" s="40"/>
      <c r="S3" s="40" t="s">
        <v>100</v>
      </c>
      <c r="T3" s="40"/>
      <c r="U3" s="40"/>
      <c r="V3" s="40"/>
      <c r="W3" s="40"/>
      <c r="X3" s="40"/>
      <c r="Y3" s="40"/>
      <c r="Z3" s="40"/>
      <c r="AA3" s="40"/>
      <c r="AF3" s="177"/>
      <c r="AG3" s="177"/>
      <c r="AH3" s="177"/>
      <c r="AI3" s="177"/>
      <c r="AJ3" s="177"/>
      <c r="AK3" s="177"/>
      <c r="AL3" s="177"/>
      <c r="AM3" s="177"/>
      <c r="AN3" s="177"/>
    </row>
    <row r="5" spans="1:40" ht="15.75">
      <c r="A5" s="41"/>
      <c r="B5" s="42" t="s">
        <v>38</v>
      </c>
      <c r="C5" s="2">
        <f>'12 MONTH CASHFLOW'!E2</f>
        <v>0</v>
      </c>
      <c r="D5" s="2"/>
      <c r="E5" s="2"/>
      <c r="F5" s="42" t="s">
        <v>39</v>
      </c>
      <c r="G5" s="310">
        <f ca="1">YEAR(A1)</f>
        <v>2022</v>
      </c>
      <c r="H5" s="156"/>
      <c r="I5" s="29"/>
      <c r="J5" s="41"/>
      <c r="K5" s="42" t="s">
        <v>38</v>
      </c>
      <c r="L5" s="2">
        <f>C5</f>
        <v>0</v>
      </c>
      <c r="M5" s="2"/>
      <c r="N5" s="2"/>
      <c r="O5" s="2"/>
      <c r="P5" s="42" t="s">
        <v>39</v>
      </c>
      <c r="Q5" s="309">
        <f ca="1">YEAR(A1)+(1)</f>
        <v>2023</v>
      </c>
      <c r="R5" s="2"/>
      <c r="S5" s="41"/>
      <c r="T5" s="42" t="s">
        <v>38</v>
      </c>
      <c r="U5" s="2">
        <f>L5</f>
        <v>0</v>
      </c>
      <c r="V5" s="2"/>
      <c r="W5" s="2"/>
      <c r="X5" s="2"/>
      <c r="Y5" s="42" t="s">
        <v>39</v>
      </c>
      <c r="Z5" s="309">
        <f ca="1">YEAR(A1)+(2)</f>
        <v>2024</v>
      </c>
      <c r="AA5" s="2"/>
      <c r="AF5" s="178"/>
      <c r="AG5" s="44"/>
      <c r="AL5" s="44"/>
      <c r="AM5" s="179"/>
    </row>
    <row r="8" spans="1:40">
      <c r="C8" s="29"/>
      <c r="D8" s="29"/>
      <c r="E8" s="29"/>
      <c r="H8" s="29"/>
      <c r="I8" s="29"/>
      <c r="L8" s="29"/>
      <c r="M8" s="29"/>
      <c r="N8" s="29"/>
      <c r="Q8" s="29"/>
      <c r="R8" s="29"/>
      <c r="U8" s="29"/>
      <c r="V8" s="29"/>
      <c r="W8" s="29"/>
      <c r="Z8" s="29"/>
      <c r="AA8" s="29"/>
    </row>
    <row r="9" spans="1:40" ht="15">
      <c r="A9" s="35" t="s">
        <v>101</v>
      </c>
      <c r="F9" s="35" t="s">
        <v>102</v>
      </c>
      <c r="J9" s="35" t="s">
        <v>101</v>
      </c>
      <c r="O9" s="35" t="s">
        <v>102</v>
      </c>
      <c r="S9" s="35" t="s">
        <v>101</v>
      </c>
      <c r="X9" s="35" t="s">
        <v>102</v>
      </c>
      <c r="AF9" s="180"/>
      <c r="AK9" s="180"/>
    </row>
    <row r="11" spans="1:40">
      <c r="A11" s="28" t="s">
        <v>103</v>
      </c>
      <c r="F11" s="28" t="s">
        <v>104</v>
      </c>
      <c r="J11" s="28" t="s">
        <v>103</v>
      </c>
      <c r="O11" s="28" t="s">
        <v>104</v>
      </c>
      <c r="S11" s="28" t="s">
        <v>103</v>
      </c>
      <c r="X11" s="28" t="s">
        <v>104</v>
      </c>
      <c r="AF11" s="181"/>
      <c r="AK11" s="181"/>
    </row>
    <row r="12" spans="1:40">
      <c r="A12" t="s">
        <v>105</v>
      </c>
      <c r="C12" s="49">
        <f ca="1">'12 MONTH CASHFLOW'!L38</f>
        <v>0</v>
      </c>
      <c r="D12" s="45"/>
      <c r="E12" s="33"/>
      <c r="F12" s="33" t="s">
        <v>106</v>
      </c>
      <c r="G12" s="33"/>
      <c r="H12" s="49">
        <f>'12 MONTH CASHFLOW'!S13</f>
        <v>0</v>
      </c>
      <c r="I12" s="55"/>
      <c r="J12" t="s">
        <v>105</v>
      </c>
      <c r="L12" s="49">
        <f ca="1">'12 MONTH CASHFLOW'!AD38</f>
        <v>0</v>
      </c>
      <c r="M12" s="45"/>
      <c r="N12" s="33"/>
      <c r="O12" s="33" t="s">
        <v>106</v>
      </c>
      <c r="P12" s="33"/>
      <c r="Q12" s="49">
        <f>'12 MONTH CASHFLOW'!AH13</f>
        <v>0</v>
      </c>
      <c r="R12" s="55"/>
      <c r="S12" t="s">
        <v>105</v>
      </c>
      <c r="U12" s="49">
        <f ca="1">'12 MONTH CASHFLOW'!AS38</f>
        <v>0</v>
      </c>
      <c r="V12" s="45"/>
      <c r="W12" s="33"/>
      <c r="X12" s="33" t="s">
        <v>106</v>
      </c>
      <c r="Y12" s="33"/>
      <c r="Z12" s="49">
        <f>Q12*1.03</f>
        <v>0</v>
      </c>
      <c r="AA12" s="55"/>
      <c r="AH12" s="51"/>
      <c r="AI12" s="53"/>
      <c r="AJ12" s="182"/>
      <c r="AK12" s="182"/>
      <c r="AL12" s="182"/>
      <c r="AM12" s="51"/>
      <c r="AN12" s="51"/>
    </row>
    <row r="13" spans="1:40">
      <c r="A13" t="s">
        <v>107</v>
      </c>
      <c r="C13" s="49">
        <f>'12 MONTH CASHFLOW'!L8</f>
        <v>0</v>
      </c>
      <c r="D13" s="45"/>
      <c r="E13" s="33"/>
      <c r="F13" s="33" t="s">
        <v>108</v>
      </c>
      <c r="G13" s="33"/>
      <c r="H13" s="51"/>
      <c r="I13" s="55"/>
      <c r="J13" t="s">
        <v>107</v>
      </c>
      <c r="L13" s="49">
        <f>'12 MONTH CASHFLOW'!AD8</f>
        <v>0</v>
      </c>
      <c r="M13" s="45"/>
      <c r="N13" s="33"/>
      <c r="O13" s="33" t="s">
        <v>108</v>
      </c>
      <c r="P13" s="33"/>
      <c r="Q13" s="51"/>
      <c r="R13" s="55"/>
      <c r="S13" t="s">
        <v>107</v>
      </c>
      <c r="U13" s="49">
        <f>'12 MONTH CASHFLOW'!AS8</f>
        <v>0</v>
      </c>
      <c r="V13" s="45"/>
      <c r="W13" s="33"/>
      <c r="X13" s="33" t="s">
        <v>108</v>
      </c>
      <c r="Y13" s="33"/>
      <c r="Z13" s="51"/>
      <c r="AA13" s="55"/>
      <c r="AH13" s="51"/>
      <c r="AI13" s="53"/>
      <c r="AJ13" s="182"/>
      <c r="AK13" s="182"/>
      <c r="AL13" s="182"/>
      <c r="AM13" s="51"/>
      <c r="AN13" s="51"/>
    </row>
    <row r="14" spans="1:40">
      <c r="A14" t="s">
        <v>109</v>
      </c>
      <c r="C14" s="49">
        <v>0</v>
      </c>
      <c r="D14" s="45"/>
      <c r="E14" s="33"/>
      <c r="F14" s="33" t="s">
        <v>110</v>
      </c>
      <c r="G14" s="33"/>
      <c r="H14" s="49">
        <f ca="1">'12 MONTH CASHFLOW'!AE28+'12 MONTH CASHFLOW'!AE31+'12 MONTH CASHFLOW'!AE32+'12 MONTH CASHFLOW'!AE29</f>
        <v>0</v>
      </c>
      <c r="I14" s="55"/>
      <c r="J14" t="s">
        <v>109</v>
      </c>
      <c r="L14" s="49">
        <v>0</v>
      </c>
      <c r="M14" s="45"/>
      <c r="N14" s="33"/>
      <c r="O14" s="33" t="s">
        <v>110</v>
      </c>
      <c r="P14" s="33"/>
      <c r="Q14" s="49">
        <f ca="1">'12 MONTH CASHFLOW'!AT28+'12 MONTH CASHFLOW'!AT31+'12 MONTH CASHFLOW'!AT29+'12 MONTH CASHFLOW'!AT32</f>
        <v>0</v>
      </c>
      <c r="R14" s="55"/>
      <c r="S14" t="s">
        <v>109</v>
      </c>
      <c r="U14" s="49">
        <v>0</v>
      </c>
      <c r="V14" s="45"/>
      <c r="W14" s="33"/>
      <c r="X14" s="33" t="s">
        <v>110</v>
      </c>
      <c r="Y14" s="33"/>
      <c r="Z14" s="49">
        <f ca="1">SUM('AMORTIZATION TABLE'!D58:D69)+SUM('AMORTIZATION TABLE'!E58:E69)+SUM('SEMDC Amort Table'!D58:D69)+SUM('SEMDC Amort Table'!E58:E69)</f>
        <v>0</v>
      </c>
      <c r="AA14" s="55"/>
      <c r="AH14" s="51"/>
      <c r="AI14" s="53"/>
      <c r="AJ14" s="182"/>
      <c r="AK14" s="182"/>
      <c r="AL14" s="182"/>
      <c r="AM14" s="51"/>
      <c r="AN14" s="51"/>
    </row>
    <row r="15" spans="1:40">
      <c r="A15" t="s">
        <v>111</v>
      </c>
      <c r="C15" s="49">
        <v>0</v>
      </c>
      <c r="D15" s="45"/>
      <c r="E15" s="33"/>
      <c r="F15" s="33" t="s">
        <v>112</v>
      </c>
      <c r="G15" s="33"/>
      <c r="H15" s="49">
        <v>0</v>
      </c>
      <c r="I15" s="55"/>
      <c r="J15" t="s">
        <v>111</v>
      </c>
      <c r="L15" s="49">
        <v>0</v>
      </c>
      <c r="M15" s="45"/>
      <c r="N15" s="33"/>
      <c r="O15" s="33" t="s">
        <v>112</v>
      </c>
      <c r="P15" s="33"/>
      <c r="Q15" s="49">
        <v>0</v>
      </c>
      <c r="R15" s="55"/>
      <c r="S15" t="s">
        <v>111</v>
      </c>
      <c r="U15" s="49">
        <v>0</v>
      </c>
      <c r="V15" s="45"/>
      <c r="W15" s="33"/>
      <c r="X15" s="33" t="s">
        <v>112</v>
      </c>
      <c r="Y15" s="33"/>
      <c r="Z15" s="49">
        <v>0</v>
      </c>
      <c r="AA15" s="55"/>
      <c r="AH15" s="51"/>
      <c r="AI15" s="53"/>
      <c r="AJ15" s="182"/>
      <c r="AK15" s="182"/>
      <c r="AL15" s="182"/>
      <c r="AM15" s="51"/>
      <c r="AN15" s="51"/>
    </row>
    <row r="16" spans="1:40">
      <c r="A16" t="s">
        <v>113</v>
      </c>
      <c r="C16" s="49">
        <v>0</v>
      </c>
      <c r="D16" s="45"/>
      <c r="E16" s="33"/>
      <c r="F16" s="33"/>
      <c r="G16" s="33"/>
      <c r="H16" s="77" t="s">
        <v>41</v>
      </c>
      <c r="I16" s="55"/>
      <c r="J16" t="s">
        <v>113</v>
      </c>
      <c r="L16" s="49">
        <v>0</v>
      </c>
      <c r="M16" s="45"/>
      <c r="N16" s="33"/>
      <c r="O16" s="33"/>
      <c r="P16" s="33"/>
      <c r="Q16" s="77" t="s">
        <v>41</v>
      </c>
      <c r="R16" s="55"/>
      <c r="S16" t="s">
        <v>113</v>
      </c>
      <c r="U16" s="49">
        <v>0</v>
      </c>
      <c r="V16" s="45"/>
      <c r="W16" s="33"/>
      <c r="X16" s="33"/>
      <c r="Y16" s="33"/>
      <c r="Z16" s="77" t="s">
        <v>41</v>
      </c>
      <c r="AA16" s="55"/>
      <c r="AH16" s="51"/>
      <c r="AI16" s="53"/>
      <c r="AJ16" s="182"/>
      <c r="AK16" s="182"/>
      <c r="AL16" s="182"/>
      <c r="AM16" s="51"/>
      <c r="AN16" s="51"/>
    </row>
    <row r="17" spans="1:40">
      <c r="A17" t="s">
        <v>112</v>
      </c>
      <c r="C17" s="49">
        <v>0</v>
      </c>
      <c r="D17" s="45"/>
      <c r="E17" s="33"/>
      <c r="F17" s="33"/>
      <c r="G17" s="33"/>
      <c r="H17" s="51"/>
      <c r="I17" s="55"/>
      <c r="J17" t="s">
        <v>112</v>
      </c>
      <c r="L17" s="49">
        <v>0</v>
      </c>
      <c r="M17" s="45"/>
      <c r="N17" s="33"/>
      <c r="O17" s="33"/>
      <c r="P17" s="33"/>
      <c r="Q17" s="51"/>
      <c r="R17" s="55"/>
      <c r="S17" t="s">
        <v>112</v>
      </c>
      <c r="U17" s="49">
        <v>0</v>
      </c>
      <c r="V17" s="45"/>
      <c r="W17" s="33"/>
      <c r="X17" s="33"/>
      <c r="Y17" s="33"/>
      <c r="Z17" s="51"/>
      <c r="AA17" s="55"/>
      <c r="AH17" s="51"/>
      <c r="AI17" s="53"/>
      <c r="AJ17" s="182"/>
      <c r="AK17" s="182"/>
      <c r="AL17" s="182"/>
      <c r="AM17" s="51"/>
      <c r="AN17" s="51"/>
    </row>
    <row r="18" spans="1:40">
      <c r="C18" s="45"/>
      <c r="D18" s="45"/>
      <c r="E18" s="33"/>
      <c r="F18" s="37" t="s">
        <v>114</v>
      </c>
      <c r="G18" s="33"/>
      <c r="H18" s="55"/>
      <c r="I18" s="50">
        <f ca="1">SUM(H12:H15)</f>
        <v>0</v>
      </c>
      <c r="L18" s="45"/>
      <c r="M18" s="45"/>
      <c r="N18" s="33"/>
      <c r="O18" s="37" t="s">
        <v>114</v>
      </c>
      <c r="P18" s="33"/>
      <c r="Q18" s="55"/>
      <c r="R18" s="50">
        <f ca="1">SUM(Q12:Q15)</f>
        <v>0</v>
      </c>
      <c r="U18" s="45"/>
      <c r="V18" s="45"/>
      <c r="W18" s="33"/>
      <c r="X18" s="37" t="s">
        <v>114</v>
      </c>
      <c r="Y18" s="33"/>
      <c r="Z18" s="55"/>
      <c r="AA18" s="50">
        <f ca="1">SUM(Z12:Z15)</f>
        <v>0</v>
      </c>
      <c r="AH18" s="53"/>
      <c r="AI18" s="53"/>
      <c r="AJ18" s="182"/>
      <c r="AK18" s="183"/>
      <c r="AL18" s="182"/>
      <c r="AM18" s="51"/>
      <c r="AN18" s="184"/>
    </row>
    <row r="19" spans="1:40">
      <c r="A19" s="12" t="s">
        <v>115</v>
      </c>
      <c r="C19" s="45"/>
      <c r="D19" s="50">
        <f ca="1">SUM(C12:C17)</f>
        <v>0</v>
      </c>
      <c r="E19" s="33"/>
      <c r="H19" s="45"/>
      <c r="I19" s="45"/>
      <c r="J19" s="12" t="s">
        <v>115</v>
      </c>
      <c r="L19" s="45"/>
      <c r="M19" s="50">
        <f ca="1">SUM(L12:L17)</f>
        <v>0</v>
      </c>
      <c r="N19" s="33"/>
      <c r="Q19" s="45"/>
      <c r="R19" s="45"/>
      <c r="S19" s="12" t="s">
        <v>115</v>
      </c>
      <c r="U19" s="45"/>
      <c r="V19" s="50">
        <f ca="1">SUM(U12:U17)</f>
        <v>0</v>
      </c>
      <c r="W19" s="33"/>
      <c r="Z19" s="45"/>
      <c r="AA19" s="45"/>
      <c r="AF19" s="185"/>
      <c r="AH19" s="53"/>
      <c r="AI19" s="184"/>
      <c r="AJ19" s="182"/>
      <c r="AM19" s="53"/>
      <c r="AN19" s="53"/>
    </row>
    <row r="20" spans="1:40">
      <c r="C20" s="45"/>
      <c r="D20" s="45"/>
      <c r="E20" s="33"/>
      <c r="F20" s="38" t="s">
        <v>116</v>
      </c>
      <c r="G20" s="33"/>
      <c r="H20" s="45"/>
      <c r="L20" s="45"/>
      <c r="M20" s="45"/>
      <c r="N20" s="33"/>
      <c r="O20" s="38" t="s">
        <v>116</v>
      </c>
      <c r="P20" s="33"/>
      <c r="Q20" s="45"/>
      <c r="U20" s="45"/>
      <c r="V20" s="45"/>
      <c r="W20" s="33"/>
      <c r="X20" s="38" t="s">
        <v>116</v>
      </c>
      <c r="Y20" s="33"/>
      <c r="Z20" s="45"/>
      <c r="AH20" s="53"/>
      <c r="AI20" s="53"/>
      <c r="AJ20" s="182"/>
      <c r="AK20" s="186"/>
      <c r="AL20" s="182"/>
      <c r="AM20" s="53"/>
    </row>
    <row r="21" spans="1:40">
      <c r="A21" s="28" t="s">
        <v>117</v>
      </c>
      <c r="C21" s="45"/>
      <c r="D21" s="45"/>
      <c r="E21" s="33"/>
      <c r="F21" s="33" t="s">
        <v>118</v>
      </c>
      <c r="G21" s="33"/>
      <c r="H21" s="49">
        <v>0</v>
      </c>
      <c r="I21" s="45"/>
      <c r="J21" s="28" t="s">
        <v>117</v>
      </c>
      <c r="L21" s="45"/>
      <c r="M21" s="45"/>
      <c r="N21" s="33"/>
      <c r="O21" s="33" t="s">
        <v>118</v>
      </c>
      <c r="P21" s="33"/>
      <c r="Q21" s="49">
        <v>0</v>
      </c>
      <c r="R21" s="45"/>
      <c r="S21" s="28" t="s">
        <v>117</v>
      </c>
      <c r="U21" s="45"/>
      <c r="V21" s="45"/>
      <c r="W21" s="33"/>
      <c r="X21" s="33" t="s">
        <v>118</v>
      </c>
      <c r="Y21" s="33"/>
      <c r="Z21" s="49">
        <v>0</v>
      </c>
      <c r="AA21" s="45"/>
      <c r="AF21" s="181"/>
      <c r="AH21" s="53"/>
      <c r="AI21" s="53"/>
      <c r="AJ21" s="182"/>
      <c r="AK21" s="182"/>
      <c r="AL21" s="182"/>
      <c r="AM21" s="51"/>
      <c r="AN21" s="53"/>
    </row>
    <row r="22" spans="1:40">
      <c r="A22" t="s">
        <v>119</v>
      </c>
      <c r="C22" s="49">
        <v>0</v>
      </c>
      <c r="E22" s="33"/>
      <c r="F22" s="33" t="s">
        <v>120</v>
      </c>
      <c r="G22" s="33"/>
      <c r="H22" s="49" t="str">
        <f ca="1">'AMORTIZATION TABLE'!F46</f>
        <v/>
      </c>
      <c r="I22" s="45"/>
      <c r="J22" t="s">
        <v>119</v>
      </c>
      <c r="L22" s="49">
        <v>0</v>
      </c>
      <c r="N22" s="33"/>
      <c r="O22" s="33" t="s">
        <v>120</v>
      </c>
      <c r="P22" s="33"/>
      <c r="Q22" s="49" t="str">
        <f ca="1">'AMORTIZATION TABLE'!F58</f>
        <v/>
      </c>
      <c r="R22" s="45"/>
      <c r="S22" t="s">
        <v>119</v>
      </c>
      <c r="U22" s="49">
        <v>0</v>
      </c>
      <c r="W22" s="33"/>
      <c r="X22" s="33" t="s">
        <v>120</v>
      </c>
      <c r="Y22" s="33"/>
      <c r="Z22" s="49" t="str">
        <f ca="1">'AMORTIZATION TABLE'!F70</f>
        <v/>
      </c>
      <c r="AA22" s="45"/>
      <c r="AH22" s="51"/>
      <c r="AJ22" s="182"/>
      <c r="AK22" s="182"/>
      <c r="AL22" s="182"/>
      <c r="AM22" s="51"/>
      <c r="AN22" s="53"/>
    </row>
    <row r="23" spans="1:40">
      <c r="A23" t="s">
        <v>121</v>
      </c>
      <c r="C23" s="51"/>
      <c r="D23" s="45"/>
      <c r="E23" s="33"/>
      <c r="F23" s="33" t="s">
        <v>122</v>
      </c>
      <c r="G23" s="33"/>
      <c r="H23" s="49" t="str">
        <f ca="1">'SEMDC Amort Table'!F46</f>
        <v/>
      </c>
      <c r="I23" s="45"/>
      <c r="J23" t="s">
        <v>121</v>
      </c>
      <c r="L23" s="51"/>
      <c r="M23" s="45"/>
      <c r="N23" s="33"/>
      <c r="O23" s="33" t="s">
        <v>123</v>
      </c>
      <c r="P23" s="33"/>
      <c r="Q23" s="49" t="str">
        <f ca="1">'SEMDC Amort Table'!F58</f>
        <v/>
      </c>
      <c r="R23" s="45"/>
      <c r="S23" t="s">
        <v>121</v>
      </c>
      <c r="U23" s="51"/>
      <c r="V23" s="45"/>
      <c r="W23" s="33"/>
      <c r="X23" s="33" t="s">
        <v>123</v>
      </c>
      <c r="Y23" s="33"/>
      <c r="Z23" s="49" t="str">
        <f ca="1">'SEMDC Amort Table'!F70</f>
        <v/>
      </c>
      <c r="AA23" s="45"/>
      <c r="AH23" s="51"/>
      <c r="AI23" s="53"/>
      <c r="AJ23" s="182"/>
      <c r="AK23" s="182"/>
      <c r="AL23" s="182"/>
      <c r="AM23" s="51"/>
      <c r="AN23" s="53"/>
    </row>
    <row r="24" spans="1:40">
      <c r="A24" t="s">
        <v>124</v>
      </c>
      <c r="C24" s="49">
        <v>0</v>
      </c>
      <c r="D24" s="45"/>
      <c r="E24" s="33"/>
      <c r="F24" s="33" t="s">
        <v>125</v>
      </c>
      <c r="G24" s="33"/>
      <c r="H24" s="49">
        <v>0</v>
      </c>
      <c r="I24" s="45"/>
      <c r="J24" t="s">
        <v>124</v>
      </c>
      <c r="L24" s="49">
        <v>0</v>
      </c>
      <c r="M24" s="45"/>
      <c r="N24" s="33"/>
      <c r="O24" s="33" t="s">
        <v>125</v>
      </c>
      <c r="P24" s="33"/>
      <c r="Q24" s="49">
        <v>0</v>
      </c>
      <c r="R24" s="45"/>
      <c r="S24" t="s">
        <v>124</v>
      </c>
      <c r="U24" s="49">
        <v>0</v>
      </c>
      <c r="V24" s="45"/>
      <c r="W24" s="33"/>
      <c r="X24" s="33" t="s">
        <v>126</v>
      </c>
      <c r="Y24" s="33"/>
      <c r="Z24" s="49">
        <v>0</v>
      </c>
      <c r="AA24" s="45"/>
      <c r="AH24" s="51"/>
      <c r="AI24" s="53"/>
      <c r="AJ24" s="182"/>
      <c r="AK24" s="182"/>
      <c r="AL24" s="182"/>
      <c r="AM24" s="51"/>
      <c r="AN24" s="53"/>
    </row>
    <row r="25" spans="1:40">
      <c r="A25" t="s">
        <v>11</v>
      </c>
      <c r="C25" s="49">
        <v>0</v>
      </c>
      <c r="D25" s="45"/>
      <c r="E25" s="33"/>
      <c r="F25" s="33"/>
      <c r="G25" s="33"/>
      <c r="H25" s="53"/>
      <c r="I25" s="45"/>
      <c r="J25" t="s">
        <v>11</v>
      </c>
      <c r="L25" s="49">
        <v>0</v>
      </c>
      <c r="M25" s="45"/>
      <c r="N25" s="33"/>
      <c r="O25" s="33"/>
      <c r="P25" s="33"/>
      <c r="Q25" s="53"/>
      <c r="R25" s="45"/>
      <c r="S25" t="s">
        <v>11</v>
      </c>
      <c r="U25" s="49">
        <v>0</v>
      </c>
      <c r="V25" s="45"/>
      <c r="W25" s="33"/>
      <c r="X25" s="33"/>
      <c r="Y25" s="33"/>
      <c r="Z25" s="53"/>
      <c r="AA25" s="45"/>
      <c r="AH25" s="51"/>
      <c r="AI25" s="53"/>
      <c r="AJ25" s="182"/>
      <c r="AK25" s="182"/>
      <c r="AL25" s="182"/>
      <c r="AM25" s="53"/>
      <c r="AN25" s="53"/>
    </row>
    <row r="26" spans="1:40">
      <c r="A26" t="s">
        <v>17</v>
      </c>
      <c r="C26" s="49">
        <v>0</v>
      </c>
      <c r="D26" s="45"/>
      <c r="E26" s="33"/>
      <c r="F26" s="37" t="s">
        <v>127</v>
      </c>
      <c r="G26" s="33"/>
      <c r="H26" s="33"/>
      <c r="I26" s="34">
        <f ca="1">SUM(H21:H24)</f>
        <v>0</v>
      </c>
      <c r="J26" t="s">
        <v>17</v>
      </c>
      <c r="L26" s="49">
        <f>C26</f>
        <v>0</v>
      </c>
      <c r="M26" s="45"/>
      <c r="N26" s="33"/>
      <c r="O26" s="37" t="s">
        <v>127</v>
      </c>
      <c r="P26" s="33"/>
      <c r="Q26" s="33"/>
      <c r="R26" s="34">
        <f ca="1">SUM(Q21:Q24)</f>
        <v>0</v>
      </c>
      <c r="S26" t="s">
        <v>17</v>
      </c>
      <c r="U26" s="49">
        <f>L26</f>
        <v>0</v>
      </c>
      <c r="V26" s="45"/>
      <c r="W26" s="33"/>
      <c r="X26" s="37" t="s">
        <v>127</v>
      </c>
      <c r="Y26" s="33"/>
      <c r="Z26" s="33"/>
      <c r="AA26" s="34">
        <f ca="1">SUM(Z21:Z24)</f>
        <v>0</v>
      </c>
      <c r="AH26" s="51"/>
      <c r="AI26" s="53"/>
      <c r="AJ26" s="182"/>
      <c r="AK26" s="183"/>
      <c r="AL26" s="182"/>
      <c r="AM26" s="182"/>
      <c r="AN26" s="182"/>
    </row>
    <row r="27" spans="1:40">
      <c r="A27" t="s">
        <v>128</v>
      </c>
      <c r="C27" s="49">
        <v>0</v>
      </c>
      <c r="D27" s="45"/>
      <c r="E27" s="33"/>
      <c r="F27" s="33"/>
      <c r="G27" s="33"/>
      <c r="H27" s="33"/>
      <c r="I27" s="33"/>
      <c r="J27" t="s">
        <v>128</v>
      </c>
      <c r="L27" s="49">
        <f>C27</f>
        <v>0</v>
      </c>
      <c r="M27" s="45"/>
      <c r="N27" s="33"/>
      <c r="O27" s="33"/>
      <c r="P27" s="33"/>
      <c r="Q27" s="33"/>
      <c r="R27" s="33"/>
      <c r="S27" t="s">
        <v>128</v>
      </c>
      <c r="U27" s="49">
        <f>L27</f>
        <v>0</v>
      </c>
      <c r="V27" s="45"/>
      <c r="W27" s="33"/>
      <c r="X27" s="33"/>
      <c r="Y27" s="33"/>
      <c r="Z27" s="33"/>
      <c r="AA27" s="33"/>
      <c r="AH27" s="51"/>
      <c r="AI27" s="53"/>
      <c r="AJ27" s="182"/>
      <c r="AK27" s="182"/>
      <c r="AL27" s="182"/>
      <c r="AM27" s="182"/>
      <c r="AN27" s="182"/>
    </row>
    <row r="28" spans="1:40">
      <c r="A28" t="s">
        <v>112</v>
      </c>
      <c r="C28" s="49">
        <v>0</v>
      </c>
      <c r="D28" s="45"/>
      <c r="E28" s="33"/>
      <c r="F28" s="38" t="s">
        <v>129</v>
      </c>
      <c r="G28" s="33"/>
      <c r="H28" s="33"/>
      <c r="I28" s="34">
        <f ca="1">+I18+I26</f>
        <v>0</v>
      </c>
      <c r="J28" t="s">
        <v>112</v>
      </c>
      <c r="L28" s="49">
        <v>0</v>
      </c>
      <c r="M28" s="45"/>
      <c r="N28" s="33"/>
      <c r="O28" s="38" t="s">
        <v>129</v>
      </c>
      <c r="P28" s="33"/>
      <c r="Q28" s="33"/>
      <c r="R28" s="34">
        <f ca="1">+R18+R26</f>
        <v>0</v>
      </c>
      <c r="S28" t="s">
        <v>112</v>
      </c>
      <c r="U28" s="49">
        <v>0</v>
      </c>
      <c r="V28" s="45"/>
      <c r="W28" s="33"/>
      <c r="X28" s="38" t="s">
        <v>129</v>
      </c>
      <c r="Y28" s="33"/>
      <c r="Z28" s="33"/>
      <c r="AA28" s="34">
        <f ca="1">+AA18+AA26</f>
        <v>0</v>
      </c>
      <c r="AH28" s="51"/>
      <c r="AI28" s="53"/>
      <c r="AJ28" s="182"/>
      <c r="AK28" s="186"/>
      <c r="AL28" s="182"/>
      <c r="AM28" s="182"/>
      <c r="AN28" s="182"/>
    </row>
    <row r="29" spans="1:40">
      <c r="A29" s="12" t="s">
        <v>130</v>
      </c>
      <c r="B29" s="12"/>
      <c r="C29" s="49">
        <v>0</v>
      </c>
      <c r="D29" s="45"/>
      <c r="E29" s="33"/>
      <c r="F29" s="33"/>
      <c r="G29" s="33"/>
      <c r="H29" s="33"/>
      <c r="I29" s="33"/>
      <c r="J29" s="12" t="s">
        <v>131</v>
      </c>
      <c r="K29" s="12"/>
      <c r="L29" s="49">
        <f>(C26+C27)*0.2</f>
        <v>0</v>
      </c>
      <c r="M29" s="45"/>
      <c r="N29" s="33"/>
      <c r="O29" s="33"/>
      <c r="P29" s="33"/>
      <c r="Q29" s="33"/>
      <c r="R29" s="33"/>
      <c r="S29" s="12" t="s">
        <v>131</v>
      </c>
      <c r="T29" s="12"/>
      <c r="U29" s="49">
        <f>(L26+L27)*0.2+L29</f>
        <v>0</v>
      </c>
      <c r="V29" s="45"/>
      <c r="W29" s="33"/>
      <c r="X29" s="33"/>
      <c r="Y29" s="33"/>
      <c r="Z29" s="33"/>
      <c r="AA29" s="33"/>
      <c r="AF29" s="185"/>
      <c r="AG29" s="185"/>
      <c r="AH29" s="51"/>
      <c r="AI29" s="53"/>
      <c r="AJ29" s="182"/>
      <c r="AK29" s="182"/>
      <c r="AL29" s="182"/>
      <c r="AM29" s="182"/>
      <c r="AN29" s="182"/>
    </row>
    <row r="30" spans="1:40">
      <c r="C30" s="51"/>
      <c r="D30" s="45"/>
      <c r="E30" s="33"/>
      <c r="F30" s="38" t="s">
        <v>132</v>
      </c>
      <c r="G30" s="33"/>
      <c r="H30" s="33"/>
      <c r="I30" s="34">
        <f ca="1">+D33-I28</f>
        <v>0</v>
      </c>
      <c r="L30" s="51"/>
      <c r="M30" s="45"/>
      <c r="N30" s="33"/>
      <c r="O30" s="38" t="s">
        <v>132</v>
      </c>
      <c r="P30" s="33"/>
      <c r="Q30" s="33"/>
      <c r="R30" s="34">
        <f ca="1">+M33-R28</f>
        <v>0</v>
      </c>
      <c r="U30" s="51"/>
      <c r="V30" s="45"/>
      <c r="W30" s="33"/>
      <c r="X30" s="38" t="s">
        <v>132</v>
      </c>
      <c r="Y30" s="33"/>
      <c r="Z30" s="33"/>
      <c r="AA30" s="34">
        <f ca="1">+V33-AA28</f>
        <v>0</v>
      </c>
      <c r="AH30" s="51"/>
      <c r="AI30" s="53"/>
      <c r="AJ30" s="182"/>
      <c r="AK30" s="186"/>
      <c r="AL30" s="182"/>
      <c r="AM30" s="182"/>
      <c r="AN30" s="182"/>
    </row>
    <row r="31" spans="1:40">
      <c r="A31" s="12" t="s">
        <v>133</v>
      </c>
      <c r="C31" s="53"/>
      <c r="D31" s="52">
        <f>C22+C24+C25+C26+C27+C28-C29</f>
        <v>0</v>
      </c>
      <c r="E31" s="33"/>
      <c r="J31" s="12" t="s">
        <v>133</v>
      </c>
      <c r="L31" s="53"/>
      <c r="M31" s="52">
        <f>L22+L24+L25+L26+L27+L28-L29</f>
        <v>0</v>
      </c>
      <c r="N31" s="33"/>
      <c r="S31" s="12" t="s">
        <v>133</v>
      </c>
      <c r="U31" s="53"/>
      <c r="V31" s="52">
        <f>U22+U24+U25+U26+U27+U28-U29</f>
        <v>0</v>
      </c>
      <c r="W31" s="33"/>
      <c r="AF31" s="185"/>
      <c r="AH31" s="53"/>
      <c r="AI31" s="53"/>
      <c r="AJ31" s="182"/>
    </row>
    <row r="32" spans="1:40">
      <c r="E32" s="33"/>
      <c r="N32" s="33"/>
      <c r="W32" s="33"/>
      <c r="AJ32" s="182"/>
    </row>
    <row r="33" spans="1:40" ht="15" thickBot="1">
      <c r="A33" s="36" t="s">
        <v>134</v>
      </c>
      <c r="C33" s="45"/>
      <c r="D33" s="54">
        <f ca="1">+D19+D31</f>
        <v>0</v>
      </c>
      <c r="F33" s="39" t="s">
        <v>135</v>
      </c>
      <c r="G33" s="33"/>
      <c r="H33" s="33"/>
      <c r="I33" s="43">
        <f ca="1">+I28+I30</f>
        <v>0</v>
      </c>
      <c r="J33" s="36" t="s">
        <v>134</v>
      </c>
      <c r="L33" s="45"/>
      <c r="M33" s="54">
        <f ca="1">+M19+M31</f>
        <v>0</v>
      </c>
      <c r="O33" s="39" t="s">
        <v>135</v>
      </c>
      <c r="P33" s="33"/>
      <c r="Q33" s="33"/>
      <c r="R33" s="43">
        <f ca="1">+R28+R30</f>
        <v>0</v>
      </c>
      <c r="S33" s="36" t="s">
        <v>134</v>
      </c>
      <c r="U33" s="45"/>
      <c r="V33" s="54">
        <f ca="1">+V19+V31</f>
        <v>0</v>
      </c>
      <c r="X33" s="39" t="s">
        <v>135</v>
      </c>
      <c r="Y33" s="33"/>
      <c r="Z33" s="33"/>
      <c r="AA33" s="43">
        <f ca="1">+AA28+AA30</f>
        <v>0</v>
      </c>
      <c r="AF33" s="187"/>
      <c r="AH33" s="53"/>
      <c r="AI33" s="53"/>
      <c r="AK33" s="188"/>
      <c r="AL33" s="182"/>
      <c r="AM33" s="182"/>
      <c r="AN33" s="182"/>
    </row>
    <row r="34" spans="1:40" ht="13.5" thickTop="1"/>
    <row r="35" spans="1:40">
      <c r="C35" s="45"/>
      <c r="D35" s="45"/>
      <c r="F35" s="33"/>
      <c r="G35" s="33"/>
      <c r="H35" s="33"/>
      <c r="I35" s="33"/>
    </row>
    <row r="36" spans="1:40">
      <c r="A36" s="28" t="s">
        <v>41</v>
      </c>
    </row>
    <row r="37" spans="1:40">
      <c r="A37" s="28" t="s">
        <v>41</v>
      </c>
      <c r="B37" s="28"/>
      <c r="C37" s="45"/>
      <c r="D37" s="45"/>
    </row>
    <row r="38" spans="1:40">
      <c r="A38" s="28" t="s">
        <v>41</v>
      </c>
      <c r="B38" s="28"/>
    </row>
    <row r="39" spans="1:40">
      <c r="A39" s="28" t="s">
        <v>41</v>
      </c>
    </row>
    <row r="40" spans="1:40">
      <c r="A40" s="28" t="s">
        <v>41</v>
      </c>
    </row>
  </sheetData>
  <phoneticPr fontId="0" type="noConversion"/>
  <printOptions gridLinesSet="0"/>
  <pageMargins left="0.75" right="0.75" top="1" bottom="1" header="0.5" footer="0.5"/>
  <pageSetup scale="95" orientation="portrait" r:id="rId1"/>
  <headerFooter alignWithMargins="0"/>
  <colBreaks count="2" manualBreakCount="2">
    <brk id="9" min="1" max="35" man="1"/>
    <brk id="18" min="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A3E7FF"/>
    <pageSetUpPr fitToPage="1"/>
  </sheetPr>
  <dimension ref="A1:P56"/>
  <sheetViews>
    <sheetView topLeftCell="B1" zoomScale="75" zoomScaleNormal="75" workbookViewId="0">
      <selection activeCell="Q8" sqref="Q8"/>
    </sheetView>
  </sheetViews>
  <sheetFormatPr defaultRowHeight="12.75"/>
  <cols>
    <col min="1" max="1" width="26.28515625" customWidth="1"/>
    <col min="2" max="2" width="13" customWidth="1"/>
    <col min="3" max="3" width="10.85546875" customWidth="1"/>
    <col min="4" max="4" width="12.7109375" customWidth="1"/>
    <col min="5" max="5" width="14.7109375" customWidth="1"/>
    <col min="6" max="6" width="12" customWidth="1"/>
    <col min="7" max="7" width="12.7109375" customWidth="1"/>
    <col min="8" max="8" width="13.42578125" customWidth="1"/>
    <col min="9" max="9" width="14.42578125" customWidth="1"/>
    <col min="10" max="10" width="13.85546875" customWidth="1"/>
    <col min="11" max="11" width="12.140625" customWidth="1"/>
    <col min="12" max="12" width="14.7109375" customWidth="1"/>
    <col min="13" max="13" width="12" customWidth="1"/>
    <col min="14" max="14" width="11.140625" customWidth="1"/>
    <col min="15" max="15" width="12.42578125" customWidth="1"/>
    <col min="16" max="16" width="12.7109375" customWidth="1"/>
  </cols>
  <sheetData>
    <row r="1" spans="1:16" ht="15.6" customHeight="1">
      <c r="A1" s="324" t="s">
        <v>136</v>
      </c>
      <c r="B1" s="324"/>
      <c r="C1" s="324"/>
      <c r="D1" s="324"/>
      <c r="E1" s="324"/>
      <c r="F1" s="325" t="s">
        <v>137</v>
      </c>
      <c r="G1" s="325"/>
      <c r="H1" s="325"/>
      <c r="I1" s="325"/>
      <c r="J1" s="325"/>
      <c r="K1" s="325"/>
      <c r="L1" s="325"/>
      <c r="M1" s="325"/>
      <c r="N1" s="325"/>
      <c r="O1" s="325"/>
      <c r="P1" s="78"/>
    </row>
    <row r="2" spans="1:16" ht="18" customHeight="1">
      <c r="A2" s="325" t="s">
        <v>138</v>
      </c>
      <c r="B2" s="325"/>
      <c r="C2" s="325"/>
      <c r="D2" s="325"/>
      <c r="E2" s="325"/>
      <c r="F2" s="325" t="s">
        <v>139</v>
      </c>
      <c r="G2" s="325"/>
      <c r="H2" s="325"/>
      <c r="I2" s="325"/>
      <c r="J2" s="325"/>
      <c r="K2" s="325"/>
      <c r="L2" s="325"/>
      <c r="M2" s="325"/>
      <c r="N2" s="325"/>
      <c r="O2" s="325"/>
      <c r="P2" s="78"/>
    </row>
    <row r="3" spans="1:16" ht="15.75">
      <c r="A3" s="78"/>
      <c r="B3" s="78"/>
      <c r="D3" s="320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15.75">
      <c r="A4" s="78"/>
      <c r="B4" s="276">
        <f ca="1">TODAY()</f>
        <v>44680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314"/>
      <c r="O4" s="314"/>
      <c r="P4" s="78"/>
    </row>
    <row r="5" spans="1:16" ht="15.75">
      <c r="A5" s="320" t="s">
        <v>140</v>
      </c>
      <c r="B5" s="320" t="s">
        <v>141</v>
      </c>
      <c r="C5" s="320" t="s">
        <v>142</v>
      </c>
      <c r="D5" s="192" t="s">
        <v>143</v>
      </c>
      <c r="E5" s="320" t="s">
        <v>144</v>
      </c>
      <c r="F5" s="320" t="s">
        <v>145</v>
      </c>
      <c r="G5" s="320" t="s">
        <v>146</v>
      </c>
      <c r="H5" s="320" t="s">
        <v>147</v>
      </c>
      <c r="I5" s="193">
        <f ca="1">YEAR(B4)</f>
        <v>2022</v>
      </c>
      <c r="J5" s="320"/>
      <c r="K5" s="277">
        <f ca="1">YEAR(B4)+(1)</f>
        <v>2023</v>
      </c>
      <c r="L5" s="320"/>
      <c r="M5" s="79">
        <f ca="1">YEAR(B4)+(2)</f>
        <v>2024</v>
      </c>
      <c r="N5" s="314"/>
      <c r="O5" s="314"/>
      <c r="P5" s="78"/>
    </row>
    <row r="6" spans="1:16" ht="15.75">
      <c r="A6" s="320" t="s">
        <v>148</v>
      </c>
      <c r="B6" s="320" t="s">
        <v>149</v>
      </c>
      <c r="C6" s="320" t="s">
        <v>150</v>
      </c>
      <c r="D6" s="192" t="s">
        <v>151</v>
      </c>
      <c r="E6" s="320" t="s">
        <v>4</v>
      </c>
      <c r="F6" s="320" t="s">
        <v>152</v>
      </c>
      <c r="G6" s="320" t="s">
        <v>153</v>
      </c>
      <c r="H6" s="320" t="s">
        <v>154</v>
      </c>
      <c r="I6" s="194" t="s">
        <v>155</v>
      </c>
      <c r="J6" s="320" t="s">
        <v>156</v>
      </c>
      <c r="K6" s="320" t="s">
        <v>155</v>
      </c>
      <c r="L6" s="320" t="s">
        <v>156</v>
      </c>
      <c r="M6" s="320" t="s">
        <v>155</v>
      </c>
      <c r="N6" s="314"/>
      <c r="O6" s="314"/>
      <c r="P6" s="78"/>
    </row>
    <row r="7" spans="1:16" ht="15.75">
      <c r="A7" s="190" t="s">
        <v>157</v>
      </c>
      <c r="B7" s="190" t="s">
        <v>158</v>
      </c>
      <c r="C7" s="190" t="s">
        <v>159</v>
      </c>
      <c r="D7" s="191"/>
      <c r="E7" s="191"/>
      <c r="F7" s="190" t="s">
        <v>160</v>
      </c>
      <c r="G7" s="191"/>
      <c r="H7" s="191"/>
      <c r="I7" s="195"/>
      <c r="J7" s="191"/>
      <c r="K7" s="191"/>
      <c r="L7" s="191"/>
      <c r="M7" s="191"/>
      <c r="N7" s="314"/>
      <c r="O7" s="314"/>
      <c r="P7" s="78"/>
    </row>
    <row r="8" spans="1:16" ht="15.75">
      <c r="A8" s="78"/>
      <c r="B8" s="78"/>
      <c r="C8" s="78"/>
      <c r="D8" s="78"/>
      <c r="E8" s="78"/>
      <c r="F8" s="78"/>
      <c r="G8" s="78"/>
      <c r="H8" s="78"/>
      <c r="I8" s="196"/>
      <c r="J8" s="78"/>
      <c r="K8" s="78"/>
      <c r="L8" s="78"/>
      <c r="M8" s="78"/>
      <c r="N8" s="314"/>
      <c r="O8" s="314"/>
      <c r="P8" s="78"/>
    </row>
    <row r="9" spans="1:16" ht="15.75">
      <c r="A9" s="78" t="s">
        <v>11</v>
      </c>
      <c r="B9" s="311"/>
      <c r="C9" s="311"/>
      <c r="D9" s="311"/>
      <c r="E9" s="311"/>
      <c r="F9" s="311"/>
      <c r="G9" s="311"/>
      <c r="H9" s="311"/>
      <c r="I9" s="312"/>
      <c r="J9" s="311"/>
      <c r="K9" s="311"/>
      <c r="L9" s="311"/>
      <c r="M9" s="311"/>
      <c r="N9" s="314"/>
      <c r="O9" s="314"/>
      <c r="P9" s="78"/>
    </row>
    <row r="10" spans="1:16" ht="15.75">
      <c r="A10" s="78" t="s">
        <v>17</v>
      </c>
      <c r="B10" s="311"/>
      <c r="C10" s="311"/>
      <c r="D10" s="311"/>
      <c r="E10" s="311"/>
      <c r="F10" s="311"/>
      <c r="G10" s="311"/>
      <c r="H10" s="311"/>
      <c r="I10" s="312"/>
      <c r="J10" s="311"/>
      <c r="K10" s="311"/>
      <c r="L10" s="311"/>
      <c r="M10" s="311"/>
      <c r="N10" s="314"/>
      <c r="O10" s="314"/>
      <c r="P10" s="78"/>
    </row>
    <row r="11" spans="1:16" ht="15.75">
      <c r="A11" s="78"/>
      <c r="B11" s="311"/>
      <c r="C11" s="311"/>
      <c r="D11" s="311"/>
      <c r="E11" s="311"/>
      <c r="F11" s="311"/>
      <c r="G11" s="311"/>
      <c r="H11" s="311"/>
      <c r="I11" s="312"/>
      <c r="J11" s="311"/>
      <c r="K11" s="311"/>
      <c r="L11" s="311"/>
      <c r="M11" s="311"/>
      <c r="N11" s="314"/>
      <c r="O11" s="314"/>
      <c r="P11" s="78"/>
    </row>
    <row r="12" spans="1:16" ht="16.5" customHeight="1">
      <c r="A12" s="78"/>
      <c r="B12" s="311"/>
      <c r="C12" s="311"/>
      <c r="D12" s="311"/>
      <c r="E12" s="311"/>
      <c r="F12" s="311"/>
      <c r="G12" s="311"/>
      <c r="H12" s="311"/>
      <c r="I12" s="312"/>
      <c r="J12" s="311"/>
      <c r="K12" s="311"/>
      <c r="L12" s="311"/>
      <c r="M12" s="311"/>
      <c r="N12" s="314"/>
      <c r="O12" s="314"/>
      <c r="P12" s="78"/>
    </row>
    <row r="13" spans="1:16" ht="16.5" customHeight="1">
      <c r="A13" s="78"/>
      <c r="B13" s="311"/>
      <c r="C13" s="311"/>
      <c r="D13" s="311"/>
      <c r="E13" s="311"/>
      <c r="F13" s="311"/>
      <c r="G13" s="311"/>
      <c r="H13" s="311"/>
      <c r="I13" s="312"/>
      <c r="J13" s="311"/>
      <c r="K13" s="311"/>
      <c r="L13" s="311"/>
      <c r="M13" s="311"/>
      <c r="N13" s="314"/>
      <c r="O13" s="314"/>
      <c r="P13" s="78"/>
    </row>
    <row r="14" spans="1:16" ht="16.5" customHeight="1">
      <c r="A14" s="78"/>
      <c r="B14" s="311"/>
      <c r="C14" s="311"/>
      <c r="D14" s="311"/>
      <c r="E14" s="311"/>
      <c r="F14" s="311"/>
      <c r="G14" s="311"/>
      <c r="H14" s="311"/>
      <c r="I14" s="312"/>
      <c r="J14" s="311"/>
      <c r="K14" s="311"/>
      <c r="L14" s="311"/>
      <c r="M14" s="311"/>
      <c r="N14" s="314"/>
      <c r="O14" s="314"/>
      <c r="P14" s="78"/>
    </row>
    <row r="15" spans="1:16" ht="15.75">
      <c r="A15" s="78"/>
      <c r="B15" s="311"/>
      <c r="C15" s="311"/>
      <c r="D15" s="311"/>
      <c r="E15" s="311"/>
      <c r="F15" s="311"/>
      <c r="G15" s="311"/>
      <c r="H15" s="313"/>
      <c r="I15" s="312"/>
      <c r="J15" s="311"/>
      <c r="K15" s="311"/>
      <c r="L15" s="311"/>
      <c r="M15" s="311"/>
      <c r="N15" s="314"/>
      <c r="O15" s="314"/>
      <c r="P15" s="78"/>
    </row>
    <row r="16" spans="1:16" ht="16.5" thickBot="1">
      <c r="B16" s="78"/>
      <c r="C16" s="78"/>
      <c r="D16" s="78"/>
      <c r="E16" s="78"/>
      <c r="F16" s="78" t="s">
        <v>161</v>
      </c>
      <c r="G16" s="78"/>
      <c r="H16" s="78"/>
      <c r="I16" s="197"/>
      <c r="J16" s="198"/>
      <c r="K16" s="198"/>
      <c r="L16" s="198"/>
      <c r="M16" s="198"/>
      <c r="N16" s="314"/>
      <c r="O16" s="314"/>
      <c r="P16" s="78"/>
    </row>
    <row r="17" spans="1:16" ht="17.25" thickTop="1" thickBot="1">
      <c r="B17" s="78"/>
      <c r="C17" s="78"/>
      <c r="D17" s="78"/>
      <c r="E17" s="78"/>
      <c r="F17" s="78" t="s">
        <v>162</v>
      </c>
      <c r="G17" s="78"/>
      <c r="H17" s="78"/>
      <c r="I17" s="197"/>
      <c r="J17" s="198"/>
      <c r="K17" s="198"/>
      <c r="L17" s="198"/>
      <c r="M17" s="198"/>
      <c r="N17" s="314"/>
      <c r="O17" s="314"/>
      <c r="P17" s="78"/>
    </row>
    <row r="18" spans="1:16" ht="16.5" hidden="1" thickTop="1">
      <c r="A18" s="78" t="s">
        <v>163</v>
      </c>
      <c r="B18" s="78" t="s">
        <v>41</v>
      </c>
      <c r="C18" s="78"/>
      <c r="D18" s="78"/>
      <c r="E18" s="78" t="s">
        <v>164</v>
      </c>
      <c r="F18" s="78"/>
      <c r="G18" s="78"/>
      <c r="H18" s="78"/>
      <c r="I18" s="78"/>
      <c r="J18" s="78"/>
      <c r="K18" s="78"/>
      <c r="L18" s="78"/>
      <c r="M18" s="78"/>
      <c r="N18" s="314"/>
      <c r="O18" s="314"/>
      <c r="P18" s="78"/>
    </row>
    <row r="19" spans="1:16" ht="16.5" hidden="1" thickTop="1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314"/>
      <c r="O19" s="314"/>
      <c r="P19" s="78"/>
    </row>
    <row r="20" spans="1:16" ht="16.5" hidden="1" thickTop="1">
      <c r="A20" s="320" t="s">
        <v>140</v>
      </c>
      <c r="B20" s="320" t="s">
        <v>141</v>
      </c>
      <c r="C20" s="320" t="s">
        <v>142</v>
      </c>
      <c r="D20" s="320" t="s">
        <v>165</v>
      </c>
      <c r="E20" s="320" t="s">
        <v>166</v>
      </c>
      <c r="F20" s="320" t="s">
        <v>147</v>
      </c>
      <c r="G20" s="320" t="s">
        <v>167</v>
      </c>
      <c r="H20" s="320" t="s">
        <v>145</v>
      </c>
      <c r="I20" s="320" t="s">
        <v>145</v>
      </c>
      <c r="J20" s="320" t="s">
        <v>146</v>
      </c>
      <c r="K20" s="78"/>
      <c r="L20" s="78" t="s">
        <v>41</v>
      </c>
      <c r="M20" s="78"/>
      <c r="N20" s="314" t="s">
        <v>41</v>
      </c>
      <c r="O20" s="314" t="s">
        <v>41</v>
      </c>
      <c r="P20" s="78" t="s">
        <v>41</v>
      </c>
    </row>
    <row r="21" spans="1:16" ht="16.5" hidden="1" thickTop="1">
      <c r="A21" s="320" t="s">
        <v>148</v>
      </c>
      <c r="B21" s="320" t="s">
        <v>149</v>
      </c>
      <c r="C21" s="320" t="s">
        <v>150</v>
      </c>
      <c r="D21" s="320" t="s">
        <v>168</v>
      </c>
      <c r="E21" s="320" t="s">
        <v>169</v>
      </c>
      <c r="F21" s="320" t="s">
        <v>154</v>
      </c>
      <c r="G21" s="320" t="s">
        <v>170</v>
      </c>
      <c r="H21" s="320" t="s">
        <v>4</v>
      </c>
      <c r="I21" s="320" t="s">
        <v>152</v>
      </c>
      <c r="J21" s="320" t="s">
        <v>153</v>
      </c>
      <c r="K21" s="78" t="s">
        <v>41</v>
      </c>
      <c r="L21" s="79" t="s">
        <v>171</v>
      </c>
      <c r="M21" s="78"/>
      <c r="N21" s="315" t="s">
        <v>172</v>
      </c>
      <c r="O21" s="314"/>
      <c r="P21" s="79" t="s">
        <v>173</v>
      </c>
    </row>
    <row r="22" spans="1:16" ht="16.5" hidden="1" thickTop="1">
      <c r="A22" s="320" t="s">
        <v>157</v>
      </c>
      <c r="B22" s="320" t="s">
        <v>158</v>
      </c>
      <c r="C22" s="320" t="s">
        <v>159</v>
      </c>
      <c r="D22" s="320" t="s">
        <v>28</v>
      </c>
      <c r="E22" s="320" t="s">
        <v>174</v>
      </c>
      <c r="F22" s="78"/>
      <c r="G22" s="78"/>
      <c r="H22" s="78"/>
      <c r="I22" s="78"/>
      <c r="J22" s="78"/>
      <c r="K22" s="78" t="s">
        <v>156</v>
      </c>
      <c r="L22" s="78" t="s">
        <v>155</v>
      </c>
      <c r="M22" s="78" t="s">
        <v>156</v>
      </c>
      <c r="N22" s="314" t="s">
        <v>155</v>
      </c>
      <c r="O22" s="314" t="s">
        <v>156</v>
      </c>
      <c r="P22" s="78" t="s">
        <v>155</v>
      </c>
    </row>
    <row r="23" spans="1:16" ht="16.5" hidden="1" thickTop="1">
      <c r="A23" s="78" t="s">
        <v>175</v>
      </c>
      <c r="B23" s="78" t="s">
        <v>175</v>
      </c>
      <c r="C23" s="78" t="s">
        <v>175</v>
      </c>
      <c r="D23" s="78" t="s">
        <v>175</v>
      </c>
      <c r="E23" s="78" t="s">
        <v>175</v>
      </c>
      <c r="F23" s="78" t="s">
        <v>175</v>
      </c>
      <c r="G23" s="78" t="s">
        <v>175</v>
      </c>
      <c r="H23" s="78" t="s">
        <v>175</v>
      </c>
      <c r="I23" s="78" t="s">
        <v>175</v>
      </c>
      <c r="J23" s="78" t="s">
        <v>175</v>
      </c>
      <c r="K23" s="78"/>
      <c r="L23" s="78" t="s">
        <v>175</v>
      </c>
      <c r="M23" s="78" t="s">
        <v>175</v>
      </c>
      <c r="N23" s="314" t="s">
        <v>175</v>
      </c>
      <c r="O23" s="314" t="s">
        <v>175</v>
      </c>
      <c r="P23" s="78" t="s">
        <v>176</v>
      </c>
    </row>
    <row r="24" spans="1:16" ht="16.5" hidden="1" thickTop="1">
      <c r="A24" s="80" t="s">
        <v>17</v>
      </c>
      <c r="B24" s="81" t="s">
        <v>177</v>
      </c>
      <c r="C24" s="82">
        <v>0</v>
      </c>
      <c r="D24" s="78"/>
      <c r="E24" s="83">
        <f>C24-D24</f>
        <v>0</v>
      </c>
      <c r="F24" s="84">
        <v>1</v>
      </c>
      <c r="G24" s="78"/>
      <c r="H24" s="83">
        <f>E24*F24-G24</f>
        <v>0</v>
      </c>
      <c r="I24" s="85" t="s">
        <v>178</v>
      </c>
      <c r="J24" s="82" t="s">
        <v>179</v>
      </c>
      <c r="K24" s="86">
        <v>0.1429</v>
      </c>
      <c r="L24" s="83">
        <f>$H24*K24</f>
        <v>0</v>
      </c>
      <c r="M24" s="86">
        <v>0.24490000000000001</v>
      </c>
      <c r="N24" s="316">
        <f>$H24*M24</f>
        <v>0</v>
      </c>
      <c r="O24" s="317">
        <v>0.1749</v>
      </c>
      <c r="P24" s="83">
        <f>$H24*O24</f>
        <v>0</v>
      </c>
    </row>
    <row r="25" spans="1:16" ht="16.5" hidden="1" thickTop="1">
      <c r="A25" s="80" t="s">
        <v>180</v>
      </c>
      <c r="B25" s="81" t="s">
        <v>177</v>
      </c>
      <c r="C25" s="82">
        <v>0</v>
      </c>
      <c r="D25" s="78"/>
      <c r="E25" s="83">
        <f>C25-D25</f>
        <v>0</v>
      </c>
      <c r="F25" s="84">
        <v>1</v>
      </c>
      <c r="G25" s="78"/>
      <c r="H25" s="83">
        <f>E25*F25-G25</f>
        <v>0</v>
      </c>
      <c r="I25" s="85" t="s">
        <v>181</v>
      </c>
      <c r="J25" s="82" t="s">
        <v>179</v>
      </c>
      <c r="K25" s="86">
        <v>0.2</v>
      </c>
      <c r="L25" s="83">
        <f>$H25*K25</f>
        <v>0</v>
      </c>
      <c r="M25" s="86">
        <v>0.32</v>
      </c>
      <c r="N25" s="316">
        <f>$H25*M25</f>
        <v>0</v>
      </c>
      <c r="O25" s="317">
        <v>0.192</v>
      </c>
      <c r="P25" s="83">
        <f>$H25*O25</f>
        <v>0</v>
      </c>
    </row>
    <row r="26" spans="1:16" ht="16.5" hidden="1" thickTop="1">
      <c r="A26" s="80" t="s">
        <v>182</v>
      </c>
      <c r="B26" s="81" t="s">
        <v>177</v>
      </c>
      <c r="C26" s="82">
        <v>0</v>
      </c>
      <c r="D26" s="78"/>
      <c r="E26" s="83">
        <v>0</v>
      </c>
      <c r="F26" s="84">
        <v>1</v>
      </c>
      <c r="G26" s="78"/>
      <c r="H26" s="83">
        <f>E26*F26-G26</f>
        <v>0</v>
      </c>
      <c r="I26" s="85" t="s">
        <v>181</v>
      </c>
      <c r="J26" s="82" t="s">
        <v>179</v>
      </c>
      <c r="K26" s="86">
        <v>0.2</v>
      </c>
      <c r="L26" s="83">
        <f>$H26*K26</f>
        <v>0</v>
      </c>
      <c r="M26" s="86">
        <v>0.32</v>
      </c>
      <c r="N26" s="316">
        <f>$H26*M26</f>
        <v>0</v>
      </c>
      <c r="O26" s="317">
        <v>0.192</v>
      </c>
      <c r="P26" s="83">
        <f>$H26*O26</f>
        <v>0</v>
      </c>
    </row>
    <row r="27" spans="1:16" ht="16.5" hidden="1" thickTop="1">
      <c r="A27" s="103" t="s">
        <v>183</v>
      </c>
      <c r="B27" s="87" t="s">
        <v>41</v>
      </c>
      <c r="C27" s="82" t="s">
        <v>41</v>
      </c>
      <c r="D27" s="78"/>
      <c r="E27" s="83" t="s">
        <v>41</v>
      </c>
      <c r="F27" s="84" t="s">
        <v>41</v>
      </c>
      <c r="G27" s="78" t="s">
        <v>41</v>
      </c>
      <c r="H27" s="83" t="s">
        <v>41</v>
      </c>
      <c r="I27" s="94" t="s">
        <v>41</v>
      </c>
      <c r="J27" s="82" t="s">
        <v>41</v>
      </c>
      <c r="K27" s="86" t="s">
        <v>41</v>
      </c>
      <c r="L27" s="83" t="s">
        <v>41</v>
      </c>
      <c r="M27" s="86" t="s">
        <v>41</v>
      </c>
      <c r="N27" s="316" t="s">
        <v>41</v>
      </c>
      <c r="O27" s="317" t="s">
        <v>41</v>
      </c>
      <c r="P27" s="83" t="s">
        <v>41</v>
      </c>
    </row>
    <row r="28" spans="1:16" ht="16.5" hidden="1" thickTop="1">
      <c r="A28" s="80" t="s">
        <v>41</v>
      </c>
      <c r="B28" s="87" t="s">
        <v>41</v>
      </c>
      <c r="C28" s="83" t="s">
        <v>41</v>
      </c>
      <c r="D28" s="78"/>
      <c r="E28" s="83" t="s">
        <v>41</v>
      </c>
      <c r="F28" s="84" t="s">
        <v>41</v>
      </c>
      <c r="G28" s="78"/>
      <c r="H28" s="83" t="s">
        <v>41</v>
      </c>
      <c r="I28" s="94" t="s">
        <v>41</v>
      </c>
      <c r="J28" s="82" t="s">
        <v>41</v>
      </c>
      <c r="K28" s="86" t="s">
        <v>41</v>
      </c>
      <c r="L28" s="83" t="s">
        <v>41</v>
      </c>
      <c r="M28" s="86" t="s">
        <v>41</v>
      </c>
      <c r="N28" s="316" t="s">
        <v>41</v>
      </c>
      <c r="O28" s="317" t="s">
        <v>41</v>
      </c>
      <c r="P28" s="83" t="s">
        <v>41</v>
      </c>
    </row>
    <row r="29" spans="1:16" ht="16.5" hidden="1" thickTop="1">
      <c r="A29" s="78" t="s">
        <v>175</v>
      </c>
      <c r="B29" s="78" t="s">
        <v>175</v>
      </c>
      <c r="C29" s="78" t="s">
        <v>175</v>
      </c>
      <c r="D29" s="78" t="s">
        <v>175</v>
      </c>
      <c r="E29" s="78" t="s">
        <v>175</v>
      </c>
      <c r="F29" s="78" t="s">
        <v>175</v>
      </c>
      <c r="G29" s="78" t="s">
        <v>175</v>
      </c>
      <c r="H29" s="78" t="s">
        <v>175</v>
      </c>
      <c r="I29" s="78" t="s">
        <v>175</v>
      </c>
      <c r="J29" s="78" t="s">
        <v>175</v>
      </c>
      <c r="K29" s="78"/>
      <c r="L29" s="78" t="s">
        <v>175</v>
      </c>
      <c r="M29" s="78" t="s">
        <v>175</v>
      </c>
      <c r="N29" s="314" t="s">
        <v>175</v>
      </c>
      <c r="O29" s="314" t="s">
        <v>175</v>
      </c>
      <c r="P29" s="78" t="s">
        <v>176</v>
      </c>
    </row>
    <row r="30" spans="1:16" ht="16.5" hidden="1" thickTop="1">
      <c r="A30" s="78"/>
      <c r="B30" s="78"/>
      <c r="C30" s="88">
        <f>SUM(C24:C28)</f>
        <v>0</v>
      </c>
      <c r="D30" s="78"/>
      <c r="E30" s="88">
        <f>SUM(C24:C28)</f>
        <v>0</v>
      </c>
      <c r="F30" s="78" t="s">
        <v>41</v>
      </c>
      <c r="G30" s="78"/>
      <c r="H30" s="78"/>
      <c r="I30" s="78"/>
      <c r="J30" s="78"/>
      <c r="K30" s="78"/>
      <c r="L30" s="89">
        <f>SUM(L24:L28)</f>
        <v>0</v>
      </c>
      <c r="M30" s="78"/>
      <c r="N30" s="318">
        <f>SUM(N24:N28)</f>
        <v>0</v>
      </c>
      <c r="O30" s="314"/>
      <c r="P30" s="89">
        <f>SUM(P24:P28)</f>
        <v>0</v>
      </c>
    </row>
    <row r="31" spans="1:16" ht="16.5" hidden="1" thickTop="1">
      <c r="A31" s="78"/>
      <c r="B31" s="78"/>
      <c r="C31" s="78"/>
      <c r="D31" s="78"/>
      <c r="E31" s="78"/>
      <c r="F31" s="78"/>
      <c r="G31" s="78"/>
      <c r="H31" s="78"/>
      <c r="I31" s="78"/>
      <c r="J31" s="78" t="s">
        <v>184</v>
      </c>
      <c r="K31" s="78"/>
      <c r="L31" s="78"/>
      <c r="M31" s="78"/>
      <c r="N31" s="314"/>
      <c r="O31" s="314"/>
      <c r="P31" s="78"/>
    </row>
    <row r="32" spans="1:16" ht="16.5" hidden="1" thickTop="1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90" t="s">
        <v>185</v>
      </c>
      <c r="M32" s="78"/>
      <c r="N32" s="314"/>
      <c r="O32" s="314"/>
      <c r="P32" s="78"/>
    </row>
    <row r="33" spans="1:16" ht="16.5" hidden="1" thickTop="1">
      <c r="A33" s="78"/>
      <c r="B33" s="78"/>
      <c r="C33" s="78"/>
      <c r="D33" s="78"/>
      <c r="E33" s="78"/>
      <c r="F33" s="78"/>
      <c r="G33" s="78"/>
      <c r="H33" s="78"/>
      <c r="I33" s="78"/>
      <c r="J33" s="78" t="s">
        <v>22</v>
      </c>
      <c r="K33" s="78"/>
      <c r="L33" s="89">
        <f>SUM(L30:L31)</f>
        <v>0</v>
      </c>
      <c r="M33" s="78"/>
      <c r="N33" s="314"/>
      <c r="O33" s="314"/>
      <c r="P33" s="78"/>
    </row>
    <row r="34" spans="1:16" ht="16.5" hidden="1" thickTop="1">
      <c r="A34" s="78" t="s">
        <v>186</v>
      </c>
      <c r="B34" s="78"/>
      <c r="C34" s="78"/>
      <c r="D34" s="78"/>
      <c r="E34" s="78"/>
      <c r="F34" s="78"/>
      <c r="G34" s="91"/>
      <c r="H34" s="91"/>
      <c r="I34" s="91"/>
      <c r="J34" s="91"/>
      <c r="K34" s="91"/>
      <c r="L34" s="91"/>
      <c r="M34" s="91"/>
      <c r="N34" s="319"/>
      <c r="O34" s="319"/>
      <c r="P34" s="91"/>
    </row>
    <row r="35" spans="1:16" ht="15.75" hidden="1" thickTop="1">
      <c r="A35" s="95" t="s">
        <v>187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19"/>
      <c r="O35" s="319"/>
      <c r="P35" s="91"/>
    </row>
    <row r="36" spans="1:16" ht="16.5" hidden="1" thickTop="1">
      <c r="A36" s="91"/>
      <c r="B36" s="98" t="s">
        <v>188</v>
      </c>
      <c r="C36" s="98" t="s">
        <v>189</v>
      </c>
      <c r="D36" s="98" t="s">
        <v>190</v>
      </c>
      <c r="E36" s="98" t="s">
        <v>191</v>
      </c>
      <c r="F36" s="92" t="s">
        <v>192</v>
      </c>
      <c r="G36" s="92" t="s">
        <v>193</v>
      </c>
      <c r="H36" s="92" t="s">
        <v>194</v>
      </c>
      <c r="I36" s="91"/>
      <c r="J36" s="93" t="s">
        <v>195</v>
      </c>
      <c r="K36" s="78"/>
      <c r="L36" s="78"/>
      <c r="M36" s="78"/>
      <c r="N36" s="314"/>
      <c r="O36" s="314"/>
      <c r="P36" s="78"/>
    </row>
    <row r="37" spans="1:16" ht="15.75" hidden="1" thickTop="1">
      <c r="A37" s="91"/>
      <c r="B37" s="91" t="s">
        <v>175</v>
      </c>
      <c r="C37" s="91" t="s">
        <v>175</v>
      </c>
      <c r="D37" s="91" t="s">
        <v>175</v>
      </c>
      <c r="E37" s="91" t="s">
        <v>175</v>
      </c>
      <c r="F37" s="91" t="s">
        <v>175</v>
      </c>
      <c r="G37" s="91" t="s">
        <v>196</v>
      </c>
      <c r="H37" s="91" t="s">
        <v>196</v>
      </c>
      <c r="I37" s="91"/>
      <c r="J37" s="91"/>
      <c r="K37" s="91"/>
      <c r="L37" s="91"/>
      <c r="M37" s="91"/>
      <c r="N37" s="319"/>
      <c r="O37" s="319"/>
      <c r="P37" s="91"/>
    </row>
    <row r="38" spans="1:16" ht="15.75" hidden="1" thickTop="1">
      <c r="A38" s="91" t="s">
        <v>197</v>
      </c>
      <c r="B38" s="91">
        <v>0.33329999999999999</v>
      </c>
      <c r="C38" s="91">
        <v>0.2</v>
      </c>
      <c r="D38" s="91">
        <v>0.1429</v>
      </c>
      <c r="E38" s="91">
        <v>0.1</v>
      </c>
      <c r="F38" s="91">
        <v>0.05</v>
      </c>
      <c r="G38" s="91">
        <v>3.7499999999999999E-2</v>
      </c>
      <c r="H38" s="102">
        <v>2.461E-2</v>
      </c>
      <c r="I38" s="92" t="s">
        <v>198</v>
      </c>
      <c r="J38" s="91" t="s">
        <v>199</v>
      </c>
      <c r="K38" s="91"/>
      <c r="L38" s="91"/>
      <c r="M38" s="91"/>
      <c r="N38" s="319"/>
      <c r="O38" s="319"/>
      <c r="P38" s="91"/>
    </row>
    <row r="39" spans="1:16" ht="15.75" hidden="1" thickTop="1">
      <c r="A39" s="91" t="s">
        <v>200</v>
      </c>
      <c r="B39" s="91">
        <v>0.44450000000000001</v>
      </c>
      <c r="C39" s="91">
        <v>0.32</v>
      </c>
      <c r="D39" s="91">
        <v>0.24490000000000001</v>
      </c>
      <c r="E39" s="91">
        <v>0.18</v>
      </c>
      <c r="F39" s="91">
        <v>9.5000000000000001E-2</v>
      </c>
      <c r="G39" s="91">
        <v>7.2190000000000004E-2</v>
      </c>
      <c r="H39" s="91">
        <v>2.564E-2</v>
      </c>
      <c r="I39" s="91"/>
      <c r="J39" s="91" t="s">
        <v>201</v>
      </c>
      <c r="K39" s="91"/>
      <c r="L39" s="91"/>
      <c r="M39" s="91"/>
      <c r="N39" s="319"/>
      <c r="O39" s="319"/>
      <c r="P39" s="91"/>
    </row>
    <row r="40" spans="1:16" ht="15.75" hidden="1" thickTop="1">
      <c r="A40" s="91" t="s">
        <v>202</v>
      </c>
      <c r="B40" s="91">
        <v>0.14810000000000001</v>
      </c>
      <c r="C40" s="91">
        <v>0.192</v>
      </c>
      <c r="D40" s="91">
        <v>0.1749</v>
      </c>
      <c r="E40" s="91">
        <v>0.14400000000000002</v>
      </c>
      <c r="F40" s="91">
        <v>8.5500000000000007E-2</v>
      </c>
      <c r="G40" s="91">
        <v>6.6769999999999996E-2</v>
      </c>
      <c r="H40" s="91">
        <v>2.564E-2</v>
      </c>
      <c r="I40" s="91"/>
      <c r="J40" s="91"/>
      <c r="K40" s="91"/>
      <c r="L40" s="91"/>
      <c r="M40" s="91"/>
      <c r="N40" s="319"/>
      <c r="O40" s="319"/>
      <c r="P40" s="91"/>
    </row>
    <row r="41" spans="1:16" ht="15.75" hidden="1" thickTop="1">
      <c r="A41" s="91" t="s">
        <v>203</v>
      </c>
      <c r="B41" s="91">
        <v>7.4099999999999999E-2</v>
      </c>
      <c r="C41" s="91">
        <v>0.1152</v>
      </c>
      <c r="D41" s="91">
        <v>0.1249</v>
      </c>
      <c r="E41" s="91">
        <v>0.1152</v>
      </c>
      <c r="F41" s="91">
        <v>7.6999999999999999E-2</v>
      </c>
      <c r="G41" s="91">
        <v>6.1769999999999999E-2</v>
      </c>
      <c r="H41" s="91">
        <v>2.564E-2</v>
      </c>
      <c r="I41" s="91"/>
      <c r="J41" s="91"/>
      <c r="K41" s="91"/>
      <c r="L41" s="91"/>
      <c r="M41" s="91"/>
      <c r="N41" s="319"/>
      <c r="O41" s="319"/>
      <c r="P41" s="91"/>
    </row>
    <row r="42" spans="1:16" ht="15.75" hidden="1" thickTop="1">
      <c r="A42" s="91" t="s">
        <v>204</v>
      </c>
      <c r="B42" s="91"/>
      <c r="C42" s="91">
        <v>0.1152</v>
      </c>
      <c r="D42" s="91">
        <v>8.9300000000000004E-2</v>
      </c>
      <c r="E42" s="91">
        <v>9.2200000000000004E-2</v>
      </c>
      <c r="F42" s="91">
        <v>6.93E-2</v>
      </c>
      <c r="G42" s="91">
        <v>5.713E-2</v>
      </c>
      <c r="H42" s="91">
        <v>2.564E-2</v>
      </c>
      <c r="I42" s="91"/>
      <c r="J42" s="91"/>
      <c r="K42" s="91"/>
      <c r="L42" s="91"/>
      <c r="M42" s="91"/>
      <c r="N42" s="319"/>
      <c r="O42" s="319"/>
      <c r="P42" s="91"/>
    </row>
    <row r="43" spans="1:16" ht="15.75" hidden="1" thickTop="1">
      <c r="A43" s="91" t="s">
        <v>205</v>
      </c>
      <c r="B43" s="91"/>
      <c r="C43" s="91">
        <v>5.7600000000000005E-2</v>
      </c>
      <c r="D43" s="91">
        <v>8.9200000000000002E-2</v>
      </c>
      <c r="E43" s="91">
        <v>7.3700000000000002E-2</v>
      </c>
      <c r="F43" s="91">
        <v>6.2300000000000001E-2</v>
      </c>
      <c r="G43" s="91">
        <v>5.2850000000000001E-2</v>
      </c>
      <c r="H43" s="91">
        <v>2.564E-2</v>
      </c>
      <c r="I43" s="91"/>
      <c r="J43" s="91"/>
      <c r="K43" s="91"/>
      <c r="L43" s="91"/>
      <c r="M43" s="91"/>
      <c r="N43" s="319"/>
      <c r="O43" s="319"/>
      <c r="P43" s="91"/>
    </row>
    <row r="44" spans="1:16" ht="15.75" hidden="1" thickTop="1">
      <c r="A44" s="91" t="s">
        <v>206</v>
      </c>
      <c r="B44" s="91"/>
      <c r="C44" s="91"/>
      <c r="D44" s="91">
        <v>8.9300000000000004E-2</v>
      </c>
      <c r="E44" s="91">
        <v>6.5500000000000003E-2</v>
      </c>
      <c r="F44" s="91">
        <v>5.9000000000000004E-2</v>
      </c>
      <c r="G44" s="91">
        <v>4.888E-2</v>
      </c>
      <c r="H44" s="91">
        <v>2.564E-2</v>
      </c>
      <c r="I44" s="91"/>
      <c r="J44" s="91"/>
      <c r="K44" s="91"/>
      <c r="L44" s="91"/>
      <c r="M44" s="91"/>
      <c r="N44" s="319"/>
      <c r="O44" s="319"/>
      <c r="P44" s="91"/>
    </row>
    <row r="45" spans="1:16" ht="15.75" hidden="1" thickTop="1">
      <c r="A45" s="91" t="s">
        <v>207</v>
      </c>
      <c r="B45" s="91"/>
      <c r="C45" s="91"/>
      <c r="D45" s="91">
        <v>4.4600000000000001E-2</v>
      </c>
      <c r="E45" s="91">
        <v>6.5500000000000003E-2</v>
      </c>
      <c r="F45" s="91">
        <v>5.9000000000000004E-2</v>
      </c>
      <c r="G45" s="91">
        <v>4.5220000000000003E-2</v>
      </c>
      <c r="H45" s="91">
        <v>2.564E-2</v>
      </c>
      <c r="I45" s="91"/>
      <c r="J45" s="91"/>
      <c r="K45" s="91"/>
      <c r="L45" s="91"/>
      <c r="M45" s="91"/>
      <c r="N45" s="319"/>
      <c r="O45" s="319"/>
      <c r="P45" s="91"/>
    </row>
    <row r="46" spans="1:16" ht="15.75" hidden="1" thickTop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319"/>
      <c r="O46" s="319"/>
      <c r="P46" s="91"/>
    </row>
    <row r="47" spans="1:16" ht="16.5" thickTop="1">
      <c r="A47" s="78" t="s">
        <v>208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319"/>
      <c r="O47" s="319"/>
      <c r="P47" s="91"/>
    </row>
    <row r="48" spans="1:16" ht="15">
      <c r="A48" s="95" t="s">
        <v>209</v>
      </c>
      <c r="B48" s="95"/>
      <c r="C48" s="95" t="s">
        <v>41</v>
      </c>
      <c r="D48" s="97" t="s">
        <v>210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</row>
    <row r="49" spans="1:12" ht="15">
      <c r="A49" s="96" t="s">
        <v>211</v>
      </c>
      <c r="B49" s="96"/>
      <c r="C49" s="96"/>
      <c r="D49" s="97" t="s">
        <v>212</v>
      </c>
    </row>
    <row r="50" spans="1:12" ht="15">
      <c r="A50" s="96" t="s">
        <v>213</v>
      </c>
      <c r="B50" s="96"/>
      <c r="C50" s="96"/>
      <c r="D50" s="97" t="s">
        <v>212</v>
      </c>
    </row>
    <row r="51" spans="1:12" ht="15">
      <c r="A51" s="96" t="s">
        <v>214</v>
      </c>
      <c r="B51" s="96"/>
      <c r="C51" s="96"/>
      <c r="D51" s="97" t="s">
        <v>215</v>
      </c>
    </row>
    <row r="52" spans="1:12" ht="15">
      <c r="A52" s="96" t="s">
        <v>216</v>
      </c>
      <c r="B52" s="96"/>
      <c r="C52" s="96"/>
      <c r="D52" s="97" t="s">
        <v>210</v>
      </c>
      <c r="L52" t="s">
        <v>217</v>
      </c>
    </row>
    <row r="53" spans="1:12" ht="15">
      <c r="A53" s="96" t="s">
        <v>218</v>
      </c>
      <c r="B53" s="96"/>
      <c r="C53" s="96"/>
      <c r="D53" s="97" t="s">
        <v>219</v>
      </c>
      <c r="L53" t="s">
        <v>220</v>
      </c>
    </row>
    <row r="54" spans="1:12" ht="15">
      <c r="A54" s="96" t="s">
        <v>221</v>
      </c>
      <c r="B54" s="96"/>
      <c r="C54" s="96"/>
      <c r="D54" s="97" t="s">
        <v>219</v>
      </c>
      <c r="L54" t="s">
        <v>222</v>
      </c>
    </row>
    <row r="55" spans="1:12" ht="15">
      <c r="A55" s="96" t="s">
        <v>223</v>
      </c>
      <c r="B55" s="96"/>
      <c r="C55" s="96"/>
      <c r="D55" s="97" t="s">
        <v>212</v>
      </c>
    </row>
    <row r="56" spans="1:12" ht="15">
      <c r="A56" s="96" t="s">
        <v>224</v>
      </c>
      <c r="D56" s="99" t="s">
        <v>225</v>
      </c>
    </row>
  </sheetData>
  <mergeCells count="4">
    <mergeCell ref="A1:E1"/>
    <mergeCell ref="F1:O1"/>
    <mergeCell ref="F2:O2"/>
    <mergeCell ref="A2:E2"/>
  </mergeCells>
  <phoneticPr fontId="0" type="noConversion"/>
  <pageMargins left="0.75" right="0.75" top="1" bottom="1" header="0.5" footer="0.5"/>
  <pageSetup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C5"/>
    <pageSetUpPr fitToPage="1"/>
  </sheetPr>
  <dimension ref="A1:K381"/>
  <sheetViews>
    <sheetView showGridLines="0" topLeftCell="B1" workbookViewId="0">
      <selection activeCell="G17" sqref="G17"/>
    </sheetView>
  </sheetViews>
  <sheetFormatPr defaultColWidth="11.42578125" defaultRowHeight="12.75"/>
  <cols>
    <col min="1" max="1" width="3.7109375" customWidth="1"/>
    <col min="2" max="2" width="15.140625" customWidth="1"/>
    <col min="3" max="3" width="13.42578125" customWidth="1"/>
    <col min="4" max="4" width="13.7109375" customWidth="1"/>
    <col min="5" max="6" width="11.42578125" customWidth="1"/>
    <col min="7" max="7" width="14" customWidth="1"/>
  </cols>
  <sheetData>
    <row r="1" spans="1:11" ht="20.25">
      <c r="A1" s="48" t="s">
        <v>226</v>
      </c>
      <c r="B1" s="32"/>
      <c r="C1" s="32"/>
      <c r="D1" s="32"/>
      <c r="E1" s="32"/>
      <c r="F1" s="32"/>
      <c r="G1" s="32"/>
    </row>
    <row r="2" spans="1:11">
      <c r="B2" t="s">
        <v>227</v>
      </c>
    </row>
    <row r="3" spans="1:11">
      <c r="B3" s="28" t="s">
        <v>228</v>
      </c>
    </row>
    <row r="4" spans="1:11">
      <c r="B4" t="s">
        <v>229</v>
      </c>
    </row>
    <row r="5" spans="1:11" ht="23.25">
      <c r="A5" s="31" t="s">
        <v>230</v>
      </c>
      <c r="B5" s="32"/>
      <c r="C5" s="32"/>
      <c r="D5" s="67" t="s">
        <v>41</v>
      </c>
      <c r="E5" s="2"/>
      <c r="F5" s="3" t="s">
        <v>41</v>
      </c>
      <c r="G5" s="3"/>
      <c r="I5" s="28"/>
    </row>
    <row r="6" spans="1:11">
      <c r="A6" s="3" t="s">
        <v>231</v>
      </c>
      <c r="B6" s="5"/>
      <c r="C6" s="268"/>
      <c r="E6" s="3" t="s">
        <v>232</v>
      </c>
      <c r="F6" s="2"/>
      <c r="G6" s="2"/>
    </row>
    <row r="7" spans="1:11">
      <c r="B7" s="4" t="s">
        <v>233</v>
      </c>
      <c r="C7" s="271">
        <v>0</v>
      </c>
      <c r="D7" s="269"/>
      <c r="F7" s="4" t="s">
        <v>234</v>
      </c>
      <c r="G7" s="7"/>
      <c r="I7" s="26"/>
    </row>
    <row r="8" spans="1:11">
      <c r="B8" s="4" t="s">
        <v>235</v>
      </c>
      <c r="C8" s="8">
        <v>0</v>
      </c>
      <c r="F8" s="4" t="s">
        <v>236</v>
      </c>
      <c r="G8" s="10">
        <v>1</v>
      </c>
      <c r="I8" s="30"/>
    </row>
    <row r="9" spans="1:11">
      <c r="B9" s="4" t="s">
        <v>237</v>
      </c>
      <c r="C9" s="10">
        <v>0</v>
      </c>
      <c r="I9" s="26"/>
      <c r="K9" s="29"/>
    </row>
    <row r="10" spans="1:11">
      <c r="B10" s="4" t="s">
        <v>238</v>
      </c>
      <c r="C10" s="10">
        <v>12</v>
      </c>
    </row>
    <row r="11" spans="1:11">
      <c r="B11" s="4" t="s">
        <v>239</v>
      </c>
      <c r="C11" s="7"/>
    </row>
    <row r="12" spans="1:11">
      <c r="A12" s="3" t="s">
        <v>240</v>
      </c>
      <c r="B12" s="2"/>
      <c r="C12" s="2"/>
      <c r="D12" s="2"/>
      <c r="E12" s="3" t="s">
        <v>241</v>
      </c>
      <c r="F12" s="3"/>
      <c r="G12" s="3"/>
    </row>
    <row r="13" spans="1:11">
      <c r="B13" s="4" t="s">
        <v>242</v>
      </c>
      <c r="C13" s="11">
        <v>0</v>
      </c>
      <c r="D13" s="12" t="s">
        <v>243</v>
      </c>
      <c r="I13" s="64" t="e">
        <f>Calculated_payment*12</f>
        <v>#NUM!</v>
      </c>
    </row>
    <row r="14" spans="1:11">
      <c r="B14" s="4" t="s">
        <v>244</v>
      </c>
      <c r="C14" s="11" t="e">
        <f>PMT(Periodic_rate,Total_payments,-Loan_amount)</f>
        <v>#NUM!</v>
      </c>
      <c r="D14" s="12" t="s">
        <v>245</v>
      </c>
    </row>
    <row r="15" spans="1:11">
      <c r="A15" s="3" t="s">
        <v>246</v>
      </c>
      <c r="B15" s="2"/>
      <c r="C15" s="2"/>
      <c r="D15" s="2"/>
      <c r="E15" s="2"/>
      <c r="F15" s="2"/>
      <c r="G15" s="2"/>
    </row>
    <row r="16" spans="1:11">
      <c r="B16" s="4" t="s">
        <v>247</v>
      </c>
      <c r="C16" s="13" t="e">
        <f>IF(Entered_payment=0,Calculated_payment,Entered_payment)</f>
        <v>#NUM!</v>
      </c>
      <c r="F16" s="4" t="str">
        <f>"Beginning balance at payment "&amp;TEXT(First_payment_no,"0")&amp;":"</f>
        <v>Beginning balance at payment 1:</v>
      </c>
      <c r="G16" s="14" t="e">
        <f>FV(Annual_interest_rate/Payments_per_year,First_payment_no-1,Pmt_to_use,-Loan_amount)</f>
        <v>#NUM!</v>
      </c>
      <c r="J16" s="27"/>
      <c r="K16" s="29"/>
    </row>
    <row r="17" spans="1:11">
      <c r="B17" s="4" t="s">
        <v>248</v>
      </c>
      <c r="C17" s="9">
        <f>IF(G7=0,IF(G8=0,1,G8),1+C10*(YEAR(G7)-YEAR(C11))+INT(C10*(MONTH(G7)-MONTH(C11))/12)+IF(DAY(G7)&gt;DAY(C11),1))</f>
        <v>1</v>
      </c>
      <c r="F17" s="4" t="str">
        <f>"Cumulative interest prior to payment "&amp;TEXT(First_payment_no,"0")&amp;":"</f>
        <v>Cumulative interest prior to payment 1:</v>
      </c>
      <c r="G17" s="14" t="e">
        <f>Pmt_to_use*(First_payment_no-1)-(Loan_amount-Table_beg_bal)</f>
        <v>#NUM!</v>
      </c>
    </row>
    <row r="18" spans="1:11" ht="23.25">
      <c r="A18" s="1" t="s">
        <v>249</v>
      </c>
      <c r="B18" s="2"/>
      <c r="C18" s="2"/>
      <c r="D18" s="2"/>
      <c r="E18" s="2"/>
      <c r="F18" s="2"/>
      <c r="G18" s="2"/>
    </row>
    <row r="20" spans="1:11">
      <c r="A20" s="15"/>
      <c r="B20" s="15" t="s">
        <v>250</v>
      </c>
      <c r="C20" s="15" t="s">
        <v>251</v>
      </c>
      <c r="D20" s="15"/>
      <c r="E20" s="15"/>
      <c r="F20" s="15" t="s">
        <v>252</v>
      </c>
      <c r="G20" s="15" t="s">
        <v>253</v>
      </c>
    </row>
    <row r="21" spans="1:11">
      <c r="A21" s="16" t="s">
        <v>254</v>
      </c>
      <c r="B21" s="16" t="s">
        <v>39</v>
      </c>
      <c r="C21" s="16" t="s">
        <v>255</v>
      </c>
      <c r="D21" s="16" t="s">
        <v>256</v>
      </c>
      <c r="E21" s="16" t="s">
        <v>257</v>
      </c>
      <c r="F21" s="16" t="s">
        <v>255</v>
      </c>
      <c r="G21" s="16" t="s">
        <v>256</v>
      </c>
      <c r="I21" s="29"/>
    </row>
    <row r="22" spans="1:11">
      <c r="A22" s="17" t="str">
        <f>IF(First_payment_no&lt;Total_payments,First_payment_no,"")</f>
        <v/>
      </c>
      <c r="B22" s="21" t="str">
        <f t="shared" ref="B22:B85" ca="1" si="0">Show.Date</f>
        <v/>
      </c>
      <c r="C22" s="19" t="str">
        <f>IF(A22&lt;&gt;"",IF(Table_beg_bal&lt;0,0,Table_beg_bal),"")</f>
        <v/>
      </c>
      <c r="D22" s="19" t="str">
        <f t="shared" ref="D22:D85" ca="1" si="1">Interest</f>
        <v/>
      </c>
      <c r="E22" s="19" t="str">
        <f t="shared" ref="E22:E85" ca="1" si="2">Principal</f>
        <v/>
      </c>
      <c r="F22" s="19" t="str">
        <f t="shared" ref="F22:F85" ca="1" si="3">Ending.Balance</f>
        <v/>
      </c>
      <c r="G22" s="19" t="str">
        <f ca="1">IF(A22&lt;&gt;"",D22+Table_prior_interest,"")</f>
        <v/>
      </c>
      <c r="I22" s="26"/>
      <c r="K22" s="9"/>
    </row>
    <row r="23" spans="1:11">
      <c r="A23" s="20" t="str">
        <f t="shared" ref="A23:A86" ca="1" si="4">payment.Num</f>
        <v/>
      </c>
      <c r="B23" s="21" t="str">
        <f t="shared" ca="1" si="0"/>
        <v/>
      </c>
      <c r="C23" s="22" t="str">
        <f t="shared" ref="C23:C86" ca="1" si="5">Beg.Bal</f>
        <v/>
      </c>
      <c r="D23" s="22" t="str">
        <f t="shared" ca="1" si="1"/>
        <v/>
      </c>
      <c r="E23" s="22" t="str">
        <f t="shared" ca="1" si="2"/>
        <v/>
      </c>
      <c r="F23" s="22" t="str">
        <f t="shared" ca="1" si="3"/>
        <v/>
      </c>
      <c r="G23" s="22" t="str">
        <f t="shared" ref="G23:G86" ca="1" si="6">Cum.Interest</f>
        <v/>
      </c>
    </row>
    <row r="24" spans="1:11">
      <c r="A24" s="23" t="str">
        <f t="shared" ca="1" si="4"/>
        <v/>
      </c>
      <c r="B24" s="24" t="str">
        <f t="shared" ca="1" si="0"/>
        <v/>
      </c>
      <c r="C24" s="25" t="str">
        <f t="shared" ca="1" si="5"/>
        <v/>
      </c>
      <c r="D24" s="25" t="str">
        <f t="shared" ca="1" si="1"/>
        <v/>
      </c>
      <c r="E24" s="25" t="str">
        <f t="shared" ca="1" si="2"/>
        <v/>
      </c>
      <c r="F24" s="25" t="str">
        <f t="shared" ca="1" si="3"/>
        <v/>
      </c>
      <c r="G24" s="25" t="str">
        <f t="shared" ca="1" si="6"/>
        <v/>
      </c>
      <c r="J24" s="26"/>
    </row>
    <row r="25" spans="1:11">
      <c r="A25" s="17" t="str">
        <f t="shared" ca="1" si="4"/>
        <v/>
      </c>
      <c r="B25" s="18" t="str">
        <f t="shared" ca="1" si="0"/>
        <v/>
      </c>
      <c r="C25" s="19" t="str">
        <f t="shared" ca="1" si="5"/>
        <v/>
      </c>
      <c r="D25" s="19" t="str">
        <f t="shared" ca="1" si="1"/>
        <v/>
      </c>
      <c r="E25" s="19" t="str">
        <f t="shared" ca="1" si="2"/>
        <v/>
      </c>
      <c r="F25" s="19" t="str">
        <f t="shared" ca="1" si="3"/>
        <v/>
      </c>
      <c r="G25" s="19" t="str">
        <f t="shared" ca="1" si="6"/>
        <v/>
      </c>
    </row>
    <row r="26" spans="1:11">
      <c r="A26" s="20" t="str">
        <f t="shared" ca="1" si="4"/>
        <v/>
      </c>
      <c r="B26" s="21" t="str">
        <f t="shared" ca="1" si="0"/>
        <v/>
      </c>
      <c r="C26" s="22" t="str">
        <f t="shared" ca="1" si="5"/>
        <v/>
      </c>
      <c r="D26" s="22" t="str">
        <f t="shared" ca="1" si="1"/>
        <v/>
      </c>
      <c r="E26" s="22" t="str">
        <f t="shared" ca="1" si="2"/>
        <v/>
      </c>
      <c r="F26" s="22" t="str">
        <f t="shared" ca="1" si="3"/>
        <v/>
      </c>
      <c r="G26" s="22" t="str">
        <f t="shared" ca="1" si="6"/>
        <v/>
      </c>
    </row>
    <row r="27" spans="1:11">
      <c r="A27" s="23" t="str">
        <f t="shared" ca="1" si="4"/>
        <v/>
      </c>
      <c r="B27" s="24" t="str">
        <f t="shared" ca="1" si="0"/>
        <v/>
      </c>
      <c r="C27" s="25" t="str">
        <f t="shared" ca="1" si="5"/>
        <v/>
      </c>
      <c r="D27" s="25" t="str">
        <f t="shared" ca="1" si="1"/>
        <v/>
      </c>
      <c r="E27" s="25" t="str">
        <f t="shared" ca="1" si="2"/>
        <v/>
      </c>
      <c r="F27" s="25" t="str">
        <f t="shared" ca="1" si="3"/>
        <v/>
      </c>
      <c r="G27" s="25" t="str">
        <f t="shared" ca="1" si="6"/>
        <v/>
      </c>
    </row>
    <row r="28" spans="1:11">
      <c r="A28" s="17" t="str">
        <f t="shared" ca="1" si="4"/>
        <v/>
      </c>
      <c r="B28" s="18" t="str">
        <f t="shared" ca="1" si="0"/>
        <v/>
      </c>
      <c r="C28" s="19" t="str">
        <f t="shared" ca="1" si="5"/>
        <v/>
      </c>
      <c r="D28" s="19" t="str">
        <f t="shared" ca="1" si="1"/>
        <v/>
      </c>
      <c r="E28" s="19" t="str">
        <f t="shared" ca="1" si="2"/>
        <v/>
      </c>
      <c r="F28" s="19" t="str">
        <f t="shared" ca="1" si="3"/>
        <v/>
      </c>
      <c r="G28" s="19" t="str">
        <f t="shared" ca="1" si="6"/>
        <v/>
      </c>
    </row>
    <row r="29" spans="1:11">
      <c r="A29" s="20" t="str">
        <f t="shared" ca="1" si="4"/>
        <v/>
      </c>
      <c r="B29" s="21" t="str">
        <f t="shared" ca="1" si="0"/>
        <v/>
      </c>
      <c r="C29" s="22" t="str">
        <f t="shared" ca="1" si="5"/>
        <v/>
      </c>
      <c r="D29" s="22" t="str">
        <f t="shared" ca="1" si="1"/>
        <v/>
      </c>
      <c r="E29" s="22" t="str">
        <f t="shared" ca="1" si="2"/>
        <v/>
      </c>
      <c r="F29" s="22" t="str">
        <f t="shared" ca="1" si="3"/>
        <v/>
      </c>
      <c r="G29" s="22" t="str">
        <f t="shared" ca="1" si="6"/>
        <v/>
      </c>
    </row>
    <row r="30" spans="1:11">
      <c r="A30" s="23" t="str">
        <f t="shared" ca="1" si="4"/>
        <v/>
      </c>
      <c r="B30" s="24" t="str">
        <f t="shared" ca="1" si="0"/>
        <v/>
      </c>
      <c r="C30" s="25" t="str">
        <f t="shared" ca="1" si="5"/>
        <v/>
      </c>
      <c r="D30" s="25" t="str">
        <f t="shared" ca="1" si="1"/>
        <v/>
      </c>
      <c r="E30" s="25" t="str">
        <f t="shared" ca="1" si="2"/>
        <v/>
      </c>
      <c r="F30" s="25" t="str">
        <f t="shared" ca="1" si="3"/>
        <v/>
      </c>
      <c r="G30" s="25" t="str">
        <f t="shared" ca="1" si="6"/>
        <v/>
      </c>
    </row>
    <row r="31" spans="1:11">
      <c r="A31" s="17" t="str">
        <f t="shared" ca="1" si="4"/>
        <v/>
      </c>
      <c r="B31" s="18" t="str">
        <f t="shared" ca="1" si="0"/>
        <v/>
      </c>
      <c r="C31" s="19" t="str">
        <f t="shared" ca="1" si="5"/>
        <v/>
      </c>
      <c r="D31" s="19" t="str">
        <f t="shared" ca="1" si="1"/>
        <v/>
      </c>
      <c r="E31" s="19" t="str">
        <f t="shared" ca="1" si="2"/>
        <v/>
      </c>
      <c r="F31" s="19" t="str">
        <f t="shared" ca="1" si="3"/>
        <v/>
      </c>
      <c r="G31" s="19" t="str">
        <f t="shared" ca="1" si="6"/>
        <v/>
      </c>
    </row>
    <row r="32" spans="1:11">
      <c r="A32" s="20" t="str">
        <f t="shared" ca="1" si="4"/>
        <v/>
      </c>
      <c r="B32" s="21" t="str">
        <f t="shared" ca="1" si="0"/>
        <v/>
      </c>
      <c r="C32" s="22" t="str">
        <f t="shared" ca="1" si="5"/>
        <v/>
      </c>
      <c r="D32" s="22" t="str">
        <f t="shared" ca="1" si="1"/>
        <v/>
      </c>
      <c r="E32" s="22" t="str">
        <f t="shared" ca="1" si="2"/>
        <v/>
      </c>
      <c r="F32" s="22" t="str">
        <f t="shared" ca="1" si="3"/>
        <v/>
      </c>
      <c r="G32" s="22" t="str">
        <f t="shared" ca="1" si="6"/>
        <v/>
      </c>
    </row>
    <row r="33" spans="1:7">
      <c r="A33" s="23" t="str">
        <f t="shared" ca="1" si="4"/>
        <v/>
      </c>
      <c r="B33" s="24" t="str">
        <f t="shared" ca="1" si="0"/>
        <v/>
      </c>
      <c r="C33" s="25" t="str">
        <f t="shared" ca="1" si="5"/>
        <v/>
      </c>
      <c r="D33" s="25" t="str">
        <f t="shared" ca="1" si="1"/>
        <v/>
      </c>
      <c r="E33" s="25" t="str">
        <f t="shared" ca="1" si="2"/>
        <v/>
      </c>
      <c r="F33" s="25" t="str">
        <f t="shared" ca="1" si="3"/>
        <v/>
      </c>
      <c r="G33" s="25" t="str">
        <f t="shared" ca="1" si="6"/>
        <v/>
      </c>
    </row>
    <row r="34" spans="1:7">
      <c r="A34" s="17" t="str">
        <f t="shared" ca="1" si="4"/>
        <v/>
      </c>
      <c r="B34" s="18" t="str">
        <f t="shared" ca="1" si="0"/>
        <v/>
      </c>
      <c r="C34" s="19" t="str">
        <f t="shared" ca="1" si="5"/>
        <v/>
      </c>
      <c r="D34" s="19" t="str">
        <f t="shared" ca="1" si="1"/>
        <v/>
      </c>
      <c r="E34" s="19" t="str">
        <f t="shared" ca="1" si="2"/>
        <v/>
      </c>
      <c r="F34" s="19" t="str">
        <f t="shared" ca="1" si="3"/>
        <v/>
      </c>
      <c r="G34" s="19" t="str">
        <f t="shared" ca="1" si="6"/>
        <v/>
      </c>
    </row>
    <row r="35" spans="1:7">
      <c r="A35" s="20" t="str">
        <f t="shared" ca="1" si="4"/>
        <v/>
      </c>
      <c r="B35" s="21" t="str">
        <f t="shared" ca="1" si="0"/>
        <v/>
      </c>
      <c r="C35" s="22" t="str">
        <f t="shared" ca="1" si="5"/>
        <v/>
      </c>
      <c r="D35" s="22" t="str">
        <f t="shared" ca="1" si="1"/>
        <v/>
      </c>
      <c r="E35" s="22" t="str">
        <f t="shared" ca="1" si="2"/>
        <v/>
      </c>
      <c r="F35" s="22" t="str">
        <f t="shared" ca="1" si="3"/>
        <v/>
      </c>
      <c r="G35" s="22" t="str">
        <f t="shared" ca="1" si="6"/>
        <v/>
      </c>
    </row>
    <row r="36" spans="1:7">
      <c r="A36" s="23" t="str">
        <f t="shared" ca="1" si="4"/>
        <v/>
      </c>
      <c r="B36" s="24" t="str">
        <f t="shared" ca="1" si="0"/>
        <v/>
      </c>
      <c r="C36" s="25" t="str">
        <f t="shared" ca="1" si="5"/>
        <v/>
      </c>
      <c r="D36" s="25" t="str">
        <f t="shared" ca="1" si="1"/>
        <v/>
      </c>
      <c r="E36" s="25" t="str">
        <f t="shared" ca="1" si="2"/>
        <v/>
      </c>
      <c r="F36" s="25" t="str">
        <f t="shared" ca="1" si="3"/>
        <v/>
      </c>
      <c r="G36" s="25" t="str">
        <f t="shared" ca="1" si="6"/>
        <v/>
      </c>
    </row>
    <row r="37" spans="1:7">
      <c r="A37" s="17" t="str">
        <f t="shared" ca="1" si="4"/>
        <v/>
      </c>
      <c r="B37" s="18" t="str">
        <f t="shared" ca="1" si="0"/>
        <v/>
      </c>
      <c r="C37" s="19" t="str">
        <f t="shared" ca="1" si="5"/>
        <v/>
      </c>
      <c r="D37" s="19" t="str">
        <f t="shared" ca="1" si="1"/>
        <v/>
      </c>
      <c r="E37" s="19" t="str">
        <f t="shared" ca="1" si="2"/>
        <v/>
      </c>
      <c r="F37" s="19" t="str">
        <f t="shared" ca="1" si="3"/>
        <v/>
      </c>
      <c r="G37" s="19" t="str">
        <f t="shared" ca="1" si="6"/>
        <v/>
      </c>
    </row>
    <row r="38" spans="1:7">
      <c r="A38" s="20" t="str">
        <f t="shared" ca="1" si="4"/>
        <v/>
      </c>
      <c r="B38" s="21" t="str">
        <f t="shared" ca="1" si="0"/>
        <v/>
      </c>
      <c r="C38" s="22" t="str">
        <f t="shared" ca="1" si="5"/>
        <v/>
      </c>
      <c r="D38" s="22" t="str">
        <f t="shared" ca="1" si="1"/>
        <v/>
      </c>
      <c r="E38" s="22" t="str">
        <f t="shared" ca="1" si="2"/>
        <v/>
      </c>
      <c r="F38" s="22" t="str">
        <f t="shared" ca="1" si="3"/>
        <v/>
      </c>
      <c r="G38" s="22" t="str">
        <f t="shared" ca="1" si="6"/>
        <v/>
      </c>
    </row>
    <row r="39" spans="1:7">
      <c r="A39" s="23" t="str">
        <f t="shared" ca="1" si="4"/>
        <v/>
      </c>
      <c r="B39" s="24" t="str">
        <f t="shared" ca="1" si="0"/>
        <v/>
      </c>
      <c r="C39" s="25" t="str">
        <f t="shared" ca="1" si="5"/>
        <v/>
      </c>
      <c r="D39" s="25" t="str">
        <f t="shared" ca="1" si="1"/>
        <v/>
      </c>
      <c r="E39" s="25" t="str">
        <f t="shared" ca="1" si="2"/>
        <v/>
      </c>
      <c r="F39" s="25" t="str">
        <f t="shared" ca="1" si="3"/>
        <v/>
      </c>
      <c r="G39" s="25" t="str">
        <f t="shared" ca="1" si="6"/>
        <v/>
      </c>
    </row>
    <row r="40" spans="1:7">
      <c r="A40" s="20" t="str">
        <f t="shared" ca="1" si="4"/>
        <v/>
      </c>
      <c r="B40" s="21" t="str">
        <f t="shared" ca="1" si="0"/>
        <v/>
      </c>
      <c r="C40" s="22" t="str">
        <f t="shared" ca="1" si="5"/>
        <v/>
      </c>
      <c r="D40" s="22" t="str">
        <f t="shared" ca="1" si="1"/>
        <v/>
      </c>
      <c r="E40" s="19" t="str">
        <f t="shared" ca="1" si="2"/>
        <v/>
      </c>
      <c r="F40" s="22" t="str">
        <f t="shared" ca="1" si="3"/>
        <v/>
      </c>
      <c r="G40" s="22" t="str">
        <f t="shared" ca="1" si="6"/>
        <v/>
      </c>
    </row>
    <row r="41" spans="1:7">
      <c r="A41" s="20" t="str">
        <f t="shared" ca="1" si="4"/>
        <v/>
      </c>
      <c r="B41" s="21" t="str">
        <f t="shared" ca="1" si="0"/>
        <v/>
      </c>
      <c r="C41" s="22" t="str">
        <f t="shared" ca="1" si="5"/>
        <v/>
      </c>
      <c r="D41" s="22" t="str">
        <f t="shared" ca="1" si="1"/>
        <v/>
      </c>
      <c r="E41" s="22" t="str">
        <f t="shared" ca="1" si="2"/>
        <v/>
      </c>
      <c r="F41" s="22" t="str">
        <f t="shared" ca="1" si="3"/>
        <v/>
      </c>
      <c r="G41" s="22" t="str">
        <f t="shared" ca="1" si="6"/>
        <v/>
      </c>
    </row>
    <row r="42" spans="1:7">
      <c r="A42" s="23" t="str">
        <f t="shared" ca="1" si="4"/>
        <v/>
      </c>
      <c r="B42" s="24" t="str">
        <f t="shared" ca="1" si="0"/>
        <v/>
      </c>
      <c r="C42" s="25" t="str">
        <f t="shared" ca="1" si="5"/>
        <v/>
      </c>
      <c r="D42" s="25" t="str">
        <f t="shared" ca="1" si="1"/>
        <v/>
      </c>
      <c r="E42" s="25" t="str">
        <f t="shared" ca="1" si="2"/>
        <v/>
      </c>
      <c r="F42" s="25" t="str">
        <f t="shared" ca="1" si="3"/>
        <v/>
      </c>
      <c r="G42" s="25" t="str">
        <f t="shared" ca="1" si="6"/>
        <v/>
      </c>
    </row>
    <row r="43" spans="1:7">
      <c r="A43" s="20" t="str">
        <f t="shared" ca="1" si="4"/>
        <v/>
      </c>
      <c r="B43" s="21" t="str">
        <f t="shared" ca="1" si="0"/>
        <v/>
      </c>
      <c r="C43" s="22" t="str">
        <f t="shared" ca="1" si="5"/>
        <v/>
      </c>
      <c r="D43" s="22" t="str">
        <f t="shared" ca="1" si="1"/>
        <v/>
      </c>
      <c r="E43" s="19" t="str">
        <f t="shared" ca="1" si="2"/>
        <v/>
      </c>
      <c r="F43" s="22" t="str">
        <f t="shared" ca="1" si="3"/>
        <v/>
      </c>
      <c r="G43" s="22" t="str">
        <f t="shared" ca="1" si="6"/>
        <v/>
      </c>
    </row>
    <row r="44" spans="1:7">
      <c r="A44" s="20" t="str">
        <f t="shared" ca="1" si="4"/>
        <v/>
      </c>
      <c r="B44" s="21" t="str">
        <f t="shared" ca="1" si="0"/>
        <v/>
      </c>
      <c r="C44" s="22" t="str">
        <f t="shared" ca="1" si="5"/>
        <v/>
      </c>
      <c r="D44" s="22" t="str">
        <f t="shared" ca="1" si="1"/>
        <v/>
      </c>
      <c r="E44" s="22" t="str">
        <f t="shared" ca="1" si="2"/>
        <v/>
      </c>
      <c r="F44" s="22" t="str">
        <f t="shared" ca="1" si="3"/>
        <v/>
      </c>
      <c r="G44" s="22" t="str">
        <f t="shared" ca="1" si="6"/>
        <v/>
      </c>
    </row>
    <row r="45" spans="1:7">
      <c r="A45" s="23" t="str">
        <f t="shared" ca="1" si="4"/>
        <v/>
      </c>
      <c r="B45" s="24" t="str">
        <f t="shared" ca="1" si="0"/>
        <v/>
      </c>
      <c r="C45" s="25" t="str">
        <f t="shared" ca="1" si="5"/>
        <v/>
      </c>
      <c r="D45" s="25" t="str">
        <f t="shared" ca="1" si="1"/>
        <v/>
      </c>
      <c r="E45" s="25" t="str">
        <f t="shared" ca="1" si="2"/>
        <v/>
      </c>
      <c r="F45" s="25" t="str">
        <f t="shared" ca="1" si="3"/>
        <v/>
      </c>
      <c r="G45" s="25" t="str">
        <f t="shared" ca="1" si="6"/>
        <v/>
      </c>
    </row>
    <row r="46" spans="1:7">
      <c r="A46" s="17" t="str">
        <f t="shared" ca="1" si="4"/>
        <v/>
      </c>
      <c r="B46" s="18" t="str">
        <f t="shared" ca="1" si="0"/>
        <v/>
      </c>
      <c r="C46" s="19" t="str">
        <f t="shared" ca="1" si="5"/>
        <v/>
      </c>
      <c r="D46" s="19" t="str">
        <f t="shared" ca="1" si="1"/>
        <v/>
      </c>
      <c r="E46" s="19" t="str">
        <f t="shared" ca="1" si="2"/>
        <v/>
      </c>
      <c r="F46" s="19" t="str">
        <f t="shared" ca="1" si="3"/>
        <v/>
      </c>
      <c r="G46" s="19" t="str">
        <f t="shared" ca="1" si="6"/>
        <v/>
      </c>
    </row>
    <row r="47" spans="1:7">
      <c r="A47" s="20" t="str">
        <f t="shared" ca="1" si="4"/>
        <v/>
      </c>
      <c r="B47" s="21" t="str">
        <f t="shared" ca="1" si="0"/>
        <v/>
      </c>
      <c r="C47" s="22" t="str">
        <f t="shared" ca="1" si="5"/>
        <v/>
      </c>
      <c r="D47" s="22" t="str">
        <f t="shared" ca="1" si="1"/>
        <v/>
      </c>
      <c r="E47" s="22" t="str">
        <f t="shared" ca="1" si="2"/>
        <v/>
      </c>
      <c r="F47" s="22" t="str">
        <f t="shared" ca="1" si="3"/>
        <v/>
      </c>
      <c r="G47" s="22" t="str">
        <f t="shared" ca="1" si="6"/>
        <v/>
      </c>
    </row>
    <row r="48" spans="1:7">
      <c r="A48" s="23" t="str">
        <f t="shared" ca="1" si="4"/>
        <v/>
      </c>
      <c r="B48" s="24" t="str">
        <f t="shared" ca="1" si="0"/>
        <v/>
      </c>
      <c r="C48" s="25" t="str">
        <f t="shared" ca="1" si="5"/>
        <v/>
      </c>
      <c r="D48" s="25" t="str">
        <f t="shared" ca="1" si="1"/>
        <v/>
      </c>
      <c r="E48" s="25" t="str">
        <f t="shared" ca="1" si="2"/>
        <v/>
      </c>
      <c r="F48" s="25" t="str">
        <f t="shared" ca="1" si="3"/>
        <v/>
      </c>
      <c r="G48" s="25" t="str">
        <f t="shared" ca="1" si="6"/>
        <v/>
      </c>
    </row>
    <row r="49" spans="1:7">
      <c r="A49" s="17" t="str">
        <f t="shared" ca="1" si="4"/>
        <v/>
      </c>
      <c r="B49" s="18" t="str">
        <f t="shared" ca="1" si="0"/>
        <v/>
      </c>
      <c r="C49" s="19" t="str">
        <f t="shared" ca="1" si="5"/>
        <v/>
      </c>
      <c r="D49" s="19" t="str">
        <f t="shared" ca="1" si="1"/>
        <v/>
      </c>
      <c r="E49" s="19" t="str">
        <f t="shared" ca="1" si="2"/>
        <v/>
      </c>
      <c r="F49" s="19" t="str">
        <f t="shared" ca="1" si="3"/>
        <v/>
      </c>
      <c r="G49" s="19" t="str">
        <f t="shared" ca="1" si="6"/>
        <v/>
      </c>
    </row>
    <row r="50" spans="1:7">
      <c r="A50" s="20" t="str">
        <f t="shared" ca="1" si="4"/>
        <v/>
      </c>
      <c r="B50" s="21" t="str">
        <f t="shared" ca="1" si="0"/>
        <v/>
      </c>
      <c r="C50" s="22" t="str">
        <f t="shared" ca="1" si="5"/>
        <v/>
      </c>
      <c r="D50" s="22" t="str">
        <f t="shared" ca="1" si="1"/>
        <v/>
      </c>
      <c r="E50" s="22" t="str">
        <f t="shared" ca="1" si="2"/>
        <v/>
      </c>
      <c r="F50" s="22" t="str">
        <f t="shared" ca="1" si="3"/>
        <v/>
      </c>
      <c r="G50" s="22" t="str">
        <f t="shared" ca="1" si="6"/>
        <v/>
      </c>
    </row>
    <row r="51" spans="1:7">
      <c r="A51" s="23" t="str">
        <f t="shared" ca="1" si="4"/>
        <v/>
      </c>
      <c r="B51" s="24" t="str">
        <f t="shared" ca="1" si="0"/>
        <v/>
      </c>
      <c r="C51" s="25" t="str">
        <f t="shared" ca="1" si="5"/>
        <v/>
      </c>
      <c r="D51" s="25" t="str">
        <f t="shared" ca="1" si="1"/>
        <v/>
      </c>
      <c r="E51" s="25" t="str">
        <f t="shared" ca="1" si="2"/>
        <v/>
      </c>
      <c r="F51" s="25" t="str">
        <f t="shared" ca="1" si="3"/>
        <v/>
      </c>
      <c r="G51" s="25" t="str">
        <f t="shared" ca="1" si="6"/>
        <v/>
      </c>
    </row>
    <row r="52" spans="1:7">
      <c r="A52" s="17" t="str">
        <f t="shared" ca="1" si="4"/>
        <v/>
      </c>
      <c r="B52" s="18" t="str">
        <f t="shared" ca="1" si="0"/>
        <v/>
      </c>
      <c r="C52" s="19" t="str">
        <f t="shared" ca="1" si="5"/>
        <v/>
      </c>
      <c r="D52" s="19" t="str">
        <f t="shared" ca="1" si="1"/>
        <v/>
      </c>
      <c r="E52" s="19" t="str">
        <f t="shared" ca="1" si="2"/>
        <v/>
      </c>
      <c r="F52" s="19" t="str">
        <f t="shared" ca="1" si="3"/>
        <v/>
      </c>
      <c r="G52" s="19" t="str">
        <f t="shared" ca="1" si="6"/>
        <v/>
      </c>
    </row>
    <row r="53" spans="1:7">
      <c r="A53" s="20" t="str">
        <f t="shared" ca="1" si="4"/>
        <v/>
      </c>
      <c r="B53" s="21" t="str">
        <f t="shared" ca="1" si="0"/>
        <v/>
      </c>
      <c r="C53" s="22" t="str">
        <f t="shared" ca="1" si="5"/>
        <v/>
      </c>
      <c r="D53" s="22" t="str">
        <f t="shared" ca="1" si="1"/>
        <v/>
      </c>
      <c r="E53" s="22" t="str">
        <f t="shared" ca="1" si="2"/>
        <v/>
      </c>
      <c r="F53" s="22" t="str">
        <f t="shared" ca="1" si="3"/>
        <v/>
      </c>
      <c r="G53" s="22" t="str">
        <f t="shared" ca="1" si="6"/>
        <v/>
      </c>
    </row>
    <row r="54" spans="1:7">
      <c r="A54" s="23" t="str">
        <f t="shared" ca="1" si="4"/>
        <v/>
      </c>
      <c r="B54" s="24" t="str">
        <f t="shared" ca="1" si="0"/>
        <v/>
      </c>
      <c r="C54" s="25" t="str">
        <f t="shared" ca="1" si="5"/>
        <v/>
      </c>
      <c r="D54" s="25" t="str">
        <f t="shared" ca="1" si="1"/>
        <v/>
      </c>
      <c r="E54" s="25" t="str">
        <f t="shared" ca="1" si="2"/>
        <v/>
      </c>
      <c r="F54" s="25" t="str">
        <f t="shared" ca="1" si="3"/>
        <v/>
      </c>
      <c r="G54" s="25" t="str">
        <f t="shared" ca="1" si="6"/>
        <v/>
      </c>
    </row>
    <row r="55" spans="1:7">
      <c r="A55" s="17" t="str">
        <f t="shared" ca="1" si="4"/>
        <v/>
      </c>
      <c r="B55" s="18" t="str">
        <f t="shared" ca="1" si="0"/>
        <v/>
      </c>
      <c r="C55" s="19" t="str">
        <f t="shared" ca="1" si="5"/>
        <v/>
      </c>
      <c r="D55" s="19" t="str">
        <f t="shared" ca="1" si="1"/>
        <v/>
      </c>
      <c r="E55" s="19" t="str">
        <f t="shared" ca="1" si="2"/>
        <v/>
      </c>
      <c r="F55" s="19" t="str">
        <f t="shared" ca="1" si="3"/>
        <v/>
      </c>
      <c r="G55" s="19" t="str">
        <f t="shared" ca="1" si="6"/>
        <v/>
      </c>
    </row>
    <row r="56" spans="1:7">
      <c r="A56" s="20" t="str">
        <f t="shared" ca="1" si="4"/>
        <v/>
      </c>
      <c r="B56" s="21" t="str">
        <f t="shared" ca="1" si="0"/>
        <v/>
      </c>
      <c r="C56" s="22" t="str">
        <f t="shared" ca="1" si="5"/>
        <v/>
      </c>
      <c r="D56" s="22" t="str">
        <f t="shared" ca="1" si="1"/>
        <v/>
      </c>
      <c r="E56" s="22" t="str">
        <f t="shared" ca="1" si="2"/>
        <v/>
      </c>
      <c r="F56" s="22" t="str">
        <f t="shared" ca="1" si="3"/>
        <v/>
      </c>
      <c r="G56" s="22" t="str">
        <f t="shared" ca="1" si="6"/>
        <v/>
      </c>
    </row>
    <row r="57" spans="1:7">
      <c r="A57" s="23" t="str">
        <f t="shared" ca="1" si="4"/>
        <v/>
      </c>
      <c r="B57" s="24" t="str">
        <f t="shared" ca="1" si="0"/>
        <v/>
      </c>
      <c r="C57" s="25" t="str">
        <f t="shared" ca="1" si="5"/>
        <v/>
      </c>
      <c r="D57" s="25" t="str">
        <f t="shared" ca="1" si="1"/>
        <v/>
      </c>
      <c r="E57" s="25" t="str">
        <f t="shared" ca="1" si="2"/>
        <v/>
      </c>
      <c r="F57" s="25" t="str">
        <f t="shared" ca="1" si="3"/>
        <v/>
      </c>
      <c r="G57" s="25" t="str">
        <f t="shared" ca="1" si="6"/>
        <v/>
      </c>
    </row>
    <row r="58" spans="1:7">
      <c r="A58" s="17" t="str">
        <f t="shared" ca="1" si="4"/>
        <v/>
      </c>
      <c r="B58" s="18" t="str">
        <f t="shared" ca="1" si="0"/>
        <v/>
      </c>
      <c r="C58" s="19" t="str">
        <f t="shared" ca="1" si="5"/>
        <v/>
      </c>
      <c r="D58" s="19" t="str">
        <f t="shared" ca="1" si="1"/>
        <v/>
      </c>
      <c r="E58" s="19" t="str">
        <f t="shared" ca="1" si="2"/>
        <v/>
      </c>
      <c r="F58" s="19" t="str">
        <f t="shared" ca="1" si="3"/>
        <v/>
      </c>
      <c r="G58" s="19" t="str">
        <f t="shared" ca="1" si="6"/>
        <v/>
      </c>
    </row>
    <row r="59" spans="1:7">
      <c r="A59" s="20" t="str">
        <f t="shared" ca="1" si="4"/>
        <v/>
      </c>
      <c r="B59" s="21" t="str">
        <f t="shared" ca="1" si="0"/>
        <v/>
      </c>
      <c r="C59" s="22" t="str">
        <f t="shared" ca="1" si="5"/>
        <v/>
      </c>
      <c r="D59" s="22" t="str">
        <f t="shared" ca="1" si="1"/>
        <v/>
      </c>
      <c r="E59" s="22" t="str">
        <f t="shared" ca="1" si="2"/>
        <v/>
      </c>
      <c r="F59" s="22" t="str">
        <f t="shared" ca="1" si="3"/>
        <v/>
      </c>
      <c r="G59" s="22" t="str">
        <f t="shared" ca="1" si="6"/>
        <v/>
      </c>
    </row>
    <row r="60" spans="1:7">
      <c r="A60" s="23" t="str">
        <f t="shared" ca="1" si="4"/>
        <v/>
      </c>
      <c r="B60" s="24" t="str">
        <f t="shared" ca="1" si="0"/>
        <v/>
      </c>
      <c r="C60" s="25" t="str">
        <f t="shared" ca="1" si="5"/>
        <v/>
      </c>
      <c r="D60" s="25" t="str">
        <f t="shared" ca="1" si="1"/>
        <v/>
      </c>
      <c r="E60" s="25" t="str">
        <f t="shared" ca="1" si="2"/>
        <v/>
      </c>
      <c r="F60" s="25" t="str">
        <f t="shared" ca="1" si="3"/>
        <v/>
      </c>
      <c r="G60" s="25" t="str">
        <f t="shared" ca="1" si="6"/>
        <v/>
      </c>
    </row>
    <row r="61" spans="1:7">
      <c r="A61" s="20" t="str">
        <f t="shared" ca="1" si="4"/>
        <v/>
      </c>
      <c r="B61" s="21" t="str">
        <f t="shared" ca="1" si="0"/>
        <v/>
      </c>
      <c r="C61" s="22" t="str">
        <f t="shared" ca="1" si="5"/>
        <v/>
      </c>
      <c r="D61" s="22" t="str">
        <f t="shared" ca="1" si="1"/>
        <v/>
      </c>
      <c r="E61" s="19" t="str">
        <f t="shared" ca="1" si="2"/>
        <v/>
      </c>
      <c r="F61" s="22" t="str">
        <f t="shared" ca="1" si="3"/>
        <v/>
      </c>
      <c r="G61" s="22" t="str">
        <f t="shared" ca="1" si="6"/>
        <v/>
      </c>
    </row>
    <row r="62" spans="1:7">
      <c r="A62" s="20" t="str">
        <f t="shared" ca="1" si="4"/>
        <v/>
      </c>
      <c r="B62" s="21" t="str">
        <f t="shared" ca="1" si="0"/>
        <v/>
      </c>
      <c r="C62" s="22" t="str">
        <f t="shared" ca="1" si="5"/>
        <v/>
      </c>
      <c r="D62" s="22" t="str">
        <f t="shared" ca="1" si="1"/>
        <v/>
      </c>
      <c r="E62" s="22" t="str">
        <f t="shared" ca="1" si="2"/>
        <v/>
      </c>
      <c r="F62" s="22" t="str">
        <f t="shared" ca="1" si="3"/>
        <v/>
      </c>
      <c r="G62" s="22" t="str">
        <f t="shared" ca="1" si="6"/>
        <v/>
      </c>
    </row>
    <row r="63" spans="1:7">
      <c r="A63" s="23" t="str">
        <f t="shared" ca="1" si="4"/>
        <v/>
      </c>
      <c r="B63" s="24" t="str">
        <f t="shared" ca="1" si="0"/>
        <v/>
      </c>
      <c r="C63" s="25" t="str">
        <f t="shared" ca="1" si="5"/>
        <v/>
      </c>
      <c r="D63" s="25" t="str">
        <f t="shared" ca="1" si="1"/>
        <v/>
      </c>
      <c r="E63" s="25" t="str">
        <f t="shared" ca="1" si="2"/>
        <v/>
      </c>
      <c r="F63" s="25" t="str">
        <f t="shared" ca="1" si="3"/>
        <v/>
      </c>
      <c r="G63" s="25" t="str">
        <f t="shared" ca="1" si="6"/>
        <v/>
      </c>
    </row>
    <row r="64" spans="1:7">
      <c r="A64" s="20" t="str">
        <f t="shared" ca="1" si="4"/>
        <v/>
      </c>
      <c r="B64" s="21" t="str">
        <f t="shared" ca="1" si="0"/>
        <v/>
      </c>
      <c r="C64" s="22" t="str">
        <f t="shared" ca="1" si="5"/>
        <v/>
      </c>
      <c r="D64" s="22" t="str">
        <f t="shared" ca="1" si="1"/>
        <v/>
      </c>
      <c r="E64" s="19" t="str">
        <f t="shared" ca="1" si="2"/>
        <v/>
      </c>
      <c r="F64" s="22" t="str">
        <f t="shared" ca="1" si="3"/>
        <v/>
      </c>
      <c r="G64" s="22" t="str">
        <f t="shared" ca="1" si="6"/>
        <v/>
      </c>
    </row>
    <row r="65" spans="1:7">
      <c r="A65" s="20" t="str">
        <f t="shared" ca="1" si="4"/>
        <v/>
      </c>
      <c r="B65" s="21" t="str">
        <f t="shared" ca="1" si="0"/>
        <v/>
      </c>
      <c r="C65" s="22" t="str">
        <f t="shared" ca="1" si="5"/>
        <v/>
      </c>
      <c r="D65" s="22" t="str">
        <f t="shared" ca="1" si="1"/>
        <v/>
      </c>
      <c r="E65" s="22" t="str">
        <f t="shared" ca="1" si="2"/>
        <v/>
      </c>
      <c r="F65" s="22" t="str">
        <f t="shared" ca="1" si="3"/>
        <v/>
      </c>
      <c r="G65" s="22" t="str">
        <f t="shared" ca="1" si="6"/>
        <v/>
      </c>
    </row>
    <row r="66" spans="1:7">
      <c r="A66" s="23" t="str">
        <f t="shared" ca="1" si="4"/>
        <v/>
      </c>
      <c r="B66" s="24" t="str">
        <f t="shared" ca="1" si="0"/>
        <v/>
      </c>
      <c r="C66" s="25" t="str">
        <f t="shared" ca="1" si="5"/>
        <v/>
      </c>
      <c r="D66" s="25" t="str">
        <f t="shared" ca="1" si="1"/>
        <v/>
      </c>
      <c r="E66" s="25" t="str">
        <f t="shared" ca="1" si="2"/>
        <v/>
      </c>
      <c r="F66" s="25" t="str">
        <f t="shared" ca="1" si="3"/>
        <v/>
      </c>
      <c r="G66" s="25" t="str">
        <f t="shared" ca="1" si="6"/>
        <v/>
      </c>
    </row>
    <row r="67" spans="1:7">
      <c r="A67" s="17" t="str">
        <f t="shared" ca="1" si="4"/>
        <v/>
      </c>
      <c r="B67" s="18" t="str">
        <f t="shared" ca="1" si="0"/>
        <v/>
      </c>
      <c r="C67" s="19" t="str">
        <f t="shared" ca="1" si="5"/>
        <v/>
      </c>
      <c r="D67" s="19" t="str">
        <f t="shared" ca="1" si="1"/>
        <v/>
      </c>
      <c r="E67" s="19" t="str">
        <f t="shared" ca="1" si="2"/>
        <v/>
      </c>
      <c r="F67" s="19" t="str">
        <f t="shared" ca="1" si="3"/>
        <v/>
      </c>
      <c r="G67" s="19" t="str">
        <f t="shared" ca="1" si="6"/>
        <v/>
      </c>
    </row>
    <row r="68" spans="1:7">
      <c r="A68" s="20" t="str">
        <f t="shared" ca="1" si="4"/>
        <v/>
      </c>
      <c r="B68" s="21" t="str">
        <f t="shared" ca="1" si="0"/>
        <v/>
      </c>
      <c r="C68" s="22" t="str">
        <f t="shared" ca="1" si="5"/>
        <v/>
      </c>
      <c r="D68" s="22" t="str">
        <f t="shared" ca="1" si="1"/>
        <v/>
      </c>
      <c r="E68" s="22" t="str">
        <f t="shared" ca="1" si="2"/>
        <v/>
      </c>
      <c r="F68" s="22" t="str">
        <f t="shared" ca="1" si="3"/>
        <v/>
      </c>
      <c r="G68" s="22" t="str">
        <f t="shared" ca="1" si="6"/>
        <v/>
      </c>
    </row>
    <row r="69" spans="1:7">
      <c r="A69" s="23" t="str">
        <f t="shared" ca="1" si="4"/>
        <v/>
      </c>
      <c r="B69" s="24" t="str">
        <f t="shared" ca="1" si="0"/>
        <v/>
      </c>
      <c r="C69" s="25" t="str">
        <f t="shared" ca="1" si="5"/>
        <v/>
      </c>
      <c r="D69" s="25" t="str">
        <f t="shared" ca="1" si="1"/>
        <v/>
      </c>
      <c r="E69" s="25" t="str">
        <f t="shared" ca="1" si="2"/>
        <v/>
      </c>
      <c r="F69" s="25" t="str">
        <f t="shared" ca="1" si="3"/>
        <v/>
      </c>
      <c r="G69" s="25" t="str">
        <f t="shared" ca="1" si="6"/>
        <v/>
      </c>
    </row>
    <row r="70" spans="1:7">
      <c r="A70" s="17" t="str">
        <f t="shared" ca="1" si="4"/>
        <v/>
      </c>
      <c r="B70" s="18" t="str">
        <f t="shared" ca="1" si="0"/>
        <v/>
      </c>
      <c r="C70" s="19" t="str">
        <f t="shared" ca="1" si="5"/>
        <v/>
      </c>
      <c r="D70" s="19" t="str">
        <f t="shared" ca="1" si="1"/>
        <v/>
      </c>
      <c r="E70" s="19" t="str">
        <f t="shared" ca="1" si="2"/>
        <v/>
      </c>
      <c r="F70" s="19" t="str">
        <f t="shared" ca="1" si="3"/>
        <v/>
      </c>
      <c r="G70" s="19" t="str">
        <f t="shared" ca="1" si="6"/>
        <v/>
      </c>
    </row>
    <row r="71" spans="1:7">
      <c r="A71" s="20" t="str">
        <f t="shared" ca="1" si="4"/>
        <v/>
      </c>
      <c r="B71" s="21" t="str">
        <f t="shared" ca="1" si="0"/>
        <v/>
      </c>
      <c r="C71" s="22" t="str">
        <f t="shared" ca="1" si="5"/>
        <v/>
      </c>
      <c r="D71" s="22" t="str">
        <f t="shared" ca="1" si="1"/>
        <v/>
      </c>
      <c r="E71" s="22" t="str">
        <f t="shared" ca="1" si="2"/>
        <v/>
      </c>
      <c r="F71" s="22" t="str">
        <f t="shared" ca="1" si="3"/>
        <v/>
      </c>
      <c r="G71" s="22" t="str">
        <f t="shared" ca="1" si="6"/>
        <v/>
      </c>
    </row>
    <row r="72" spans="1:7">
      <c r="A72" s="23" t="str">
        <f t="shared" ca="1" si="4"/>
        <v/>
      </c>
      <c r="B72" s="24" t="str">
        <f t="shared" ca="1" si="0"/>
        <v/>
      </c>
      <c r="C72" s="25" t="str">
        <f t="shared" ca="1" si="5"/>
        <v/>
      </c>
      <c r="D72" s="25" t="str">
        <f t="shared" ca="1" si="1"/>
        <v/>
      </c>
      <c r="E72" s="25" t="str">
        <f t="shared" ca="1" si="2"/>
        <v/>
      </c>
      <c r="F72" s="25" t="str">
        <f t="shared" ca="1" si="3"/>
        <v/>
      </c>
      <c r="G72" s="25" t="str">
        <f t="shared" ca="1" si="6"/>
        <v/>
      </c>
    </row>
    <row r="73" spans="1:7">
      <c r="A73" s="17" t="str">
        <f t="shared" ca="1" si="4"/>
        <v/>
      </c>
      <c r="B73" s="18" t="str">
        <f t="shared" ca="1" si="0"/>
        <v/>
      </c>
      <c r="C73" s="19" t="str">
        <f t="shared" ca="1" si="5"/>
        <v/>
      </c>
      <c r="D73" s="19" t="str">
        <f t="shared" ca="1" si="1"/>
        <v/>
      </c>
      <c r="E73" s="19" t="str">
        <f t="shared" ca="1" si="2"/>
        <v/>
      </c>
      <c r="F73" s="19" t="str">
        <f t="shared" ca="1" si="3"/>
        <v/>
      </c>
      <c r="G73" s="19" t="str">
        <f t="shared" ca="1" si="6"/>
        <v/>
      </c>
    </row>
    <row r="74" spans="1:7">
      <c r="A74" s="20" t="str">
        <f t="shared" ca="1" si="4"/>
        <v/>
      </c>
      <c r="B74" s="21" t="str">
        <f t="shared" ca="1" si="0"/>
        <v/>
      </c>
      <c r="C74" s="22" t="str">
        <f t="shared" ca="1" si="5"/>
        <v/>
      </c>
      <c r="D74" s="22" t="str">
        <f t="shared" ca="1" si="1"/>
        <v/>
      </c>
      <c r="E74" s="22" t="str">
        <f t="shared" ca="1" si="2"/>
        <v/>
      </c>
      <c r="F74" s="22" t="str">
        <f t="shared" ca="1" si="3"/>
        <v/>
      </c>
      <c r="G74" s="22" t="str">
        <f t="shared" ca="1" si="6"/>
        <v/>
      </c>
    </row>
    <row r="75" spans="1:7">
      <c r="A75" s="23" t="str">
        <f t="shared" ca="1" si="4"/>
        <v/>
      </c>
      <c r="B75" s="24" t="str">
        <f t="shared" ca="1" si="0"/>
        <v/>
      </c>
      <c r="C75" s="25" t="str">
        <f t="shared" ca="1" si="5"/>
        <v/>
      </c>
      <c r="D75" s="25" t="str">
        <f t="shared" ca="1" si="1"/>
        <v/>
      </c>
      <c r="E75" s="25" t="str">
        <f t="shared" ca="1" si="2"/>
        <v/>
      </c>
      <c r="F75" s="25" t="str">
        <f t="shared" ca="1" si="3"/>
        <v/>
      </c>
      <c r="G75" s="25" t="str">
        <f t="shared" ca="1" si="6"/>
        <v/>
      </c>
    </row>
    <row r="76" spans="1:7">
      <c r="A76" s="17" t="str">
        <f t="shared" ca="1" si="4"/>
        <v/>
      </c>
      <c r="B76" s="18" t="str">
        <f t="shared" ca="1" si="0"/>
        <v/>
      </c>
      <c r="C76" s="19" t="str">
        <f t="shared" ca="1" si="5"/>
        <v/>
      </c>
      <c r="D76" s="19" t="str">
        <f t="shared" ca="1" si="1"/>
        <v/>
      </c>
      <c r="E76" s="19" t="str">
        <f t="shared" ca="1" si="2"/>
        <v/>
      </c>
      <c r="F76" s="19" t="str">
        <f t="shared" ca="1" si="3"/>
        <v/>
      </c>
      <c r="G76" s="19" t="str">
        <f t="shared" ca="1" si="6"/>
        <v/>
      </c>
    </row>
    <row r="77" spans="1:7">
      <c r="A77" s="20" t="str">
        <f t="shared" ca="1" si="4"/>
        <v/>
      </c>
      <c r="B77" s="21" t="str">
        <f t="shared" ca="1" si="0"/>
        <v/>
      </c>
      <c r="C77" s="22" t="str">
        <f t="shared" ca="1" si="5"/>
        <v/>
      </c>
      <c r="D77" s="22" t="str">
        <f t="shared" ca="1" si="1"/>
        <v/>
      </c>
      <c r="E77" s="22" t="str">
        <f t="shared" ca="1" si="2"/>
        <v/>
      </c>
      <c r="F77" s="22" t="str">
        <f t="shared" ca="1" si="3"/>
        <v/>
      </c>
      <c r="G77" s="22" t="str">
        <f t="shared" ca="1" si="6"/>
        <v/>
      </c>
    </row>
    <row r="78" spans="1:7">
      <c r="A78" s="23" t="str">
        <f t="shared" ca="1" si="4"/>
        <v/>
      </c>
      <c r="B78" s="24" t="str">
        <f t="shared" ca="1" si="0"/>
        <v/>
      </c>
      <c r="C78" s="25" t="str">
        <f t="shared" ca="1" si="5"/>
        <v/>
      </c>
      <c r="D78" s="25" t="str">
        <f t="shared" ca="1" si="1"/>
        <v/>
      </c>
      <c r="E78" s="25" t="str">
        <f t="shared" ca="1" si="2"/>
        <v/>
      </c>
      <c r="F78" s="25" t="str">
        <f t="shared" ca="1" si="3"/>
        <v/>
      </c>
      <c r="G78" s="25" t="str">
        <f t="shared" ca="1" si="6"/>
        <v/>
      </c>
    </row>
    <row r="79" spans="1:7">
      <c r="A79" s="17" t="str">
        <f t="shared" ca="1" si="4"/>
        <v/>
      </c>
      <c r="B79" s="18" t="str">
        <f t="shared" ca="1" si="0"/>
        <v/>
      </c>
      <c r="C79" s="19" t="str">
        <f t="shared" ca="1" si="5"/>
        <v/>
      </c>
      <c r="D79" s="19" t="str">
        <f t="shared" ca="1" si="1"/>
        <v/>
      </c>
      <c r="E79" s="19" t="str">
        <f t="shared" ca="1" si="2"/>
        <v/>
      </c>
      <c r="F79" s="19" t="str">
        <f t="shared" ca="1" si="3"/>
        <v/>
      </c>
      <c r="G79" s="19" t="str">
        <f t="shared" ca="1" si="6"/>
        <v/>
      </c>
    </row>
    <row r="80" spans="1:7">
      <c r="A80" s="20" t="str">
        <f t="shared" ca="1" si="4"/>
        <v/>
      </c>
      <c r="B80" s="21" t="str">
        <f t="shared" ca="1" si="0"/>
        <v/>
      </c>
      <c r="C80" s="22" t="str">
        <f t="shared" ca="1" si="5"/>
        <v/>
      </c>
      <c r="D80" s="22" t="str">
        <f t="shared" ca="1" si="1"/>
        <v/>
      </c>
      <c r="E80" s="22" t="str">
        <f t="shared" ca="1" si="2"/>
        <v/>
      </c>
      <c r="F80" s="22" t="str">
        <f t="shared" ca="1" si="3"/>
        <v/>
      </c>
      <c r="G80" s="22" t="str">
        <f t="shared" ca="1" si="6"/>
        <v/>
      </c>
    </row>
    <row r="81" spans="1:7">
      <c r="A81" s="23" t="str">
        <f t="shared" ca="1" si="4"/>
        <v/>
      </c>
      <c r="B81" s="24" t="str">
        <f t="shared" ca="1" si="0"/>
        <v/>
      </c>
      <c r="C81" s="25" t="str">
        <f t="shared" ca="1" si="5"/>
        <v/>
      </c>
      <c r="D81" s="25" t="str">
        <f t="shared" ca="1" si="1"/>
        <v/>
      </c>
      <c r="E81" s="25" t="str">
        <f t="shared" ca="1" si="2"/>
        <v/>
      </c>
      <c r="F81" s="25" t="str">
        <f t="shared" ca="1" si="3"/>
        <v/>
      </c>
      <c r="G81" s="25" t="str">
        <f t="shared" ca="1" si="6"/>
        <v/>
      </c>
    </row>
    <row r="82" spans="1:7">
      <c r="A82" s="17" t="str">
        <f t="shared" ca="1" si="4"/>
        <v/>
      </c>
      <c r="B82" s="18" t="str">
        <f t="shared" ca="1" si="0"/>
        <v/>
      </c>
      <c r="C82" s="19" t="str">
        <f t="shared" ca="1" si="5"/>
        <v/>
      </c>
      <c r="D82" s="19" t="str">
        <f t="shared" ca="1" si="1"/>
        <v/>
      </c>
      <c r="E82" s="19" t="str">
        <f t="shared" ca="1" si="2"/>
        <v/>
      </c>
      <c r="F82" s="19" t="str">
        <f t="shared" ca="1" si="3"/>
        <v/>
      </c>
      <c r="G82" s="19" t="str">
        <f t="shared" ca="1" si="6"/>
        <v/>
      </c>
    </row>
    <row r="83" spans="1:7">
      <c r="A83" s="20" t="str">
        <f t="shared" ca="1" si="4"/>
        <v/>
      </c>
      <c r="B83" s="21" t="str">
        <f t="shared" ca="1" si="0"/>
        <v/>
      </c>
      <c r="C83" s="22" t="str">
        <f t="shared" ca="1" si="5"/>
        <v/>
      </c>
      <c r="D83" s="22" t="str">
        <f t="shared" ca="1" si="1"/>
        <v/>
      </c>
      <c r="E83" s="22" t="str">
        <f t="shared" ca="1" si="2"/>
        <v/>
      </c>
      <c r="F83" s="22" t="str">
        <f t="shared" ca="1" si="3"/>
        <v/>
      </c>
      <c r="G83" s="22" t="str">
        <f t="shared" ca="1" si="6"/>
        <v/>
      </c>
    </row>
    <row r="84" spans="1:7">
      <c r="A84" s="23" t="str">
        <f t="shared" ca="1" si="4"/>
        <v/>
      </c>
      <c r="B84" s="24" t="str">
        <f t="shared" ca="1" si="0"/>
        <v/>
      </c>
      <c r="C84" s="25" t="str">
        <f t="shared" ca="1" si="5"/>
        <v/>
      </c>
      <c r="D84" s="25" t="str">
        <f t="shared" ca="1" si="1"/>
        <v/>
      </c>
      <c r="E84" s="25" t="str">
        <f t="shared" ca="1" si="2"/>
        <v/>
      </c>
      <c r="F84" s="25" t="str">
        <f t="shared" ca="1" si="3"/>
        <v/>
      </c>
      <c r="G84" s="25" t="str">
        <f t="shared" ca="1" si="6"/>
        <v/>
      </c>
    </row>
    <row r="85" spans="1:7">
      <c r="A85" s="20" t="str">
        <f t="shared" ca="1" si="4"/>
        <v/>
      </c>
      <c r="B85" s="21" t="str">
        <f t="shared" ca="1" si="0"/>
        <v/>
      </c>
      <c r="C85" s="22" t="str">
        <f t="shared" ca="1" si="5"/>
        <v/>
      </c>
      <c r="D85" s="22" t="str">
        <f t="shared" ca="1" si="1"/>
        <v/>
      </c>
      <c r="E85" s="19" t="str">
        <f t="shared" ca="1" si="2"/>
        <v/>
      </c>
      <c r="F85" s="22" t="str">
        <f t="shared" ca="1" si="3"/>
        <v/>
      </c>
      <c r="G85" s="22" t="str">
        <f t="shared" ca="1" si="6"/>
        <v/>
      </c>
    </row>
    <row r="86" spans="1:7">
      <c r="A86" s="20" t="str">
        <f t="shared" ca="1" si="4"/>
        <v/>
      </c>
      <c r="B86" s="21" t="str">
        <f t="shared" ref="B86:B149" ca="1" si="7">Show.Date</f>
        <v/>
      </c>
      <c r="C86" s="22" t="str">
        <f t="shared" ca="1" si="5"/>
        <v/>
      </c>
      <c r="D86" s="22" t="str">
        <f t="shared" ref="D86:D149" ca="1" si="8">Interest</f>
        <v/>
      </c>
      <c r="E86" s="22" t="str">
        <f t="shared" ref="E86:E149" ca="1" si="9">Principal</f>
        <v/>
      </c>
      <c r="F86" s="22" t="str">
        <f t="shared" ref="F86:F149" ca="1" si="10">Ending.Balance</f>
        <v/>
      </c>
      <c r="G86" s="22" t="str">
        <f t="shared" ca="1" si="6"/>
        <v/>
      </c>
    </row>
    <row r="87" spans="1:7">
      <c r="A87" s="23" t="str">
        <f t="shared" ref="A87:A150" ca="1" si="11">payment.Num</f>
        <v/>
      </c>
      <c r="B87" s="24" t="str">
        <f t="shared" ca="1" si="7"/>
        <v/>
      </c>
      <c r="C87" s="25" t="str">
        <f t="shared" ref="C87:C150" ca="1" si="12">Beg.Bal</f>
        <v/>
      </c>
      <c r="D87" s="25" t="str">
        <f t="shared" ca="1" si="8"/>
        <v/>
      </c>
      <c r="E87" s="25" t="str">
        <f t="shared" ca="1" si="9"/>
        <v/>
      </c>
      <c r="F87" s="25" t="str">
        <f t="shared" ca="1" si="10"/>
        <v/>
      </c>
      <c r="G87" s="25" t="str">
        <f t="shared" ref="G87:G150" ca="1" si="13">Cum.Interest</f>
        <v/>
      </c>
    </row>
    <row r="88" spans="1:7">
      <c r="A88" s="20" t="str">
        <f t="shared" ca="1" si="11"/>
        <v/>
      </c>
      <c r="B88" s="21" t="str">
        <f t="shared" ca="1" si="7"/>
        <v/>
      </c>
      <c r="C88" s="22" t="str">
        <f t="shared" ca="1" si="12"/>
        <v/>
      </c>
      <c r="D88" s="22" t="str">
        <f t="shared" ca="1" si="8"/>
        <v/>
      </c>
      <c r="E88" s="19" t="str">
        <f t="shared" ca="1" si="9"/>
        <v/>
      </c>
      <c r="F88" s="22" t="str">
        <f t="shared" ca="1" si="10"/>
        <v/>
      </c>
      <c r="G88" s="22" t="str">
        <f t="shared" ca="1" si="13"/>
        <v/>
      </c>
    </row>
    <row r="89" spans="1:7">
      <c r="A89" s="20" t="str">
        <f t="shared" ca="1" si="11"/>
        <v/>
      </c>
      <c r="B89" s="21" t="str">
        <f t="shared" ca="1" si="7"/>
        <v/>
      </c>
      <c r="C89" s="22" t="str">
        <f t="shared" ca="1" si="12"/>
        <v/>
      </c>
      <c r="D89" s="22" t="str">
        <f t="shared" ca="1" si="8"/>
        <v/>
      </c>
      <c r="E89" s="22" t="str">
        <f t="shared" ca="1" si="9"/>
        <v/>
      </c>
      <c r="F89" s="22" t="str">
        <f t="shared" ca="1" si="10"/>
        <v/>
      </c>
      <c r="G89" s="22" t="str">
        <f t="shared" ca="1" si="13"/>
        <v/>
      </c>
    </row>
    <row r="90" spans="1:7">
      <c r="A90" s="23" t="str">
        <f t="shared" ca="1" si="11"/>
        <v/>
      </c>
      <c r="B90" s="24" t="str">
        <f t="shared" ca="1" si="7"/>
        <v/>
      </c>
      <c r="C90" s="25" t="str">
        <f t="shared" ca="1" si="12"/>
        <v/>
      </c>
      <c r="D90" s="25" t="str">
        <f t="shared" ca="1" si="8"/>
        <v/>
      </c>
      <c r="E90" s="25" t="str">
        <f t="shared" ca="1" si="9"/>
        <v/>
      </c>
      <c r="F90" s="25" t="str">
        <f t="shared" ca="1" si="10"/>
        <v/>
      </c>
      <c r="G90" s="25" t="str">
        <f t="shared" ca="1" si="13"/>
        <v/>
      </c>
    </row>
    <row r="91" spans="1:7">
      <c r="A91" s="17" t="str">
        <f t="shared" ca="1" si="11"/>
        <v/>
      </c>
      <c r="B91" s="18" t="str">
        <f t="shared" ca="1" si="7"/>
        <v/>
      </c>
      <c r="C91" s="19" t="str">
        <f t="shared" ca="1" si="12"/>
        <v/>
      </c>
      <c r="D91" s="19" t="str">
        <f t="shared" ca="1" si="8"/>
        <v/>
      </c>
      <c r="E91" s="19" t="str">
        <f t="shared" ca="1" si="9"/>
        <v/>
      </c>
      <c r="F91" s="19" t="str">
        <f t="shared" ca="1" si="10"/>
        <v/>
      </c>
      <c r="G91" s="19" t="str">
        <f t="shared" ca="1" si="13"/>
        <v/>
      </c>
    </row>
    <row r="92" spans="1:7">
      <c r="A92" s="20" t="str">
        <f t="shared" ca="1" si="11"/>
        <v/>
      </c>
      <c r="B92" s="21" t="str">
        <f t="shared" ca="1" si="7"/>
        <v/>
      </c>
      <c r="C92" s="22" t="str">
        <f t="shared" ca="1" si="12"/>
        <v/>
      </c>
      <c r="D92" s="22" t="str">
        <f t="shared" ca="1" si="8"/>
        <v/>
      </c>
      <c r="E92" s="22" t="str">
        <f t="shared" ca="1" si="9"/>
        <v/>
      </c>
      <c r="F92" s="22" t="str">
        <f t="shared" ca="1" si="10"/>
        <v/>
      </c>
      <c r="G92" s="22" t="str">
        <f t="shared" ca="1" si="13"/>
        <v/>
      </c>
    </row>
    <row r="93" spans="1:7">
      <c r="A93" s="23" t="str">
        <f t="shared" ca="1" si="11"/>
        <v/>
      </c>
      <c r="B93" s="24" t="str">
        <f t="shared" ca="1" si="7"/>
        <v/>
      </c>
      <c r="C93" s="25" t="str">
        <f t="shared" ca="1" si="12"/>
        <v/>
      </c>
      <c r="D93" s="25" t="str">
        <f t="shared" ca="1" si="8"/>
        <v/>
      </c>
      <c r="E93" s="25" t="str">
        <f t="shared" ca="1" si="9"/>
        <v/>
      </c>
      <c r="F93" s="25" t="str">
        <f t="shared" ca="1" si="10"/>
        <v/>
      </c>
      <c r="G93" s="25" t="str">
        <f t="shared" ca="1" si="13"/>
        <v/>
      </c>
    </row>
    <row r="94" spans="1:7">
      <c r="A94" s="17" t="str">
        <f t="shared" ca="1" si="11"/>
        <v/>
      </c>
      <c r="B94" s="18" t="str">
        <f t="shared" ca="1" si="7"/>
        <v/>
      </c>
      <c r="C94" s="19" t="str">
        <f t="shared" ca="1" si="12"/>
        <v/>
      </c>
      <c r="D94" s="19" t="str">
        <f t="shared" ca="1" si="8"/>
        <v/>
      </c>
      <c r="E94" s="19" t="str">
        <f t="shared" ca="1" si="9"/>
        <v/>
      </c>
      <c r="F94" s="19" t="str">
        <f t="shared" ca="1" si="10"/>
        <v/>
      </c>
      <c r="G94" s="19" t="str">
        <f t="shared" ca="1" si="13"/>
        <v/>
      </c>
    </row>
    <row r="95" spans="1:7">
      <c r="A95" s="20" t="str">
        <f t="shared" ca="1" si="11"/>
        <v/>
      </c>
      <c r="B95" s="21" t="str">
        <f t="shared" ca="1" si="7"/>
        <v/>
      </c>
      <c r="C95" s="22" t="str">
        <f t="shared" ca="1" si="12"/>
        <v/>
      </c>
      <c r="D95" s="22" t="str">
        <f t="shared" ca="1" si="8"/>
        <v/>
      </c>
      <c r="E95" s="22" t="str">
        <f t="shared" ca="1" si="9"/>
        <v/>
      </c>
      <c r="F95" s="22" t="str">
        <f t="shared" ca="1" si="10"/>
        <v/>
      </c>
      <c r="G95" s="22" t="str">
        <f t="shared" ca="1" si="13"/>
        <v/>
      </c>
    </row>
    <row r="96" spans="1:7">
      <c r="A96" s="23" t="str">
        <f t="shared" ca="1" si="11"/>
        <v/>
      </c>
      <c r="B96" s="24" t="str">
        <f t="shared" ca="1" si="7"/>
        <v/>
      </c>
      <c r="C96" s="25" t="str">
        <f t="shared" ca="1" si="12"/>
        <v/>
      </c>
      <c r="D96" s="25" t="str">
        <f t="shared" ca="1" si="8"/>
        <v/>
      </c>
      <c r="E96" s="25" t="str">
        <f t="shared" ca="1" si="9"/>
        <v/>
      </c>
      <c r="F96" s="25" t="str">
        <f t="shared" ca="1" si="10"/>
        <v/>
      </c>
      <c r="G96" s="25" t="str">
        <f t="shared" ca="1" si="13"/>
        <v/>
      </c>
    </row>
    <row r="97" spans="1:7">
      <c r="A97" s="17" t="str">
        <f t="shared" ca="1" si="11"/>
        <v/>
      </c>
      <c r="B97" s="18" t="str">
        <f t="shared" ca="1" si="7"/>
        <v/>
      </c>
      <c r="C97" s="19" t="str">
        <f t="shared" ca="1" si="12"/>
        <v/>
      </c>
      <c r="D97" s="19" t="str">
        <f t="shared" ca="1" si="8"/>
        <v/>
      </c>
      <c r="E97" s="19" t="str">
        <f t="shared" ca="1" si="9"/>
        <v/>
      </c>
      <c r="F97" s="19" t="str">
        <f t="shared" ca="1" si="10"/>
        <v/>
      </c>
      <c r="G97" s="19" t="str">
        <f t="shared" ca="1" si="13"/>
        <v/>
      </c>
    </row>
    <row r="98" spans="1:7">
      <c r="A98" s="20" t="str">
        <f t="shared" ca="1" si="11"/>
        <v/>
      </c>
      <c r="B98" s="21" t="str">
        <f t="shared" ca="1" si="7"/>
        <v/>
      </c>
      <c r="C98" s="22" t="str">
        <f t="shared" ca="1" si="12"/>
        <v/>
      </c>
      <c r="D98" s="22" t="str">
        <f t="shared" ca="1" si="8"/>
        <v/>
      </c>
      <c r="E98" s="22" t="str">
        <f t="shared" ca="1" si="9"/>
        <v/>
      </c>
      <c r="F98" s="22" t="str">
        <f t="shared" ca="1" si="10"/>
        <v/>
      </c>
      <c r="G98" s="22" t="str">
        <f t="shared" ca="1" si="13"/>
        <v/>
      </c>
    </row>
    <row r="99" spans="1:7">
      <c r="A99" s="23" t="str">
        <f t="shared" ca="1" si="11"/>
        <v/>
      </c>
      <c r="B99" s="24" t="str">
        <f t="shared" ca="1" si="7"/>
        <v/>
      </c>
      <c r="C99" s="25" t="str">
        <f t="shared" ca="1" si="12"/>
        <v/>
      </c>
      <c r="D99" s="25" t="str">
        <f t="shared" ca="1" si="8"/>
        <v/>
      </c>
      <c r="E99" s="25" t="str">
        <f t="shared" ca="1" si="9"/>
        <v/>
      </c>
      <c r="F99" s="25" t="str">
        <f t="shared" ca="1" si="10"/>
        <v/>
      </c>
      <c r="G99" s="25" t="str">
        <f t="shared" ca="1" si="13"/>
        <v/>
      </c>
    </row>
    <row r="100" spans="1:7">
      <c r="A100" s="17" t="str">
        <f t="shared" ca="1" si="11"/>
        <v/>
      </c>
      <c r="B100" s="18" t="str">
        <f t="shared" ca="1" si="7"/>
        <v/>
      </c>
      <c r="C100" s="19" t="str">
        <f t="shared" ca="1" si="12"/>
        <v/>
      </c>
      <c r="D100" s="19" t="str">
        <f t="shared" ca="1" si="8"/>
        <v/>
      </c>
      <c r="E100" s="19" t="str">
        <f t="shared" ca="1" si="9"/>
        <v/>
      </c>
      <c r="F100" s="19" t="str">
        <f t="shared" ca="1" si="10"/>
        <v/>
      </c>
      <c r="G100" s="19" t="str">
        <f t="shared" ca="1" si="13"/>
        <v/>
      </c>
    </row>
    <row r="101" spans="1:7">
      <c r="A101" s="20" t="str">
        <f t="shared" ca="1" si="11"/>
        <v/>
      </c>
      <c r="B101" s="21" t="str">
        <f t="shared" ca="1" si="7"/>
        <v/>
      </c>
      <c r="C101" s="22" t="str">
        <f t="shared" ca="1" si="12"/>
        <v/>
      </c>
      <c r="D101" s="22" t="str">
        <f t="shared" ca="1" si="8"/>
        <v/>
      </c>
      <c r="E101" s="22" t="str">
        <f t="shared" ca="1" si="9"/>
        <v/>
      </c>
      <c r="F101" s="22" t="str">
        <f t="shared" ca="1" si="10"/>
        <v/>
      </c>
      <c r="G101" s="22" t="str">
        <f t="shared" ca="1" si="13"/>
        <v/>
      </c>
    </row>
    <row r="102" spans="1:7">
      <c r="A102" s="23" t="str">
        <f t="shared" ca="1" si="11"/>
        <v/>
      </c>
      <c r="B102" s="24" t="str">
        <f t="shared" ca="1" si="7"/>
        <v/>
      </c>
      <c r="C102" s="25" t="str">
        <f t="shared" ca="1" si="12"/>
        <v/>
      </c>
      <c r="D102" s="25" t="str">
        <f t="shared" ca="1" si="8"/>
        <v/>
      </c>
      <c r="E102" s="25" t="str">
        <f t="shared" ca="1" si="9"/>
        <v/>
      </c>
      <c r="F102" s="25" t="str">
        <f t="shared" ca="1" si="10"/>
        <v/>
      </c>
      <c r="G102" s="25" t="str">
        <f t="shared" ca="1" si="13"/>
        <v/>
      </c>
    </row>
    <row r="103" spans="1:7">
      <c r="A103" s="17" t="str">
        <f t="shared" ca="1" si="11"/>
        <v/>
      </c>
      <c r="B103" s="18" t="str">
        <f t="shared" ca="1" si="7"/>
        <v/>
      </c>
      <c r="C103" s="19" t="str">
        <f t="shared" ca="1" si="12"/>
        <v/>
      </c>
      <c r="D103" s="19" t="str">
        <f t="shared" ca="1" si="8"/>
        <v/>
      </c>
      <c r="E103" s="19" t="str">
        <f t="shared" ca="1" si="9"/>
        <v/>
      </c>
      <c r="F103" s="19" t="str">
        <f t="shared" ca="1" si="10"/>
        <v/>
      </c>
      <c r="G103" s="19" t="str">
        <f t="shared" ca="1" si="13"/>
        <v/>
      </c>
    </row>
    <row r="104" spans="1:7">
      <c r="A104" s="20" t="str">
        <f t="shared" ca="1" si="11"/>
        <v/>
      </c>
      <c r="B104" s="21" t="str">
        <f t="shared" ca="1" si="7"/>
        <v/>
      </c>
      <c r="C104" s="22" t="str">
        <f t="shared" ca="1" si="12"/>
        <v/>
      </c>
      <c r="D104" s="22" t="str">
        <f t="shared" ca="1" si="8"/>
        <v/>
      </c>
      <c r="E104" s="22" t="str">
        <f t="shared" ca="1" si="9"/>
        <v/>
      </c>
      <c r="F104" s="22" t="str">
        <f t="shared" ca="1" si="10"/>
        <v/>
      </c>
      <c r="G104" s="22" t="str">
        <f t="shared" ca="1" si="13"/>
        <v/>
      </c>
    </row>
    <row r="105" spans="1:7">
      <c r="A105" s="23" t="str">
        <f t="shared" ca="1" si="11"/>
        <v/>
      </c>
      <c r="B105" s="24" t="str">
        <f t="shared" ca="1" si="7"/>
        <v/>
      </c>
      <c r="C105" s="25" t="str">
        <f t="shared" ca="1" si="12"/>
        <v/>
      </c>
      <c r="D105" s="25" t="str">
        <f t="shared" ca="1" si="8"/>
        <v/>
      </c>
      <c r="E105" s="25" t="str">
        <f t="shared" ca="1" si="9"/>
        <v/>
      </c>
      <c r="F105" s="25" t="str">
        <f t="shared" ca="1" si="10"/>
        <v/>
      </c>
      <c r="G105" s="25" t="str">
        <f t="shared" ca="1" si="13"/>
        <v/>
      </c>
    </row>
    <row r="106" spans="1:7">
      <c r="A106" s="20" t="str">
        <f t="shared" ca="1" si="11"/>
        <v/>
      </c>
      <c r="B106" s="21" t="str">
        <f t="shared" ca="1" si="7"/>
        <v/>
      </c>
      <c r="C106" s="22" t="str">
        <f t="shared" ca="1" si="12"/>
        <v/>
      </c>
      <c r="D106" s="22" t="str">
        <f t="shared" ca="1" si="8"/>
        <v/>
      </c>
      <c r="E106" s="19" t="str">
        <f t="shared" ca="1" si="9"/>
        <v/>
      </c>
      <c r="F106" s="22" t="str">
        <f t="shared" ca="1" si="10"/>
        <v/>
      </c>
      <c r="G106" s="22" t="str">
        <f t="shared" ca="1" si="13"/>
        <v/>
      </c>
    </row>
    <row r="107" spans="1:7">
      <c r="A107" s="20" t="str">
        <f t="shared" ca="1" si="11"/>
        <v/>
      </c>
      <c r="B107" s="21" t="str">
        <f t="shared" ca="1" si="7"/>
        <v/>
      </c>
      <c r="C107" s="22" t="str">
        <f t="shared" ca="1" si="12"/>
        <v/>
      </c>
      <c r="D107" s="22" t="str">
        <f t="shared" ca="1" si="8"/>
        <v/>
      </c>
      <c r="E107" s="22" t="str">
        <f t="shared" ca="1" si="9"/>
        <v/>
      </c>
      <c r="F107" s="22" t="str">
        <f t="shared" ca="1" si="10"/>
        <v/>
      </c>
      <c r="G107" s="22" t="str">
        <f t="shared" ca="1" si="13"/>
        <v/>
      </c>
    </row>
    <row r="108" spans="1:7">
      <c r="A108" s="23" t="str">
        <f t="shared" ca="1" si="11"/>
        <v/>
      </c>
      <c r="B108" s="24" t="str">
        <f t="shared" ca="1" si="7"/>
        <v/>
      </c>
      <c r="C108" s="25" t="str">
        <f t="shared" ca="1" si="12"/>
        <v/>
      </c>
      <c r="D108" s="25" t="str">
        <f t="shared" ca="1" si="8"/>
        <v/>
      </c>
      <c r="E108" s="25" t="str">
        <f t="shared" ca="1" si="9"/>
        <v/>
      </c>
      <c r="F108" s="25" t="str">
        <f t="shared" ca="1" si="10"/>
        <v/>
      </c>
      <c r="G108" s="25" t="str">
        <f t="shared" ca="1" si="13"/>
        <v/>
      </c>
    </row>
    <row r="109" spans="1:7">
      <c r="A109" s="20" t="str">
        <f t="shared" ca="1" si="11"/>
        <v/>
      </c>
      <c r="B109" s="21" t="str">
        <f t="shared" ca="1" si="7"/>
        <v/>
      </c>
      <c r="C109" s="22" t="str">
        <f t="shared" ca="1" si="12"/>
        <v/>
      </c>
      <c r="D109" s="22" t="str">
        <f t="shared" ca="1" si="8"/>
        <v/>
      </c>
      <c r="E109" s="19" t="str">
        <f t="shared" ca="1" si="9"/>
        <v/>
      </c>
      <c r="F109" s="22" t="str">
        <f t="shared" ca="1" si="10"/>
        <v/>
      </c>
      <c r="G109" s="22" t="str">
        <f t="shared" ca="1" si="13"/>
        <v/>
      </c>
    </row>
    <row r="110" spans="1:7">
      <c r="A110" s="20" t="str">
        <f t="shared" ca="1" si="11"/>
        <v/>
      </c>
      <c r="B110" s="21" t="str">
        <f t="shared" ca="1" si="7"/>
        <v/>
      </c>
      <c r="C110" s="22" t="str">
        <f t="shared" ca="1" si="12"/>
        <v/>
      </c>
      <c r="D110" s="22" t="str">
        <f t="shared" ca="1" si="8"/>
        <v/>
      </c>
      <c r="E110" s="22" t="str">
        <f t="shared" ca="1" si="9"/>
        <v/>
      </c>
      <c r="F110" s="22" t="str">
        <f t="shared" ca="1" si="10"/>
        <v/>
      </c>
      <c r="G110" s="22" t="str">
        <f t="shared" ca="1" si="13"/>
        <v/>
      </c>
    </row>
    <row r="111" spans="1:7">
      <c r="A111" s="23" t="str">
        <f t="shared" ca="1" si="11"/>
        <v/>
      </c>
      <c r="B111" s="24" t="str">
        <f t="shared" ca="1" si="7"/>
        <v/>
      </c>
      <c r="C111" s="25" t="str">
        <f t="shared" ca="1" si="12"/>
        <v/>
      </c>
      <c r="D111" s="25" t="str">
        <f t="shared" ca="1" si="8"/>
        <v/>
      </c>
      <c r="E111" s="25" t="str">
        <f t="shared" ca="1" si="9"/>
        <v/>
      </c>
      <c r="F111" s="25" t="str">
        <f t="shared" ca="1" si="10"/>
        <v/>
      </c>
      <c r="G111" s="25" t="str">
        <f t="shared" ca="1" si="13"/>
        <v/>
      </c>
    </row>
    <row r="112" spans="1:7">
      <c r="A112" s="17" t="str">
        <f t="shared" ca="1" si="11"/>
        <v/>
      </c>
      <c r="B112" s="18" t="str">
        <f t="shared" ca="1" si="7"/>
        <v/>
      </c>
      <c r="C112" s="19" t="str">
        <f t="shared" ca="1" si="12"/>
        <v/>
      </c>
      <c r="D112" s="19" t="str">
        <f t="shared" ca="1" si="8"/>
        <v/>
      </c>
      <c r="E112" s="19" t="str">
        <f t="shared" ca="1" si="9"/>
        <v/>
      </c>
      <c r="F112" s="19" t="str">
        <f t="shared" ca="1" si="10"/>
        <v/>
      </c>
      <c r="G112" s="19" t="str">
        <f t="shared" ca="1" si="13"/>
        <v/>
      </c>
    </row>
    <row r="113" spans="1:7">
      <c r="A113" s="20" t="str">
        <f t="shared" ca="1" si="11"/>
        <v/>
      </c>
      <c r="B113" s="21" t="str">
        <f t="shared" ca="1" si="7"/>
        <v/>
      </c>
      <c r="C113" s="22" t="str">
        <f t="shared" ca="1" si="12"/>
        <v/>
      </c>
      <c r="D113" s="22" t="str">
        <f t="shared" ca="1" si="8"/>
        <v/>
      </c>
      <c r="E113" s="22" t="str">
        <f t="shared" ca="1" si="9"/>
        <v/>
      </c>
      <c r="F113" s="22" t="str">
        <f t="shared" ca="1" si="10"/>
        <v/>
      </c>
      <c r="G113" s="22" t="str">
        <f t="shared" ca="1" si="13"/>
        <v/>
      </c>
    </row>
    <row r="114" spans="1:7">
      <c r="A114" s="23" t="str">
        <f t="shared" ca="1" si="11"/>
        <v/>
      </c>
      <c r="B114" s="24" t="str">
        <f t="shared" ca="1" si="7"/>
        <v/>
      </c>
      <c r="C114" s="25" t="str">
        <f t="shared" ca="1" si="12"/>
        <v/>
      </c>
      <c r="D114" s="25" t="str">
        <f t="shared" ca="1" si="8"/>
        <v/>
      </c>
      <c r="E114" s="25" t="str">
        <f t="shared" ca="1" si="9"/>
        <v/>
      </c>
      <c r="F114" s="25" t="str">
        <f t="shared" ca="1" si="10"/>
        <v/>
      </c>
      <c r="G114" s="25" t="str">
        <f t="shared" ca="1" si="13"/>
        <v/>
      </c>
    </row>
    <row r="115" spans="1:7">
      <c r="A115" s="17" t="str">
        <f t="shared" ca="1" si="11"/>
        <v/>
      </c>
      <c r="B115" s="18" t="str">
        <f t="shared" ca="1" si="7"/>
        <v/>
      </c>
      <c r="C115" s="19" t="str">
        <f t="shared" ca="1" si="12"/>
        <v/>
      </c>
      <c r="D115" s="19" t="str">
        <f t="shared" ca="1" si="8"/>
        <v/>
      </c>
      <c r="E115" s="19" t="str">
        <f t="shared" ca="1" si="9"/>
        <v/>
      </c>
      <c r="F115" s="19" t="str">
        <f t="shared" ca="1" si="10"/>
        <v/>
      </c>
      <c r="G115" s="19" t="str">
        <f t="shared" ca="1" si="13"/>
        <v/>
      </c>
    </row>
    <row r="116" spans="1:7">
      <c r="A116" s="20" t="str">
        <f t="shared" ca="1" si="11"/>
        <v/>
      </c>
      <c r="B116" s="21" t="str">
        <f t="shared" ca="1" si="7"/>
        <v/>
      </c>
      <c r="C116" s="22" t="str">
        <f t="shared" ca="1" si="12"/>
        <v/>
      </c>
      <c r="D116" s="22" t="str">
        <f t="shared" ca="1" si="8"/>
        <v/>
      </c>
      <c r="E116" s="22" t="str">
        <f t="shared" ca="1" si="9"/>
        <v/>
      </c>
      <c r="F116" s="22" t="str">
        <f t="shared" ca="1" si="10"/>
        <v/>
      </c>
      <c r="G116" s="22" t="str">
        <f t="shared" ca="1" si="13"/>
        <v/>
      </c>
    </row>
    <row r="117" spans="1:7">
      <c r="A117" s="23" t="str">
        <f t="shared" ca="1" si="11"/>
        <v/>
      </c>
      <c r="B117" s="24" t="str">
        <f t="shared" ca="1" si="7"/>
        <v/>
      </c>
      <c r="C117" s="25" t="str">
        <f t="shared" ca="1" si="12"/>
        <v/>
      </c>
      <c r="D117" s="25" t="str">
        <f t="shared" ca="1" si="8"/>
        <v/>
      </c>
      <c r="E117" s="25" t="str">
        <f t="shared" ca="1" si="9"/>
        <v/>
      </c>
      <c r="F117" s="25" t="str">
        <f t="shared" ca="1" si="10"/>
        <v/>
      </c>
      <c r="G117" s="25" t="str">
        <f t="shared" ca="1" si="13"/>
        <v/>
      </c>
    </row>
    <row r="118" spans="1:7">
      <c r="A118" s="17" t="str">
        <f t="shared" ca="1" si="11"/>
        <v/>
      </c>
      <c r="B118" s="18" t="str">
        <f t="shared" ca="1" si="7"/>
        <v/>
      </c>
      <c r="C118" s="19" t="str">
        <f t="shared" ca="1" si="12"/>
        <v/>
      </c>
      <c r="D118" s="19" t="str">
        <f t="shared" ca="1" si="8"/>
        <v/>
      </c>
      <c r="E118" s="19" t="str">
        <f t="shared" ca="1" si="9"/>
        <v/>
      </c>
      <c r="F118" s="19" t="str">
        <f t="shared" ca="1" si="10"/>
        <v/>
      </c>
      <c r="G118" s="19" t="str">
        <f t="shared" ca="1" si="13"/>
        <v/>
      </c>
    </row>
    <row r="119" spans="1:7">
      <c r="A119" s="20" t="str">
        <f t="shared" ca="1" si="11"/>
        <v/>
      </c>
      <c r="B119" s="21" t="str">
        <f t="shared" ca="1" si="7"/>
        <v/>
      </c>
      <c r="C119" s="22" t="str">
        <f t="shared" ca="1" si="12"/>
        <v/>
      </c>
      <c r="D119" s="22" t="str">
        <f t="shared" ca="1" si="8"/>
        <v/>
      </c>
      <c r="E119" s="22" t="str">
        <f t="shared" ca="1" si="9"/>
        <v/>
      </c>
      <c r="F119" s="22" t="str">
        <f t="shared" ca="1" si="10"/>
        <v/>
      </c>
      <c r="G119" s="22" t="str">
        <f t="shared" ca="1" si="13"/>
        <v/>
      </c>
    </row>
    <row r="120" spans="1:7">
      <c r="A120" s="23" t="str">
        <f t="shared" ca="1" si="11"/>
        <v/>
      </c>
      <c r="B120" s="24" t="str">
        <f t="shared" ca="1" si="7"/>
        <v/>
      </c>
      <c r="C120" s="25" t="str">
        <f t="shared" ca="1" si="12"/>
        <v/>
      </c>
      <c r="D120" s="25" t="str">
        <f t="shared" ca="1" si="8"/>
        <v/>
      </c>
      <c r="E120" s="25" t="str">
        <f t="shared" ca="1" si="9"/>
        <v/>
      </c>
      <c r="F120" s="25" t="str">
        <f t="shared" ca="1" si="10"/>
        <v/>
      </c>
      <c r="G120" s="25" t="str">
        <f t="shared" ca="1" si="13"/>
        <v/>
      </c>
    </row>
    <row r="121" spans="1:7">
      <c r="A121" s="17" t="str">
        <f t="shared" ca="1" si="11"/>
        <v/>
      </c>
      <c r="B121" s="18" t="str">
        <f t="shared" ca="1" si="7"/>
        <v/>
      </c>
      <c r="C121" s="19" t="str">
        <f t="shared" ca="1" si="12"/>
        <v/>
      </c>
      <c r="D121" s="19" t="str">
        <f t="shared" ca="1" si="8"/>
        <v/>
      </c>
      <c r="E121" s="19" t="str">
        <f t="shared" ca="1" si="9"/>
        <v/>
      </c>
      <c r="F121" s="19" t="str">
        <f t="shared" ca="1" si="10"/>
        <v/>
      </c>
      <c r="G121" s="19" t="str">
        <f t="shared" ca="1" si="13"/>
        <v/>
      </c>
    </row>
    <row r="122" spans="1:7">
      <c r="A122" s="20" t="str">
        <f t="shared" ca="1" si="11"/>
        <v/>
      </c>
      <c r="B122" s="21" t="str">
        <f t="shared" ca="1" si="7"/>
        <v/>
      </c>
      <c r="C122" s="22" t="str">
        <f t="shared" ca="1" si="12"/>
        <v/>
      </c>
      <c r="D122" s="22" t="str">
        <f t="shared" ca="1" si="8"/>
        <v/>
      </c>
      <c r="E122" s="22" t="str">
        <f t="shared" ca="1" si="9"/>
        <v/>
      </c>
      <c r="F122" s="22" t="str">
        <f t="shared" ca="1" si="10"/>
        <v/>
      </c>
      <c r="G122" s="22" t="str">
        <f t="shared" ca="1" si="13"/>
        <v/>
      </c>
    </row>
    <row r="123" spans="1:7">
      <c r="A123" s="23" t="str">
        <f t="shared" ca="1" si="11"/>
        <v/>
      </c>
      <c r="B123" s="24" t="str">
        <f t="shared" ca="1" si="7"/>
        <v/>
      </c>
      <c r="C123" s="25" t="str">
        <f t="shared" ca="1" si="12"/>
        <v/>
      </c>
      <c r="D123" s="25" t="str">
        <f t="shared" ca="1" si="8"/>
        <v/>
      </c>
      <c r="E123" s="25" t="str">
        <f t="shared" ca="1" si="9"/>
        <v/>
      </c>
      <c r="F123" s="25" t="str">
        <f t="shared" ca="1" si="10"/>
        <v/>
      </c>
      <c r="G123" s="25" t="str">
        <f t="shared" ca="1" si="13"/>
        <v/>
      </c>
    </row>
    <row r="124" spans="1:7">
      <c r="A124" s="17" t="str">
        <f t="shared" ca="1" si="11"/>
        <v/>
      </c>
      <c r="B124" s="18" t="str">
        <f t="shared" ca="1" si="7"/>
        <v/>
      </c>
      <c r="C124" s="19" t="str">
        <f t="shared" ca="1" si="12"/>
        <v/>
      </c>
      <c r="D124" s="19" t="str">
        <f t="shared" ca="1" si="8"/>
        <v/>
      </c>
      <c r="E124" s="19" t="str">
        <f t="shared" ca="1" si="9"/>
        <v/>
      </c>
      <c r="F124" s="19" t="str">
        <f t="shared" ca="1" si="10"/>
        <v/>
      </c>
      <c r="G124" s="19" t="str">
        <f t="shared" ca="1" si="13"/>
        <v/>
      </c>
    </row>
    <row r="125" spans="1:7">
      <c r="A125" s="20" t="str">
        <f t="shared" ca="1" si="11"/>
        <v/>
      </c>
      <c r="B125" s="21" t="str">
        <f t="shared" ca="1" si="7"/>
        <v/>
      </c>
      <c r="C125" s="22" t="str">
        <f t="shared" ca="1" si="12"/>
        <v/>
      </c>
      <c r="D125" s="22" t="str">
        <f t="shared" ca="1" si="8"/>
        <v/>
      </c>
      <c r="E125" s="22" t="str">
        <f t="shared" ca="1" si="9"/>
        <v/>
      </c>
      <c r="F125" s="22" t="str">
        <f t="shared" ca="1" si="10"/>
        <v/>
      </c>
      <c r="G125" s="22" t="str">
        <f t="shared" ca="1" si="13"/>
        <v/>
      </c>
    </row>
    <row r="126" spans="1:7">
      <c r="A126" s="23" t="str">
        <f t="shared" ca="1" si="11"/>
        <v/>
      </c>
      <c r="B126" s="24" t="str">
        <f t="shared" ca="1" si="7"/>
        <v/>
      </c>
      <c r="C126" s="25" t="str">
        <f t="shared" ca="1" si="12"/>
        <v/>
      </c>
      <c r="D126" s="25" t="str">
        <f t="shared" ca="1" si="8"/>
        <v/>
      </c>
      <c r="E126" s="25" t="str">
        <f t="shared" ca="1" si="9"/>
        <v/>
      </c>
      <c r="F126" s="25" t="str">
        <f t="shared" ca="1" si="10"/>
        <v/>
      </c>
      <c r="G126" s="25" t="str">
        <f t="shared" ca="1" si="13"/>
        <v/>
      </c>
    </row>
    <row r="127" spans="1:7">
      <c r="A127" s="20" t="str">
        <f t="shared" ca="1" si="11"/>
        <v/>
      </c>
      <c r="B127" s="21" t="str">
        <f t="shared" ca="1" si="7"/>
        <v/>
      </c>
      <c r="C127" s="22" t="str">
        <f t="shared" ca="1" si="12"/>
        <v/>
      </c>
      <c r="D127" s="22" t="str">
        <f t="shared" ca="1" si="8"/>
        <v/>
      </c>
      <c r="E127" s="19" t="str">
        <f t="shared" ca="1" si="9"/>
        <v/>
      </c>
      <c r="F127" s="22" t="str">
        <f t="shared" ca="1" si="10"/>
        <v/>
      </c>
      <c r="G127" s="22" t="str">
        <f t="shared" ca="1" si="13"/>
        <v/>
      </c>
    </row>
    <row r="128" spans="1:7">
      <c r="A128" s="20" t="str">
        <f t="shared" ca="1" si="11"/>
        <v/>
      </c>
      <c r="B128" s="21" t="str">
        <f t="shared" ca="1" si="7"/>
        <v/>
      </c>
      <c r="C128" s="22" t="str">
        <f t="shared" ca="1" si="12"/>
        <v/>
      </c>
      <c r="D128" s="22" t="str">
        <f t="shared" ca="1" si="8"/>
        <v/>
      </c>
      <c r="E128" s="22" t="str">
        <f t="shared" ca="1" si="9"/>
        <v/>
      </c>
      <c r="F128" s="22" t="str">
        <f t="shared" ca="1" si="10"/>
        <v/>
      </c>
      <c r="G128" s="22" t="str">
        <f t="shared" ca="1" si="13"/>
        <v/>
      </c>
    </row>
    <row r="129" spans="1:7">
      <c r="A129" s="23" t="str">
        <f t="shared" ca="1" si="11"/>
        <v/>
      </c>
      <c r="B129" s="24" t="str">
        <f t="shared" ca="1" si="7"/>
        <v/>
      </c>
      <c r="C129" s="25" t="str">
        <f t="shared" ca="1" si="12"/>
        <v/>
      </c>
      <c r="D129" s="25" t="str">
        <f t="shared" ca="1" si="8"/>
        <v/>
      </c>
      <c r="E129" s="25" t="str">
        <f t="shared" ca="1" si="9"/>
        <v/>
      </c>
      <c r="F129" s="25" t="str">
        <f t="shared" ca="1" si="10"/>
        <v/>
      </c>
      <c r="G129" s="25" t="str">
        <f t="shared" ca="1" si="13"/>
        <v/>
      </c>
    </row>
    <row r="130" spans="1:7">
      <c r="A130" s="20" t="str">
        <f t="shared" ca="1" si="11"/>
        <v/>
      </c>
      <c r="B130" s="21" t="str">
        <f t="shared" ca="1" si="7"/>
        <v/>
      </c>
      <c r="C130" s="22" t="str">
        <f t="shared" ca="1" si="12"/>
        <v/>
      </c>
      <c r="D130" s="22" t="str">
        <f t="shared" ca="1" si="8"/>
        <v/>
      </c>
      <c r="E130" s="19" t="str">
        <f t="shared" ca="1" si="9"/>
        <v/>
      </c>
      <c r="F130" s="22" t="str">
        <f t="shared" ca="1" si="10"/>
        <v/>
      </c>
      <c r="G130" s="22" t="str">
        <f t="shared" ca="1" si="13"/>
        <v/>
      </c>
    </row>
    <row r="131" spans="1:7">
      <c r="A131" s="20" t="str">
        <f t="shared" ca="1" si="11"/>
        <v/>
      </c>
      <c r="B131" s="21" t="str">
        <f t="shared" ca="1" si="7"/>
        <v/>
      </c>
      <c r="C131" s="22" t="str">
        <f t="shared" ca="1" si="12"/>
        <v/>
      </c>
      <c r="D131" s="22" t="str">
        <f t="shared" ca="1" si="8"/>
        <v/>
      </c>
      <c r="E131" s="22" t="str">
        <f t="shared" ca="1" si="9"/>
        <v/>
      </c>
      <c r="F131" s="22" t="str">
        <f t="shared" ca="1" si="10"/>
        <v/>
      </c>
      <c r="G131" s="22" t="str">
        <f t="shared" ca="1" si="13"/>
        <v/>
      </c>
    </row>
    <row r="132" spans="1:7">
      <c r="A132" s="23" t="str">
        <f t="shared" ca="1" si="11"/>
        <v/>
      </c>
      <c r="B132" s="24" t="str">
        <f t="shared" ca="1" si="7"/>
        <v/>
      </c>
      <c r="C132" s="25" t="str">
        <f t="shared" ca="1" si="12"/>
        <v/>
      </c>
      <c r="D132" s="25" t="str">
        <f t="shared" ca="1" si="8"/>
        <v/>
      </c>
      <c r="E132" s="25" t="str">
        <f t="shared" ca="1" si="9"/>
        <v/>
      </c>
      <c r="F132" s="25" t="str">
        <f t="shared" ca="1" si="10"/>
        <v/>
      </c>
      <c r="G132" s="25" t="str">
        <f t="shared" ca="1" si="13"/>
        <v/>
      </c>
    </row>
    <row r="133" spans="1:7">
      <c r="A133" s="17" t="str">
        <f t="shared" ca="1" si="11"/>
        <v/>
      </c>
      <c r="B133" s="18" t="str">
        <f t="shared" ca="1" si="7"/>
        <v/>
      </c>
      <c r="C133" s="19" t="str">
        <f t="shared" ca="1" si="12"/>
        <v/>
      </c>
      <c r="D133" s="19" t="str">
        <f t="shared" ca="1" si="8"/>
        <v/>
      </c>
      <c r="E133" s="19" t="str">
        <f t="shared" ca="1" si="9"/>
        <v/>
      </c>
      <c r="F133" s="19" t="str">
        <f t="shared" ca="1" si="10"/>
        <v/>
      </c>
      <c r="G133" s="19" t="str">
        <f t="shared" ca="1" si="13"/>
        <v/>
      </c>
    </row>
    <row r="134" spans="1:7">
      <c r="A134" s="20" t="str">
        <f t="shared" ca="1" si="11"/>
        <v/>
      </c>
      <c r="B134" s="21" t="str">
        <f t="shared" ca="1" si="7"/>
        <v/>
      </c>
      <c r="C134" s="22" t="str">
        <f t="shared" ca="1" si="12"/>
        <v/>
      </c>
      <c r="D134" s="22" t="str">
        <f t="shared" ca="1" si="8"/>
        <v/>
      </c>
      <c r="E134" s="22" t="str">
        <f t="shared" ca="1" si="9"/>
        <v/>
      </c>
      <c r="F134" s="22" t="str">
        <f t="shared" ca="1" si="10"/>
        <v/>
      </c>
      <c r="G134" s="22" t="str">
        <f t="shared" ca="1" si="13"/>
        <v/>
      </c>
    </row>
    <row r="135" spans="1:7">
      <c r="A135" s="23" t="str">
        <f t="shared" ca="1" si="11"/>
        <v/>
      </c>
      <c r="B135" s="24" t="str">
        <f t="shared" ca="1" si="7"/>
        <v/>
      </c>
      <c r="C135" s="25" t="str">
        <f t="shared" ca="1" si="12"/>
        <v/>
      </c>
      <c r="D135" s="25" t="str">
        <f t="shared" ca="1" si="8"/>
        <v/>
      </c>
      <c r="E135" s="25" t="str">
        <f t="shared" ca="1" si="9"/>
        <v/>
      </c>
      <c r="F135" s="25" t="str">
        <f t="shared" ca="1" si="10"/>
        <v/>
      </c>
      <c r="G135" s="25" t="str">
        <f t="shared" ca="1" si="13"/>
        <v/>
      </c>
    </row>
    <row r="136" spans="1:7">
      <c r="A136" s="17" t="str">
        <f t="shared" ca="1" si="11"/>
        <v/>
      </c>
      <c r="B136" s="18" t="str">
        <f t="shared" ca="1" si="7"/>
        <v/>
      </c>
      <c r="C136" s="19" t="str">
        <f t="shared" ca="1" si="12"/>
        <v/>
      </c>
      <c r="D136" s="19" t="str">
        <f t="shared" ca="1" si="8"/>
        <v/>
      </c>
      <c r="E136" s="19" t="str">
        <f t="shared" ca="1" si="9"/>
        <v/>
      </c>
      <c r="F136" s="19" t="str">
        <f t="shared" ca="1" si="10"/>
        <v/>
      </c>
      <c r="G136" s="19" t="str">
        <f t="shared" ca="1" si="13"/>
        <v/>
      </c>
    </row>
    <row r="137" spans="1:7">
      <c r="A137" s="20" t="str">
        <f t="shared" ca="1" si="11"/>
        <v/>
      </c>
      <c r="B137" s="21" t="str">
        <f t="shared" ca="1" si="7"/>
        <v/>
      </c>
      <c r="C137" s="22" t="str">
        <f t="shared" ca="1" si="12"/>
        <v/>
      </c>
      <c r="D137" s="22" t="str">
        <f t="shared" ca="1" si="8"/>
        <v/>
      </c>
      <c r="E137" s="22" t="str">
        <f t="shared" ca="1" si="9"/>
        <v/>
      </c>
      <c r="F137" s="22" t="str">
        <f t="shared" ca="1" si="10"/>
        <v/>
      </c>
      <c r="G137" s="22" t="str">
        <f t="shared" ca="1" si="13"/>
        <v/>
      </c>
    </row>
    <row r="138" spans="1:7">
      <c r="A138" s="23" t="str">
        <f t="shared" ca="1" si="11"/>
        <v/>
      </c>
      <c r="B138" s="24" t="str">
        <f t="shared" ca="1" si="7"/>
        <v/>
      </c>
      <c r="C138" s="25" t="str">
        <f t="shared" ca="1" si="12"/>
        <v/>
      </c>
      <c r="D138" s="25" t="str">
        <f t="shared" ca="1" si="8"/>
        <v/>
      </c>
      <c r="E138" s="25" t="str">
        <f t="shared" ca="1" si="9"/>
        <v/>
      </c>
      <c r="F138" s="25" t="str">
        <f t="shared" ca="1" si="10"/>
        <v/>
      </c>
      <c r="G138" s="25" t="str">
        <f t="shared" ca="1" si="13"/>
        <v/>
      </c>
    </row>
    <row r="139" spans="1:7">
      <c r="A139" s="17" t="str">
        <f t="shared" ca="1" si="11"/>
        <v/>
      </c>
      <c r="B139" s="18" t="str">
        <f t="shared" ca="1" si="7"/>
        <v/>
      </c>
      <c r="C139" s="19" t="str">
        <f t="shared" ca="1" si="12"/>
        <v/>
      </c>
      <c r="D139" s="19" t="str">
        <f t="shared" ca="1" si="8"/>
        <v/>
      </c>
      <c r="E139" s="19" t="str">
        <f t="shared" ca="1" si="9"/>
        <v/>
      </c>
      <c r="F139" s="19" t="str">
        <f t="shared" ca="1" si="10"/>
        <v/>
      </c>
      <c r="G139" s="19" t="str">
        <f t="shared" ca="1" si="13"/>
        <v/>
      </c>
    </row>
    <row r="140" spans="1:7">
      <c r="A140" s="20" t="str">
        <f t="shared" ca="1" si="11"/>
        <v/>
      </c>
      <c r="B140" s="21" t="str">
        <f t="shared" ca="1" si="7"/>
        <v/>
      </c>
      <c r="C140" s="22" t="str">
        <f t="shared" ca="1" si="12"/>
        <v/>
      </c>
      <c r="D140" s="22" t="str">
        <f t="shared" ca="1" si="8"/>
        <v/>
      </c>
      <c r="E140" s="22" t="str">
        <f t="shared" ca="1" si="9"/>
        <v/>
      </c>
      <c r="F140" s="22" t="str">
        <f t="shared" ca="1" si="10"/>
        <v/>
      </c>
      <c r="G140" s="22" t="str">
        <f t="shared" ca="1" si="13"/>
        <v/>
      </c>
    </row>
    <row r="141" spans="1:7">
      <c r="A141" s="23" t="str">
        <f t="shared" ca="1" si="11"/>
        <v/>
      </c>
      <c r="B141" s="24" t="str">
        <f t="shared" ca="1" si="7"/>
        <v/>
      </c>
      <c r="C141" s="25" t="str">
        <f t="shared" ca="1" si="12"/>
        <v/>
      </c>
      <c r="D141" s="25" t="str">
        <f t="shared" ca="1" si="8"/>
        <v/>
      </c>
      <c r="E141" s="25" t="str">
        <f t="shared" ca="1" si="9"/>
        <v/>
      </c>
      <c r="F141" s="25" t="str">
        <f t="shared" ca="1" si="10"/>
        <v/>
      </c>
      <c r="G141" s="25" t="str">
        <f t="shared" ca="1" si="13"/>
        <v/>
      </c>
    </row>
    <row r="142" spans="1:7">
      <c r="A142" s="17" t="str">
        <f t="shared" ca="1" si="11"/>
        <v/>
      </c>
      <c r="B142" s="18" t="str">
        <f t="shared" ca="1" si="7"/>
        <v/>
      </c>
      <c r="C142" s="19" t="str">
        <f t="shared" ca="1" si="12"/>
        <v/>
      </c>
      <c r="D142" s="19" t="str">
        <f t="shared" ca="1" si="8"/>
        <v/>
      </c>
      <c r="E142" s="19" t="str">
        <f t="shared" ca="1" si="9"/>
        <v/>
      </c>
      <c r="F142" s="19" t="str">
        <f t="shared" ca="1" si="10"/>
        <v/>
      </c>
      <c r="G142" s="19" t="str">
        <f t="shared" ca="1" si="13"/>
        <v/>
      </c>
    </row>
    <row r="143" spans="1:7">
      <c r="A143" s="20" t="str">
        <f t="shared" ca="1" si="11"/>
        <v/>
      </c>
      <c r="B143" s="21" t="str">
        <f t="shared" ca="1" si="7"/>
        <v/>
      </c>
      <c r="C143" s="22" t="str">
        <f t="shared" ca="1" si="12"/>
        <v/>
      </c>
      <c r="D143" s="22" t="str">
        <f t="shared" ca="1" si="8"/>
        <v/>
      </c>
      <c r="E143" s="22" t="str">
        <f t="shared" ca="1" si="9"/>
        <v/>
      </c>
      <c r="F143" s="22" t="str">
        <f t="shared" ca="1" si="10"/>
        <v/>
      </c>
      <c r="G143" s="22" t="str">
        <f t="shared" ca="1" si="13"/>
        <v/>
      </c>
    </row>
    <row r="144" spans="1:7">
      <c r="A144" s="23" t="str">
        <f t="shared" ca="1" si="11"/>
        <v/>
      </c>
      <c r="B144" s="24" t="str">
        <f t="shared" ca="1" si="7"/>
        <v/>
      </c>
      <c r="C144" s="25" t="str">
        <f t="shared" ca="1" si="12"/>
        <v/>
      </c>
      <c r="D144" s="25" t="str">
        <f t="shared" ca="1" si="8"/>
        <v/>
      </c>
      <c r="E144" s="25" t="str">
        <f t="shared" ca="1" si="9"/>
        <v/>
      </c>
      <c r="F144" s="25" t="str">
        <f t="shared" ca="1" si="10"/>
        <v/>
      </c>
      <c r="G144" s="25" t="str">
        <f t="shared" ca="1" si="13"/>
        <v/>
      </c>
    </row>
    <row r="145" spans="1:7">
      <c r="A145" s="17" t="str">
        <f t="shared" ca="1" si="11"/>
        <v/>
      </c>
      <c r="B145" s="18" t="str">
        <f t="shared" ca="1" si="7"/>
        <v/>
      </c>
      <c r="C145" s="19" t="str">
        <f t="shared" ca="1" si="12"/>
        <v/>
      </c>
      <c r="D145" s="19" t="str">
        <f t="shared" ca="1" si="8"/>
        <v/>
      </c>
      <c r="E145" s="19" t="str">
        <f t="shared" ca="1" si="9"/>
        <v/>
      </c>
      <c r="F145" s="19" t="str">
        <f t="shared" ca="1" si="10"/>
        <v/>
      </c>
      <c r="G145" s="19" t="str">
        <f t="shared" ca="1" si="13"/>
        <v/>
      </c>
    </row>
    <row r="146" spans="1:7">
      <c r="A146" s="20" t="str">
        <f t="shared" ca="1" si="11"/>
        <v/>
      </c>
      <c r="B146" s="21" t="str">
        <f t="shared" ca="1" si="7"/>
        <v/>
      </c>
      <c r="C146" s="22" t="str">
        <f t="shared" ca="1" si="12"/>
        <v/>
      </c>
      <c r="D146" s="22" t="str">
        <f t="shared" ca="1" si="8"/>
        <v/>
      </c>
      <c r="E146" s="22" t="str">
        <f t="shared" ca="1" si="9"/>
        <v/>
      </c>
      <c r="F146" s="22" t="str">
        <f t="shared" ca="1" si="10"/>
        <v/>
      </c>
      <c r="G146" s="22" t="str">
        <f t="shared" ca="1" si="13"/>
        <v/>
      </c>
    </row>
    <row r="147" spans="1:7">
      <c r="A147" s="23" t="str">
        <f t="shared" ca="1" si="11"/>
        <v/>
      </c>
      <c r="B147" s="24" t="str">
        <f t="shared" ca="1" si="7"/>
        <v/>
      </c>
      <c r="C147" s="25" t="str">
        <f t="shared" ca="1" si="12"/>
        <v/>
      </c>
      <c r="D147" s="25" t="str">
        <f t="shared" ca="1" si="8"/>
        <v/>
      </c>
      <c r="E147" s="25" t="str">
        <f t="shared" ca="1" si="9"/>
        <v/>
      </c>
      <c r="F147" s="25" t="str">
        <f t="shared" ca="1" si="10"/>
        <v/>
      </c>
      <c r="G147" s="25" t="str">
        <f t="shared" ca="1" si="13"/>
        <v/>
      </c>
    </row>
    <row r="148" spans="1:7">
      <c r="A148" s="17" t="str">
        <f t="shared" ca="1" si="11"/>
        <v/>
      </c>
      <c r="B148" s="18" t="str">
        <f t="shared" ca="1" si="7"/>
        <v/>
      </c>
      <c r="C148" s="19" t="str">
        <f t="shared" ca="1" si="12"/>
        <v/>
      </c>
      <c r="D148" s="19" t="str">
        <f t="shared" ca="1" si="8"/>
        <v/>
      </c>
      <c r="E148" s="19" t="str">
        <f t="shared" ca="1" si="9"/>
        <v/>
      </c>
      <c r="F148" s="19" t="str">
        <f t="shared" ca="1" si="10"/>
        <v/>
      </c>
      <c r="G148" s="19" t="str">
        <f t="shared" ca="1" si="13"/>
        <v/>
      </c>
    </row>
    <row r="149" spans="1:7">
      <c r="A149" s="20" t="str">
        <f t="shared" ca="1" si="11"/>
        <v/>
      </c>
      <c r="B149" s="21" t="str">
        <f t="shared" ca="1" si="7"/>
        <v/>
      </c>
      <c r="C149" s="22" t="str">
        <f t="shared" ca="1" si="12"/>
        <v/>
      </c>
      <c r="D149" s="22" t="str">
        <f t="shared" ca="1" si="8"/>
        <v/>
      </c>
      <c r="E149" s="22" t="str">
        <f t="shared" ca="1" si="9"/>
        <v/>
      </c>
      <c r="F149" s="22" t="str">
        <f t="shared" ca="1" si="10"/>
        <v/>
      </c>
      <c r="G149" s="22" t="str">
        <f t="shared" ca="1" si="13"/>
        <v/>
      </c>
    </row>
    <row r="150" spans="1:7">
      <c r="A150" s="23" t="str">
        <f t="shared" ca="1" si="11"/>
        <v/>
      </c>
      <c r="B150" s="24" t="str">
        <f t="shared" ref="B150:B213" ca="1" si="14">Show.Date</f>
        <v/>
      </c>
      <c r="C150" s="25" t="str">
        <f t="shared" ca="1" si="12"/>
        <v/>
      </c>
      <c r="D150" s="25" t="str">
        <f t="shared" ref="D150:D213" ca="1" si="15">Interest</f>
        <v/>
      </c>
      <c r="E150" s="25" t="str">
        <f t="shared" ref="E150:E213" ca="1" si="16">Principal</f>
        <v/>
      </c>
      <c r="F150" s="25" t="str">
        <f t="shared" ref="F150:F213" ca="1" si="17">Ending.Balance</f>
        <v/>
      </c>
      <c r="G150" s="25" t="str">
        <f t="shared" ca="1" si="13"/>
        <v/>
      </c>
    </row>
    <row r="151" spans="1:7">
      <c r="A151" s="20" t="str">
        <f t="shared" ref="A151:A214" ca="1" si="18">payment.Num</f>
        <v/>
      </c>
      <c r="B151" s="21" t="str">
        <f t="shared" ca="1" si="14"/>
        <v/>
      </c>
      <c r="C151" s="22" t="str">
        <f t="shared" ref="C151:C214" ca="1" si="19">Beg.Bal</f>
        <v/>
      </c>
      <c r="D151" s="22" t="str">
        <f t="shared" ca="1" si="15"/>
        <v/>
      </c>
      <c r="E151" s="19" t="str">
        <f t="shared" ca="1" si="16"/>
        <v/>
      </c>
      <c r="F151" s="22" t="str">
        <f t="shared" ca="1" si="17"/>
        <v/>
      </c>
      <c r="G151" s="22" t="str">
        <f t="shared" ref="G151:G214" ca="1" si="20">Cum.Interest</f>
        <v/>
      </c>
    </row>
    <row r="152" spans="1:7">
      <c r="A152" s="20" t="str">
        <f t="shared" ca="1" si="18"/>
        <v/>
      </c>
      <c r="B152" s="21" t="str">
        <f t="shared" ca="1" si="14"/>
        <v/>
      </c>
      <c r="C152" s="22" t="str">
        <f t="shared" ca="1" si="19"/>
        <v/>
      </c>
      <c r="D152" s="22" t="str">
        <f t="shared" ca="1" si="15"/>
        <v/>
      </c>
      <c r="E152" s="22" t="str">
        <f t="shared" ca="1" si="16"/>
        <v/>
      </c>
      <c r="F152" s="22" t="str">
        <f t="shared" ca="1" si="17"/>
        <v/>
      </c>
      <c r="G152" s="22" t="str">
        <f t="shared" ca="1" si="20"/>
        <v/>
      </c>
    </row>
    <row r="153" spans="1:7">
      <c r="A153" s="23" t="str">
        <f t="shared" ca="1" si="18"/>
        <v/>
      </c>
      <c r="B153" s="24" t="str">
        <f t="shared" ca="1" si="14"/>
        <v/>
      </c>
      <c r="C153" s="25" t="str">
        <f t="shared" ca="1" si="19"/>
        <v/>
      </c>
      <c r="D153" s="25" t="str">
        <f t="shared" ca="1" si="15"/>
        <v/>
      </c>
      <c r="E153" s="25" t="str">
        <f t="shared" ca="1" si="16"/>
        <v/>
      </c>
      <c r="F153" s="25" t="str">
        <f t="shared" ca="1" si="17"/>
        <v/>
      </c>
      <c r="G153" s="25" t="str">
        <f t="shared" ca="1" si="20"/>
        <v/>
      </c>
    </row>
    <row r="154" spans="1:7">
      <c r="A154" s="20" t="str">
        <f t="shared" ca="1" si="18"/>
        <v/>
      </c>
      <c r="B154" s="21" t="str">
        <f t="shared" ca="1" si="14"/>
        <v/>
      </c>
      <c r="C154" s="22" t="str">
        <f t="shared" ca="1" si="19"/>
        <v/>
      </c>
      <c r="D154" s="22" t="str">
        <f t="shared" ca="1" si="15"/>
        <v/>
      </c>
      <c r="E154" s="19" t="str">
        <f t="shared" ca="1" si="16"/>
        <v/>
      </c>
      <c r="F154" s="22" t="str">
        <f t="shared" ca="1" si="17"/>
        <v/>
      </c>
      <c r="G154" s="22" t="str">
        <f t="shared" ca="1" si="20"/>
        <v/>
      </c>
    </row>
    <row r="155" spans="1:7">
      <c r="A155" s="20" t="str">
        <f t="shared" ca="1" si="18"/>
        <v/>
      </c>
      <c r="B155" s="21" t="str">
        <f t="shared" ca="1" si="14"/>
        <v/>
      </c>
      <c r="C155" s="22" t="str">
        <f t="shared" ca="1" si="19"/>
        <v/>
      </c>
      <c r="D155" s="22" t="str">
        <f t="shared" ca="1" si="15"/>
        <v/>
      </c>
      <c r="E155" s="22" t="str">
        <f t="shared" ca="1" si="16"/>
        <v/>
      </c>
      <c r="F155" s="22" t="str">
        <f t="shared" ca="1" si="17"/>
        <v/>
      </c>
      <c r="G155" s="22" t="str">
        <f t="shared" ca="1" si="20"/>
        <v/>
      </c>
    </row>
    <row r="156" spans="1:7">
      <c r="A156" s="23" t="str">
        <f t="shared" ca="1" si="18"/>
        <v/>
      </c>
      <c r="B156" s="24" t="str">
        <f t="shared" ca="1" si="14"/>
        <v/>
      </c>
      <c r="C156" s="25" t="str">
        <f t="shared" ca="1" si="19"/>
        <v/>
      </c>
      <c r="D156" s="25" t="str">
        <f t="shared" ca="1" si="15"/>
        <v/>
      </c>
      <c r="E156" s="25" t="str">
        <f t="shared" ca="1" si="16"/>
        <v/>
      </c>
      <c r="F156" s="25" t="str">
        <f t="shared" ca="1" si="17"/>
        <v/>
      </c>
      <c r="G156" s="25" t="str">
        <f t="shared" ca="1" si="20"/>
        <v/>
      </c>
    </row>
    <row r="157" spans="1:7">
      <c r="A157" s="17" t="str">
        <f t="shared" ca="1" si="18"/>
        <v/>
      </c>
      <c r="B157" s="18" t="str">
        <f t="shared" ca="1" si="14"/>
        <v/>
      </c>
      <c r="C157" s="19" t="str">
        <f t="shared" ca="1" si="19"/>
        <v/>
      </c>
      <c r="D157" s="19" t="str">
        <f t="shared" ca="1" si="15"/>
        <v/>
      </c>
      <c r="E157" s="19" t="str">
        <f t="shared" ca="1" si="16"/>
        <v/>
      </c>
      <c r="F157" s="19" t="str">
        <f t="shared" ca="1" si="17"/>
        <v/>
      </c>
      <c r="G157" s="19" t="str">
        <f t="shared" ca="1" si="20"/>
        <v/>
      </c>
    </row>
    <row r="158" spans="1:7">
      <c r="A158" s="20" t="str">
        <f t="shared" ca="1" si="18"/>
        <v/>
      </c>
      <c r="B158" s="21" t="str">
        <f t="shared" ca="1" si="14"/>
        <v/>
      </c>
      <c r="C158" s="22" t="str">
        <f t="shared" ca="1" si="19"/>
        <v/>
      </c>
      <c r="D158" s="22" t="str">
        <f t="shared" ca="1" si="15"/>
        <v/>
      </c>
      <c r="E158" s="22" t="str">
        <f t="shared" ca="1" si="16"/>
        <v/>
      </c>
      <c r="F158" s="22" t="str">
        <f t="shared" ca="1" si="17"/>
        <v/>
      </c>
      <c r="G158" s="22" t="str">
        <f t="shared" ca="1" si="20"/>
        <v/>
      </c>
    </row>
    <row r="159" spans="1:7">
      <c r="A159" s="23" t="str">
        <f t="shared" ca="1" si="18"/>
        <v/>
      </c>
      <c r="B159" s="24" t="str">
        <f t="shared" ca="1" si="14"/>
        <v/>
      </c>
      <c r="C159" s="25" t="str">
        <f t="shared" ca="1" si="19"/>
        <v/>
      </c>
      <c r="D159" s="25" t="str">
        <f t="shared" ca="1" si="15"/>
        <v/>
      </c>
      <c r="E159" s="25" t="str">
        <f t="shared" ca="1" si="16"/>
        <v/>
      </c>
      <c r="F159" s="25" t="str">
        <f t="shared" ca="1" si="17"/>
        <v/>
      </c>
      <c r="G159" s="25" t="str">
        <f t="shared" ca="1" si="20"/>
        <v/>
      </c>
    </row>
    <row r="160" spans="1:7">
      <c r="A160" s="20" t="str">
        <f t="shared" ca="1" si="18"/>
        <v/>
      </c>
      <c r="B160" s="21" t="str">
        <f t="shared" ca="1" si="14"/>
        <v/>
      </c>
      <c r="C160" s="22" t="str">
        <f t="shared" ca="1" si="19"/>
        <v/>
      </c>
      <c r="D160" s="22" t="str">
        <f t="shared" ca="1" si="15"/>
        <v/>
      </c>
      <c r="E160" s="19" t="str">
        <f t="shared" ca="1" si="16"/>
        <v/>
      </c>
      <c r="F160" s="22" t="str">
        <f t="shared" ca="1" si="17"/>
        <v/>
      </c>
      <c r="G160" s="22" t="str">
        <f t="shared" ca="1" si="20"/>
        <v/>
      </c>
    </row>
    <row r="161" spans="1:7">
      <c r="A161" s="20" t="str">
        <f t="shared" ca="1" si="18"/>
        <v/>
      </c>
      <c r="B161" s="21" t="str">
        <f t="shared" ca="1" si="14"/>
        <v/>
      </c>
      <c r="C161" s="22" t="str">
        <f t="shared" ca="1" si="19"/>
        <v/>
      </c>
      <c r="D161" s="22" t="str">
        <f t="shared" ca="1" si="15"/>
        <v/>
      </c>
      <c r="E161" s="22" t="str">
        <f t="shared" ca="1" si="16"/>
        <v/>
      </c>
      <c r="F161" s="22" t="str">
        <f t="shared" ca="1" si="17"/>
        <v/>
      </c>
      <c r="G161" s="22" t="str">
        <f t="shared" ca="1" si="20"/>
        <v/>
      </c>
    </row>
    <row r="162" spans="1:7">
      <c r="A162" s="23" t="str">
        <f t="shared" ca="1" si="18"/>
        <v/>
      </c>
      <c r="B162" s="24" t="str">
        <f t="shared" ca="1" si="14"/>
        <v/>
      </c>
      <c r="C162" s="25" t="str">
        <f t="shared" ca="1" si="19"/>
        <v/>
      </c>
      <c r="D162" s="25" t="str">
        <f t="shared" ca="1" si="15"/>
        <v/>
      </c>
      <c r="E162" s="25" t="str">
        <f t="shared" ca="1" si="16"/>
        <v/>
      </c>
      <c r="F162" s="25" t="str">
        <f t="shared" ca="1" si="17"/>
        <v/>
      </c>
      <c r="G162" s="25" t="str">
        <f t="shared" ca="1" si="20"/>
        <v/>
      </c>
    </row>
    <row r="163" spans="1:7">
      <c r="A163" s="20" t="str">
        <f t="shared" ca="1" si="18"/>
        <v/>
      </c>
      <c r="B163" s="21" t="str">
        <f t="shared" ca="1" si="14"/>
        <v/>
      </c>
      <c r="C163" s="22" t="str">
        <f t="shared" ca="1" si="19"/>
        <v/>
      </c>
      <c r="D163" s="22" t="str">
        <f t="shared" ca="1" si="15"/>
        <v/>
      </c>
      <c r="E163" s="19" t="str">
        <f t="shared" ca="1" si="16"/>
        <v/>
      </c>
      <c r="F163" s="22" t="str">
        <f t="shared" ca="1" si="17"/>
        <v/>
      </c>
      <c r="G163" s="22" t="str">
        <f t="shared" ca="1" si="20"/>
        <v/>
      </c>
    </row>
    <row r="164" spans="1:7">
      <c r="A164" s="20" t="str">
        <f t="shared" ca="1" si="18"/>
        <v/>
      </c>
      <c r="B164" s="21" t="str">
        <f t="shared" ca="1" si="14"/>
        <v/>
      </c>
      <c r="C164" s="22" t="str">
        <f t="shared" ca="1" si="19"/>
        <v/>
      </c>
      <c r="D164" s="22" t="str">
        <f t="shared" ca="1" si="15"/>
        <v/>
      </c>
      <c r="E164" s="22" t="str">
        <f t="shared" ca="1" si="16"/>
        <v/>
      </c>
      <c r="F164" s="22" t="str">
        <f t="shared" ca="1" si="17"/>
        <v/>
      </c>
      <c r="G164" s="22" t="str">
        <f t="shared" ca="1" si="20"/>
        <v/>
      </c>
    </row>
    <row r="165" spans="1:7">
      <c r="A165" s="23" t="str">
        <f t="shared" ca="1" si="18"/>
        <v/>
      </c>
      <c r="B165" s="24" t="str">
        <f t="shared" ca="1" si="14"/>
        <v/>
      </c>
      <c r="C165" s="25" t="str">
        <f t="shared" ca="1" si="19"/>
        <v/>
      </c>
      <c r="D165" s="25" t="str">
        <f t="shared" ca="1" si="15"/>
        <v/>
      </c>
      <c r="E165" s="25" t="str">
        <f t="shared" ca="1" si="16"/>
        <v/>
      </c>
      <c r="F165" s="25" t="str">
        <f t="shared" ca="1" si="17"/>
        <v/>
      </c>
      <c r="G165" s="25" t="str">
        <f t="shared" ca="1" si="20"/>
        <v/>
      </c>
    </row>
    <row r="166" spans="1:7">
      <c r="A166" s="17" t="str">
        <f t="shared" ca="1" si="18"/>
        <v/>
      </c>
      <c r="B166" s="18" t="str">
        <f t="shared" ca="1" si="14"/>
        <v/>
      </c>
      <c r="C166" s="19" t="str">
        <f t="shared" ca="1" si="19"/>
        <v/>
      </c>
      <c r="D166" s="19" t="str">
        <f t="shared" ca="1" si="15"/>
        <v/>
      </c>
      <c r="E166" s="19" t="str">
        <f t="shared" ca="1" si="16"/>
        <v/>
      </c>
      <c r="F166" s="19" t="str">
        <f t="shared" ca="1" si="17"/>
        <v/>
      </c>
      <c r="G166" s="19" t="str">
        <f t="shared" ca="1" si="20"/>
        <v/>
      </c>
    </row>
    <row r="167" spans="1:7">
      <c r="A167" s="20" t="str">
        <f t="shared" ca="1" si="18"/>
        <v/>
      </c>
      <c r="B167" s="21" t="str">
        <f t="shared" ca="1" si="14"/>
        <v/>
      </c>
      <c r="C167" s="22" t="str">
        <f t="shared" ca="1" si="19"/>
        <v/>
      </c>
      <c r="D167" s="22" t="str">
        <f t="shared" ca="1" si="15"/>
        <v/>
      </c>
      <c r="E167" s="22" t="str">
        <f t="shared" ca="1" si="16"/>
        <v/>
      </c>
      <c r="F167" s="22" t="str">
        <f t="shared" ca="1" si="17"/>
        <v/>
      </c>
      <c r="G167" s="22" t="str">
        <f t="shared" ca="1" si="20"/>
        <v/>
      </c>
    </row>
    <row r="168" spans="1:7">
      <c r="A168" s="23" t="str">
        <f t="shared" ca="1" si="18"/>
        <v/>
      </c>
      <c r="B168" s="24" t="str">
        <f t="shared" ca="1" si="14"/>
        <v/>
      </c>
      <c r="C168" s="25" t="str">
        <f t="shared" ca="1" si="19"/>
        <v/>
      </c>
      <c r="D168" s="25" t="str">
        <f t="shared" ca="1" si="15"/>
        <v/>
      </c>
      <c r="E168" s="25" t="str">
        <f t="shared" ca="1" si="16"/>
        <v/>
      </c>
      <c r="F168" s="25" t="str">
        <f t="shared" ca="1" si="17"/>
        <v/>
      </c>
      <c r="G168" s="25" t="str">
        <f t="shared" ca="1" si="20"/>
        <v/>
      </c>
    </row>
    <row r="169" spans="1:7">
      <c r="A169" s="20" t="str">
        <f t="shared" ca="1" si="18"/>
        <v/>
      </c>
      <c r="B169" s="21" t="str">
        <f t="shared" ca="1" si="14"/>
        <v/>
      </c>
      <c r="C169" s="22" t="str">
        <f t="shared" ca="1" si="19"/>
        <v/>
      </c>
      <c r="D169" s="22" t="str">
        <f t="shared" ca="1" si="15"/>
        <v/>
      </c>
      <c r="E169" s="19" t="str">
        <f t="shared" ca="1" si="16"/>
        <v/>
      </c>
      <c r="F169" s="22" t="str">
        <f t="shared" ca="1" si="17"/>
        <v/>
      </c>
      <c r="G169" s="22" t="str">
        <f t="shared" ca="1" si="20"/>
        <v/>
      </c>
    </row>
    <row r="170" spans="1:7">
      <c r="A170" s="20" t="str">
        <f t="shared" ca="1" si="18"/>
        <v/>
      </c>
      <c r="B170" s="21" t="str">
        <f t="shared" ca="1" si="14"/>
        <v/>
      </c>
      <c r="C170" s="22" t="str">
        <f t="shared" ca="1" si="19"/>
        <v/>
      </c>
      <c r="D170" s="22" t="str">
        <f t="shared" ca="1" si="15"/>
        <v/>
      </c>
      <c r="E170" s="22" t="str">
        <f t="shared" ca="1" si="16"/>
        <v/>
      </c>
      <c r="F170" s="22" t="str">
        <f t="shared" ca="1" si="17"/>
        <v/>
      </c>
      <c r="G170" s="22" t="str">
        <f t="shared" ca="1" si="20"/>
        <v/>
      </c>
    </row>
    <row r="171" spans="1:7">
      <c r="A171" s="23" t="str">
        <f t="shared" ca="1" si="18"/>
        <v/>
      </c>
      <c r="B171" s="24" t="str">
        <f t="shared" ca="1" si="14"/>
        <v/>
      </c>
      <c r="C171" s="25" t="str">
        <f t="shared" ca="1" si="19"/>
        <v/>
      </c>
      <c r="D171" s="25" t="str">
        <f t="shared" ca="1" si="15"/>
        <v/>
      </c>
      <c r="E171" s="25" t="str">
        <f t="shared" ca="1" si="16"/>
        <v/>
      </c>
      <c r="F171" s="25" t="str">
        <f t="shared" ca="1" si="17"/>
        <v/>
      </c>
      <c r="G171" s="25" t="str">
        <f t="shared" ca="1" si="20"/>
        <v/>
      </c>
    </row>
    <row r="172" spans="1:7">
      <c r="A172" s="20" t="str">
        <f t="shared" ca="1" si="18"/>
        <v/>
      </c>
      <c r="B172" s="21" t="str">
        <f t="shared" ca="1" si="14"/>
        <v/>
      </c>
      <c r="C172" s="22" t="str">
        <f t="shared" ca="1" si="19"/>
        <v/>
      </c>
      <c r="D172" s="22" t="str">
        <f t="shared" ca="1" si="15"/>
        <v/>
      </c>
      <c r="E172" s="19" t="str">
        <f t="shared" ca="1" si="16"/>
        <v/>
      </c>
      <c r="F172" s="22" t="str">
        <f t="shared" ca="1" si="17"/>
        <v/>
      </c>
      <c r="G172" s="22" t="str">
        <f t="shared" ca="1" si="20"/>
        <v/>
      </c>
    </row>
    <row r="173" spans="1:7">
      <c r="A173" s="20" t="str">
        <f t="shared" ca="1" si="18"/>
        <v/>
      </c>
      <c r="B173" s="21" t="str">
        <f t="shared" ca="1" si="14"/>
        <v/>
      </c>
      <c r="C173" s="22" t="str">
        <f t="shared" ca="1" si="19"/>
        <v/>
      </c>
      <c r="D173" s="22" t="str">
        <f t="shared" ca="1" si="15"/>
        <v/>
      </c>
      <c r="E173" s="22" t="str">
        <f t="shared" ca="1" si="16"/>
        <v/>
      </c>
      <c r="F173" s="22" t="str">
        <f t="shared" ca="1" si="17"/>
        <v/>
      </c>
      <c r="G173" s="22" t="str">
        <f t="shared" ca="1" si="20"/>
        <v/>
      </c>
    </row>
    <row r="174" spans="1:7">
      <c r="A174" s="23" t="str">
        <f t="shared" ca="1" si="18"/>
        <v/>
      </c>
      <c r="B174" s="24" t="str">
        <f t="shared" ca="1" si="14"/>
        <v/>
      </c>
      <c r="C174" s="25" t="str">
        <f t="shared" ca="1" si="19"/>
        <v/>
      </c>
      <c r="D174" s="25" t="str">
        <f t="shared" ca="1" si="15"/>
        <v/>
      </c>
      <c r="E174" s="25" t="str">
        <f t="shared" ca="1" si="16"/>
        <v/>
      </c>
      <c r="F174" s="25" t="str">
        <f t="shared" ca="1" si="17"/>
        <v/>
      </c>
      <c r="G174" s="25" t="str">
        <f t="shared" ca="1" si="20"/>
        <v/>
      </c>
    </row>
    <row r="175" spans="1:7">
      <c r="A175" s="17" t="str">
        <f t="shared" ca="1" si="18"/>
        <v/>
      </c>
      <c r="B175" s="18" t="str">
        <f t="shared" ca="1" si="14"/>
        <v/>
      </c>
      <c r="C175" s="19" t="str">
        <f t="shared" ca="1" si="19"/>
        <v/>
      </c>
      <c r="D175" s="19" t="str">
        <f t="shared" ca="1" si="15"/>
        <v/>
      </c>
      <c r="E175" s="19" t="str">
        <f t="shared" ca="1" si="16"/>
        <v/>
      </c>
      <c r="F175" s="19" t="str">
        <f t="shared" ca="1" si="17"/>
        <v/>
      </c>
      <c r="G175" s="19" t="str">
        <f t="shared" ca="1" si="20"/>
        <v/>
      </c>
    </row>
    <row r="176" spans="1:7">
      <c r="A176" s="20" t="str">
        <f t="shared" ca="1" si="18"/>
        <v/>
      </c>
      <c r="B176" s="21" t="str">
        <f t="shared" ca="1" si="14"/>
        <v/>
      </c>
      <c r="C176" s="22" t="str">
        <f t="shared" ca="1" si="19"/>
        <v/>
      </c>
      <c r="D176" s="22" t="str">
        <f t="shared" ca="1" si="15"/>
        <v/>
      </c>
      <c r="E176" s="22" t="str">
        <f t="shared" ca="1" si="16"/>
        <v/>
      </c>
      <c r="F176" s="22" t="str">
        <f t="shared" ca="1" si="17"/>
        <v/>
      </c>
      <c r="G176" s="22" t="str">
        <f t="shared" ca="1" si="20"/>
        <v/>
      </c>
    </row>
    <row r="177" spans="1:7">
      <c r="A177" s="23" t="str">
        <f t="shared" ca="1" si="18"/>
        <v/>
      </c>
      <c r="B177" s="24" t="str">
        <f t="shared" ca="1" si="14"/>
        <v/>
      </c>
      <c r="C177" s="25" t="str">
        <f t="shared" ca="1" si="19"/>
        <v/>
      </c>
      <c r="D177" s="25" t="str">
        <f t="shared" ca="1" si="15"/>
        <v/>
      </c>
      <c r="E177" s="25" t="str">
        <f t="shared" ca="1" si="16"/>
        <v/>
      </c>
      <c r="F177" s="25" t="str">
        <f t="shared" ca="1" si="17"/>
        <v/>
      </c>
      <c r="G177" s="25" t="str">
        <f t="shared" ca="1" si="20"/>
        <v/>
      </c>
    </row>
    <row r="178" spans="1:7">
      <c r="A178" s="20" t="str">
        <f t="shared" ca="1" si="18"/>
        <v/>
      </c>
      <c r="B178" s="21" t="str">
        <f t="shared" ca="1" si="14"/>
        <v/>
      </c>
      <c r="C178" s="22" t="str">
        <f t="shared" ca="1" si="19"/>
        <v/>
      </c>
      <c r="D178" s="22" t="str">
        <f t="shared" ca="1" si="15"/>
        <v/>
      </c>
      <c r="E178" s="19" t="str">
        <f t="shared" ca="1" si="16"/>
        <v/>
      </c>
      <c r="F178" s="22" t="str">
        <f t="shared" ca="1" si="17"/>
        <v/>
      </c>
      <c r="G178" s="22" t="str">
        <f t="shared" ca="1" si="20"/>
        <v/>
      </c>
    </row>
    <row r="179" spans="1:7">
      <c r="A179" s="20" t="str">
        <f t="shared" ca="1" si="18"/>
        <v/>
      </c>
      <c r="B179" s="21" t="str">
        <f t="shared" ca="1" si="14"/>
        <v/>
      </c>
      <c r="C179" s="22" t="str">
        <f t="shared" ca="1" si="19"/>
        <v/>
      </c>
      <c r="D179" s="22" t="str">
        <f t="shared" ca="1" si="15"/>
        <v/>
      </c>
      <c r="E179" s="22" t="str">
        <f t="shared" ca="1" si="16"/>
        <v/>
      </c>
      <c r="F179" s="22" t="str">
        <f t="shared" ca="1" si="17"/>
        <v/>
      </c>
      <c r="G179" s="22" t="str">
        <f t="shared" ca="1" si="20"/>
        <v/>
      </c>
    </row>
    <row r="180" spans="1:7">
      <c r="A180" s="23" t="str">
        <f t="shared" ca="1" si="18"/>
        <v/>
      </c>
      <c r="B180" s="24" t="str">
        <f t="shared" ca="1" si="14"/>
        <v/>
      </c>
      <c r="C180" s="25" t="str">
        <f t="shared" ca="1" si="19"/>
        <v/>
      </c>
      <c r="D180" s="25" t="str">
        <f t="shared" ca="1" si="15"/>
        <v/>
      </c>
      <c r="E180" s="25" t="str">
        <f t="shared" ca="1" si="16"/>
        <v/>
      </c>
      <c r="F180" s="25" t="str">
        <f t="shared" ca="1" si="17"/>
        <v/>
      </c>
      <c r="G180" s="25" t="str">
        <f t="shared" ca="1" si="20"/>
        <v/>
      </c>
    </row>
    <row r="181" spans="1:7">
      <c r="A181" s="20" t="str">
        <f t="shared" ca="1" si="18"/>
        <v/>
      </c>
      <c r="B181" s="21" t="str">
        <f t="shared" ca="1" si="14"/>
        <v/>
      </c>
      <c r="C181" s="22" t="str">
        <f t="shared" ca="1" si="19"/>
        <v/>
      </c>
      <c r="D181" s="22" t="str">
        <f t="shared" ca="1" si="15"/>
        <v/>
      </c>
      <c r="E181" s="19" t="str">
        <f t="shared" ca="1" si="16"/>
        <v/>
      </c>
      <c r="F181" s="22" t="str">
        <f t="shared" ca="1" si="17"/>
        <v/>
      </c>
      <c r="G181" s="22" t="str">
        <f t="shared" ca="1" si="20"/>
        <v/>
      </c>
    </row>
    <row r="182" spans="1:7">
      <c r="A182" s="20" t="str">
        <f t="shared" ca="1" si="18"/>
        <v/>
      </c>
      <c r="B182" s="21" t="str">
        <f t="shared" ca="1" si="14"/>
        <v/>
      </c>
      <c r="C182" s="22" t="str">
        <f t="shared" ca="1" si="19"/>
        <v/>
      </c>
      <c r="D182" s="22" t="str">
        <f t="shared" ca="1" si="15"/>
        <v/>
      </c>
      <c r="E182" s="22" t="str">
        <f t="shared" ca="1" si="16"/>
        <v/>
      </c>
      <c r="F182" s="22" t="str">
        <f t="shared" ca="1" si="17"/>
        <v/>
      </c>
      <c r="G182" s="22" t="str">
        <f t="shared" ca="1" si="20"/>
        <v/>
      </c>
    </row>
    <row r="183" spans="1:7">
      <c r="A183" s="23" t="str">
        <f t="shared" ca="1" si="18"/>
        <v/>
      </c>
      <c r="B183" s="24" t="str">
        <f t="shared" ca="1" si="14"/>
        <v/>
      </c>
      <c r="C183" s="25" t="str">
        <f t="shared" ca="1" si="19"/>
        <v/>
      </c>
      <c r="D183" s="25" t="str">
        <f t="shared" ca="1" si="15"/>
        <v/>
      </c>
      <c r="E183" s="25" t="str">
        <f t="shared" ca="1" si="16"/>
        <v/>
      </c>
      <c r="F183" s="25" t="str">
        <f t="shared" ca="1" si="17"/>
        <v/>
      </c>
      <c r="G183" s="25" t="str">
        <f t="shared" ca="1" si="20"/>
        <v/>
      </c>
    </row>
    <row r="184" spans="1:7">
      <c r="A184" s="17" t="str">
        <f t="shared" ca="1" si="18"/>
        <v/>
      </c>
      <c r="B184" s="18" t="str">
        <f t="shared" ca="1" si="14"/>
        <v/>
      </c>
      <c r="C184" s="19" t="str">
        <f t="shared" ca="1" si="19"/>
        <v/>
      </c>
      <c r="D184" s="19" t="str">
        <f t="shared" ca="1" si="15"/>
        <v/>
      </c>
      <c r="E184" s="19" t="str">
        <f t="shared" ca="1" si="16"/>
        <v/>
      </c>
      <c r="F184" s="19" t="str">
        <f t="shared" ca="1" si="17"/>
        <v/>
      </c>
      <c r="G184" s="19" t="str">
        <f t="shared" ca="1" si="20"/>
        <v/>
      </c>
    </row>
    <row r="185" spans="1:7">
      <c r="A185" s="20" t="str">
        <f t="shared" ca="1" si="18"/>
        <v/>
      </c>
      <c r="B185" s="21" t="str">
        <f t="shared" ca="1" si="14"/>
        <v/>
      </c>
      <c r="C185" s="22" t="str">
        <f t="shared" ca="1" si="19"/>
        <v/>
      </c>
      <c r="D185" s="22" t="str">
        <f t="shared" ca="1" si="15"/>
        <v/>
      </c>
      <c r="E185" s="22" t="str">
        <f t="shared" ca="1" si="16"/>
        <v/>
      </c>
      <c r="F185" s="22" t="str">
        <f t="shared" ca="1" si="17"/>
        <v/>
      </c>
      <c r="G185" s="22" t="str">
        <f t="shared" ca="1" si="20"/>
        <v/>
      </c>
    </row>
    <row r="186" spans="1:7">
      <c r="A186" s="23" t="str">
        <f t="shared" ca="1" si="18"/>
        <v/>
      </c>
      <c r="B186" s="24" t="str">
        <f t="shared" ca="1" si="14"/>
        <v/>
      </c>
      <c r="C186" s="25" t="str">
        <f t="shared" ca="1" si="19"/>
        <v/>
      </c>
      <c r="D186" s="25" t="str">
        <f t="shared" ca="1" si="15"/>
        <v/>
      </c>
      <c r="E186" s="25" t="str">
        <f t="shared" ca="1" si="16"/>
        <v/>
      </c>
      <c r="F186" s="25" t="str">
        <f t="shared" ca="1" si="17"/>
        <v/>
      </c>
      <c r="G186" s="25" t="str">
        <f t="shared" ca="1" si="20"/>
        <v/>
      </c>
    </row>
    <row r="187" spans="1:7">
      <c r="A187" s="20" t="str">
        <f t="shared" ca="1" si="18"/>
        <v/>
      </c>
      <c r="B187" s="21" t="str">
        <f t="shared" ca="1" si="14"/>
        <v/>
      </c>
      <c r="C187" s="22" t="str">
        <f t="shared" ca="1" si="19"/>
        <v/>
      </c>
      <c r="D187" s="22" t="str">
        <f t="shared" ca="1" si="15"/>
        <v/>
      </c>
      <c r="E187" s="19" t="str">
        <f t="shared" ca="1" si="16"/>
        <v/>
      </c>
      <c r="F187" s="22" t="str">
        <f t="shared" ca="1" si="17"/>
        <v/>
      </c>
      <c r="G187" s="22" t="str">
        <f t="shared" ca="1" si="20"/>
        <v/>
      </c>
    </row>
    <row r="188" spans="1:7">
      <c r="A188" s="20" t="str">
        <f t="shared" ca="1" si="18"/>
        <v/>
      </c>
      <c r="B188" s="21" t="str">
        <f t="shared" ca="1" si="14"/>
        <v/>
      </c>
      <c r="C188" s="22" t="str">
        <f t="shared" ca="1" si="19"/>
        <v/>
      </c>
      <c r="D188" s="22" t="str">
        <f t="shared" ca="1" si="15"/>
        <v/>
      </c>
      <c r="E188" s="22" t="str">
        <f t="shared" ca="1" si="16"/>
        <v/>
      </c>
      <c r="F188" s="22" t="str">
        <f t="shared" ca="1" si="17"/>
        <v/>
      </c>
      <c r="G188" s="22" t="str">
        <f t="shared" ca="1" si="20"/>
        <v/>
      </c>
    </row>
    <row r="189" spans="1:7">
      <c r="A189" s="23" t="str">
        <f t="shared" ca="1" si="18"/>
        <v/>
      </c>
      <c r="B189" s="24" t="str">
        <f t="shared" ca="1" si="14"/>
        <v/>
      </c>
      <c r="C189" s="25" t="str">
        <f t="shared" ca="1" si="19"/>
        <v/>
      </c>
      <c r="D189" s="25" t="str">
        <f t="shared" ca="1" si="15"/>
        <v/>
      </c>
      <c r="E189" s="25" t="str">
        <f t="shared" ca="1" si="16"/>
        <v/>
      </c>
      <c r="F189" s="25" t="str">
        <f t="shared" ca="1" si="17"/>
        <v/>
      </c>
      <c r="G189" s="25" t="str">
        <f t="shared" ca="1" si="20"/>
        <v/>
      </c>
    </row>
    <row r="190" spans="1:7">
      <c r="A190" s="20" t="str">
        <f t="shared" ca="1" si="18"/>
        <v/>
      </c>
      <c r="B190" s="21" t="str">
        <f t="shared" ca="1" si="14"/>
        <v/>
      </c>
      <c r="C190" s="22" t="str">
        <f t="shared" ca="1" si="19"/>
        <v/>
      </c>
      <c r="D190" s="22" t="str">
        <f t="shared" ca="1" si="15"/>
        <v/>
      </c>
      <c r="E190" s="19" t="str">
        <f t="shared" ca="1" si="16"/>
        <v/>
      </c>
      <c r="F190" s="22" t="str">
        <f t="shared" ca="1" si="17"/>
        <v/>
      </c>
      <c r="G190" s="22" t="str">
        <f t="shared" ca="1" si="20"/>
        <v/>
      </c>
    </row>
    <row r="191" spans="1:7">
      <c r="A191" s="20" t="str">
        <f t="shared" ca="1" si="18"/>
        <v/>
      </c>
      <c r="B191" s="21" t="str">
        <f t="shared" ca="1" si="14"/>
        <v/>
      </c>
      <c r="C191" s="22" t="str">
        <f t="shared" ca="1" si="19"/>
        <v/>
      </c>
      <c r="D191" s="22" t="str">
        <f t="shared" ca="1" si="15"/>
        <v/>
      </c>
      <c r="E191" s="22" t="str">
        <f t="shared" ca="1" si="16"/>
        <v/>
      </c>
      <c r="F191" s="22" t="str">
        <f t="shared" ca="1" si="17"/>
        <v/>
      </c>
      <c r="G191" s="22" t="str">
        <f t="shared" ca="1" si="20"/>
        <v/>
      </c>
    </row>
    <row r="192" spans="1:7">
      <c r="A192" s="23" t="str">
        <f t="shared" ca="1" si="18"/>
        <v/>
      </c>
      <c r="B192" s="24" t="str">
        <f t="shared" ca="1" si="14"/>
        <v/>
      </c>
      <c r="C192" s="25" t="str">
        <f t="shared" ca="1" si="19"/>
        <v/>
      </c>
      <c r="D192" s="25" t="str">
        <f t="shared" ca="1" si="15"/>
        <v/>
      </c>
      <c r="E192" s="25" t="str">
        <f t="shared" ca="1" si="16"/>
        <v/>
      </c>
      <c r="F192" s="25" t="str">
        <f t="shared" ca="1" si="17"/>
        <v/>
      </c>
      <c r="G192" s="25" t="str">
        <f t="shared" ca="1" si="20"/>
        <v/>
      </c>
    </row>
    <row r="193" spans="1:7">
      <c r="A193" s="17" t="str">
        <f t="shared" ca="1" si="18"/>
        <v/>
      </c>
      <c r="B193" s="18" t="str">
        <f t="shared" ca="1" si="14"/>
        <v/>
      </c>
      <c r="C193" s="19" t="str">
        <f t="shared" ca="1" si="19"/>
        <v/>
      </c>
      <c r="D193" s="19" t="str">
        <f t="shared" ca="1" si="15"/>
        <v/>
      </c>
      <c r="E193" s="19" t="str">
        <f t="shared" ca="1" si="16"/>
        <v/>
      </c>
      <c r="F193" s="19" t="str">
        <f t="shared" ca="1" si="17"/>
        <v/>
      </c>
      <c r="G193" s="19" t="str">
        <f t="shared" ca="1" si="20"/>
        <v/>
      </c>
    </row>
    <row r="194" spans="1:7">
      <c r="A194" s="20" t="str">
        <f t="shared" ca="1" si="18"/>
        <v/>
      </c>
      <c r="B194" s="21" t="str">
        <f t="shared" ca="1" si="14"/>
        <v/>
      </c>
      <c r="C194" s="22" t="str">
        <f t="shared" ca="1" si="19"/>
        <v/>
      </c>
      <c r="D194" s="22" t="str">
        <f t="shared" ca="1" si="15"/>
        <v/>
      </c>
      <c r="E194" s="22" t="str">
        <f t="shared" ca="1" si="16"/>
        <v/>
      </c>
      <c r="F194" s="22" t="str">
        <f t="shared" ca="1" si="17"/>
        <v/>
      </c>
      <c r="G194" s="22" t="str">
        <f t="shared" ca="1" si="20"/>
        <v/>
      </c>
    </row>
    <row r="195" spans="1:7">
      <c r="A195" s="23" t="str">
        <f t="shared" ca="1" si="18"/>
        <v/>
      </c>
      <c r="B195" s="24" t="str">
        <f t="shared" ca="1" si="14"/>
        <v/>
      </c>
      <c r="C195" s="25" t="str">
        <f t="shared" ca="1" si="19"/>
        <v/>
      </c>
      <c r="D195" s="25" t="str">
        <f t="shared" ca="1" si="15"/>
        <v/>
      </c>
      <c r="E195" s="25" t="str">
        <f t="shared" ca="1" si="16"/>
        <v/>
      </c>
      <c r="F195" s="25" t="str">
        <f t="shared" ca="1" si="17"/>
        <v/>
      </c>
      <c r="G195" s="25" t="str">
        <f t="shared" ca="1" si="20"/>
        <v/>
      </c>
    </row>
    <row r="196" spans="1:7">
      <c r="A196" s="20" t="str">
        <f t="shared" ca="1" si="18"/>
        <v/>
      </c>
      <c r="B196" s="21" t="str">
        <f t="shared" ca="1" si="14"/>
        <v/>
      </c>
      <c r="C196" s="22" t="str">
        <f t="shared" ca="1" si="19"/>
        <v/>
      </c>
      <c r="D196" s="22" t="str">
        <f t="shared" ca="1" si="15"/>
        <v/>
      </c>
      <c r="E196" s="19" t="str">
        <f t="shared" ca="1" si="16"/>
        <v/>
      </c>
      <c r="F196" s="22" t="str">
        <f t="shared" ca="1" si="17"/>
        <v/>
      </c>
      <c r="G196" s="22" t="str">
        <f t="shared" ca="1" si="20"/>
        <v/>
      </c>
    </row>
    <row r="197" spans="1:7">
      <c r="A197" s="20" t="str">
        <f t="shared" ca="1" si="18"/>
        <v/>
      </c>
      <c r="B197" s="21" t="str">
        <f t="shared" ca="1" si="14"/>
        <v/>
      </c>
      <c r="C197" s="22" t="str">
        <f t="shared" ca="1" si="19"/>
        <v/>
      </c>
      <c r="D197" s="22" t="str">
        <f t="shared" ca="1" si="15"/>
        <v/>
      </c>
      <c r="E197" s="22" t="str">
        <f t="shared" ca="1" si="16"/>
        <v/>
      </c>
      <c r="F197" s="22" t="str">
        <f t="shared" ca="1" si="17"/>
        <v/>
      </c>
      <c r="G197" s="22" t="str">
        <f t="shared" ca="1" si="20"/>
        <v/>
      </c>
    </row>
    <row r="198" spans="1:7">
      <c r="A198" s="23" t="str">
        <f t="shared" ca="1" si="18"/>
        <v/>
      </c>
      <c r="B198" s="24" t="str">
        <f t="shared" ca="1" si="14"/>
        <v/>
      </c>
      <c r="C198" s="25" t="str">
        <f t="shared" ca="1" si="19"/>
        <v/>
      </c>
      <c r="D198" s="25" t="str">
        <f t="shared" ca="1" si="15"/>
        <v/>
      </c>
      <c r="E198" s="25" t="str">
        <f t="shared" ca="1" si="16"/>
        <v/>
      </c>
      <c r="F198" s="25" t="str">
        <f t="shared" ca="1" si="17"/>
        <v/>
      </c>
      <c r="G198" s="25" t="str">
        <f t="shared" ca="1" si="20"/>
        <v/>
      </c>
    </row>
    <row r="199" spans="1:7">
      <c r="A199" s="20" t="str">
        <f t="shared" ca="1" si="18"/>
        <v/>
      </c>
      <c r="B199" s="21" t="str">
        <f t="shared" ca="1" si="14"/>
        <v/>
      </c>
      <c r="C199" s="22" t="str">
        <f t="shared" ca="1" si="19"/>
        <v/>
      </c>
      <c r="D199" s="22" t="str">
        <f t="shared" ca="1" si="15"/>
        <v/>
      </c>
      <c r="E199" s="19" t="str">
        <f t="shared" ca="1" si="16"/>
        <v/>
      </c>
      <c r="F199" s="22" t="str">
        <f t="shared" ca="1" si="17"/>
        <v/>
      </c>
      <c r="G199" s="22" t="str">
        <f t="shared" ca="1" si="20"/>
        <v/>
      </c>
    </row>
    <row r="200" spans="1:7">
      <c r="A200" s="20" t="str">
        <f t="shared" ca="1" si="18"/>
        <v/>
      </c>
      <c r="B200" s="21" t="str">
        <f t="shared" ca="1" si="14"/>
        <v/>
      </c>
      <c r="C200" s="22" t="str">
        <f t="shared" ca="1" si="19"/>
        <v/>
      </c>
      <c r="D200" s="22" t="str">
        <f t="shared" ca="1" si="15"/>
        <v/>
      </c>
      <c r="E200" s="22" t="str">
        <f t="shared" ca="1" si="16"/>
        <v/>
      </c>
      <c r="F200" s="22" t="str">
        <f t="shared" ca="1" si="17"/>
        <v/>
      </c>
      <c r="G200" s="22" t="str">
        <f t="shared" ca="1" si="20"/>
        <v/>
      </c>
    </row>
    <row r="201" spans="1:7">
      <c r="A201" s="23" t="str">
        <f t="shared" ca="1" si="18"/>
        <v/>
      </c>
      <c r="B201" s="24" t="str">
        <f t="shared" ca="1" si="14"/>
        <v/>
      </c>
      <c r="C201" s="25" t="str">
        <f t="shared" ca="1" si="19"/>
        <v/>
      </c>
      <c r="D201" s="25" t="str">
        <f t="shared" ca="1" si="15"/>
        <v/>
      </c>
      <c r="E201" s="25" t="str">
        <f t="shared" ca="1" si="16"/>
        <v/>
      </c>
      <c r="F201" s="25" t="str">
        <f t="shared" ca="1" si="17"/>
        <v/>
      </c>
      <c r="G201" s="25" t="str">
        <f t="shared" ca="1" si="20"/>
        <v/>
      </c>
    </row>
    <row r="202" spans="1:7">
      <c r="A202" s="17" t="str">
        <f t="shared" ca="1" si="18"/>
        <v/>
      </c>
      <c r="B202" s="18" t="str">
        <f t="shared" ca="1" si="14"/>
        <v/>
      </c>
      <c r="C202" s="19" t="str">
        <f t="shared" ca="1" si="19"/>
        <v/>
      </c>
      <c r="D202" s="19" t="str">
        <f t="shared" ca="1" si="15"/>
        <v/>
      </c>
      <c r="E202" s="19" t="str">
        <f t="shared" ca="1" si="16"/>
        <v/>
      </c>
      <c r="F202" s="19" t="str">
        <f t="shared" ca="1" si="17"/>
        <v/>
      </c>
      <c r="G202" s="19" t="str">
        <f t="shared" ca="1" si="20"/>
        <v/>
      </c>
    </row>
    <row r="203" spans="1:7">
      <c r="A203" s="20" t="str">
        <f t="shared" ca="1" si="18"/>
        <v/>
      </c>
      <c r="B203" s="21" t="str">
        <f t="shared" ca="1" si="14"/>
        <v/>
      </c>
      <c r="C203" s="22" t="str">
        <f t="shared" ca="1" si="19"/>
        <v/>
      </c>
      <c r="D203" s="22" t="str">
        <f t="shared" ca="1" si="15"/>
        <v/>
      </c>
      <c r="E203" s="22" t="str">
        <f t="shared" ca="1" si="16"/>
        <v/>
      </c>
      <c r="F203" s="22" t="str">
        <f t="shared" ca="1" si="17"/>
        <v/>
      </c>
      <c r="G203" s="22" t="str">
        <f t="shared" ca="1" si="20"/>
        <v/>
      </c>
    </row>
    <row r="204" spans="1:7">
      <c r="A204" s="23" t="str">
        <f t="shared" ca="1" si="18"/>
        <v/>
      </c>
      <c r="B204" s="24" t="str">
        <f t="shared" ca="1" si="14"/>
        <v/>
      </c>
      <c r="C204" s="25" t="str">
        <f t="shared" ca="1" si="19"/>
        <v/>
      </c>
      <c r="D204" s="25" t="str">
        <f t="shared" ca="1" si="15"/>
        <v/>
      </c>
      <c r="E204" s="25" t="str">
        <f t="shared" ca="1" si="16"/>
        <v/>
      </c>
      <c r="F204" s="25" t="str">
        <f t="shared" ca="1" si="17"/>
        <v/>
      </c>
      <c r="G204" s="25" t="str">
        <f t="shared" ca="1" si="20"/>
        <v/>
      </c>
    </row>
    <row r="205" spans="1:7">
      <c r="A205" s="20" t="str">
        <f t="shared" ca="1" si="18"/>
        <v/>
      </c>
      <c r="B205" s="21" t="str">
        <f t="shared" ca="1" si="14"/>
        <v/>
      </c>
      <c r="C205" s="22" t="str">
        <f t="shared" ca="1" si="19"/>
        <v/>
      </c>
      <c r="D205" s="22" t="str">
        <f t="shared" ca="1" si="15"/>
        <v/>
      </c>
      <c r="E205" s="19" t="str">
        <f t="shared" ca="1" si="16"/>
        <v/>
      </c>
      <c r="F205" s="22" t="str">
        <f t="shared" ca="1" si="17"/>
        <v/>
      </c>
      <c r="G205" s="22" t="str">
        <f t="shared" ca="1" si="20"/>
        <v/>
      </c>
    </row>
    <row r="206" spans="1:7">
      <c r="A206" s="20" t="str">
        <f t="shared" ca="1" si="18"/>
        <v/>
      </c>
      <c r="B206" s="21" t="str">
        <f t="shared" ca="1" si="14"/>
        <v/>
      </c>
      <c r="C206" s="22" t="str">
        <f t="shared" ca="1" si="19"/>
        <v/>
      </c>
      <c r="D206" s="22" t="str">
        <f t="shared" ca="1" si="15"/>
        <v/>
      </c>
      <c r="E206" s="22" t="str">
        <f t="shared" ca="1" si="16"/>
        <v/>
      </c>
      <c r="F206" s="22" t="str">
        <f t="shared" ca="1" si="17"/>
        <v/>
      </c>
      <c r="G206" s="22" t="str">
        <f t="shared" ca="1" si="20"/>
        <v/>
      </c>
    </row>
    <row r="207" spans="1:7">
      <c r="A207" s="23" t="str">
        <f t="shared" ca="1" si="18"/>
        <v/>
      </c>
      <c r="B207" s="24" t="str">
        <f t="shared" ca="1" si="14"/>
        <v/>
      </c>
      <c r="C207" s="25" t="str">
        <f t="shared" ca="1" si="19"/>
        <v/>
      </c>
      <c r="D207" s="25" t="str">
        <f t="shared" ca="1" si="15"/>
        <v/>
      </c>
      <c r="E207" s="25" t="str">
        <f t="shared" ca="1" si="16"/>
        <v/>
      </c>
      <c r="F207" s="25" t="str">
        <f t="shared" ca="1" si="17"/>
        <v/>
      </c>
      <c r="G207" s="25" t="str">
        <f t="shared" ca="1" si="20"/>
        <v/>
      </c>
    </row>
    <row r="208" spans="1:7">
      <c r="A208" s="20" t="str">
        <f t="shared" ca="1" si="18"/>
        <v/>
      </c>
      <c r="B208" s="21" t="str">
        <f t="shared" ca="1" si="14"/>
        <v/>
      </c>
      <c r="C208" s="22" t="str">
        <f t="shared" ca="1" si="19"/>
        <v/>
      </c>
      <c r="D208" s="22" t="str">
        <f t="shared" ca="1" si="15"/>
        <v/>
      </c>
      <c r="E208" s="19" t="str">
        <f t="shared" ca="1" si="16"/>
        <v/>
      </c>
      <c r="F208" s="22" t="str">
        <f t="shared" ca="1" si="17"/>
        <v/>
      </c>
      <c r="G208" s="22" t="str">
        <f t="shared" ca="1" si="20"/>
        <v/>
      </c>
    </row>
    <row r="209" spans="1:7">
      <c r="A209" s="20" t="str">
        <f t="shared" ca="1" si="18"/>
        <v/>
      </c>
      <c r="B209" s="21" t="str">
        <f t="shared" ca="1" si="14"/>
        <v/>
      </c>
      <c r="C209" s="22" t="str">
        <f t="shared" ca="1" si="19"/>
        <v/>
      </c>
      <c r="D209" s="22" t="str">
        <f t="shared" ca="1" si="15"/>
        <v/>
      </c>
      <c r="E209" s="22" t="str">
        <f t="shared" ca="1" si="16"/>
        <v/>
      </c>
      <c r="F209" s="22" t="str">
        <f t="shared" ca="1" si="17"/>
        <v/>
      </c>
      <c r="G209" s="22" t="str">
        <f t="shared" ca="1" si="20"/>
        <v/>
      </c>
    </row>
    <row r="210" spans="1:7">
      <c r="A210" s="23" t="str">
        <f t="shared" ca="1" si="18"/>
        <v/>
      </c>
      <c r="B210" s="24" t="str">
        <f t="shared" ca="1" si="14"/>
        <v/>
      </c>
      <c r="C210" s="25" t="str">
        <f t="shared" ca="1" si="19"/>
        <v/>
      </c>
      <c r="D210" s="25" t="str">
        <f t="shared" ca="1" si="15"/>
        <v/>
      </c>
      <c r="E210" s="25" t="str">
        <f t="shared" ca="1" si="16"/>
        <v/>
      </c>
      <c r="F210" s="25" t="str">
        <f t="shared" ca="1" si="17"/>
        <v/>
      </c>
      <c r="G210" s="25" t="str">
        <f t="shared" ca="1" si="20"/>
        <v/>
      </c>
    </row>
    <row r="211" spans="1:7">
      <c r="A211" s="17" t="str">
        <f t="shared" ca="1" si="18"/>
        <v/>
      </c>
      <c r="B211" s="18" t="str">
        <f t="shared" ca="1" si="14"/>
        <v/>
      </c>
      <c r="C211" s="19" t="str">
        <f t="shared" ca="1" si="19"/>
        <v/>
      </c>
      <c r="D211" s="19" t="str">
        <f t="shared" ca="1" si="15"/>
        <v/>
      </c>
      <c r="E211" s="19" t="str">
        <f t="shared" ca="1" si="16"/>
        <v/>
      </c>
      <c r="F211" s="19" t="str">
        <f t="shared" ca="1" si="17"/>
        <v/>
      </c>
      <c r="G211" s="19" t="str">
        <f t="shared" ca="1" si="20"/>
        <v/>
      </c>
    </row>
    <row r="212" spans="1:7">
      <c r="A212" s="20" t="str">
        <f t="shared" ca="1" si="18"/>
        <v/>
      </c>
      <c r="B212" s="21" t="str">
        <f t="shared" ca="1" si="14"/>
        <v/>
      </c>
      <c r="C212" s="22" t="str">
        <f t="shared" ca="1" si="19"/>
        <v/>
      </c>
      <c r="D212" s="22" t="str">
        <f t="shared" ca="1" si="15"/>
        <v/>
      </c>
      <c r="E212" s="22" t="str">
        <f t="shared" ca="1" si="16"/>
        <v/>
      </c>
      <c r="F212" s="22" t="str">
        <f t="shared" ca="1" si="17"/>
        <v/>
      </c>
      <c r="G212" s="22" t="str">
        <f t="shared" ca="1" si="20"/>
        <v/>
      </c>
    </row>
    <row r="213" spans="1:7">
      <c r="A213" s="23" t="str">
        <f t="shared" ca="1" si="18"/>
        <v/>
      </c>
      <c r="B213" s="24" t="str">
        <f t="shared" ca="1" si="14"/>
        <v/>
      </c>
      <c r="C213" s="25" t="str">
        <f t="shared" ca="1" si="19"/>
        <v/>
      </c>
      <c r="D213" s="25" t="str">
        <f t="shared" ca="1" si="15"/>
        <v/>
      </c>
      <c r="E213" s="25" t="str">
        <f t="shared" ca="1" si="16"/>
        <v/>
      </c>
      <c r="F213" s="25" t="str">
        <f t="shared" ca="1" si="17"/>
        <v/>
      </c>
      <c r="G213" s="25" t="str">
        <f t="shared" ca="1" si="20"/>
        <v/>
      </c>
    </row>
    <row r="214" spans="1:7">
      <c r="A214" s="20" t="str">
        <f t="shared" ca="1" si="18"/>
        <v/>
      </c>
      <c r="B214" s="21" t="str">
        <f t="shared" ref="B214:B277" ca="1" si="21">Show.Date</f>
        <v/>
      </c>
      <c r="C214" s="22" t="str">
        <f t="shared" ca="1" si="19"/>
        <v/>
      </c>
      <c r="D214" s="22" t="str">
        <f t="shared" ref="D214:D277" ca="1" si="22">Interest</f>
        <v/>
      </c>
      <c r="E214" s="19" t="str">
        <f t="shared" ref="E214:E277" ca="1" si="23">Principal</f>
        <v/>
      </c>
      <c r="F214" s="22" t="str">
        <f t="shared" ref="F214:F277" ca="1" si="24">Ending.Balance</f>
        <v/>
      </c>
      <c r="G214" s="22" t="str">
        <f t="shared" ca="1" si="20"/>
        <v/>
      </c>
    </row>
    <row r="215" spans="1:7">
      <c r="A215" s="20" t="str">
        <f t="shared" ref="A215:A278" ca="1" si="25">payment.Num</f>
        <v/>
      </c>
      <c r="B215" s="21" t="str">
        <f t="shared" ca="1" si="21"/>
        <v/>
      </c>
      <c r="C215" s="22" t="str">
        <f t="shared" ref="C215:C278" ca="1" si="26">Beg.Bal</f>
        <v/>
      </c>
      <c r="D215" s="22" t="str">
        <f t="shared" ca="1" si="22"/>
        <v/>
      </c>
      <c r="E215" s="22" t="str">
        <f t="shared" ca="1" si="23"/>
        <v/>
      </c>
      <c r="F215" s="22" t="str">
        <f t="shared" ca="1" si="24"/>
        <v/>
      </c>
      <c r="G215" s="22" t="str">
        <f t="shared" ref="G215:G278" ca="1" si="27">Cum.Interest</f>
        <v/>
      </c>
    </row>
    <row r="216" spans="1:7">
      <c r="A216" s="23" t="str">
        <f t="shared" ca="1" si="25"/>
        <v/>
      </c>
      <c r="B216" s="24" t="str">
        <f t="shared" ca="1" si="21"/>
        <v/>
      </c>
      <c r="C216" s="25" t="str">
        <f t="shared" ca="1" si="26"/>
        <v/>
      </c>
      <c r="D216" s="25" t="str">
        <f t="shared" ca="1" si="22"/>
        <v/>
      </c>
      <c r="E216" s="25" t="str">
        <f t="shared" ca="1" si="23"/>
        <v/>
      </c>
      <c r="F216" s="25" t="str">
        <f t="shared" ca="1" si="24"/>
        <v/>
      </c>
      <c r="G216" s="25" t="str">
        <f t="shared" ca="1" si="27"/>
        <v/>
      </c>
    </row>
    <row r="217" spans="1:7">
      <c r="A217" s="20" t="str">
        <f t="shared" ca="1" si="25"/>
        <v/>
      </c>
      <c r="B217" s="21" t="str">
        <f t="shared" ca="1" si="21"/>
        <v/>
      </c>
      <c r="C217" s="22" t="str">
        <f t="shared" ca="1" si="26"/>
        <v/>
      </c>
      <c r="D217" s="22" t="str">
        <f t="shared" ca="1" si="22"/>
        <v/>
      </c>
      <c r="E217" s="19" t="str">
        <f t="shared" ca="1" si="23"/>
        <v/>
      </c>
      <c r="F217" s="22" t="str">
        <f t="shared" ca="1" si="24"/>
        <v/>
      </c>
      <c r="G217" s="22" t="str">
        <f t="shared" ca="1" si="27"/>
        <v/>
      </c>
    </row>
    <row r="218" spans="1:7">
      <c r="A218" s="20" t="str">
        <f t="shared" ca="1" si="25"/>
        <v/>
      </c>
      <c r="B218" s="21" t="str">
        <f t="shared" ca="1" si="21"/>
        <v/>
      </c>
      <c r="C218" s="22" t="str">
        <f t="shared" ca="1" si="26"/>
        <v/>
      </c>
      <c r="D218" s="22" t="str">
        <f t="shared" ca="1" si="22"/>
        <v/>
      </c>
      <c r="E218" s="22" t="str">
        <f t="shared" ca="1" si="23"/>
        <v/>
      </c>
      <c r="F218" s="22" t="str">
        <f t="shared" ca="1" si="24"/>
        <v/>
      </c>
      <c r="G218" s="22" t="str">
        <f t="shared" ca="1" si="27"/>
        <v/>
      </c>
    </row>
    <row r="219" spans="1:7">
      <c r="A219" s="23" t="str">
        <f t="shared" ca="1" si="25"/>
        <v/>
      </c>
      <c r="B219" s="24" t="str">
        <f t="shared" ca="1" si="21"/>
        <v/>
      </c>
      <c r="C219" s="25" t="str">
        <f t="shared" ca="1" si="26"/>
        <v/>
      </c>
      <c r="D219" s="25" t="str">
        <f t="shared" ca="1" si="22"/>
        <v/>
      </c>
      <c r="E219" s="25" t="str">
        <f t="shared" ca="1" si="23"/>
        <v/>
      </c>
      <c r="F219" s="25" t="str">
        <f t="shared" ca="1" si="24"/>
        <v/>
      </c>
      <c r="G219" s="25" t="str">
        <f t="shared" ca="1" si="27"/>
        <v/>
      </c>
    </row>
    <row r="220" spans="1:7">
      <c r="A220" s="17" t="str">
        <f t="shared" ca="1" si="25"/>
        <v/>
      </c>
      <c r="B220" s="18" t="str">
        <f t="shared" ca="1" si="21"/>
        <v/>
      </c>
      <c r="C220" s="19" t="str">
        <f t="shared" ca="1" si="26"/>
        <v/>
      </c>
      <c r="D220" s="19" t="str">
        <f t="shared" ca="1" si="22"/>
        <v/>
      </c>
      <c r="E220" s="19" t="str">
        <f t="shared" ca="1" si="23"/>
        <v/>
      </c>
      <c r="F220" s="19" t="str">
        <f t="shared" ca="1" si="24"/>
        <v/>
      </c>
      <c r="G220" s="19" t="str">
        <f t="shared" ca="1" si="27"/>
        <v/>
      </c>
    </row>
    <row r="221" spans="1:7">
      <c r="A221" s="20" t="str">
        <f t="shared" ca="1" si="25"/>
        <v/>
      </c>
      <c r="B221" s="21" t="str">
        <f t="shared" ca="1" si="21"/>
        <v/>
      </c>
      <c r="C221" s="22" t="str">
        <f t="shared" ca="1" si="26"/>
        <v/>
      </c>
      <c r="D221" s="22" t="str">
        <f t="shared" ca="1" si="22"/>
        <v/>
      </c>
      <c r="E221" s="22" t="str">
        <f t="shared" ca="1" si="23"/>
        <v/>
      </c>
      <c r="F221" s="22" t="str">
        <f t="shared" ca="1" si="24"/>
        <v/>
      </c>
      <c r="G221" s="22" t="str">
        <f t="shared" ca="1" si="27"/>
        <v/>
      </c>
    </row>
    <row r="222" spans="1:7">
      <c r="A222" s="23" t="str">
        <f t="shared" ca="1" si="25"/>
        <v/>
      </c>
      <c r="B222" s="24" t="str">
        <f t="shared" ca="1" si="21"/>
        <v/>
      </c>
      <c r="C222" s="25" t="str">
        <f t="shared" ca="1" si="26"/>
        <v/>
      </c>
      <c r="D222" s="25" t="str">
        <f t="shared" ca="1" si="22"/>
        <v/>
      </c>
      <c r="E222" s="25" t="str">
        <f t="shared" ca="1" si="23"/>
        <v/>
      </c>
      <c r="F222" s="25" t="str">
        <f t="shared" ca="1" si="24"/>
        <v/>
      </c>
      <c r="G222" s="25" t="str">
        <f t="shared" ca="1" si="27"/>
        <v/>
      </c>
    </row>
    <row r="223" spans="1:7">
      <c r="A223" s="20" t="str">
        <f t="shared" ca="1" si="25"/>
        <v/>
      </c>
      <c r="B223" s="21" t="str">
        <f t="shared" ca="1" si="21"/>
        <v/>
      </c>
      <c r="C223" s="22" t="str">
        <f t="shared" ca="1" si="26"/>
        <v/>
      </c>
      <c r="D223" s="22" t="str">
        <f t="shared" ca="1" si="22"/>
        <v/>
      </c>
      <c r="E223" s="19" t="str">
        <f t="shared" ca="1" si="23"/>
        <v/>
      </c>
      <c r="F223" s="22" t="str">
        <f t="shared" ca="1" si="24"/>
        <v/>
      </c>
      <c r="G223" s="22" t="str">
        <f t="shared" ca="1" si="27"/>
        <v/>
      </c>
    </row>
    <row r="224" spans="1:7">
      <c r="A224" s="20" t="str">
        <f t="shared" ca="1" si="25"/>
        <v/>
      </c>
      <c r="B224" s="21" t="str">
        <f t="shared" ca="1" si="21"/>
        <v/>
      </c>
      <c r="C224" s="22" t="str">
        <f t="shared" ca="1" si="26"/>
        <v/>
      </c>
      <c r="D224" s="22" t="str">
        <f t="shared" ca="1" si="22"/>
        <v/>
      </c>
      <c r="E224" s="22" t="str">
        <f t="shared" ca="1" si="23"/>
        <v/>
      </c>
      <c r="F224" s="22" t="str">
        <f t="shared" ca="1" si="24"/>
        <v/>
      </c>
      <c r="G224" s="22" t="str">
        <f t="shared" ca="1" si="27"/>
        <v/>
      </c>
    </row>
    <row r="225" spans="1:7">
      <c r="A225" s="23" t="str">
        <f t="shared" ca="1" si="25"/>
        <v/>
      </c>
      <c r="B225" s="24" t="str">
        <f t="shared" ca="1" si="21"/>
        <v/>
      </c>
      <c r="C225" s="25" t="str">
        <f t="shared" ca="1" si="26"/>
        <v/>
      </c>
      <c r="D225" s="25" t="str">
        <f t="shared" ca="1" si="22"/>
        <v/>
      </c>
      <c r="E225" s="25" t="str">
        <f t="shared" ca="1" si="23"/>
        <v/>
      </c>
      <c r="F225" s="25" t="str">
        <f t="shared" ca="1" si="24"/>
        <v/>
      </c>
      <c r="G225" s="25" t="str">
        <f t="shared" ca="1" si="27"/>
        <v/>
      </c>
    </row>
    <row r="226" spans="1:7">
      <c r="A226" s="20" t="str">
        <f t="shared" ca="1" si="25"/>
        <v/>
      </c>
      <c r="B226" s="21" t="str">
        <f t="shared" ca="1" si="21"/>
        <v/>
      </c>
      <c r="C226" s="22" t="str">
        <f t="shared" ca="1" si="26"/>
        <v/>
      </c>
      <c r="D226" s="22" t="str">
        <f t="shared" ca="1" si="22"/>
        <v/>
      </c>
      <c r="E226" s="19" t="str">
        <f t="shared" ca="1" si="23"/>
        <v/>
      </c>
      <c r="F226" s="22" t="str">
        <f t="shared" ca="1" si="24"/>
        <v/>
      </c>
      <c r="G226" s="22" t="str">
        <f t="shared" ca="1" si="27"/>
        <v/>
      </c>
    </row>
    <row r="227" spans="1:7">
      <c r="A227" s="20" t="str">
        <f t="shared" ca="1" si="25"/>
        <v/>
      </c>
      <c r="B227" s="21" t="str">
        <f t="shared" ca="1" si="21"/>
        <v/>
      </c>
      <c r="C227" s="22" t="str">
        <f t="shared" ca="1" si="26"/>
        <v/>
      </c>
      <c r="D227" s="22" t="str">
        <f t="shared" ca="1" si="22"/>
        <v/>
      </c>
      <c r="E227" s="22" t="str">
        <f t="shared" ca="1" si="23"/>
        <v/>
      </c>
      <c r="F227" s="22" t="str">
        <f t="shared" ca="1" si="24"/>
        <v/>
      </c>
      <c r="G227" s="22" t="str">
        <f t="shared" ca="1" si="27"/>
        <v/>
      </c>
    </row>
    <row r="228" spans="1:7">
      <c r="A228" s="23" t="str">
        <f t="shared" ca="1" si="25"/>
        <v/>
      </c>
      <c r="B228" s="24" t="str">
        <f t="shared" ca="1" si="21"/>
        <v/>
      </c>
      <c r="C228" s="25" t="str">
        <f t="shared" ca="1" si="26"/>
        <v/>
      </c>
      <c r="D228" s="25" t="str">
        <f t="shared" ca="1" si="22"/>
        <v/>
      </c>
      <c r="E228" s="25" t="str">
        <f t="shared" ca="1" si="23"/>
        <v/>
      </c>
      <c r="F228" s="25" t="str">
        <f t="shared" ca="1" si="24"/>
        <v/>
      </c>
      <c r="G228" s="25" t="str">
        <f t="shared" ca="1" si="27"/>
        <v/>
      </c>
    </row>
    <row r="229" spans="1:7">
      <c r="A229" s="17" t="str">
        <f t="shared" ca="1" si="25"/>
        <v/>
      </c>
      <c r="B229" s="18" t="str">
        <f t="shared" ca="1" si="21"/>
        <v/>
      </c>
      <c r="C229" s="19" t="str">
        <f t="shared" ca="1" si="26"/>
        <v/>
      </c>
      <c r="D229" s="19" t="str">
        <f t="shared" ca="1" si="22"/>
        <v/>
      </c>
      <c r="E229" s="19" t="str">
        <f t="shared" ca="1" si="23"/>
        <v/>
      </c>
      <c r="F229" s="19" t="str">
        <f t="shared" ca="1" si="24"/>
        <v/>
      </c>
      <c r="G229" s="19" t="str">
        <f t="shared" ca="1" si="27"/>
        <v/>
      </c>
    </row>
    <row r="230" spans="1:7">
      <c r="A230" s="20" t="str">
        <f t="shared" ca="1" si="25"/>
        <v/>
      </c>
      <c r="B230" s="21" t="str">
        <f t="shared" ca="1" si="21"/>
        <v/>
      </c>
      <c r="C230" s="22" t="str">
        <f t="shared" ca="1" si="26"/>
        <v/>
      </c>
      <c r="D230" s="22" t="str">
        <f t="shared" ca="1" si="22"/>
        <v/>
      </c>
      <c r="E230" s="22" t="str">
        <f t="shared" ca="1" si="23"/>
        <v/>
      </c>
      <c r="F230" s="22" t="str">
        <f t="shared" ca="1" si="24"/>
        <v/>
      </c>
      <c r="G230" s="22" t="str">
        <f t="shared" ca="1" si="27"/>
        <v/>
      </c>
    </row>
    <row r="231" spans="1:7">
      <c r="A231" s="23" t="str">
        <f t="shared" ca="1" si="25"/>
        <v/>
      </c>
      <c r="B231" s="24" t="str">
        <f t="shared" ca="1" si="21"/>
        <v/>
      </c>
      <c r="C231" s="25" t="str">
        <f t="shared" ca="1" si="26"/>
        <v/>
      </c>
      <c r="D231" s="25" t="str">
        <f t="shared" ca="1" si="22"/>
        <v/>
      </c>
      <c r="E231" s="25" t="str">
        <f t="shared" ca="1" si="23"/>
        <v/>
      </c>
      <c r="F231" s="25" t="str">
        <f t="shared" ca="1" si="24"/>
        <v/>
      </c>
      <c r="G231" s="25" t="str">
        <f t="shared" ca="1" si="27"/>
        <v/>
      </c>
    </row>
    <row r="232" spans="1:7">
      <c r="A232" s="20" t="str">
        <f t="shared" ca="1" si="25"/>
        <v/>
      </c>
      <c r="B232" s="21" t="str">
        <f t="shared" ca="1" si="21"/>
        <v/>
      </c>
      <c r="C232" s="22" t="str">
        <f t="shared" ca="1" si="26"/>
        <v/>
      </c>
      <c r="D232" s="22" t="str">
        <f t="shared" ca="1" si="22"/>
        <v/>
      </c>
      <c r="E232" s="19" t="str">
        <f t="shared" ca="1" si="23"/>
        <v/>
      </c>
      <c r="F232" s="22" t="str">
        <f t="shared" ca="1" si="24"/>
        <v/>
      </c>
      <c r="G232" s="22" t="str">
        <f t="shared" ca="1" si="27"/>
        <v/>
      </c>
    </row>
    <row r="233" spans="1:7">
      <c r="A233" s="20" t="str">
        <f t="shared" ca="1" si="25"/>
        <v/>
      </c>
      <c r="B233" s="21" t="str">
        <f t="shared" ca="1" si="21"/>
        <v/>
      </c>
      <c r="C233" s="22" t="str">
        <f t="shared" ca="1" si="26"/>
        <v/>
      </c>
      <c r="D233" s="22" t="str">
        <f t="shared" ca="1" si="22"/>
        <v/>
      </c>
      <c r="E233" s="22" t="str">
        <f t="shared" ca="1" si="23"/>
        <v/>
      </c>
      <c r="F233" s="22" t="str">
        <f t="shared" ca="1" si="24"/>
        <v/>
      </c>
      <c r="G233" s="22" t="str">
        <f t="shared" ca="1" si="27"/>
        <v/>
      </c>
    </row>
    <row r="234" spans="1:7">
      <c r="A234" s="23" t="str">
        <f t="shared" ca="1" si="25"/>
        <v/>
      </c>
      <c r="B234" s="24" t="str">
        <f t="shared" ca="1" si="21"/>
        <v/>
      </c>
      <c r="C234" s="25" t="str">
        <f t="shared" ca="1" si="26"/>
        <v/>
      </c>
      <c r="D234" s="25" t="str">
        <f t="shared" ca="1" si="22"/>
        <v/>
      </c>
      <c r="E234" s="25" t="str">
        <f t="shared" ca="1" si="23"/>
        <v/>
      </c>
      <c r="F234" s="25" t="str">
        <f t="shared" ca="1" si="24"/>
        <v/>
      </c>
      <c r="G234" s="25" t="str">
        <f t="shared" ca="1" si="27"/>
        <v/>
      </c>
    </row>
    <row r="235" spans="1:7">
      <c r="A235" s="20" t="str">
        <f t="shared" ca="1" si="25"/>
        <v/>
      </c>
      <c r="B235" s="21" t="str">
        <f t="shared" ca="1" si="21"/>
        <v/>
      </c>
      <c r="C235" s="22" t="str">
        <f t="shared" ca="1" si="26"/>
        <v/>
      </c>
      <c r="D235" s="22" t="str">
        <f t="shared" ca="1" si="22"/>
        <v/>
      </c>
      <c r="E235" s="19" t="str">
        <f t="shared" ca="1" si="23"/>
        <v/>
      </c>
      <c r="F235" s="22" t="str">
        <f t="shared" ca="1" si="24"/>
        <v/>
      </c>
      <c r="G235" s="22" t="str">
        <f t="shared" ca="1" si="27"/>
        <v/>
      </c>
    </row>
    <row r="236" spans="1:7">
      <c r="A236" s="20" t="str">
        <f t="shared" ca="1" si="25"/>
        <v/>
      </c>
      <c r="B236" s="21" t="str">
        <f t="shared" ca="1" si="21"/>
        <v/>
      </c>
      <c r="C236" s="22" t="str">
        <f t="shared" ca="1" si="26"/>
        <v/>
      </c>
      <c r="D236" s="22" t="str">
        <f t="shared" ca="1" si="22"/>
        <v/>
      </c>
      <c r="E236" s="22" t="str">
        <f t="shared" ca="1" si="23"/>
        <v/>
      </c>
      <c r="F236" s="22" t="str">
        <f t="shared" ca="1" si="24"/>
        <v/>
      </c>
      <c r="G236" s="22" t="str">
        <f t="shared" ca="1" si="27"/>
        <v/>
      </c>
    </row>
    <row r="237" spans="1:7">
      <c r="A237" s="23" t="str">
        <f t="shared" ca="1" si="25"/>
        <v/>
      </c>
      <c r="B237" s="24" t="str">
        <f t="shared" ca="1" si="21"/>
        <v/>
      </c>
      <c r="C237" s="25" t="str">
        <f t="shared" ca="1" si="26"/>
        <v/>
      </c>
      <c r="D237" s="25" t="str">
        <f t="shared" ca="1" si="22"/>
        <v/>
      </c>
      <c r="E237" s="25" t="str">
        <f t="shared" ca="1" si="23"/>
        <v/>
      </c>
      <c r="F237" s="25" t="str">
        <f t="shared" ca="1" si="24"/>
        <v/>
      </c>
      <c r="G237" s="25" t="str">
        <f t="shared" ca="1" si="27"/>
        <v/>
      </c>
    </row>
    <row r="238" spans="1:7">
      <c r="A238" s="17" t="str">
        <f t="shared" ca="1" si="25"/>
        <v/>
      </c>
      <c r="B238" s="18" t="str">
        <f t="shared" ca="1" si="21"/>
        <v/>
      </c>
      <c r="C238" s="19" t="str">
        <f t="shared" ca="1" si="26"/>
        <v/>
      </c>
      <c r="D238" s="19" t="str">
        <f t="shared" ca="1" si="22"/>
        <v/>
      </c>
      <c r="E238" s="19" t="str">
        <f t="shared" ca="1" si="23"/>
        <v/>
      </c>
      <c r="F238" s="19" t="str">
        <f t="shared" ca="1" si="24"/>
        <v/>
      </c>
      <c r="G238" s="19" t="str">
        <f t="shared" ca="1" si="27"/>
        <v/>
      </c>
    </row>
    <row r="239" spans="1:7">
      <c r="A239" s="20" t="str">
        <f t="shared" ca="1" si="25"/>
        <v/>
      </c>
      <c r="B239" s="21" t="str">
        <f t="shared" ca="1" si="21"/>
        <v/>
      </c>
      <c r="C239" s="22" t="str">
        <f t="shared" ca="1" si="26"/>
        <v/>
      </c>
      <c r="D239" s="22" t="str">
        <f t="shared" ca="1" si="22"/>
        <v/>
      </c>
      <c r="E239" s="22" t="str">
        <f t="shared" ca="1" si="23"/>
        <v/>
      </c>
      <c r="F239" s="22" t="str">
        <f t="shared" ca="1" si="24"/>
        <v/>
      </c>
      <c r="G239" s="22" t="str">
        <f t="shared" ca="1" si="27"/>
        <v/>
      </c>
    </row>
    <row r="240" spans="1:7">
      <c r="A240" s="23" t="str">
        <f t="shared" ca="1" si="25"/>
        <v/>
      </c>
      <c r="B240" s="24" t="str">
        <f t="shared" ca="1" si="21"/>
        <v/>
      </c>
      <c r="C240" s="25" t="str">
        <f t="shared" ca="1" si="26"/>
        <v/>
      </c>
      <c r="D240" s="25" t="str">
        <f t="shared" ca="1" si="22"/>
        <v/>
      </c>
      <c r="E240" s="25" t="str">
        <f t="shared" ca="1" si="23"/>
        <v/>
      </c>
      <c r="F240" s="25" t="str">
        <f t="shared" ca="1" si="24"/>
        <v/>
      </c>
      <c r="G240" s="25" t="str">
        <f t="shared" ca="1" si="27"/>
        <v/>
      </c>
    </row>
    <row r="241" spans="1:7">
      <c r="A241" s="20" t="str">
        <f t="shared" ca="1" si="25"/>
        <v/>
      </c>
      <c r="B241" s="21" t="str">
        <f t="shared" ca="1" si="21"/>
        <v/>
      </c>
      <c r="C241" s="22" t="str">
        <f t="shared" ca="1" si="26"/>
        <v/>
      </c>
      <c r="D241" s="22" t="str">
        <f t="shared" ca="1" si="22"/>
        <v/>
      </c>
      <c r="E241" s="19" t="str">
        <f t="shared" ca="1" si="23"/>
        <v/>
      </c>
      <c r="F241" s="22" t="str">
        <f t="shared" ca="1" si="24"/>
        <v/>
      </c>
      <c r="G241" s="22" t="str">
        <f t="shared" ca="1" si="27"/>
        <v/>
      </c>
    </row>
    <row r="242" spans="1:7">
      <c r="A242" s="20" t="str">
        <f t="shared" ca="1" si="25"/>
        <v/>
      </c>
      <c r="B242" s="21" t="str">
        <f t="shared" ca="1" si="21"/>
        <v/>
      </c>
      <c r="C242" s="22" t="str">
        <f t="shared" ca="1" si="26"/>
        <v/>
      </c>
      <c r="D242" s="22" t="str">
        <f t="shared" ca="1" si="22"/>
        <v/>
      </c>
      <c r="E242" s="22" t="str">
        <f t="shared" ca="1" si="23"/>
        <v/>
      </c>
      <c r="F242" s="22" t="str">
        <f t="shared" ca="1" si="24"/>
        <v/>
      </c>
      <c r="G242" s="22" t="str">
        <f t="shared" ca="1" si="27"/>
        <v/>
      </c>
    </row>
    <row r="243" spans="1:7">
      <c r="A243" s="23" t="str">
        <f t="shared" ca="1" si="25"/>
        <v/>
      </c>
      <c r="B243" s="24" t="str">
        <f t="shared" ca="1" si="21"/>
        <v/>
      </c>
      <c r="C243" s="25" t="str">
        <f t="shared" ca="1" si="26"/>
        <v/>
      </c>
      <c r="D243" s="25" t="str">
        <f t="shared" ca="1" si="22"/>
        <v/>
      </c>
      <c r="E243" s="25" t="str">
        <f t="shared" ca="1" si="23"/>
        <v/>
      </c>
      <c r="F243" s="25" t="str">
        <f t="shared" ca="1" si="24"/>
        <v/>
      </c>
      <c r="G243" s="25" t="str">
        <f t="shared" ca="1" si="27"/>
        <v/>
      </c>
    </row>
    <row r="244" spans="1:7">
      <c r="A244" s="20" t="str">
        <f t="shared" ca="1" si="25"/>
        <v/>
      </c>
      <c r="B244" s="21" t="str">
        <f t="shared" ca="1" si="21"/>
        <v/>
      </c>
      <c r="C244" s="22" t="str">
        <f t="shared" ca="1" si="26"/>
        <v/>
      </c>
      <c r="D244" s="22" t="str">
        <f t="shared" ca="1" si="22"/>
        <v/>
      </c>
      <c r="E244" s="19" t="str">
        <f t="shared" ca="1" si="23"/>
        <v/>
      </c>
      <c r="F244" s="22" t="str">
        <f t="shared" ca="1" si="24"/>
        <v/>
      </c>
      <c r="G244" s="22" t="str">
        <f t="shared" ca="1" si="27"/>
        <v/>
      </c>
    </row>
    <row r="245" spans="1:7">
      <c r="A245" s="20" t="str">
        <f t="shared" ca="1" si="25"/>
        <v/>
      </c>
      <c r="B245" s="21" t="str">
        <f t="shared" ca="1" si="21"/>
        <v/>
      </c>
      <c r="C245" s="22" t="str">
        <f t="shared" ca="1" si="26"/>
        <v/>
      </c>
      <c r="D245" s="22" t="str">
        <f t="shared" ca="1" si="22"/>
        <v/>
      </c>
      <c r="E245" s="22" t="str">
        <f t="shared" ca="1" si="23"/>
        <v/>
      </c>
      <c r="F245" s="22" t="str">
        <f t="shared" ca="1" si="24"/>
        <v/>
      </c>
      <c r="G245" s="22" t="str">
        <f t="shared" ca="1" si="27"/>
        <v/>
      </c>
    </row>
    <row r="246" spans="1:7">
      <c r="A246" s="23" t="str">
        <f t="shared" ca="1" si="25"/>
        <v/>
      </c>
      <c r="B246" s="24" t="str">
        <f t="shared" ca="1" si="21"/>
        <v/>
      </c>
      <c r="C246" s="25" t="str">
        <f t="shared" ca="1" si="26"/>
        <v/>
      </c>
      <c r="D246" s="25" t="str">
        <f t="shared" ca="1" si="22"/>
        <v/>
      </c>
      <c r="E246" s="25" t="str">
        <f t="shared" ca="1" si="23"/>
        <v/>
      </c>
      <c r="F246" s="25" t="str">
        <f t="shared" ca="1" si="24"/>
        <v/>
      </c>
      <c r="G246" s="25" t="str">
        <f t="shared" ca="1" si="27"/>
        <v/>
      </c>
    </row>
    <row r="247" spans="1:7">
      <c r="A247" s="17" t="str">
        <f t="shared" ca="1" si="25"/>
        <v/>
      </c>
      <c r="B247" s="18" t="str">
        <f t="shared" ca="1" si="21"/>
        <v/>
      </c>
      <c r="C247" s="19" t="str">
        <f t="shared" ca="1" si="26"/>
        <v/>
      </c>
      <c r="D247" s="19" t="str">
        <f t="shared" ca="1" si="22"/>
        <v/>
      </c>
      <c r="E247" s="19" t="str">
        <f t="shared" ca="1" si="23"/>
        <v/>
      </c>
      <c r="F247" s="19" t="str">
        <f t="shared" ca="1" si="24"/>
        <v/>
      </c>
      <c r="G247" s="19" t="str">
        <f t="shared" ca="1" si="27"/>
        <v/>
      </c>
    </row>
    <row r="248" spans="1:7">
      <c r="A248" s="20" t="str">
        <f t="shared" ca="1" si="25"/>
        <v/>
      </c>
      <c r="B248" s="21" t="str">
        <f t="shared" ca="1" si="21"/>
        <v/>
      </c>
      <c r="C248" s="22" t="str">
        <f t="shared" ca="1" si="26"/>
        <v/>
      </c>
      <c r="D248" s="22" t="str">
        <f t="shared" ca="1" si="22"/>
        <v/>
      </c>
      <c r="E248" s="22" t="str">
        <f t="shared" ca="1" si="23"/>
        <v/>
      </c>
      <c r="F248" s="22" t="str">
        <f t="shared" ca="1" si="24"/>
        <v/>
      </c>
      <c r="G248" s="22" t="str">
        <f t="shared" ca="1" si="27"/>
        <v/>
      </c>
    </row>
    <row r="249" spans="1:7">
      <c r="A249" s="23" t="str">
        <f t="shared" ca="1" si="25"/>
        <v/>
      </c>
      <c r="B249" s="24" t="str">
        <f t="shared" ca="1" si="21"/>
        <v/>
      </c>
      <c r="C249" s="25" t="str">
        <f t="shared" ca="1" si="26"/>
        <v/>
      </c>
      <c r="D249" s="25" t="str">
        <f t="shared" ca="1" si="22"/>
        <v/>
      </c>
      <c r="E249" s="25" t="str">
        <f t="shared" ca="1" si="23"/>
        <v/>
      </c>
      <c r="F249" s="25" t="str">
        <f t="shared" ca="1" si="24"/>
        <v/>
      </c>
      <c r="G249" s="25" t="str">
        <f t="shared" ca="1" si="27"/>
        <v/>
      </c>
    </row>
    <row r="250" spans="1:7">
      <c r="A250" s="20" t="str">
        <f t="shared" ca="1" si="25"/>
        <v/>
      </c>
      <c r="B250" s="21" t="str">
        <f t="shared" ca="1" si="21"/>
        <v/>
      </c>
      <c r="C250" s="22" t="str">
        <f t="shared" ca="1" si="26"/>
        <v/>
      </c>
      <c r="D250" s="22" t="str">
        <f t="shared" ca="1" si="22"/>
        <v/>
      </c>
      <c r="E250" s="19" t="str">
        <f t="shared" ca="1" si="23"/>
        <v/>
      </c>
      <c r="F250" s="22" t="str">
        <f t="shared" ca="1" si="24"/>
        <v/>
      </c>
      <c r="G250" s="22" t="str">
        <f t="shared" ca="1" si="27"/>
        <v/>
      </c>
    </row>
    <row r="251" spans="1:7">
      <c r="A251" s="20" t="str">
        <f t="shared" ca="1" si="25"/>
        <v/>
      </c>
      <c r="B251" s="21" t="str">
        <f t="shared" ca="1" si="21"/>
        <v/>
      </c>
      <c r="C251" s="22" t="str">
        <f t="shared" ca="1" si="26"/>
        <v/>
      </c>
      <c r="D251" s="22" t="str">
        <f t="shared" ca="1" si="22"/>
        <v/>
      </c>
      <c r="E251" s="22" t="str">
        <f t="shared" ca="1" si="23"/>
        <v/>
      </c>
      <c r="F251" s="22" t="str">
        <f t="shared" ca="1" si="24"/>
        <v/>
      </c>
      <c r="G251" s="22" t="str">
        <f t="shared" ca="1" si="27"/>
        <v/>
      </c>
    </row>
    <row r="252" spans="1:7">
      <c r="A252" s="23" t="str">
        <f t="shared" ca="1" si="25"/>
        <v/>
      </c>
      <c r="B252" s="24" t="str">
        <f t="shared" ca="1" si="21"/>
        <v/>
      </c>
      <c r="C252" s="25" t="str">
        <f t="shared" ca="1" si="26"/>
        <v/>
      </c>
      <c r="D252" s="25" t="str">
        <f t="shared" ca="1" si="22"/>
        <v/>
      </c>
      <c r="E252" s="25" t="str">
        <f t="shared" ca="1" si="23"/>
        <v/>
      </c>
      <c r="F252" s="25" t="str">
        <f t="shared" ca="1" si="24"/>
        <v/>
      </c>
      <c r="G252" s="25" t="str">
        <f t="shared" ca="1" si="27"/>
        <v/>
      </c>
    </row>
    <row r="253" spans="1:7">
      <c r="A253" s="20" t="str">
        <f t="shared" ca="1" si="25"/>
        <v/>
      </c>
      <c r="B253" s="21" t="str">
        <f t="shared" ca="1" si="21"/>
        <v/>
      </c>
      <c r="C253" s="22" t="str">
        <f t="shared" ca="1" si="26"/>
        <v/>
      </c>
      <c r="D253" s="22" t="str">
        <f t="shared" ca="1" si="22"/>
        <v/>
      </c>
      <c r="E253" s="19" t="str">
        <f t="shared" ca="1" si="23"/>
        <v/>
      </c>
      <c r="F253" s="22" t="str">
        <f t="shared" ca="1" si="24"/>
        <v/>
      </c>
      <c r="G253" s="22" t="str">
        <f t="shared" ca="1" si="27"/>
        <v/>
      </c>
    </row>
    <row r="254" spans="1:7">
      <c r="A254" s="20" t="str">
        <f t="shared" ca="1" si="25"/>
        <v/>
      </c>
      <c r="B254" s="21" t="str">
        <f t="shared" ca="1" si="21"/>
        <v/>
      </c>
      <c r="C254" s="22" t="str">
        <f t="shared" ca="1" si="26"/>
        <v/>
      </c>
      <c r="D254" s="22" t="str">
        <f t="shared" ca="1" si="22"/>
        <v/>
      </c>
      <c r="E254" s="22" t="str">
        <f t="shared" ca="1" si="23"/>
        <v/>
      </c>
      <c r="F254" s="22" t="str">
        <f t="shared" ca="1" si="24"/>
        <v/>
      </c>
      <c r="G254" s="22" t="str">
        <f t="shared" ca="1" si="27"/>
        <v/>
      </c>
    </row>
    <row r="255" spans="1:7">
      <c r="A255" s="23" t="str">
        <f t="shared" ca="1" si="25"/>
        <v/>
      </c>
      <c r="B255" s="24" t="str">
        <f t="shared" ca="1" si="21"/>
        <v/>
      </c>
      <c r="C255" s="25" t="str">
        <f t="shared" ca="1" si="26"/>
        <v/>
      </c>
      <c r="D255" s="25" t="str">
        <f t="shared" ca="1" si="22"/>
        <v/>
      </c>
      <c r="E255" s="25" t="str">
        <f t="shared" ca="1" si="23"/>
        <v/>
      </c>
      <c r="F255" s="25" t="str">
        <f t="shared" ca="1" si="24"/>
        <v/>
      </c>
      <c r="G255" s="25" t="str">
        <f t="shared" ca="1" si="27"/>
        <v/>
      </c>
    </row>
    <row r="256" spans="1:7">
      <c r="A256" s="17" t="str">
        <f t="shared" ca="1" si="25"/>
        <v/>
      </c>
      <c r="B256" s="18" t="str">
        <f t="shared" ca="1" si="21"/>
        <v/>
      </c>
      <c r="C256" s="19" t="str">
        <f t="shared" ca="1" si="26"/>
        <v/>
      </c>
      <c r="D256" s="19" t="str">
        <f t="shared" ca="1" si="22"/>
        <v/>
      </c>
      <c r="E256" s="19" t="str">
        <f t="shared" ca="1" si="23"/>
        <v/>
      </c>
      <c r="F256" s="19" t="str">
        <f t="shared" ca="1" si="24"/>
        <v/>
      </c>
      <c r="G256" s="19" t="str">
        <f t="shared" ca="1" si="27"/>
        <v/>
      </c>
    </row>
    <row r="257" spans="1:7">
      <c r="A257" s="20" t="str">
        <f t="shared" ca="1" si="25"/>
        <v/>
      </c>
      <c r="B257" s="21" t="str">
        <f t="shared" ca="1" si="21"/>
        <v/>
      </c>
      <c r="C257" s="22" t="str">
        <f t="shared" ca="1" si="26"/>
        <v/>
      </c>
      <c r="D257" s="22" t="str">
        <f t="shared" ca="1" si="22"/>
        <v/>
      </c>
      <c r="E257" s="22" t="str">
        <f t="shared" ca="1" si="23"/>
        <v/>
      </c>
      <c r="F257" s="22" t="str">
        <f t="shared" ca="1" si="24"/>
        <v/>
      </c>
      <c r="G257" s="22" t="str">
        <f t="shared" ca="1" si="27"/>
        <v/>
      </c>
    </row>
    <row r="258" spans="1:7">
      <c r="A258" s="23" t="str">
        <f t="shared" ca="1" si="25"/>
        <v/>
      </c>
      <c r="B258" s="24" t="str">
        <f t="shared" ca="1" si="21"/>
        <v/>
      </c>
      <c r="C258" s="25" t="str">
        <f t="shared" ca="1" si="26"/>
        <v/>
      </c>
      <c r="D258" s="25" t="str">
        <f t="shared" ca="1" si="22"/>
        <v/>
      </c>
      <c r="E258" s="25" t="str">
        <f t="shared" ca="1" si="23"/>
        <v/>
      </c>
      <c r="F258" s="25" t="str">
        <f t="shared" ca="1" si="24"/>
        <v/>
      </c>
      <c r="G258" s="25" t="str">
        <f t="shared" ca="1" si="27"/>
        <v/>
      </c>
    </row>
    <row r="259" spans="1:7">
      <c r="A259" s="20" t="str">
        <f t="shared" ca="1" si="25"/>
        <v/>
      </c>
      <c r="B259" s="21" t="str">
        <f t="shared" ca="1" si="21"/>
        <v/>
      </c>
      <c r="C259" s="22" t="str">
        <f t="shared" ca="1" si="26"/>
        <v/>
      </c>
      <c r="D259" s="22" t="str">
        <f t="shared" ca="1" si="22"/>
        <v/>
      </c>
      <c r="E259" s="19" t="str">
        <f t="shared" ca="1" si="23"/>
        <v/>
      </c>
      <c r="F259" s="22" t="str">
        <f t="shared" ca="1" si="24"/>
        <v/>
      </c>
      <c r="G259" s="22" t="str">
        <f t="shared" ca="1" si="27"/>
        <v/>
      </c>
    </row>
    <row r="260" spans="1:7">
      <c r="A260" s="20" t="str">
        <f t="shared" ca="1" si="25"/>
        <v/>
      </c>
      <c r="B260" s="21" t="str">
        <f t="shared" ca="1" si="21"/>
        <v/>
      </c>
      <c r="C260" s="22" t="str">
        <f t="shared" ca="1" si="26"/>
        <v/>
      </c>
      <c r="D260" s="22" t="str">
        <f t="shared" ca="1" si="22"/>
        <v/>
      </c>
      <c r="E260" s="22" t="str">
        <f t="shared" ca="1" si="23"/>
        <v/>
      </c>
      <c r="F260" s="22" t="str">
        <f t="shared" ca="1" si="24"/>
        <v/>
      </c>
      <c r="G260" s="22" t="str">
        <f t="shared" ca="1" si="27"/>
        <v/>
      </c>
    </row>
    <row r="261" spans="1:7">
      <c r="A261" s="23" t="str">
        <f t="shared" ca="1" si="25"/>
        <v/>
      </c>
      <c r="B261" s="24" t="str">
        <f t="shared" ca="1" si="21"/>
        <v/>
      </c>
      <c r="C261" s="25" t="str">
        <f t="shared" ca="1" si="26"/>
        <v/>
      </c>
      <c r="D261" s="25" t="str">
        <f t="shared" ca="1" si="22"/>
        <v/>
      </c>
      <c r="E261" s="25" t="str">
        <f t="shared" ca="1" si="23"/>
        <v/>
      </c>
      <c r="F261" s="25" t="str">
        <f t="shared" ca="1" si="24"/>
        <v/>
      </c>
      <c r="G261" s="25" t="str">
        <f t="shared" ca="1" si="27"/>
        <v/>
      </c>
    </row>
    <row r="262" spans="1:7">
      <c r="A262" s="20" t="str">
        <f t="shared" ca="1" si="25"/>
        <v/>
      </c>
      <c r="B262" s="21" t="str">
        <f t="shared" ca="1" si="21"/>
        <v/>
      </c>
      <c r="C262" s="22" t="str">
        <f t="shared" ca="1" si="26"/>
        <v/>
      </c>
      <c r="D262" s="22" t="str">
        <f t="shared" ca="1" si="22"/>
        <v/>
      </c>
      <c r="E262" s="19" t="str">
        <f t="shared" ca="1" si="23"/>
        <v/>
      </c>
      <c r="F262" s="22" t="str">
        <f t="shared" ca="1" si="24"/>
        <v/>
      </c>
      <c r="G262" s="22" t="str">
        <f t="shared" ca="1" si="27"/>
        <v/>
      </c>
    </row>
    <row r="263" spans="1:7">
      <c r="A263" s="20" t="str">
        <f t="shared" ca="1" si="25"/>
        <v/>
      </c>
      <c r="B263" s="21" t="str">
        <f t="shared" ca="1" si="21"/>
        <v/>
      </c>
      <c r="C263" s="22" t="str">
        <f t="shared" ca="1" si="26"/>
        <v/>
      </c>
      <c r="D263" s="22" t="str">
        <f t="shared" ca="1" si="22"/>
        <v/>
      </c>
      <c r="E263" s="22" t="str">
        <f t="shared" ca="1" si="23"/>
        <v/>
      </c>
      <c r="F263" s="22" t="str">
        <f t="shared" ca="1" si="24"/>
        <v/>
      </c>
      <c r="G263" s="22" t="str">
        <f t="shared" ca="1" si="27"/>
        <v/>
      </c>
    </row>
    <row r="264" spans="1:7">
      <c r="A264" s="23" t="str">
        <f t="shared" ca="1" si="25"/>
        <v/>
      </c>
      <c r="B264" s="24" t="str">
        <f t="shared" ca="1" si="21"/>
        <v/>
      </c>
      <c r="C264" s="25" t="str">
        <f t="shared" ca="1" si="26"/>
        <v/>
      </c>
      <c r="D264" s="25" t="str">
        <f t="shared" ca="1" si="22"/>
        <v/>
      </c>
      <c r="E264" s="25" t="str">
        <f t="shared" ca="1" si="23"/>
        <v/>
      </c>
      <c r="F264" s="25" t="str">
        <f t="shared" ca="1" si="24"/>
        <v/>
      </c>
      <c r="G264" s="25" t="str">
        <f t="shared" ca="1" si="27"/>
        <v/>
      </c>
    </row>
    <row r="265" spans="1:7">
      <c r="A265" s="17" t="str">
        <f t="shared" ca="1" si="25"/>
        <v/>
      </c>
      <c r="B265" s="18" t="str">
        <f t="shared" ca="1" si="21"/>
        <v/>
      </c>
      <c r="C265" s="19" t="str">
        <f t="shared" ca="1" si="26"/>
        <v/>
      </c>
      <c r="D265" s="19" t="str">
        <f t="shared" ca="1" si="22"/>
        <v/>
      </c>
      <c r="E265" s="19" t="str">
        <f t="shared" ca="1" si="23"/>
        <v/>
      </c>
      <c r="F265" s="19" t="str">
        <f t="shared" ca="1" si="24"/>
        <v/>
      </c>
      <c r="G265" s="19" t="str">
        <f t="shared" ca="1" si="27"/>
        <v/>
      </c>
    </row>
    <row r="266" spans="1:7">
      <c r="A266" s="20" t="str">
        <f t="shared" ca="1" si="25"/>
        <v/>
      </c>
      <c r="B266" s="21" t="str">
        <f t="shared" ca="1" si="21"/>
        <v/>
      </c>
      <c r="C266" s="22" t="str">
        <f t="shared" ca="1" si="26"/>
        <v/>
      </c>
      <c r="D266" s="22" t="str">
        <f t="shared" ca="1" si="22"/>
        <v/>
      </c>
      <c r="E266" s="22" t="str">
        <f t="shared" ca="1" si="23"/>
        <v/>
      </c>
      <c r="F266" s="22" t="str">
        <f t="shared" ca="1" si="24"/>
        <v/>
      </c>
      <c r="G266" s="22" t="str">
        <f t="shared" ca="1" si="27"/>
        <v/>
      </c>
    </row>
    <row r="267" spans="1:7">
      <c r="A267" s="23" t="str">
        <f t="shared" ca="1" si="25"/>
        <v/>
      </c>
      <c r="B267" s="24" t="str">
        <f t="shared" ca="1" si="21"/>
        <v/>
      </c>
      <c r="C267" s="25" t="str">
        <f t="shared" ca="1" si="26"/>
        <v/>
      </c>
      <c r="D267" s="25" t="str">
        <f t="shared" ca="1" si="22"/>
        <v/>
      </c>
      <c r="E267" s="25" t="str">
        <f t="shared" ca="1" si="23"/>
        <v/>
      </c>
      <c r="F267" s="25" t="str">
        <f t="shared" ca="1" si="24"/>
        <v/>
      </c>
      <c r="G267" s="25" t="str">
        <f t="shared" ca="1" si="27"/>
        <v/>
      </c>
    </row>
    <row r="268" spans="1:7">
      <c r="A268" s="20" t="str">
        <f t="shared" ca="1" si="25"/>
        <v/>
      </c>
      <c r="B268" s="21" t="str">
        <f t="shared" ca="1" si="21"/>
        <v/>
      </c>
      <c r="C268" s="22" t="str">
        <f t="shared" ca="1" si="26"/>
        <v/>
      </c>
      <c r="D268" s="22" t="str">
        <f t="shared" ca="1" si="22"/>
        <v/>
      </c>
      <c r="E268" s="19" t="str">
        <f t="shared" ca="1" si="23"/>
        <v/>
      </c>
      <c r="F268" s="22" t="str">
        <f t="shared" ca="1" si="24"/>
        <v/>
      </c>
      <c r="G268" s="22" t="str">
        <f t="shared" ca="1" si="27"/>
        <v/>
      </c>
    </row>
    <row r="269" spans="1:7">
      <c r="A269" s="20" t="str">
        <f t="shared" ca="1" si="25"/>
        <v/>
      </c>
      <c r="B269" s="21" t="str">
        <f t="shared" ca="1" si="21"/>
        <v/>
      </c>
      <c r="C269" s="22" t="str">
        <f t="shared" ca="1" si="26"/>
        <v/>
      </c>
      <c r="D269" s="22" t="str">
        <f t="shared" ca="1" si="22"/>
        <v/>
      </c>
      <c r="E269" s="22" t="str">
        <f t="shared" ca="1" si="23"/>
        <v/>
      </c>
      <c r="F269" s="22" t="str">
        <f t="shared" ca="1" si="24"/>
        <v/>
      </c>
      <c r="G269" s="22" t="str">
        <f t="shared" ca="1" si="27"/>
        <v/>
      </c>
    </row>
    <row r="270" spans="1:7">
      <c r="A270" s="23" t="str">
        <f t="shared" ca="1" si="25"/>
        <v/>
      </c>
      <c r="B270" s="24" t="str">
        <f t="shared" ca="1" si="21"/>
        <v/>
      </c>
      <c r="C270" s="25" t="str">
        <f t="shared" ca="1" si="26"/>
        <v/>
      </c>
      <c r="D270" s="25" t="str">
        <f t="shared" ca="1" si="22"/>
        <v/>
      </c>
      <c r="E270" s="25" t="str">
        <f t="shared" ca="1" si="23"/>
        <v/>
      </c>
      <c r="F270" s="25" t="str">
        <f t="shared" ca="1" si="24"/>
        <v/>
      </c>
      <c r="G270" s="25" t="str">
        <f t="shared" ca="1" si="27"/>
        <v/>
      </c>
    </row>
    <row r="271" spans="1:7">
      <c r="A271" s="20" t="str">
        <f t="shared" ca="1" si="25"/>
        <v/>
      </c>
      <c r="B271" s="21" t="str">
        <f t="shared" ca="1" si="21"/>
        <v/>
      </c>
      <c r="C271" s="22" t="str">
        <f t="shared" ca="1" si="26"/>
        <v/>
      </c>
      <c r="D271" s="22" t="str">
        <f t="shared" ca="1" si="22"/>
        <v/>
      </c>
      <c r="E271" s="19" t="str">
        <f t="shared" ca="1" si="23"/>
        <v/>
      </c>
      <c r="F271" s="22" t="str">
        <f t="shared" ca="1" si="24"/>
        <v/>
      </c>
      <c r="G271" s="22" t="str">
        <f t="shared" ca="1" si="27"/>
        <v/>
      </c>
    </row>
    <row r="272" spans="1:7">
      <c r="A272" s="20" t="str">
        <f t="shared" ca="1" si="25"/>
        <v/>
      </c>
      <c r="B272" s="21" t="str">
        <f t="shared" ca="1" si="21"/>
        <v/>
      </c>
      <c r="C272" s="22" t="str">
        <f t="shared" ca="1" si="26"/>
        <v/>
      </c>
      <c r="D272" s="22" t="str">
        <f t="shared" ca="1" si="22"/>
        <v/>
      </c>
      <c r="E272" s="22" t="str">
        <f t="shared" ca="1" si="23"/>
        <v/>
      </c>
      <c r="F272" s="22" t="str">
        <f t="shared" ca="1" si="24"/>
        <v/>
      </c>
      <c r="G272" s="22" t="str">
        <f t="shared" ca="1" si="27"/>
        <v/>
      </c>
    </row>
    <row r="273" spans="1:7">
      <c r="A273" s="23" t="str">
        <f t="shared" ca="1" si="25"/>
        <v/>
      </c>
      <c r="B273" s="24" t="str">
        <f t="shared" ca="1" si="21"/>
        <v/>
      </c>
      <c r="C273" s="25" t="str">
        <f t="shared" ca="1" si="26"/>
        <v/>
      </c>
      <c r="D273" s="25" t="str">
        <f t="shared" ca="1" si="22"/>
        <v/>
      </c>
      <c r="E273" s="25" t="str">
        <f t="shared" ca="1" si="23"/>
        <v/>
      </c>
      <c r="F273" s="25" t="str">
        <f t="shared" ca="1" si="24"/>
        <v/>
      </c>
      <c r="G273" s="25" t="str">
        <f t="shared" ca="1" si="27"/>
        <v/>
      </c>
    </row>
    <row r="274" spans="1:7">
      <c r="A274" s="17" t="str">
        <f t="shared" ca="1" si="25"/>
        <v/>
      </c>
      <c r="B274" s="18" t="str">
        <f t="shared" ca="1" si="21"/>
        <v/>
      </c>
      <c r="C274" s="19" t="str">
        <f t="shared" ca="1" si="26"/>
        <v/>
      </c>
      <c r="D274" s="19" t="str">
        <f t="shared" ca="1" si="22"/>
        <v/>
      </c>
      <c r="E274" s="19" t="str">
        <f t="shared" ca="1" si="23"/>
        <v/>
      </c>
      <c r="F274" s="19" t="str">
        <f t="shared" ca="1" si="24"/>
        <v/>
      </c>
      <c r="G274" s="19" t="str">
        <f t="shared" ca="1" si="27"/>
        <v/>
      </c>
    </row>
    <row r="275" spans="1:7">
      <c r="A275" s="20" t="str">
        <f t="shared" ca="1" si="25"/>
        <v/>
      </c>
      <c r="B275" s="21" t="str">
        <f t="shared" ca="1" si="21"/>
        <v/>
      </c>
      <c r="C275" s="22" t="str">
        <f t="shared" ca="1" si="26"/>
        <v/>
      </c>
      <c r="D275" s="22" t="str">
        <f t="shared" ca="1" si="22"/>
        <v/>
      </c>
      <c r="E275" s="22" t="str">
        <f t="shared" ca="1" si="23"/>
        <v/>
      </c>
      <c r="F275" s="22" t="str">
        <f t="shared" ca="1" si="24"/>
        <v/>
      </c>
      <c r="G275" s="22" t="str">
        <f t="shared" ca="1" si="27"/>
        <v/>
      </c>
    </row>
    <row r="276" spans="1:7">
      <c r="A276" s="23" t="str">
        <f t="shared" ca="1" si="25"/>
        <v/>
      </c>
      <c r="B276" s="24" t="str">
        <f t="shared" ca="1" si="21"/>
        <v/>
      </c>
      <c r="C276" s="25" t="str">
        <f t="shared" ca="1" si="26"/>
        <v/>
      </c>
      <c r="D276" s="25" t="str">
        <f t="shared" ca="1" si="22"/>
        <v/>
      </c>
      <c r="E276" s="25" t="str">
        <f t="shared" ca="1" si="23"/>
        <v/>
      </c>
      <c r="F276" s="25" t="str">
        <f t="shared" ca="1" si="24"/>
        <v/>
      </c>
      <c r="G276" s="25" t="str">
        <f t="shared" ca="1" si="27"/>
        <v/>
      </c>
    </row>
    <row r="277" spans="1:7">
      <c r="A277" s="20" t="str">
        <f t="shared" ca="1" si="25"/>
        <v/>
      </c>
      <c r="B277" s="21" t="str">
        <f t="shared" ca="1" si="21"/>
        <v/>
      </c>
      <c r="C277" s="22" t="str">
        <f t="shared" ca="1" si="26"/>
        <v/>
      </c>
      <c r="D277" s="22" t="str">
        <f t="shared" ca="1" si="22"/>
        <v/>
      </c>
      <c r="E277" s="19" t="str">
        <f t="shared" ca="1" si="23"/>
        <v/>
      </c>
      <c r="F277" s="22" t="str">
        <f t="shared" ca="1" si="24"/>
        <v/>
      </c>
      <c r="G277" s="22" t="str">
        <f t="shared" ca="1" si="27"/>
        <v/>
      </c>
    </row>
    <row r="278" spans="1:7">
      <c r="A278" s="20" t="str">
        <f t="shared" ca="1" si="25"/>
        <v/>
      </c>
      <c r="B278" s="21" t="str">
        <f t="shared" ref="B278:B341" ca="1" si="28">Show.Date</f>
        <v/>
      </c>
      <c r="C278" s="22" t="str">
        <f t="shared" ca="1" si="26"/>
        <v/>
      </c>
      <c r="D278" s="22" t="str">
        <f t="shared" ref="D278:D341" ca="1" si="29">Interest</f>
        <v/>
      </c>
      <c r="E278" s="22" t="str">
        <f t="shared" ref="E278:E341" ca="1" si="30">Principal</f>
        <v/>
      </c>
      <c r="F278" s="22" t="str">
        <f t="shared" ref="F278:F341" ca="1" si="31">Ending.Balance</f>
        <v/>
      </c>
      <c r="G278" s="22" t="str">
        <f t="shared" ca="1" si="27"/>
        <v/>
      </c>
    </row>
    <row r="279" spans="1:7">
      <c r="A279" s="23" t="str">
        <f t="shared" ref="A279:A342" ca="1" si="32">payment.Num</f>
        <v/>
      </c>
      <c r="B279" s="24" t="str">
        <f t="shared" ca="1" si="28"/>
        <v/>
      </c>
      <c r="C279" s="25" t="str">
        <f t="shared" ref="C279:C342" ca="1" si="33">Beg.Bal</f>
        <v/>
      </c>
      <c r="D279" s="25" t="str">
        <f t="shared" ca="1" si="29"/>
        <v/>
      </c>
      <c r="E279" s="25" t="str">
        <f t="shared" ca="1" si="30"/>
        <v/>
      </c>
      <c r="F279" s="25" t="str">
        <f t="shared" ca="1" si="31"/>
        <v/>
      </c>
      <c r="G279" s="25" t="str">
        <f t="shared" ref="G279:G342" ca="1" si="34">Cum.Interest</f>
        <v/>
      </c>
    </row>
    <row r="280" spans="1:7">
      <c r="A280" s="20" t="str">
        <f t="shared" ca="1" si="32"/>
        <v/>
      </c>
      <c r="B280" s="21" t="str">
        <f t="shared" ca="1" si="28"/>
        <v/>
      </c>
      <c r="C280" s="22" t="str">
        <f t="shared" ca="1" si="33"/>
        <v/>
      </c>
      <c r="D280" s="22" t="str">
        <f t="shared" ca="1" si="29"/>
        <v/>
      </c>
      <c r="E280" s="19" t="str">
        <f t="shared" ca="1" si="30"/>
        <v/>
      </c>
      <c r="F280" s="22" t="str">
        <f t="shared" ca="1" si="31"/>
        <v/>
      </c>
      <c r="G280" s="22" t="str">
        <f t="shared" ca="1" si="34"/>
        <v/>
      </c>
    </row>
    <row r="281" spans="1:7">
      <c r="A281" s="20" t="str">
        <f t="shared" ca="1" si="32"/>
        <v/>
      </c>
      <c r="B281" s="21" t="str">
        <f t="shared" ca="1" si="28"/>
        <v/>
      </c>
      <c r="C281" s="22" t="str">
        <f t="shared" ca="1" si="33"/>
        <v/>
      </c>
      <c r="D281" s="22" t="str">
        <f t="shared" ca="1" si="29"/>
        <v/>
      </c>
      <c r="E281" s="22" t="str">
        <f t="shared" ca="1" si="30"/>
        <v/>
      </c>
      <c r="F281" s="22" t="str">
        <f t="shared" ca="1" si="31"/>
        <v/>
      </c>
      <c r="G281" s="22" t="str">
        <f t="shared" ca="1" si="34"/>
        <v/>
      </c>
    </row>
    <row r="282" spans="1:7">
      <c r="A282" s="23" t="str">
        <f t="shared" ca="1" si="32"/>
        <v/>
      </c>
      <c r="B282" s="24" t="str">
        <f t="shared" ca="1" si="28"/>
        <v/>
      </c>
      <c r="C282" s="25" t="str">
        <f t="shared" ca="1" si="33"/>
        <v/>
      </c>
      <c r="D282" s="25" t="str">
        <f t="shared" ca="1" si="29"/>
        <v/>
      </c>
      <c r="E282" s="25" t="str">
        <f t="shared" ca="1" si="30"/>
        <v/>
      </c>
      <c r="F282" s="25" t="str">
        <f t="shared" ca="1" si="31"/>
        <v/>
      </c>
      <c r="G282" s="25" t="str">
        <f t="shared" ca="1" si="34"/>
        <v/>
      </c>
    </row>
    <row r="283" spans="1:7">
      <c r="A283" s="17" t="str">
        <f t="shared" ca="1" si="32"/>
        <v/>
      </c>
      <c r="B283" s="18" t="str">
        <f t="shared" ca="1" si="28"/>
        <v/>
      </c>
      <c r="C283" s="19" t="str">
        <f t="shared" ca="1" si="33"/>
        <v/>
      </c>
      <c r="D283" s="19" t="str">
        <f t="shared" ca="1" si="29"/>
        <v/>
      </c>
      <c r="E283" s="19" t="str">
        <f t="shared" ca="1" si="30"/>
        <v/>
      </c>
      <c r="F283" s="19" t="str">
        <f t="shared" ca="1" si="31"/>
        <v/>
      </c>
      <c r="G283" s="19" t="str">
        <f t="shared" ca="1" si="34"/>
        <v/>
      </c>
    </row>
    <row r="284" spans="1:7">
      <c r="A284" s="20" t="str">
        <f t="shared" ca="1" si="32"/>
        <v/>
      </c>
      <c r="B284" s="21" t="str">
        <f t="shared" ca="1" si="28"/>
        <v/>
      </c>
      <c r="C284" s="22" t="str">
        <f t="shared" ca="1" si="33"/>
        <v/>
      </c>
      <c r="D284" s="22" t="str">
        <f t="shared" ca="1" si="29"/>
        <v/>
      </c>
      <c r="E284" s="22" t="str">
        <f t="shared" ca="1" si="30"/>
        <v/>
      </c>
      <c r="F284" s="22" t="str">
        <f t="shared" ca="1" si="31"/>
        <v/>
      </c>
      <c r="G284" s="22" t="str">
        <f t="shared" ca="1" si="34"/>
        <v/>
      </c>
    </row>
    <row r="285" spans="1:7">
      <c r="A285" s="23" t="str">
        <f t="shared" ca="1" si="32"/>
        <v/>
      </c>
      <c r="B285" s="24" t="str">
        <f t="shared" ca="1" si="28"/>
        <v/>
      </c>
      <c r="C285" s="25" t="str">
        <f t="shared" ca="1" si="33"/>
        <v/>
      </c>
      <c r="D285" s="25" t="str">
        <f t="shared" ca="1" si="29"/>
        <v/>
      </c>
      <c r="E285" s="25" t="str">
        <f t="shared" ca="1" si="30"/>
        <v/>
      </c>
      <c r="F285" s="25" t="str">
        <f t="shared" ca="1" si="31"/>
        <v/>
      </c>
      <c r="G285" s="25" t="str">
        <f t="shared" ca="1" si="34"/>
        <v/>
      </c>
    </row>
    <row r="286" spans="1:7">
      <c r="A286" s="20" t="str">
        <f t="shared" ca="1" si="32"/>
        <v/>
      </c>
      <c r="B286" s="21" t="str">
        <f t="shared" ca="1" si="28"/>
        <v/>
      </c>
      <c r="C286" s="22" t="str">
        <f t="shared" ca="1" si="33"/>
        <v/>
      </c>
      <c r="D286" s="22" t="str">
        <f t="shared" ca="1" si="29"/>
        <v/>
      </c>
      <c r="E286" s="19" t="str">
        <f t="shared" ca="1" si="30"/>
        <v/>
      </c>
      <c r="F286" s="22" t="str">
        <f t="shared" ca="1" si="31"/>
        <v/>
      </c>
      <c r="G286" s="22" t="str">
        <f t="shared" ca="1" si="34"/>
        <v/>
      </c>
    </row>
    <row r="287" spans="1:7">
      <c r="A287" s="20" t="str">
        <f t="shared" ca="1" si="32"/>
        <v/>
      </c>
      <c r="B287" s="21" t="str">
        <f t="shared" ca="1" si="28"/>
        <v/>
      </c>
      <c r="C287" s="22" t="str">
        <f t="shared" ca="1" si="33"/>
        <v/>
      </c>
      <c r="D287" s="22" t="str">
        <f t="shared" ca="1" si="29"/>
        <v/>
      </c>
      <c r="E287" s="22" t="str">
        <f t="shared" ca="1" si="30"/>
        <v/>
      </c>
      <c r="F287" s="22" t="str">
        <f t="shared" ca="1" si="31"/>
        <v/>
      </c>
      <c r="G287" s="22" t="str">
        <f t="shared" ca="1" si="34"/>
        <v/>
      </c>
    </row>
    <row r="288" spans="1:7">
      <c r="A288" s="23" t="str">
        <f t="shared" ca="1" si="32"/>
        <v/>
      </c>
      <c r="B288" s="24" t="str">
        <f t="shared" ca="1" si="28"/>
        <v/>
      </c>
      <c r="C288" s="25" t="str">
        <f t="shared" ca="1" si="33"/>
        <v/>
      </c>
      <c r="D288" s="25" t="str">
        <f t="shared" ca="1" si="29"/>
        <v/>
      </c>
      <c r="E288" s="25" t="str">
        <f t="shared" ca="1" si="30"/>
        <v/>
      </c>
      <c r="F288" s="25" t="str">
        <f t="shared" ca="1" si="31"/>
        <v/>
      </c>
      <c r="G288" s="25" t="str">
        <f t="shared" ca="1" si="34"/>
        <v/>
      </c>
    </row>
    <row r="289" spans="1:7">
      <c r="A289" s="20" t="str">
        <f t="shared" ca="1" si="32"/>
        <v/>
      </c>
      <c r="B289" s="21" t="str">
        <f t="shared" ca="1" si="28"/>
        <v/>
      </c>
      <c r="C289" s="22" t="str">
        <f t="shared" ca="1" si="33"/>
        <v/>
      </c>
      <c r="D289" s="22" t="str">
        <f t="shared" ca="1" si="29"/>
        <v/>
      </c>
      <c r="E289" s="19" t="str">
        <f t="shared" ca="1" si="30"/>
        <v/>
      </c>
      <c r="F289" s="22" t="str">
        <f t="shared" ca="1" si="31"/>
        <v/>
      </c>
      <c r="G289" s="22" t="str">
        <f t="shared" ca="1" si="34"/>
        <v/>
      </c>
    </row>
    <row r="290" spans="1:7">
      <c r="A290" s="20" t="str">
        <f t="shared" ca="1" si="32"/>
        <v/>
      </c>
      <c r="B290" s="21" t="str">
        <f t="shared" ca="1" si="28"/>
        <v/>
      </c>
      <c r="C290" s="22" t="str">
        <f t="shared" ca="1" si="33"/>
        <v/>
      </c>
      <c r="D290" s="22" t="str">
        <f t="shared" ca="1" si="29"/>
        <v/>
      </c>
      <c r="E290" s="22" t="str">
        <f t="shared" ca="1" si="30"/>
        <v/>
      </c>
      <c r="F290" s="22" t="str">
        <f t="shared" ca="1" si="31"/>
        <v/>
      </c>
      <c r="G290" s="22" t="str">
        <f t="shared" ca="1" si="34"/>
        <v/>
      </c>
    </row>
    <row r="291" spans="1:7">
      <c r="A291" s="23" t="str">
        <f t="shared" ca="1" si="32"/>
        <v/>
      </c>
      <c r="B291" s="24" t="str">
        <f t="shared" ca="1" si="28"/>
        <v/>
      </c>
      <c r="C291" s="25" t="str">
        <f t="shared" ca="1" si="33"/>
        <v/>
      </c>
      <c r="D291" s="25" t="str">
        <f t="shared" ca="1" si="29"/>
        <v/>
      </c>
      <c r="E291" s="25" t="str">
        <f t="shared" ca="1" si="30"/>
        <v/>
      </c>
      <c r="F291" s="25" t="str">
        <f t="shared" ca="1" si="31"/>
        <v/>
      </c>
      <c r="G291" s="25" t="str">
        <f t="shared" ca="1" si="34"/>
        <v/>
      </c>
    </row>
    <row r="292" spans="1:7">
      <c r="A292" s="17" t="str">
        <f t="shared" ca="1" si="32"/>
        <v/>
      </c>
      <c r="B292" s="18" t="str">
        <f t="shared" ca="1" si="28"/>
        <v/>
      </c>
      <c r="C292" s="19" t="str">
        <f t="shared" ca="1" si="33"/>
        <v/>
      </c>
      <c r="D292" s="19" t="str">
        <f t="shared" ca="1" si="29"/>
        <v/>
      </c>
      <c r="E292" s="19" t="str">
        <f t="shared" ca="1" si="30"/>
        <v/>
      </c>
      <c r="F292" s="19" t="str">
        <f t="shared" ca="1" si="31"/>
        <v/>
      </c>
      <c r="G292" s="19" t="str">
        <f t="shared" ca="1" si="34"/>
        <v/>
      </c>
    </row>
    <row r="293" spans="1:7">
      <c r="A293" s="20" t="str">
        <f t="shared" ca="1" si="32"/>
        <v/>
      </c>
      <c r="B293" s="21" t="str">
        <f t="shared" ca="1" si="28"/>
        <v/>
      </c>
      <c r="C293" s="22" t="str">
        <f t="shared" ca="1" si="33"/>
        <v/>
      </c>
      <c r="D293" s="22" t="str">
        <f t="shared" ca="1" si="29"/>
        <v/>
      </c>
      <c r="E293" s="22" t="str">
        <f t="shared" ca="1" si="30"/>
        <v/>
      </c>
      <c r="F293" s="22" t="str">
        <f t="shared" ca="1" si="31"/>
        <v/>
      </c>
      <c r="G293" s="22" t="str">
        <f t="shared" ca="1" si="34"/>
        <v/>
      </c>
    </row>
    <row r="294" spans="1:7">
      <c r="A294" s="23" t="str">
        <f t="shared" ca="1" si="32"/>
        <v/>
      </c>
      <c r="B294" s="24" t="str">
        <f t="shared" ca="1" si="28"/>
        <v/>
      </c>
      <c r="C294" s="25" t="str">
        <f t="shared" ca="1" si="33"/>
        <v/>
      </c>
      <c r="D294" s="25" t="str">
        <f t="shared" ca="1" si="29"/>
        <v/>
      </c>
      <c r="E294" s="25" t="str">
        <f t="shared" ca="1" si="30"/>
        <v/>
      </c>
      <c r="F294" s="25" t="str">
        <f t="shared" ca="1" si="31"/>
        <v/>
      </c>
      <c r="G294" s="25" t="str">
        <f t="shared" ca="1" si="34"/>
        <v/>
      </c>
    </row>
    <row r="295" spans="1:7">
      <c r="A295" s="20" t="str">
        <f t="shared" ca="1" si="32"/>
        <v/>
      </c>
      <c r="B295" s="21" t="str">
        <f t="shared" ca="1" si="28"/>
        <v/>
      </c>
      <c r="C295" s="22" t="str">
        <f t="shared" ca="1" si="33"/>
        <v/>
      </c>
      <c r="D295" s="22" t="str">
        <f t="shared" ca="1" si="29"/>
        <v/>
      </c>
      <c r="E295" s="19" t="str">
        <f t="shared" ca="1" si="30"/>
        <v/>
      </c>
      <c r="F295" s="22" t="str">
        <f t="shared" ca="1" si="31"/>
        <v/>
      </c>
      <c r="G295" s="22" t="str">
        <f t="shared" ca="1" si="34"/>
        <v/>
      </c>
    </row>
    <row r="296" spans="1:7">
      <c r="A296" s="20" t="str">
        <f t="shared" ca="1" si="32"/>
        <v/>
      </c>
      <c r="B296" s="21" t="str">
        <f t="shared" ca="1" si="28"/>
        <v/>
      </c>
      <c r="C296" s="22" t="str">
        <f t="shared" ca="1" si="33"/>
        <v/>
      </c>
      <c r="D296" s="22" t="str">
        <f t="shared" ca="1" si="29"/>
        <v/>
      </c>
      <c r="E296" s="22" t="str">
        <f t="shared" ca="1" si="30"/>
        <v/>
      </c>
      <c r="F296" s="22" t="str">
        <f t="shared" ca="1" si="31"/>
        <v/>
      </c>
      <c r="G296" s="22" t="str">
        <f t="shared" ca="1" si="34"/>
        <v/>
      </c>
    </row>
    <row r="297" spans="1:7">
      <c r="A297" s="23" t="str">
        <f t="shared" ca="1" si="32"/>
        <v/>
      </c>
      <c r="B297" s="24" t="str">
        <f t="shared" ca="1" si="28"/>
        <v/>
      </c>
      <c r="C297" s="25" t="str">
        <f t="shared" ca="1" si="33"/>
        <v/>
      </c>
      <c r="D297" s="25" t="str">
        <f t="shared" ca="1" si="29"/>
        <v/>
      </c>
      <c r="E297" s="25" t="str">
        <f t="shared" ca="1" si="30"/>
        <v/>
      </c>
      <c r="F297" s="25" t="str">
        <f t="shared" ca="1" si="31"/>
        <v/>
      </c>
      <c r="G297" s="25" t="str">
        <f t="shared" ca="1" si="34"/>
        <v/>
      </c>
    </row>
    <row r="298" spans="1:7">
      <c r="A298" s="20" t="str">
        <f t="shared" ca="1" si="32"/>
        <v/>
      </c>
      <c r="B298" s="21" t="str">
        <f t="shared" ca="1" si="28"/>
        <v/>
      </c>
      <c r="C298" s="22" t="str">
        <f t="shared" ca="1" si="33"/>
        <v/>
      </c>
      <c r="D298" s="22" t="str">
        <f t="shared" ca="1" si="29"/>
        <v/>
      </c>
      <c r="E298" s="19" t="str">
        <f t="shared" ca="1" si="30"/>
        <v/>
      </c>
      <c r="F298" s="22" t="str">
        <f t="shared" ca="1" si="31"/>
        <v/>
      </c>
      <c r="G298" s="22" t="str">
        <f t="shared" ca="1" si="34"/>
        <v/>
      </c>
    </row>
    <row r="299" spans="1:7">
      <c r="A299" s="20" t="str">
        <f t="shared" ca="1" si="32"/>
        <v/>
      </c>
      <c r="B299" s="21" t="str">
        <f t="shared" ca="1" si="28"/>
        <v/>
      </c>
      <c r="C299" s="22" t="str">
        <f t="shared" ca="1" si="33"/>
        <v/>
      </c>
      <c r="D299" s="22" t="str">
        <f t="shared" ca="1" si="29"/>
        <v/>
      </c>
      <c r="E299" s="22" t="str">
        <f t="shared" ca="1" si="30"/>
        <v/>
      </c>
      <c r="F299" s="22" t="str">
        <f t="shared" ca="1" si="31"/>
        <v/>
      </c>
      <c r="G299" s="22" t="str">
        <f t="shared" ca="1" si="34"/>
        <v/>
      </c>
    </row>
    <row r="300" spans="1:7">
      <c r="A300" s="23" t="str">
        <f t="shared" ca="1" si="32"/>
        <v/>
      </c>
      <c r="B300" s="24" t="str">
        <f t="shared" ca="1" si="28"/>
        <v/>
      </c>
      <c r="C300" s="25" t="str">
        <f t="shared" ca="1" si="33"/>
        <v/>
      </c>
      <c r="D300" s="25" t="str">
        <f t="shared" ca="1" si="29"/>
        <v/>
      </c>
      <c r="E300" s="25" t="str">
        <f t="shared" ca="1" si="30"/>
        <v/>
      </c>
      <c r="F300" s="25" t="str">
        <f t="shared" ca="1" si="31"/>
        <v/>
      </c>
      <c r="G300" s="25" t="str">
        <f t="shared" ca="1" si="34"/>
        <v/>
      </c>
    </row>
    <row r="301" spans="1:7">
      <c r="A301" s="17" t="str">
        <f t="shared" ca="1" si="32"/>
        <v/>
      </c>
      <c r="B301" s="18" t="str">
        <f t="shared" ca="1" si="28"/>
        <v/>
      </c>
      <c r="C301" s="19" t="str">
        <f t="shared" ca="1" si="33"/>
        <v/>
      </c>
      <c r="D301" s="19" t="str">
        <f t="shared" ca="1" si="29"/>
        <v/>
      </c>
      <c r="E301" s="19" t="str">
        <f t="shared" ca="1" si="30"/>
        <v/>
      </c>
      <c r="F301" s="19" t="str">
        <f t="shared" ca="1" si="31"/>
        <v/>
      </c>
      <c r="G301" s="19" t="str">
        <f t="shared" ca="1" si="34"/>
        <v/>
      </c>
    </row>
    <row r="302" spans="1:7">
      <c r="A302" s="20" t="str">
        <f t="shared" ca="1" si="32"/>
        <v/>
      </c>
      <c r="B302" s="21" t="str">
        <f t="shared" ca="1" si="28"/>
        <v/>
      </c>
      <c r="C302" s="22" t="str">
        <f t="shared" ca="1" si="33"/>
        <v/>
      </c>
      <c r="D302" s="22" t="str">
        <f t="shared" ca="1" si="29"/>
        <v/>
      </c>
      <c r="E302" s="22" t="str">
        <f t="shared" ca="1" si="30"/>
        <v/>
      </c>
      <c r="F302" s="22" t="str">
        <f t="shared" ca="1" si="31"/>
        <v/>
      </c>
      <c r="G302" s="22" t="str">
        <f t="shared" ca="1" si="34"/>
        <v/>
      </c>
    </row>
    <row r="303" spans="1:7">
      <c r="A303" s="23" t="str">
        <f t="shared" ca="1" si="32"/>
        <v/>
      </c>
      <c r="B303" s="24" t="str">
        <f t="shared" ca="1" si="28"/>
        <v/>
      </c>
      <c r="C303" s="25" t="str">
        <f t="shared" ca="1" si="33"/>
        <v/>
      </c>
      <c r="D303" s="25" t="str">
        <f t="shared" ca="1" si="29"/>
        <v/>
      </c>
      <c r="E303" s="25" t="str">
        <f t="shared" ca="1" si="30"/>
        <v/>
      </c>
      <c r="F303" s="25" t="str">
        <f t="shared" ca="1" si="31"/>
        <v/>
      </c>
      <c r="G303" s="25" t="str">
        <f t="shared" ca="1" si="34"/>
        <v/>
      </c>
    </row>
    <row r="304" spans="1:7">
      <c r="A304" s="20" t="str">
        <f t="shared" ca="1" si="32"/>
        <v/>
      </c>
      <c r="B304" s="21" t="str">
        <f t="shared" ca="1" si="28"/>
        <v/>
      </c>
      <c r="C304" s="22" t="str">
        <f t="shared" ca="1" si="33"/>
        <v/>
      </c>
      <c r="D304" s="22" t="str">
        <f t="shared" ca="1" si="29"/>
        <v/>
      </c>
      <c r="E304" s="19" t="str">
        <f t="shared" ca="1" si="30"/>
        <v/>
      </c>
      <c r="F304" s="22" t="str">
        <f t="shared" ca="1" si="31"/>
        <v/>
      </c>
      <c r="G304" s="22" t="str">
        <f t="shared" ca="1" si="34"/>
        <v/>
      </c>
    </row>
    <row r="305" spans="1:7">
      <c r="A305" s="20" t="str">
        <f t="shared" ca="1" si="32"/>
        <v/>
      </c>
      <c r="B305" s="21" t="str">
        <f t="shared" ca="1" si="28"/>
        <v/>
      </c>
      <c r="C305" s="22" t="str">
        <f t="shared" ca="1" si="33"/>
        <v/>
      </c>
      <c r="D305" s="22" t="str">
        <f t="shared" ca="1" si="29"/>
        <v/>
      </c>
      <c r="E305" s="22" t="str">
        <f t="shared" ca="1" si="30"/>
        <v/>
      </c>
      <c r="F305" s="22" t="str">
        <f t="shared" ca="1" si="31"/>
        <v/>
      </c>
      <c r="G305" s="22" t="str">
        <f t="shared" ca="1" si="34"/>
        <v/>
      </c>
    </row>
    <row r="306" spans="1:7">
      <c r="A306" s="23" t="str">
        <f t="shared" ca="1" si="32"/>
        <v/>
      </c>
      <c r="B306" s="24" t="str">
        <f t="shared" ca="1" si="28"/>
        <v/>
      </c>
      <c r="C306" s="25" t="str">
        <f t="shared" ca="1" si="33"/>
        <v/>
      </c>
      <c r="D306" s="25" t="str">
        <f t="shared" ca="1" si="29"/>
        <v/>
      </c>
      <c r="E306" s="25" t="str">
        <f t="shared" ca="1" si="30"/>
        <v/>
      </c>
      <c r="F306" s="25" t="str">
        <f t="shared" ca="1" si="31"/>
        <v/>
      </c>
      <c r="G306" s="25" t="str">
        <f t="shared" ca="1" si="34"/>
        <v/>
      </c>
    </row>
    <row r="307" spans="1:7">
      <c r="A307" s="20" t="str">
        <f t="shared" ca="1" si="32"/>
        <v/>
      </c>
      <c r="B307" s="21" t="str">
        <f t="shared" ca="1" si="28"/>
        <v/>
      </c>
      <c r="C307" s="22" t="str">
        <f t="shared" ca="1" si="33"/>
        <v/>
      </c>
      <c r="D307" s="22" t="str">
        <f t="shared" ca="1" si="29"/>
        <v/>
      </c>
      <c r="E307" s="19" t="str">
        <f t="shared" ca="1" si="30"/>
        <v/>
      </c>
      <c r="F307" s="22" t="str">
        <f t="shared" ca="1" si="31"/>
        <v/>
      </c>
      <c r="G307" s="22" t="str">
        <f t="shared" ca="1" si="34"/>
        <v/>
      </c>
    </row>
    <row r="308" spans="1:7">
      <c r="A308" s="20" t="str">
        <f t="shared" ca="1" si="32"/>
        <v/>
      </c>
      <c r="B308" s="21" t="str">
        <f t="shared" ca="1" si="28"/>
        <v/>
      </c>
      <c r="C308" s="22" t="str">
        <f t="shared" ca="1" si="33"/>
        <v/>
      </c>
      <c r="D308" s="22" t="str">
        <f t="shared" ca="1" si="29"/>
        <v/>
      </c>
      <c r="E308" s="22" t="str">
        <f t="shared" ca="1" si="30"/>
        <v/>
      </c>
      <c r="F308" s="22" t="str">
        <f t="shared" ca="1" si="31"/>
        <v/>
      </c>
      <c r="G308" s="22" t="str">
        <f t="shared" ca="1" si="34"/>
        <v/>
      </c>
    </row>
    <row r="309" spans="1:7">
      <c r="A309" s="23" t="str">
        <f t="shared" ca="1" si="32"/>
        <v/>
      </c>
      <c r="B309" s="24" t="str">
        <f t="shared" ca="1" si="28"/>
        <v/>
      </c>
      <c r="C309" s="25" t="str">
        <f t="shared" ca="1" si="33"/>
        <v/>
      </c>
      <c r="D309" s="25" t="str">
        <f t="shared" ca="1" si="29"/>
        <v/>
      </c>
      <c r="E309" s="25" t="str">
        <f t="shared" ca="1" si="30"/>
        <v/>
      </c>
      <c r="F309" s="25" t="str">
        <f t="shared" ca="1" si="31"/>
        <v/>
      </c>
      <c r="G309" s="25" t="str">
        <f t="shared" ca="1" si="34"/>
        <v/>
      </c>
    </row>
    <row r="310" spans="1:7">
      <c r="A310" s="17" t="str">
        <f t="shared" ca="1" si="32"/>
        <v/>
      </c>
      <c r="B310" s="18" t="str">
        <f t="shared" ca="1" si="28"/>
        <v/>
      </c>
      <c r="C310" s="19" t="str">
        <f t="shared" ca="1" si="33"/>
        <v/>
      </c>
      <c r="D310" s="19" t="str">
        <f t="shared" ca="1" si="29"/>
        <v/>
      </c>
      <c r="E310" s="19" t="str">
        <f t="shared" ca="1" si="30"/>
        <v/>
      </c>
      <c r="F310" s="19" t="str">
        <f t="shared" ca="1" si="31"/>
        <v/>
      </c>
      <c r="G310" s="19" t="str">
        <f t="shared" ca="1" si="34"/>
        <v/>
      </c>
    </row>
    <row r="311" spans="1:7">
      <c r="A311" s="20" t="str">
        <f t="shared" ca="1" si="32"/>
        <v/>
      </c>
      <c r="B311" s="21" t="str">
        <f t="shared" ca="1" si="28"/>
        <v/>
      </c>
      <c r="C311" s="22" t="str">
        <f t="shared" ca="1" si="33"/>
        <v/>
      </c>
      <c r="D311" s="22" t="str">
        <f t="shared" ca="1" si="29"/>
        <v/>
      </c>
      <c r="E311" s="22" t="str">
        <f t="shared" ca="1" si="30"/>
        <v/>
      </c>
      <c r="F311" s="22" t="str">
        <f t="shared" ca="1" si="31"/>
        <v/>
      </c>
      <c r="G311" s="22" t="str">
        <f t="shared" ca="1" si="34"/>
        <v/>
      </c>
    </row>
    <row r="312" spans="1:7">
      <c r="A312" s="23" t="str">
        <f t="shared" ca="1" si="32"/>
        <v/>
      </c>
      <c r="B312" s="24" t="str">
        <f t="shared" ca="1" si="28"/>
        <v/>
      </c>
      <c r="C312" s="25" t="str">
        <f t="shared" ca="1" si="33"/>
        <v/>
      </c>
      <c r="D312" s="25" t="str">
        <f t="shared" ca="1" si="29"/>
        <v/>
      </c>
      <c r="E312" s="25" t="str">
        <f t="shared" ca="1" si="30"/>
        <v/>
      </c>
      <c r="F312" s="25" t="str">
        <f t="shared" ca="1" si="31"/>
        <v/>
      </c>
      <c r="G312" s="25" t="str">
        <f t="shared" ca="1" si="34"/>
        <v/>
      </c>
    </row>
    <row r="313" spans="1:7">
      <c r="A313" s="20" t="str">
        <f t="shared" ca="1" si="32"/>
        <v/>
      </c>
      <c r="B313" s="21" t="str">
        <f t="shared" ca="1" si="28"/>
        <v/>
      </c>
      <c r="C313" s="22" t="str">
        <f t="shared" ca="1" si="33"/>
        <v/>
      </c>
      <c r="D313" s="22" t="str">
        <f t="shared" ca="1" si="29"/>
        <v/>
      </c>
      <c r="E313" s="19" t="str">
        <f t="shared" ca="1" si="30"/>
        <v/>
      </c>
      <c r="F313" s="22" t="str">
        <f t="shared" ca="1" si="31"/>
        <v/>
      </c>
      <c r="G313" s="22" t="str">
        <f t="shared" ca="1" si="34"/>
        <v/>
      </c>
    </row>
    <row r="314" spans="1:7">
      <c r="A314" s="20" t="str">
        <f t="shared" ca="1" si="32"/>
        <v/>
      </c>
      <c r="B314" s="21" t="str">
        <f t="shared" ca="1" si="28"/>
        <v/>
      </c>
      <c r="C314" s="22" t="str">
        <f t="shared" ca="1" si="33"/>
        <v/>
      </c>
      <c r="D314" s="22" t="str">
        <f t="shared" ca="1" si="29"/>
        <v/>
      </c>
      <c r="E314" s="22" t="str">
        <f t="shared" ca="1" si="30"/>
        <v/>
      </c>
      <c r="F314" s="22" t="str">
        <f t="shared" ca="1" si="31"/>
        <v/>
      </c>
      <c r="G314" s="22" t="str">
        <f t="shared" ca="1" si="34"/>
        <v/>
      </c>
    </row>
    <row r="315" spans="1:7">
      <c r="A315" s="23" t="str">
        <f t="shared" ca="1" si="32"/>
        <v/>
      </c>
      <c r="B315" s="24" t="str">
        <f t="shared" ca="1" si="28"/>
        <v/>
      </c>
      <c r="C315" s="25" t="str">
        <f t="shared" ca="1" si="33"/>
        <v/>
      </c>
      <c r="D315" s="25" t="str">
        <f t="shared" ca="1" si="29"/>
        <v/>
      </c>
      <c r="E315" s="25" t="str">
        <f t="shared" ca="1" si="30"/>
        <v/>
      </c>
      <c r="F315" s="25" t="str">
        <f t="shared" ca="1" si="31"/>
        <v/>
      </c>
      <c r="G315" s="25" t="str">
        <f t="shared" ca="1" si="34"/>
        <v/>
      </c>
    </row>
    <row r="316" spans="1:7">
      <c r="A316" s="20" t="str">
        <f t="shared" ca="1" si="32"/>
        <v/>
      </c>
      <c r="B316" s="21" t="str">
        <f t="shared" ca="1" si="28"/>
        <v/>
      </c>
      <c r="C316" s="22" t="str">
        <f t="shared" ca="1" si="33"/>
        <v/>
      </c>
      <c r="D316" s="22" t="str">
        <f t="shared" ca="1" si="29"/>
        <v/>
      </c>
      <c r="E316" s="19" t="str">
        <f t="shared" ca="1" si="30"/>
        <v/>
      </c>
      <c r="F316" s="22" t="str">
        <f t="shared" ca="1" si="31"/>
        <v/>
      </c>
      <c r="G316" s="22" t="str">
        <f t="shared" ca="1" si="34"/>
        <v/>
      </c>
    </row>
    <row r="317" spans="1:7">
      <c r="A317" s="20" t="str">
        <f t="shared" ca="1" si="32"/>
        <v/>
      </c>
      <c r="B317" s="21" t="str">
        <f t="shared" ca="1" si="28"/>
        <v/>
      </c>
      <c r="C317" s="22" t="str">
        <f t="shared" ca="1" si="33"/>
        <v/>
      </c>
      <c r="D317" s="22" t="str">
        <f t="shared" ca="1" si="29"/>
        <v/>
      </c>
      <c r="E317" s="22" t="str">
        <f t="shared" ca="1" si="30"/>
        <v/>
      </c>
      <c r="F317" s="22" t="str">
        <f t="shared" ca="1" si="31"/>
        <v/>
      </c>
      <c r="G317" s="22" t="str">
        <f t="shared" ca="1" si="34"/>
        <v/>
      </c>
    </row>
    <row r="318" spans="1:7">
      <c r="A318" s="23" t="str">
        <f t="shared" ca="1" si="32"/>
        <v/>
      </c>
      <c r="B318" s="24" t="str">
        <f t="shared" ca="1" si="28"/>
        <v/>
      </c>
      <c r="C318" s="25" t="str">
        <f t="shared" ca="1" si="33"/>
        <v/>
      </c>
      <c r="D318" s="25" t="str">
        <f t="shared" ca="1" si="29"/>
        <v/>
      </c>
      <c r="E318" s="25" t="str">
        <f t="shared" ca="1" si="30"/>
        <v/>
      </c>
      <c r="F318" s="25" t="str">
        <f t="shared" ca="1" si="31"/>
        <v/>
      </c>
      <c r="G318" s="25" t="str">
        <f t="shared" ca="1" si="34"/>
        <v/>
      </c>
    </row>
    <row r="319" spans="1:7">
      <c r="A319" s="17" t="str">
        <f t="shared" ca="1" si="32"/>
        <v/>
      </c>
      <c r="B319" s="18" t="str">
        <f t="shared" ca="1" si="28"/>
        <v/>
      </c>
      <c r="C319" s="19" t="str">
        <f t="shared" ca="1" si="33"/>
        <v/>
      </c>
      <c r="D319" s="19" t="str">
        <f t="shared" ca="1" si="29"/>
        <v/>
      </c>
      <c r="E319" s="19" t="str">
        <f t="shared" ca="1" si="30"/>
        <v/>
      </c>
      <c r="F319" s="19" t="str">
        <f t="shared" ca="1" si="31"/>
        <v/>
      </c>
      <c r="G319" s="19" t="str">
        <f t="shared" ca="1" si="34"/>
        <v/>
      </c>
    </row>
    <row r="320" spans="1:7">
      <c r="A320" s="20" t="str">
        <f t="shared" ca="1" si="32"/>
        <v/>
      </c>
      <c r="B320" s="21" t="str">
        <f t="shared" ca="1" si="28"/>
        <v/>
      </c>
      <c r="C320" s="22" t="str">
        <f t="shared" ca="1" si="33"/>
        <v/>
      </c>
      <c r="D320" s="22" t="str">
        <f t="shared" ca="1" si="29"/>
        <v/>
      </c>
      <c r="E320" s="22" t="str">
        <f t="shared" ca="1" si="30"/>
        <v/>
      </c>
      <c r="F320" s="22" t="str">
        <f t="shared" ca="1" si="31"/>
        <v/>
      </c>
      <c r="G320" s="22" t="str">
        <f t="shared" ca="1" si="34"/>
        <v/>
      </c>
    </row>
    <row r="321" spans="1:7">
      <c r="A321" s="23" t="str">
        <f t="shared" ca="1" si="32"/>
        <v/>
      </c>
      <c r="B321" s="24" t="str">
        <f t="shared" ca="1" si="28"/>
        <v/>
      </c>
      <c r="C321" s="25" t="str">
        <f t="shared" ca="1" si="33"/>
        <v/>
      </c>
      <c r="D321" s="25" t="str">
        <f t="shared" ca="1" si="29"/>
        <v/>
      </c>
      <c r="E321" s="25" t="str">
        <f t="shared" ca="1" si="30"/>
        <v/>
      </c>
      <c r="F321" s="25" t="str">
        <f t="shared" ca="1" si="31"/>
        <v/>
      </c>
      <c r="G321" s="25" t="str">
        <f t="shared" ca="1" si="34"/>
        <v/>
      </c>
    </row>
    <row r="322" spans="1:7">
      <c r="A322" s="20" t="str">
        <f t="shared" ca="1" si="32"/>
        <v/>
      </c>
      <c r="B322" s="21" t="str">
        <f t="shared" ca="1" si="28"/>
        <v/>
      </c>
      <c r="C322" s="22" t="str">
        <f t="shared" ca="1" si="33"/>
        <v/>
      </c>
      <c r="D322" s="22" t="str">
        <f t="shared" ca="1" si="29"/>
        <v/>
      </c>
      <c r="E322" s="22" t="str">
        <f t="shared" ca="1" si="30"/>
        <v/>
      </c>
      <c r="F322" s="22" t="str">
        <f t="shared" ca="1" si="31"/>
        <v/>
      </c>
      <c r="G322" s="22" t="str">
        <f t="shared" ca="1" si="34"/>
        <v/>
      </c>
    </row>
    <row r="323" spans="1:7">
      <c r="A323" s="20" t="str">
        <f t="shared" ca="1" si="32"/>
        <v/>
      </c>
      <c r="B323" s="21" t="str">
        <f t="shared" ca="1" si="28"/>
        <v/>
      </c>
      <c r="C323" s="22" t="str">
        <f t="shared" ca="1" si="33"/>
        <v/>
      </c>
      <c r="D323" s="22" t="str">
        <f t="shared" ca="1" si="29"/>
        <v/>
      </c>
      <c r="E323" s="22" t="str">
        <f t="shared" ca="1" si="30"/>
        <v/>
      </c>
      <c r="F323" s="22" t="str">
        <f t="shared" ca="1" si="31"/>
        <v/>
      </c>
      <c r="G323" s="22" t="str">
        <f t="shared" ca="1" si="34"/>
        <v/>
      </c>
    </row>
    <row r="324" spans="1:7">
      <c r="A324" s="23" t="str">
        <f t="shared" ca="1" si="32"/>
        <v/>
      </c>
      <c r="B324" s="24" t="str">
        <f t="shared" ca="1" si="28"/>
        <v/>
      </c>
      <c r="C324" s="25" t="str">
        <f t="shared" ca="1" si="33"/>
        <v/>
      </c>
      <c r="D324" s="25" t="str">
        <f t="shared" ca="1" si="29"/>
        <v/>
      </c>
      <c r="E324" s="25" t="str">
        <f t="shared" ca="1" si="30"/>
        <v/>
      </c>
      <c r="F324" s="25" t="str">
        <f t="shared" ca="1" si="31"/>
        <v/>
      </c>
      <c r="G324" s="25" t="str">
        <f t="shared" ca="1" si="34"/>
        <v/>
      </c>
    </row>
    <row r="325" spans="1:7">
      <c r="A325" s="20" t="str">
        <f t="shared" ca="1" si="32"/>
        <v/>
      </c>
      <c r="B325" s="21" t="str">
        <f t="shared" ca="1" si="28"/>
        <v/>
      </c>
      <c r="C325" s="22" t="str">
        <f t="shared" ca="1" si="33"/>
        <v/>
      </c>
      <c r="D325" s="22" t="str">
        <f t="shared" ca="1" si="29"/>
        <v/>
      </c>
      <c r="E325" s="22" t="str">
        <f t="shared" ca="1" si="30"/>
        <v/>
      </c>
      <c r="F325" s="22" t="str">
        <f t="shared" ca="1" si="31"/>
        <v/>
      </c>
      <c r="G325" s="22" t="str">
        <f t="shared" ca="1" si="34"/>
        <v/>
      </c>
    </row>
    <row r="326" spans="1:7">
      <c r="A326" s="20" t="str">
        <f t="shared" ca="1" si="32"/>
        <v/>
      </c>
      <c r="B326" s="21" t="str">
        <f t="shared" ca="1" si="28"/>
        <v/>
      </c>
      <c r="C326" s="22" t="str">
        <f t="shared" ca="1" si="33"/>
        <v/>
      </c>
      <c r="D326" s="22" t="str">
        <f t="shared" ca="1" si="29"/>
        <v/>
      </c>
      <c r="E326" s="22" t="str">
        <f t="shared" ca="1" si="30"/>
        <v/>
      </c>
      <c r="F326" s="22" t="str">
        <f t="shared" ca="1" si="31"/>
        <v/>
      </c>
      <c r="G326" s="22" t="str">
        <f t="shared" ca="1" si="34"/>
        <v/>
      </c>
    </row>
    <row r="327" spans="1:7">
      <c r="A327" s="23" t="str">
        <f t="shared" ca="1" si="32"/>
        <v/>
      </c>
      <c r="B327" s="24" t="str">
        <f t="shared" ca="1" si="28"/>
        <v/>
      </c>
      <c r="C327" s="25" t="str">
        <f t="shared" ca="1" si="33"/>
        <v/>
      </c>
      <c r="D327" s="25" t="str">
        <f t="shared" ca="1" si="29"/>
        <v/>
      </c>
      <c r="E327" s="25" t="str">
        <f t="shared" ca="1" si="30"/>
        <v/>
      </c>
      <c r="F327" s="25" t="str">
        <f t="shared" ca="1" si="31"/>
        <v/>
      </c>
      <c r="G327" s="25" t="str">
        <f t="shared" ca="1" si="34"/>
        <v/>
      </c>
    </row>
    <row r="328" spans="1:7">
      <c r="A328" s="17" t="str">
        <f t="shared" ca="1" si="32"/>
        <v/>
      </c>
      <c r="B328" s="18" t="str">
        <f t="shared" ca="1" si="28"/>
        <v/>
      </c>
      <c r="C328" s="19" t="str">
        <f t="shared" ca="1" si="33"/>
        <v/>
      </c>
      <c r="D328" s="19" t="str">
        <f t="shared" ca="1" si="29"/>
        <v/>
      </c>
      <c r="E328" s="19" t="str">
        <f t="shared" ca="1" si="30"/>
        <v/>
      </c>
      <c r="F328" s="19" t="str">
        <f t="shared" ca="1" si="31"/>
        <v/>
      </c>
      <c r="G328" s="19" t="str">
        <f t="shared" ca="1" si="34"/>
        <v/>
      </c>
    </row>
    <row r="329" spans="1:7">
      <c r="A329" s="20" t="str">
        <f t="shared" ca="1" si="32"/>
        <v/>
      </c>
      <c r="B329" s="21" t="str">
        <f t="shared" ca="1" si="28"/>
        <v/>
      </c>
      <c r="C329" s="22" t="str">
        <f t="shared" ca="1" si="33"/>
        <v/>
      </c>
      <c r="D329" s="22" t="str">
        <f t="shared" ca="1" si="29"/>
        <v/>
      </c>
      <c r="E329" s="22" t="str">
        <f t="shared" ca="1" si="30"/>
        <v/>
      </c>
      <c r="F329" s="22" t="str">
        <f t="shared" ca="1" si="31"/>
        <v/>
      </c>
      <c r="G329" s="22" t="str">
        <f t="shared" ca="1" si="34"/>
        <v/>
      </c>
    </row>
    <row r="330" spans="1:7">
      <c r="A330" s="23" t="str">
        <f t="shared" ca="1" si="32"/>
        <v/>
      </c>
      <c r="B330" s="24" t="str">
        <f t="shared" ca="1" si="28"/>
        <v/>
      </c>
      <c r="C330" s="25" t="str">
        <f t="shared" ca="1" si="33"/>
        <v/>
      </c>
      <c r="D330" s="25" t="str">
        <f t="shared" ca="1" si="29"/>
        <v/>
      </c>
      <c r="E330" s="25" t="str">
        <f t="shared" ca="1" si="30"/>
        <v/>
      </c>
      <c r="F330" s="25" t="str">
        <f t="shared" ca="1" si="31"/>
        <v/>
      </c>
      <c r="G330" s="25" t="str">
        <f t="shared" ca="1" si="34"/>
        <v/>
      </c>
    </row>
    <row r="331" spans="1:7">
      <c r="A331" s="20" t="str">
        <f t="shared" ca="1" si="32"/>
        <v/>
      </c>
      <c r="B331" s="21" t="str">
        <f t="shared" ca="1" si="28"/>
        <v/>
      </c>
      <c r="C331" s="22" t="str">
        <f t="shared" ca="1" si="33"/>
        <v/>
      </c>
      <c r="D331" s="22" t="str">
        <f t="shared" ca="1" si="29"/>
        <v/>
      </c>
      <c r="E331" s="22" t="str">
        <f t="shared" ca="1" si="30"/>
        <v/>
      </c>
      <c r="F331" s="22" t="str">
        <f t="shared" ca="1" si="31"/>
        <v/>
      </c>
      <c r="G331" s="22" t="str">
        <f t="shared" ca="1" si="34"/>
        <v/>
      </c>
    </row>
    <row r="332" spans="1:7">
      <c r="A332" s="20" t="str">
        <f t="shared" ca="1" si="32"/>
        <v/>
      </c>
      <c r="B332" s="21" t="str">
        <f t="shared" ca="1" si="28"/>
        <v/>
      </c>
      <c r="C332" s="22" t="str">
        <f t="shared" ca="1" si="33"/>
        <v/>
      </c>
      <c r="D332" s="22" t="str">
        <f t="shared" ca="1" si="29"/>
        <v/>
      </c>
      <c r="E332" s="22" t="str">
        <f t="shared" ca="1" si="30"/>
        <v/>
      </c>
      <c r="F332" s="22" t="str">
        <f t="shared" ca="1" si="31"/>
        <v/>
      </c>
      <c r="G332" s="22" t="str">
        <f t="shared" ca="1" si="34"/>
        <v/>
      </c>
    </row>
    <row r="333" spans="1:7">
      <c r="A333" s="23" t="str">
        <f t="shared" ca="1" si="32"/>
        <v/>
      </c>
      <c r="B333" s="24" t="str">
        <f t="shared" ca="1" si="28"/>
        <v/>
      </c>
      <c r="C333" s="25" t="str">
        <f t="shared" ca="1" si="33"/>
        <v/>
      </c>
      <c r="D333" s="25" t="str">
        <f t="shared" ca="1" si="29"/>
        <v/>
      </c>
      <c r="E333" s="25" t="str">
        <f t="shared" ca="1" si="30"/>
        <v/>
      </c>
      <c r="F333" s="25" t="str">
        <f t="shared" ca="1" si="31"/>
        <v/>
      </c>
      <c r="G333" s="25" t="str">
        <f t="shared" ca="1" si="34"/>
        <v/>
      </c>
    </row>
    <row r="334" spans="1:7">
      <c r="A334" s="20" t="str">
        <f t="shared" ca="1" si="32"/>
        <v/>
      </c>
      <c r="B334" s="21" t="str">
        <f t="shared" ca="1" si="28"/>
        <v/>
      </c>
      <c r="C334" s="22" t="str">
        <f t="shared" ca="1" si="33"/>
        <v/>
      </c>
      <c r="D334" s="22" t="str">
        <f t="shared" ca="1" si="29"/>
        <v/>
      </c>
      <c r="E334" s="22" t="str">
        <f t="shared" ca="1" si="30"/>
        <v/>
      </c>
      <c r="F334" s="22" t="str">
        <f t="shared" ca="1" si="31"/>
        <v/>
      </c>
      <c r="G334" s="22" t="str">
        <f t="shared" ca="1" si="34"/>
        <v/>
      </c>
    </row>
    <row r="335" spans="1:7">
      <c r="A335" s="20" t="str">
        <f t="shared" ca="1" si="32"/>
        <v/>
      </c>
      <c r="B335" s="21" t="str">
        <f t="shared" ca="1" si="28"/>
        <v/>
      </c>
      <c r="C335" s="22" t="str">
        <f t="shared" ca="1" si="33"/>
        <v/>
      </c>
      <c r="D335" s="22" t="str">
        <f t="shared" ca="1" si="29"/>
        <v/>
      </c>
      <c r="E335" s="22" t="str">
        <f t="shared" ca="1" si="30"/>
        <v/>
      </c>
      <c r="F335" s="22" t="str">
        <f t="shared" ca="1" si="31"/>
        <v/>
      </c>
      <c r="G335" s="22" t="str">
        <f t="shared" ca="1" si="34"/>
        <v/>
      </c>
    </row>
    <row r="336" spans="1:7">
      <c r="A336" s="23" t="str">
        <f t="shared" ca="1" si="32"/>
        <v/>
      </c>
      <c r="B336" s="24" t="str">
        <f t="shared" ca="1" si="28"/>
        <v/>
      </c>
      <c r="C336" s="25" t="str">
        <f t="shared" ca="1" si="33"/>
        <v/>
      </c>
      <c r="D336" s="25" t="str">
        <f t="shared" ca="1" si="29"/>
        <v/>
      </c>
      <c r="E336" s="25" t="str">
        <f t="shared" ca="1" si="30"/>
        <v/>
      </c>
      <c r="F336" s="25" t="str">
        <f t="shared" ca="1" si="31"/>
        <v/>
      </c>
      <c r="G336" s="25" t="str">
        <f t="shared" ca="1" si="34"/>
        <v/>
      </c>
    </row>
    <row r="337" spans="1:7">
      <c r="A337" s="17" t="str">
        <f t="shared" ca="1" si="32"/>
        <v/>
      </c>
      <c r="B337" s="18" t="str">
        <f t="shared" ca="1" si="28"/>
        <v/>
      </c>
      <c r="C337" s="19" t="str">
        <f t="shared" ca="1" si="33"/>
        <v/>
      </c>
      <c r="D337" s="19" t="str">
        <f t="shared" ca="1" si="29"/>
        <v/>
      </c>
      <c r="E337" s="19" t="str">
        <f t="shared" ca="1" si="30"/>
        <v/>
      </c>
      <c r="F337" s="19" t="str">
        <f t="shared" ca="1" si="31"/>
        <v/>
      </c>
      <c r="G337" s="19" t="str">
        <f t="shared" ca="1" si="34"/>
        <v/>
      </c>
    </row>
    <row r="338" spans="1:7">
      <c r="A338" s="20" t="str">
        <f t="shared" ca="1" si="32"/>
        <v/>
      </c>
      <c r="B338" s="21" t="str">
        <f t="shared" ca="1" si="28"/>
        <v/>
      </c>
      <c r="C338" s="22" t="str">
        <f t="shared" ca="1" si="33"/>
        <v/>
      </c>
      <c r="D338" s="22" t="str">
        <f t="shared" ca="1" si="29"/>
        <v/>
      </c>
      <c r="E338" s="22" t="str">
        <f t="shared" ca="1" si="30"/>
        <v/>
      </c>
      <c r="F338" s="22" t="str">
        <f t="shared" ca="1" si="31"/>
        <v/>
      </c>
      <c r="G338" s="22" t="str">
        <f t="shared" ca="1" si="34"/>
        <v/>
      </c>
    </row>
    <row r="339" spans="1:7">
      <c r="A339" s="23" t="str">
        <f t="shared" ca="1" si="32"/>
        <v/>
      </c>
      <c r="B339" s="24" t="str">
        <f t="shared" ca="1" si="28"/>
        <v/>
      </c>
      <c r="C339" s="25" t="str">
        <f t="shared" ca="1" si="33"/>
        <v/>
      </c>
      <c r="D339" s="25" t="str">
        <f t="shared" ca="1" si="29"/>
        <v/>
      </c>
      <c r="E339" s="25" t="str">
        <f t="shared" ca="1" si="30"/>
        <v/>
      </c>
      <c r="F339" s="25" t="str">
        <f t="shared" ca="1" si="31"/>
        <v/>
      </c>
      <c r="G339" s="25" t="str">
        <f t="shared" ca="1" si="34"/>
        <v/>
      </c>
    </row>
    <row r="340" spans="1:7">
      <c r="A340" s="20" t="str">
        <f t="shared" ca="1" si="32"/>
        <v/>
      </c>
      <c r="B340" s="21" t="str">
        <f t="shared" ca="1" si="28"/>
        <v/>
      </c>
      <c r="C340" s="22" t="str">
        <f t="shared" ca="1" si="33"/>
        <v/>
      </c>
      <c r="D340" s="22" t="str">
        <f t="shared" ca="1" si="29"/>
        <v/>
      </c>
      <c r="E340" s="22" t="str">
        <f t="shared" ca="1" si="30"/>
        <v/>
      </c>
      <c r="F340" s="22" t="str">
        <f t="shared" ca="1" si="31"/>
        <v/>
      </c>
      <c r="G340" s="22" t="str">
        <f t="shared" ca="1" si="34"/>
        <v/>
      </c>
    </row>
    <row r="341" spans="1:7">
      <c r="A341" s="20" t="str">
        <f t="shared" ca="1" si="32"/>
        <v/>
      </c>
      <c r="B341" s="21" t="str">
        <f t="shared" ca="1" si="28"/>
        <v/>
      </c>
      <c r="C341" s="22" t="str">
        <f t="shared" ca="1" si="33"/>
        <v/>
      </c>
      <c r="D341" s="22" t="str">
        <f t="shared" ca="1" si="29"/>
        <v/>
      </c>
      <c r="E341" s="22" t="str">
        <f t="shared" ca="1" si="30"/>
        <v/>
      </c>
      <c r="F341" s="22" t="str">
        <f t="shared" ca="1" si="31"/>
        <v/>
      </c>
      <c r="G341" s="22" t="str">
        <f t="shared" ca="1" si="34"/>
        <v/>
      </c>
    </row>
    <row r="342" spans="1:7">
      <c r="A342" s="23" t="str">
        <f t="shared" ca="1" si="32"/>
        <v/>
      </c>
      <c r="B342" s="24" t="str">
        <f t="shared" ref="B342:B381" ca="1" si="35">Show.Date</f>
        <v/>
      </c>
      <c r="C342" s="25" t="str">
        <f t="shared" ca="1" si="33"/>
        <v/>
      </c>
      <c r="D342" s="25" t="str">
        <f t="shared" ref="D342:D381" ca="1" si="36">Interest</f>
        <v/>
      </c>
      <c r="E342" s="25" t="str">
        <f t="shared" ref="E342:E381" ca="1" si="37">Principal</f>
        <v/>
      </c>
      <c r="F342" s="25" t="str">
        <f t="shared" ref="F342:F381" ca="1" si="38">Ending.Balance</f>
        <v/>
      </c>
      <c r="G342" s="25" t="str">
        <f t="shared" ca="1" si="34"/>
        <v/>
      </c>
    </row>
    <row r="343" spans="1:7">
      <c r="A343" s="20" t="str">
        <f t="shared" ref="A343:A381" ca="1" si="39">payment.Num</f>
        <v/>
      </c>
      <c r="B343" s="21" t="str">
        <f t="shared" ca="1" si="35"/>
        <v/>
      </c>
      <c r="C343" s="22" t="str">
        <f t="shared" ref="C343:C381" ca="1" si="40">Beg.Bal</f>
        <v/>
      </c>
      <c r="D343" s="22" t="str">
        <f t="shared" ca="1" si="36"/>
        <v/>
      </c>
      <c r="E343" s="22" t="str">
        <f t="shared" ca="1" si="37"/>
        <v/>
      </c>
      <c r="F343" s="22" t="str">
        <f t="shared" ca="1" si="38"/>
        <v/>
      </c>
      <c r="G343" s="22" t="str">
        <f t="shared" ref="G343:G381" ca="1" si="41">Cum.Interest</f>
        <v/>
      </c>
    </row>
    <row r="344" spans="1:7">
      <c r="A344" s="20" t="str">
        <f t="shared" ca="1" si="39"/>
        <v/>
      </c>
      <c r="B344" s="21" t="str">
        <f t="shared" ca="1" si="35"/>
        <v/>
      </c>
      <c r="C344" s="22" t="str">
        <f t="shared" ca="1" si="40"/>
        <v/>
      </c>
      <c r="D344" s="22" t="str">
        <f t="shared" ca="1" si="36"/>
        <v/>
      </c>
      <c r="E344" s="22" t="str">
        <f t="shared" ca="1" si="37"/>
        <v/>
      </c>
      <c r="F344" s="22" t="str">
        <f t="shared" ca="1" si="38"/>
        <v/>
      </c>
      <c r="G344" s="22" t="str">
        <f t="shared" ca="1" si="41"/>
        <v/>
      </c>
    </row>
    <row r="345" spans="1:7">
      <c r="A345" s="23" t="str">
        <f t="shared" ca="1" si="39"/>
        <v/>
      </c>
      <c r="B345" s="24" t="str">
        <f t="shared" ca="1" si="35"/>
        <v/>
      </c>
      <c r="C345" s="25" t="str">
        <f t="shared" ca="1" si="40"/>
        <v/>
      </c>
      <c r="D345" s="25" t="str">
        <f t="shared" ca="1" si="36"/>
        <v/>
      </c>
      <c r="E345" s="25" t="str">
        <f t="shared" ca="1" si="37"/>
        <v/>
      </c>
      <c r="F345" s="25" t="str">
        <f t="shared" ca="1" si="38"/>
        <v/>
      </c>
      <c r="G345" s="25" t="str">
        <f t="shared" ca="1" si="41"/>
        <v/>
      </c>
    </row>
    <row r="346" spans="1:7">
      <c r="A346" s="17" t="str">
        <f t="shared" ca="1" si="39"/>
        <v/>
      </c>
      <c r="B346" s="18" t="str">
        <f t="shared" ca="1" si="35"/>
        <v/>
      </c>
      <c r="C346" s="19" t="str">
        <f t="shared" ca="1" si="40"/>
        <v/>
      </c>
      <c r="D346" s="19" t="str">
        <f t="shared" ca="1" si="36"/>
        <v/>
      </c>
      <c r="E346" s="19" t="str">
        <f t="shared" ca="1" si="37"/>
        <v/>
      </c>
      <c r="F346" s="19" t="str">
        <f t="shared" ca="1" si="38"/>
        <v/>
      </c>
      <c r="G346" s="19" t="str">
        <f t="shared" ca="1" si="41"/>
        <v/>
      </c>
    </row>
    <row r="347" spans="1:7">
      <c r="A347" s="20" t="str">
        <f t="shared" ca="1" si="39"/>
        <v/>
      </c>
      <c r="B347" s="21" t="str">
        <f t="shared" ca="1" si="35"/>
        <v/>
      </c>
      <c r="C347" s="22" t="str">
        <f t="shared" ca="1" si="40"/>
        <v/>
      </c>
      <c r="D347" s="22" t="str">
        <f t="shared" ca="1" si="36"/>
        <v/>
      </c>
      <c r="E347" s="22" t="str">
        <f t="shared" ca="1" si="37"/>
        <v/>
      </c>
      <c r="F347" s="22" t="str">
        <f t="shared" ca="1" si="38"/>
        <v/>
      </c>
      <c r="G347" s="22" t="str">
        <f t="shared" ca="1" si="41"/>
        <v/>
      </c>
    </row>
    <row r="348" spans="1:7">
      <c r="A348" s="23" t="str">
        <f t="shared" ca="1" si="39"/>
        <v/>
      </c>
      <c r="B348" s="24" t="str">
        <f t="shared" ca="1" si="35"/>
        <v/>
      </c>
      <c r="C348" s="25" t="str">
        <f t="shared" ca="1" si="40"/>
        <v/>
      </c>
      <c r="D348" s="25" t="str">
        <f t="shared" ca="1" si="36"/>
        <v/>
      </c>
      <c r="E348" s="25" t="str">
        <f t="shared" ca="1" si="37"/>
        <v/>
      </c>
      <c r="F348" s="25" t="str">
        <f t="shared" ca="1" si="38"/>
        <v/>
      </c>
      <c r="G348" s="25" t="str">
        <f t="shared" ca="1" si="41"/>
        <v/>
      </c>
    </row>
    <row r="349" spans="1:7">
      <c r="A349" s="20" t="str">
        <f t="shared" ca="1" si="39"/>
        <v/>
      </c>
      <c r="B349" s="21" t="str">
        <f t="shared" ca="1" si="35"/>
        <v/>
      </c>
      <c r="C349" s="22" t="str">
        <f t="shared" ca="1" si="40"/>
        <v/>
      </c>
      <c r="D349" s="22" t="str">
        <f t="shared" ca="1" si="36"/>
        <v/>
      </c>
      <c r="E349" s="22" t="str">
        <f t="shared" ca="1" si="37"/>
        <v/>
      </c>
      <c r="F349" s="22" t="str">
        <f t="shared" ca="1" si="38"/>
        <v/>
      </c>
      <c r="G349" s="22" t="str">
        <f t="shared" ca="1" si="41"/>
        <v/>
      </c>
    </row>
    <row r="350" spans="1:7">
      <c r="A350" s="20" t="str">
        <f t="shared" ca="1" si="39"/>
        <v/>
      </c>
      <c r="B350" s="21" t="str">
        <f t="shared" ca="1" si="35"/>
        <v/>
      </c>
      <c r="C350" s="22" t="str">
        <f t="shared" ca="1" si="40"/>
        <v/>
      </c>
      <c r="D350" s="22" t="str">
        <f t="shared" ca="1" si="36"/>
        <v/>
      </c>
      <c r="E350" s="22" t="str">
        <f t="shared" ca="1" si="37"/>
        <v/>
      </c>
      <c r="F350" s="22" t="str">
        <f t="shared" ca="1" si="38"/>
        <v/>
      </c>
      <c r="G350" s="22" t="str">
        <f t="shared" ca="1" si="41"/>
        <v/>
      </c>
    </row>
    <row r="351" spans="1:7">
      <c r="A351" s="23" t="str">
        <f t="shared" ca="1" si="39"/>
        <v/>
      </c>
      <c r="B351" s="24" t="str">
        <f t="shared" ca="1" si="35"/>
        <v/>
      </c>
      <c r="C351" s="25" t="str">
        <f t="shared" ca="1" si="40"/>
        <v/>
      </c>
      <c r="D351" s="25" t="str">
        <f t="shared" ca="1" si="36"/>
        <v/>
      </c>
      <c r="E351" s="25" t="str">
        <f t="shared" ca="1" si="37"/>
        <v/>
      </c>
      <c r="F351" s="25" t="str">
        <f t="shared" ca="1" si="38"/>
        <v/>
      </c>
      <c r="G351" s="25" t="str">
        <f t="shared" ca="1" si="41"/>
        <v/>
      </c>
    </row>
    <row r="352" spans="1:7">
      <c r="A352" s="20" t="str">
        <f t="shared" ca="1" si="39"/>
        <v/>
      </c>
      <c r="B352" s="21" t="str">
        <f t="shared" ca="1" si="35"/>
        <v/>
      </c>
      <c r="C352" s="22" t="str">
        <f t="shared" ca="1" si="40"/>
        <v/>
      </c>
      <c r="D352" s="22" t="str">
        <f t="shared" ca="1" si="36"/>
        <v/>
      </c>
      <c r="E352" s="22" t="str">
        <f t="shared" ca="1" si="37"/>
        <v/>
      </c>
      <c r="F352" s="22" t="str">
        <f t="shared" ca="1" si="38"/>
        <v/>
      </c>
      <c r="G352" s="22" t="str">
        <f t="shared" ca="1" si="41"/>
        <v/>
      </c>
    </row>
    <row r="353" spans="1:7">
      <c r="A353" s="20" t="str">
        <f t="shared" ca="1" si="39"/>
        <v/>
      </c>
      <c r="B353" s="21" t="str">
        <f t="shared" ca="1" si="35"/>
        <v/>
      </c>
      <c r="C353" s="22" t="str">
        <f t="shared" ca="1" si="40"/>
        <v/>
      </c>
      <c r="D353" s="22" t="str">
        <f t="shared" ca="1" si="36"/>
        <v/>
      </c>
      <c r="E353" s="22" t="str">
        <f t="shared" ca="1" si="37"/>
        <v/>
      </c>
      <c r="F353" s="22" t="str">
        <f t="shared" ca="1" si="38"/>
        <v/>
      </c>
      <c r="G353" s="22" t="str">
        <f t="shared" ca="1" si="41"/>
        <v/>
      </c>
    </row>
    <row r="354" spans="1:7">
      <c r="A354" s="23" t="str">
        <f t="shared" ca="1" si="39"/>
        <v/>
      </c>
      <c r="B354" s="24" t="str">
        <f t="shared" ca="1" si="35"/>
        <v/>
      </c>
      <c r="C354" s="25" t="str">
        <f t="shared" ca="1" si="40"/>
        <v/>
      </c>
      <c r="D354" s="25" t="str">
        <f t="shared" ca="1" si="36"/>
        <v/>
      </c>
      <c r="E354" s="25" t="str">
        <f t="shared" ca="1" si="37"/>
        <v/>
      </c>
      <c r="F354" s="25" t="str">
        <f t="shared" ca="1" si="38"/>
        <v/>
      </c>
      <c r="G354" s="25" t="str">
        <f t="shared" ca="1" si="41"/>
        <v/>
      </c>
    </row>
    <row r="355" spans="1:7">
      <c r="A355" s="17" t="str">
        <f t="shared" ca="1" si="39"/>
        <v/>
      </c>
      <c r="B355" s="18" t="str">
        <f t="shared" ca="1" si="35"/>
        <v/>
      </c>
      <c r="C355" s="19" t="str">
        <f t="shared" ca="1" si="40"/>
        <v/>
      </c>
      <c r="D355" s="19" t="str">
        <f t="shared" ca="1" si="36"/>
        <v/>
      </c>
      <c r="E355" s="19" t="str">
        <f t="shared" ca="1" si="37"/>
        <v/>
      </c>
      <c r="F355" s="19" t="str">
        <f t="shared" ca="1" si="38"/>
        <v/>
      </c>
      <c r="G355" s="19" t="str">
        <f t="shared" ca="1" si="41"/>
        <v/>
      </c>
    </row>
    <row r="356" spans="1:7">
      <c r="A356" s="20" t="str">
        <f t="shared" ca="1" si="39"/>
        <v/>
      </c>
      <c r="B356" s="21" t="str">
        <f t="shared" ca="1" si="35"/>
        <v/>
      </c>
      <c r="C356" s="22" t="str">
        <f t="shared" ca="1" si="40"/>
        <v/>
      </c>
      <c r="D356" s="22" t="str">
        <f t="shared" ca="1" si="36"/>
        <v/>
      </c>
      <c r="E356" s="22" t="str">
        <f t="shared" ca="1" si="37"/>
        <v/>
      </c>
      <c r="F356" s="22" t="str">
        <f t="shared" ca="1" si="38"/>
        <v/>
      </c>
      <c r="G356" s="22" t="str">
        <f t="shared" ca="1" si="41"/>
        <v/>
      </c>
    </row>
    <row r="357" spans="1:7">
      <c r="A357" s="23" t="str">
        <f t="shared" ca="1" si="39"/>
        <v/>
      </c>
      <c r="B357" s="24" t="str">
        <f t="shared" ca="1" si="35"/>
        <v/>
      </c>
      <c r="C357" s="25" t="str">
        <f t="shared" ca="1" si="40"/>
        <v/>
      </c>
      <c r="D357" s="25" t="str">
        <f t="shared" ca="1" si="36"/>
        <v/>
      </c>
      <c r="E357" s="25" t="str">
        <f t="shared" ca="1" si="37"/>
        <v/>
      </c>
      <c r="F357" s="25" t="str">
        <f t="shared" ca="1" si="38"/>
        <v/>
      </c>
      <c r="G357" s="25" t="str">
        <f t="shared" ca="1" si="41"/>
        <v/>
      </c>
    </row>
    <row r="358" spans="1:7">
      <c r="A358" s="20" t="str">
        <f t="shared" ca="1" si="39"/>
        <v/>
      </c>
      <c r="B358" s="21" t="str">
        <f t="shared" ca="1" si="35"/>
        <v/>
      </c>
      <c r="C358" s="22" t="str">
        <f t="shared" ca="1" si="40"/>
        <v/>
      </c>
      <c r="D358" s="22" t="str">
        <f t="shared" ca="1" si="36"/>
        <v/>
      </c>
      <c r="E358" s="22" t="str">
        <f t="shared" ca="1" si="37"/>
        <v/>
      </c>
      <c r="F358" s="22" t="str">
        <f t="shared" ca="1" si="38"/>
        <v/>
      </c>
      <c r="G358" s="22" t="str">
        <f t="shared" ca="1" si="41"/>
        <v/>
      </c>
    </row>
    <row r="359" spans="1:7">
      <c r="A359" s="20" t="str">
        <f t="shared" ca="1" si="39"/>
        <v/>
      </c>
      <c r="B359" s="21" t="str">
        <f t="shared" ca="1" si="35"/>
        <v/>
      </c>
      <c r="C359" s="22" t="str">
        <f t="shared" ca="1" si="40"/>
        <v/>
      </c>
      <c r="D359" s="22" t="str">
        <f t="shared" ca="1" si="36"/>
        <v/>
      </c>
      <c r="E359" s="22" t="str">
        <f t="shared" ca="1" si="37"/>
        <v/>
      </c>
      <c r="F359" s="22" t="str">
        <f t="shared" ca="1" si="38"/>
        <v/>
      </c>
      <c r="G359" s="22" t="str">
        <f t="shared" ca="1" si="41"/>
        <v/>
      </c>
    </row>
    <row r="360" spans="1:7">
      <c r="A360" s="23" t="str">
        <f t="shared" ca="1" si="39"/>
        <v/>
      </c>
      <c r="B360" s="24" t="str">
        <f t="shared" ca="1" si="35"/>
        <v/>
      </c>
      <c r="C360" s="25" t="str">
        <f t="shared" ca="1" si="40"/>
        <v/>
      </c>
      <c r="D360" s="25" t="str">
        <f t="shared" ca="1" si="36"/>
        <v/>
      </c>
      <c r="E360" s="25" t="str">
        <f t="shared" ca="1" si="37"/>
        <v/>
      </c>
      <c r="F360" s="25" t="str">
        <f t="shared" ca="1" si="38"/>
        <v/>
      </c>
      <c r="G360" s="25" t="str">
        <f t="shared" ca="1" si="41"/>
        <v/>
      </c>
    </row>
    <row r="361" spans="1:7">
      <c r="A361" s="20" t="str">
        <f t="shared" ca="1" si="39"/>
        <v/>
      </c>
      <c r="B361" s="21" t="str">
        <f t="shared" ca="1" si="35"/>
        <v/>
      </c>
      <c r="C361" s="22" t="str">
        <f t="shared" ca="1" si="40"/>
        <v/>
      </c>
      <c r="D361" s="22" t="str">
        <f t="shared" ca="1" si="36"/>
        <v/>
      </c>
      <c r="E361" s="22" t="str">
        <f t="shared" ca="1" si="37"/>
        <v/>
      </c>
      <c r="F361" s="22" t="str">
        <f t="shared" ca="1" si="38"/>
        <v/>
      </c>
      <c r="G361" s="22" t="str">
        <f t="shared" ca="1" si="41"/>
        <v/>
      </c>
    </row>
    <row r="362" spans="1:7">
      <c r="A362" s="20" t="str">
        <f t="shared" ca="1" si="39"/>
        <v/>
      </c>
      <c r="B362" s="21" t="str">
        <f t="shared" ca="1" si="35"/>
        <v/>
      </c>
      <c r="C362" s="22" t="str">
        <f t="shared" ca="1" si="40"/>
        <v/>
      </c>
      <c r="D362" s="22" t="str">
        <f t="shared" ca="1" si="36"/>
        <v/>
      </c>
      <c r="E362" s="22" t="str">
        <f t="shared" ca="1" si="37"/>
        <v/>
      </c>
      <c r="F362" s="22" t="str">
        <f t="shared" ca="1" si="38"/>
        <v/>
      </c>
      <c r="G362" s="22" t="str">
        <f t="shared" ca="1" si="41"/>
        <v/>
      </c>
    </row>
    <row r="363" spans="1:7">
      <c r="A363" s="23" t="str">
        <f t="shared" ca="1" si="39"/>
        <v/>
      </c>
      <c r="B363" s="24" t="str">
        <f t="shared" ca="1" si="35"/>
        <v/>
      </c>
      <c r="C363" s="25" t="str">
        <f t="shared" ca="1" si="40"/>
        <v/>
      </c>
      <c r="D363" s="25" t="str">
        <f t="shared" ca="1" si="36"/>
        <v/>
      </c>
      <c r="E363" s="25" t="str">
        <f t="shared" ca="1" si="37"/>
        <v/>
      </c>
      <c r="F363" s="25" t="str">
        <f t="shared" ca="1" si="38"/>
        <v/>
      </c>
      <c r="G363" s="25" t="str">
        <f t="shared" ca="1" si="41"/>
        <v/>
      </c>
    </row>
    <row r="364" spans="1:7">
      <c r="A364" s="17" t="str">
        <f t="shared" ca="1" si="39"/>
        <v/>
      </c>
      <c r="B364" s="18" t="str">
        <f t="shared" ca="1" si="35"/>
        <v/>
      </c>
      <c r="C364" s="19" t="str">
        <f t="shared" ca="1" si="40"/>
        <v/>
      </c>
      <c r="D364" s="19" t="str">
        <f t="shared" ca="1" si="36"/>
        <v/>
      </c>
      <c r="E364" s="19" t="str">
        <f t="shared" ca="1" si="37"/>
        <v/>
      </c>
      <c r="F364" s="19" t="str">
        <f t="shared" ca="1" si="38"/>
        <v/>
      </c>
      <c r="G364" s="19" t="str">
        <f t="shared" ca="1" si="41"/>
        <v/>
      </c>
    </row>
    <row r="365" spans="1:7">
      <c r="A365" s="20" t="str">
        <f t="shared" ca="1" si="39"/>
        <v/>
      </c>
      <c r="B365" s="21" t="str">
        <f t="shared" ca="1" si="35"/>
        <v/>
      </c>
      <c r="C365" s="22" t="str">
        <f t="shared" ca="1" si="40"/>
        <v/>
      </c>
      <c r="D365" s="22" t="str">
        <f t="shared" ca="1" si="36"/>
        <v/>
      </c>
      <c r="E365" s="22" t="str">
        <f t="shared" ca="1" si="37"/>
        <v/>
      </c>
      <c r="F365" s="22" t="str">
        <f t="shared" ca="1" si="38"/>
        <v/>
      </c>
      <c r="G365" s="22" t="str">
        <f t="shared" ca="1" si="41"/>
        <v/>
      </c>
    </row>
    <row r="366" spans="1:7">
      <c r="A366" s="23" t="str">
        <f t="shared" ca="1" si="39"/>
        <v/>
      </c>
      <c r="B366" s="24" t="str">
        <f t="shared" ca="1" si="35"/>
        <v/>
      </c>
      <c r="C366" s="25" t="str">
        <f t="shared" ca="1" si="40"/>
        <v/>
      </c>
      <c r="D366" s="25" t="str">
        <f t="shared" ca="1" si="36"/>
        <v/>
      </c>
      <c r="E366" s="25" t="str">
        <f t="shared" ca="1" si="37"/>
        <v/>
      </c>
      <c r="F366" s="25" t="str">
        <f t="shared" ca="1" si="38"/>
        <v/>
      </c>
      <c r="G366" s="25" t="str">
        <f t="shared" ca="1" si="41"/>
        <v/>
      </c>
    </row>
    <row r="367" spans="1:7">
      <c r="A367" s="20" t="str">
        <f t="shared" ca="1" si="39"/>
        <v/>
      </c>
      <c r="B367" s="21" t="str">
        <f t="shared" ca="1" si="35"/>
        <v/>
      </c>
      <c r="C367" s="22" t="str">
        <f t="shared" ca="1" si="40"/>
        <v/>
      </c>
      <c r="D367" s="22" t="str">
        <f t="shared" ca="1" si="36"/>
        <v/>
      </c>
      <c r="E367" s="22" t="str">
        <f t="shared" ca="1" si="37"/>
        <v/>
      </c>
      <c r="F367" s="22" t="str">
        <f t="shared" ca="1" si="38"/>
        <v/>
      </c>
      <c r="G367" s="22" t="str">
        <f t="shared" ca="1" si="41"/>
        <v/>
      </c>
    </row>
    <row r="368" spans="1:7">
      <c r="A368" s="20" t="str">
        <f t="shared" ca="1" si="39"/>
        <v/>
      </c>
      <c r="B368" s="21" t="str">
        <f t="shared" ca="1" si="35"/>
        <v/>
      </c>
      <c r="C368" s="22" t="str">
        <f t="shared" ca="1" si="40"/>
        <v/>
      </c>
      <c r="D368" s="22" t="str">
        <f t="shared" ca="1" si="36"/>
        <v/>
      </c>
      <c r="E368" s="22" t="str">
        <f t="shared" ca="1" si="37"/>
        <v/>
      </c>
      <c r="F368" s="22" t="str">
        <f t="shared" ca="1" si="38"/>
        <v/>
      </c>
      <c r="G368" s="22" t="str">
        <f t="shared" ca="1" si="41"/>
        <v/>
      </c>
    </row>
    <row r="369" spans="1:7">
      <c r="A369" s="23" t="str">
        <f t="shared" ca="1" si="39"/>
        <v/>
      </c>
      <c r="B369" s="24" t="str">
        <f t="shared" ca="1" si="35"/>
        <v/>
      </c>
      <c r="C369" s="25" t="str">
        <f t="shared" ca="1" si="40"/>
        <v/>
      </c>
      <c r="D369" s="25" t="str">
        <f t="shared" ca="1" si="36"/>
        <v/>
      </c>
      <c r="E369" s="25" t="str">
        <f t="shared" ca="1" si="37"/>
        <v/>
      </c>
      <c r="F369" s="25" t="str">
        <f t="shared" ca="1" si="38"/>
        <v/>
      </c>
      <c r="G369" s="25" t="str">
        <f t="shared" ca="1" si="41"/>
        <v/>
      </c>
    </row>
    <row r="370" spans="1:7">
      <c r="A370" s="20" t="str">
        <f t="shared" ca="1" si="39"/>
        <v/>
      </c>
      <c r="B370" s="21" t="str">
        <f t="shared" ca="1" si="35"/>
        <v/>
      </c>
      <c r="C370" s="22" t="str">
        <f t="shared" ca="1" si="40"/>
        <v/>
      </c>
      <c r="D370" s="22" t="str">
        <f t="shared" ca="1" si="36"/>
        <v/>
      </c>
      <c r="E370" s="22" t="str">
        <f t="shared" ca="1" si="37"/>
        <v/>
      </c>
      <c r="F370" s="22" t="str">
        <f t="shared" ca="1" si="38"/>
        <v/>
      </c>
      <c r="G370" s="22" t="str">
        <f t="shared" ca="1" si="41"/>
        <v/>
      </c>
    </row>
    <row r="371" spans="1:7">
      <c r="A371" s="20" t="str">
        <f t="shared" ca="1" si="39"/>
        <v/>
      </c>
      <c r="B371" s="21" t="str">
        <f t="shared" ca="1" si="35"/>
        <v/>
      </c>
      <c r="C371" s="22" t="str">
        <f t="shared" ca="1" si="40"/>
        <v/>
      </c>
      <c r="D371" s="22" t="str">
        <f t="shared" ca="1" si="36"/>
        <v/>
      </c>
      <c r="E371" s="22" t="str">
        <f t="shared" ca="1" si="37"/>
        <v/>
      </c>
      <c r="F371" s="22" t="str">
        <f t="shared" ca="1" si="38"/>
        <v/>
      </c>
      <c r="G371" s="22" t="str">
        <f t="shared" ca="1" si="41"/>
        <v/>
      </c>
    </row>
    <row r="372" spans="1:7">
      <c r="A372" s="23" t="str">
        <f t="shared" ca="1" si="39"/>
        <v/>
      </c>
      <c r="B372" s="24" t="str">
        <f t="shared" ca="1" si="35"/>
        <v/>
      </c>
      <c r="C372" s="25" t="str">
        <f t="shared" ca="1" si="40"/>
        <v/>
      </c>
      <c r="D372" s="25" t="str">
        <f t="shared" ca="1" si="36"/>
        <v/>
      </c>
      <c r="E372" s="25" t="str">
        <f t="shared" ca="1" si="37"/>
        <v/>
      </c>
      <c r="F372" s="25" t="str">
        <f t="shared" ca="1" si="38"/>
        <v/>
      </c>
      <c r="G372" s="25" t="str">
        <f t="shared" ca="1" si="41"/>
        <v/>
      </c>
    </row>
    <row r="373" spans="1:7">
      <c r="A373" s="17" t="str">
        <f t="shared" ca="1" si="39"/>
        <v/>
      </c>
      <c r="B373" s="18" t="str">
        <f t="shared" ca="1" si="35"/>
        <v/>
      </c>
      <c r="C373" s="19" t="str">
        <f t="shared" ca="1" si="40"/>
        <v/>
      </c>
      <c r="D373" s="19" t="str">
        <f t="shared" ca="1" si="36"/>
        <v/>
      </c>
      <c r="E373" s="19" t="str">
        <f t="shared" ca="1" si="37"/>
        <v/>
      </c>
      <c r="F373" s="19" t="str">
        <f t="shared" ca="1" si="38"/>
        <v/>
      </c>
      <c r="G373" s="19" t="str">
        <f t="shared" ca="1" si="41"/>
        <v/>
      </c>
    </row>
    <row r="374" spans="1:7">
      <c r="A374" s="20" t="str">
        <f t="shared" ca="1" si="39"/>
        <v/>
      </c>
      <c r="B374" s="21" t="str">
        <f t="shared" ca="1" si="35"/>
        <v/>
      </c>
      <c r="C374" s="22" t="str">
        <f t="shared" ca="1" si="40"/>
        <v/>
      </c>
      <c r="D374" s="22" t="str">
        <f t="shared" ca="1" si="36"/>
        <v/>
      </c>
      <c r="E374" s="22" t="str">
        <f t="shared" ca="1" si="37"/>
        <v/>
      </c>
      <c r="F374" s="22" t="str">
        <f t="shared" ca="1" si="38"/>
        <v/>
      </c>
      <c r="G374" s="22" t="str">
        <f t="shared" ca="1" si="41"/>
        <v/>
      </c>
    </row>
    <row r="375" spans="1:7">
      <c r="A375" s="23" t="str">
        <f t="shared" ca="1" si="39"/>
        <v/>
      </c>
      <c r="B375" s="24" t="str">
        <f t="shared" ca="1" si="35"/>
        <v/>
      </c>
      <c r="C375" s="25" t="str">
        <f t="shared" ca="1" si="40"/>
        <v/>
      </c>
      <c r="D375" s="25" t="str">
        <f t="shared" ca="1" si="36"/>
        <v/>
      </c>
      <c r="E375" s="25" t="str">
        <f t="shared" ca="1" si="37"/>
        <v/>
      </c>
      <c r="F375" s="25" t="str">
        <f t="shared" ca="1" si="38"/>
        <v/>
      </c>
      <c r="G375" s="25" t="str">
        <f t="shared" ca="1" si="41"/>
        <v/>
      </c>
    </row>
    <row r="376" spans="1:7">
      <c r="A376" s="20" t="str">
        <f t="shared" ca="1" si="39"/>
        <v/>
      </c>
      <c r="B376" s="21" t="str">
        <f t="shared" ca="1" si="35"/>
        <v/>
      </c>
      <c r="C376" s="22" t="str">
        <f t="shared" ca="1" si="40"/>
        <v/>
      </c>
      <c r="D376" s="22" t="str">
        <f t="shared" ca="1" si="36"/>
        <v/>
      </c>
      <c r="E376" s="22" t="str">
        <f t="shared" ca="1" si="37"/>
        <v/>
      </c>
      <c r="F376" s="22" t="str">
        <f t="shared" ca="1" si="38"/>
        <v/>
      </c>
      <c r="G376" s="22" t="str">
        <f t="shared" ca="1" si="41"/>
        <v/>
      </c>
    </row>
    <row r="377" spans="1:7">
      <c r="A377" s="20" t="str">
        <f t="shared" ca="1" si="39"/>
        <v/>
      </c>
      <c r="B377" s="21" t="str">
        <f t="shared" ca="1" si="35"/>
        <v/>
      </c>
      <c r="C377" s="22" t="str">
        <f t="shared" ca="1" si="40"/>
        <v/>
      </c>
      <c r="D377" s="22" t="str">
        <f t="shared" ca="1" si="36"/>
        <v/>
      </c>
      <c r="E377" s="22" t="str">
        <f t="shared" ca="1" si="37"/>
        <v/>
      </c>
      <c r="F377" s="22" t="str">
        <f t="shared" ca="1" si="38"/>
        <v/>
      </c>
      <c r="G377" s="22" t="str">
        <f t="shared" ca="1" si="41"/>
        <v/>
      </c>
    </row>
    <row r="378" spans="1:7">
      <c r="A378" s="23" t="str">
        <f t="shared" ca="1" si="39"/>
        <v/>
      </c>
      <c r="B378" s="24" t="str">
        <f t="shared" ca="1" si="35"/>
        <v/>
      </c>
      <c r="C378" s="25" t="str">
        <f t="shared" ca="1" si="40"/>
        <v/>
      </c>
      <c r="D378" s="25" t="str">
        <f t="shared" ca="1" si="36"/>
        <v/>
      </c>
      <c r="E378" s="25" t="str">
        <f t="shared" ca="1" si="37"/>
        <v/>
      </c>
      <c r="F378" s="25" t="str">
        <f t="shared" ca="1" si="38"/>
        <v/>
      </c>
      <c r="G378" s="25" t="str">
        <f t="shared" ca="1" si="41"/>
        <v/>
      </c>
    </row>
    <row r="379" spans="1:7">
      <c r="A379" s="20" t="str">
        <f t="shared" ca="1" si="39"/>
        <v/>
      </c>
      <c r="B379" s="21" t="str">
        <f t="shared" ca="1" si="35"/>
        <v/>
      </c>
      <c r="C379" s="22" t="str">
        <f t="shared" ca="1" si="40"/>
        <v/>
      </c>
      <c r="D379" s="22" t="str">
        <f t="shared" ca="1" si="36"/>
        <v/>
      </c>
      <c r="E379" s="22" t="str">
        <f t="shared" ca="1" si="37"/>
        <v/>
      </c>
      <c r="F379" s="22" t="str">
        <f t="shared" ca="1" si="38"/>
        <v/>
      </c>
      <c r="G379" s="22" t="str">
        <f t="shared" ca="1" si="41"/>
        <v/>
      </c>
    </row>
    <row r="380" spans="1:7">
      <c r="A380" s="20" t="str">
        <f t="shared" ca="1" si="39"/>
        <v/>
      </c>
      <c r="B380" s="21" t="str">
        <f t="shared" ca="1" si="35"/>
        <v/>
      </c>
      <c r="C380" s="22" t="str">
        <f t="shared" ca="1" si="40"/>
        <v/>
      </c>
      <c r="D380" s="22" t="str">
        <f t="shared" ca="1" si="36"/>
        <v/>
      </c>
      <c r="E380" s="22" t="str">
        <f t="shared" ca="1" si="37"/>
        <v/>
      </c>
      <c r="F380" s="22" t="str">
        <f t="shared" ca="1" si="38"/>
        <v/>
      </c>
      <c r="G380" s="22" t="str">
        <f t="shared" ca="1" si="41"/>
        <v/>
      </c>
    </row>
    <row r="381" spans="1:7">
      <c r="A381" s="23" t="str">
        <f t="shared" ca="1" si="39"/>
        <v/>
      </c>
      <c r="B381" s="24" t="str">
        <f t="shared" ca="1" si="35"/>
        <v/>
      </c>
      <c r="C381" s="25" t="str">
        <f t="shared" ca="1" si="40"/>
        <v/>
      </c>
      <c r="D381" s="25" t="str">
        <f t="shared" ca="1" si="36"/>
        <v/>
      </c>
      <c r="E381" s="25" t="str">
        <f t="shared" ca="1" si="37"/>
        <v/>
      </c>
      <c r="F381" s="25" t="str">
        <f t="shared" ca="1" si="38"/>
        <v/>
      </c>
      <c r="G381" s="25" t="str">
        <f t="shared" ca="1" si="41"/>
        <v/>
      </c>
    </row>
  </sheetData>
  <phoneticPr fontId="0" type="noConversion"/>
  <pageMargins left="0.75" right="0.75" top="0.7" bottom="0.76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D0EBB3"/>
    <pageSetUpPr fitToPage="1"/>
  </sheetPr>
  <dimension ref="A1:K381"/>
  <sheetViews>
    <sheetView showGridLines="0" workbookViewId="0">
      <selection activeCell="L13" sqref="L13"/>
    </sheetView>
  </sheetViews>
  <sheetFormatPr defaultColWidth="11.42578125" defaultRowHeight="12.75"/>
  <cols>
    <col min="1" max="1" width="3.7109375" customWidth="1"/>
    <col min="2" max="2" width="15.140625" customWidth="1"/>
    <col min="3" max="3" width="13.42578125" customWidth="1"/>
    <col min="4" max="4" width="13.7109375" customWidth="1"/>
    <col min="5" max="6" width="11.42578125" customWidth="1"/>
    <col min="7" max="7" width="14" customWidth="1"/>
  </cols>
  <sheetData>
    <row r="1" spans="1:11" ht="20.25">
      <c r="A1" s="48" t="s">
        <v>226</v>
      </c>
      <c r="B1" s="32"/>
      <c r="C1" s="32"/>
      <c r="D1" s="32"/>
      <c r="E1" s="32"/>
      <c r="F1" s="32"/>
      <c r="G1" s="32"/>
    </row>
    <row r="2" spans="1:11">
      <c r="B2" t="s">
        <v>227</v>
      </c>
    </row>
    <row r="3" spans="1:11">
      <c r="B3" s="28" t="s">
        <v>228</v>
      </c>
    </row>
    <row r="4" spans="1:11">
      <c r="B4" t="s">
        <v>229</v>
      </c>
    </row>
    <row r="5" spans="1:11" ht="23.25">
      <c r="A5" s="31" t="s">
        <v>230</v>
      </c>
      <c r="B5" s="32"/>
      <c r="C5" s="32"/>
      <c r="D5" s="67" t="s">
        <v>41</v>
      </c>
      <c r="E5" s="2"/>
      <c r="F5" s="3" t="s">
        <v>41</v>
      </c>
      <c r="G5" s="3"/>
      <c r="I5" s="28"/>
    </row>
    <row r="6" spans="1:11">
      <c r="A6" s="3" t="s">
        <v>231</v>
      </c>
      <c r="B6" s="5"/>
      <c r="C6" s="6"/>
      <c r="E6" s="3" t="s">
        <v>232</v>
      </c>
      <c r="F6" s="2"/>
      <c r="G6" s="2"/>
    </row>
    <row r="7" spans="1:11">
      <c r="B7" s="4" t="s">
        <v>233</v>
      </c>
      <c r="C7" s="270">
        <v>0</v>
      </c>
      <c r="F7" s="4" t="s">
        <v>234</v>
      </c>
      <c r="G7" s="7"/>
      <c r="I7" s="26"/>
    </row>
    <row r="8" spans="1:11">
      <c r="B8" s="4" t="s">
        <v>235</v>
      </c>
      <c r="C8" s="8">
        <v>0</v>
      </c>
      <c r="F8" s="4" t="s">
        <v>236</v>
      </c>
      <c r="G8" s="10">
        <v>1</v>
      </c>
      <c r="I8" s="30"/>
    </row>
    <row r="9" spans="1:11">
      <c r="B9" s="4" t="s">
        <v>237</v>
      </c>
      <c r="C9" s="10">
        <v>0</v>
      </c>
      <c r="G9" s="264">
        <v>2.5499999999999998</v>
      </c>
      <c r="I9" s="26"/>
      <c r="K9" s="29"/>
    </row>
    <row r="10" spans="1:11">
      <c r="B10" s="4" t="s">
        <v>238</v>
      </c>
      <c r="C10" s="10">
        <v>12</v>
      </c>
      <c r="G10" s="264">
        <v>6</v>
      </c>
    </row>
    <row r="11" spans="1:11">
      <c r="B11" s="4" t="s">
        <v>239</v>
      </c>
      <c r="C11" s="7">
        <f ca="1">TODAY()</f>
        <v>44680</v>
      </c>
      <c r="G11" s="264">
        <f>(G9+G10)/2</f>
        <v>4.2750000000000004</v>
      </c>
    </row>
    <row r="12" spans="1:11">
      <c r="A12" s="3" t="s">
        <v>240</v>
      </c>
      <c r="B12" s="2"/>
      <c r="C12" s="2"/>
      <c r="D12" s="2"/>
      <c r="E12" s="3" t="s">
        <v>241</v>
      </c>
      <c r="F12" s="3"/>
      <c r="G12" s="3"/>
    </row>
    <row r="13" spans="1:11">
      <c r="B13" s="4" t="s">
        <v>242</v>
      </c>
      <c r="C13" s="11">
        <v>0</v>
      </c>
      <c r="D13" s="12" t="s">
        <v>243</v>
      </c>
    </row>
    <row r="14" spans="1:11">
      <c r="B14" s="4" t="s">
        <v>244</v>
      </c>
      <c r="C14" s="11" t="e">
        <f>PMT(Periodic_rate,Total_payments,-Loan_amount)</f>
        <v>#NUM!</v>
      </c>
      <c r="D14" s="12" t="s">
        <v>245</v>
      </c>
      <c r="I14" s="64" t="e">
        <f>Calculated_payment*12</f>
        <v>#NUM!</v>
      </c>
      <c r="K14">
        <v>10000</v>
      </c>
    </row>
    <row r="15" spans="1:11">
      <c r="A15" s="3" t="s">
        <v>246</v>
      </c>
      <c r="B15" s="2"/>
      <c r="C15" s="2"/>
      <c r="D15" s="2"/>
      <c r="E15" s="2"/>
      <c r="F15" s="2"/>
      <c r="G15" s="2"/>
      <c r="I15" s="272" t="e">
        <f>'SEMDC Amort Table'!I13</f>
        <v>#NUM!</v>
      </c>
      <c r="K15">
        <f>K14/9</f>
        <v>1111.1111111111111</v>
      </c>
    </row>
    <row r="16" spans="1:11">
      <c r="B16" s="4" t="s">
        <v>247</v>
      </c>
      <c r="C16" s="13" t="e">
        <f>IF(Entered_payment=0,Calculated_payment,Entered_payment)</f>
        <v>#NUM!</v>
      </c>
      <c r="F16" s="4" t="str">
        <f ca="1">"Beginning balance at payment "&amp;TEXT(First_payment_no,"0")&amp;":"</f>
        <v>Beginning balance at payment 1:</v>
      </c>
      <c r="G16" s="14" t="e">
        <f ca="1">FV(Annual_interest_rate/Payments_per_year,First_payment_no-1,Pmt_to_use,-Loan_amount)</f>
        <v>#NUM!</v>
      </c>
      <c r="I16" s="64" t="e">
        <f>SUM(I14:I15)</f>
        <v>#NUM!</v>
      </c>
      <c r="J16" s="27"/>
      <c r="K16" s="29"/>
    </row>
    <row r="17" spans="1:11">
      <c r="B17" s="4" t="s">
        <v>248</v>
      </c>
      <c r="C17" s="9">
        <f ca="1">IF(G7=0,IF(G8=0,1,G8),1+C10*(YEAR(G7)-YEAR(C11))+INT(C10*(MONTH(G7)-MONTH(C11))/12)+IF(DAY(G7)&gt;DAY(C11),1))</f>
        <v>1</v>
      </c>
      <c r="F17" s="4" t="str">
        <f ca="1">"Cumulative interest prior to payment "&amp;TEXT(First_payment_no,"0")&amp;":"</f>
        <v>Cumulative interest prior to payment 1:</v>
      </c>
      <c r="G17" s="14" t="e">
        <f ca="1">Pmt_to_use*(First_payment_no-1)-(Loan_amount-Table_beg_bal)</f>
        <v>#NUM!</v>
      </c>
      <c r="I17" s="64" t="e">
        <f>I16/12</f>
        <v>#NUM!</v>
      </c>
    </row>
    <row r="18" spans="1:11" ht="23.25">
      <c r="A18" s="1" t="s">
        <v>249</v>
      </c>
      <c r="B18" s="2"/>
      <c r="C18" s="2"/>
      <c r="D18" s="2"/>
      <c r="E18" s="2"/>
      <c r="F18" s="2"/>
      <c r="G18" s="2"/>
    </row>
    <row r="20" spans="1:11">
      <c r="A20" s="15"/>
      <c r="B20" s="15" t="s">
        <v>250</v>
      </c>
      <c r="C20" s="15" t="s">
        <v>251</v>
      </c>
      <c r="D20" s="15"/>
      <c r="E20" s="15"/>
      <c r="F20" s="15" t="s">
        <v>252</v>
      </c>
      <c r="G20" s="15" t="s">
        <v>253</v>
      </c>
    </row>
    <row r="21" spans="1:11">
      <c r="A21" s="16" t="s">
        <v>254</v>
      </c>
      <c r="B21" s="16" t="s">
        <v>39</v>
      </c>
      <c r="C21" s="16" t="s">
        <v>255</v>
      </c>
      <c r="D21" s="16" t="s">
        <v>256</v>
      </c>
      <c r="E21" s="16" t="s">
        <v>257</v>
      </c>
      <c r="F21" s="16" t="s">
        <v>255</v>
      </c>
      <c r="G21" s="16" t="s">
        <v>256</v>
      </c>
      <c r="I21" s="29"/>
    </row>
    <row r="22" spans="1:11">
      <c r="A22" s="17" t="str">
        <f ca="1">IF(First_payment_no&lt;Total_payments,First_payment_no,"")</f>
        <v/>
      </c>
      <c r="B22" s="21" t="str">
        <f t="shared" ref="B22:B85" ca="1" si="0">Show.Date</f>
        <v/>
      </c>
      <c r="C22" s="19" t="str">
        <f ca="1">IF(A22&lt;&gt;"",IF(Table_beg_bal&lt;0,0,Table_beg_bal),"")</f>
        <v/>
      </c>
      <c r="D22" s="19" t="str">
        <f t="shared" ref="D22:D85" ca="1" si="1">Interest</f>
        <v/>
      </c>
      <c r="E22" s="19" t="str">
        <f ca="1">Principal</f>
        <v/>
      </c>
      <c r="F22" s="19" t="str">
        <f t="shared" ref="F22:F85" ca="1" si="2">Ending.Balance</f>
        <v/>
      </c>
      <c r="G22" s="19" t="str">
        <f ca="1">IF(A22&lt;&gt;"",D22+Table_prior_interest,"")</f>
        <v/>
      </c>
      <c r="I22" s="26"/>
      <c r="K22" s="9"/>
    </row>
    <row r="23" spans="1:11">
      <c r="A23" s="20" t="str">
        <f t="shared" ref="A23:A86" ca="1" si="3">payment.Num</f>
        <v/>
      </c>
      <c r="B23" s="21" t="str">
        <f t="shared" ca="1" si="0"/>
        <v/>
      </c>
      <c r="C23" s="22" t="str">
        <f t="shared" ref="C23:C86" ca="1" si="4">Beg.Bal</f>
        <v/>
      </c>
      <c r="D23" s="22" t="str">
        <f t="shared" ca="1" si="1"/>
        <v/>
      </c>
      <c r="E23" s="22" t="str">
        <f ca="1">Principal</f>
        <v/>
      </c>
      <c r="F23" s="22" t="str">
        <f t="shared" ca="1" si="2"/>
        <v/>
      </c>
      <c r="G23" s="22" t="str">
        <f t="shared" ref="G23:G86" ca="1" si="5">Cum.Interest</f>
        <v/>
      </c>
    </row>
    <row r="24" spans="1:11">
      <c r="A24" s="23" t="str">
        <f t="shared" ca="1" si="3"/>
        <v/>
      </c>
      <c r="B24" s="24" t="str">
        <f t="shared" ca="1" si="0"/>
        <v/>
      </c>
      <c r="C24" s="25" t="str">
        <f t="shared" ca="1" si="4"/>
        <v/>
      </c>
      <c r="D24" s="25" t="str">
        <f t="shared" ca="1" si="1"/>
        <v/>
      </c>
      <c r="E24" s="25" t="str">
        <f ca="1">Principal</f>
        <v/>
      </c>
      <c r="F24" s="25" t="str">
        <f t="shared" ca="1" si="2"/>
        <v/>
      </c>
      <c r="G24" s="25" t="str">
        <f t="shared" ca="1" si="5"/>
        <v/>
      </c>
      <c r="J24" s="26"/>
    </row>
    <row r="25" spans="1:11">
      <c r="A25" s="17" t="str">
        <f t="shared" ca="1" si="3"/>
        <v/>
      </c>
      <c r="B25" s="18" t="str">
        <f t="shared" ca="1" si="0"/>
        <v/>
      </c>
      <c r="C25" s="19" t="str">
        <f t="shared" ca="1" si="4"/>
        <v/>
      </c>
      <c r="D25" s="19" t="str">
        <f t="shared" ca="1" si="1"/>
        <v/>
      </c>
      <c r="E25" s="19" t="str">
        <f ca="1">Principal</f>
        <v/>
      </c>
      <c r="F25" s="19" t="str">
        <f t="shared" ca="1" si="2"/>
        <v/>
      </c>
      <c r="G25" s="19" t="str">
        <f t="shared" ca="1" si="5"/>
        <v/>
      </c>
    </row>
    <row r="26" spans="1:11">
      <c r="A26" s="20" t="str">
        <f t="shared" ca="1" si="3"/>
        <v/>
      </c>
      <c r="B26" s="21" t="str">
        <f t="shared" ca="1" si="0"/>
        <v/>
      </c>
      <c r="C26" s="22" t="str">
        <f t="shared" ca="1" si="4"/>
        <v/>
      </c>
      <c r="D26" s="22" t="str">
        <f t="shared" ca="1" si="1"/>
        <v/>
      </c>
      <c r="E26" s="22" t="str">
        <f t="shared" ref="E26:E40" ca="1" si="6">Principal</f>
        <v/>
      </c>
      <c r="F26" s="22" t="str">
        <f t="shared" ca="1" si="2"/>
        <v/>
      </c>
      <c r="G26" s="22" t="str">
        <f t="shared" ca="1" si="5"/>
        <v/>
      </c>
    </row>
    <row r="27" spans="1:11">
      <c r="A27" s="23" t="str">
        <f t="shared" ca="1" si="3"/>
        <v/>
      </c>
      <c r="B27" s="24" t="str">
        <f t="shared" ca="1" si="0"/>
        <v/>
      </c>
      <c r="C27" s="25" t="str">
        <f t="shared" ca="1" si="4"/>
        <v/>
      </c>
      <c r="D27" s="25" t="str">
        <f t="shared" ca="1" si="1"/>
        <v/>
      </c>
      <c r="E27" s="25" t="str">
        <f t="shared" ca="1" si="6"/>
        <v/>
      </c>
      <c r="F27" s="25" t="str">
        <f t="shared" ca="1" si="2"/>
        <v/>
      </c>
      <c r="G27" s="25" t="str">
        <f t="shared" ca="1" si="5"/>
        <v/>
      </c>
    </row>
    <row r="28" spans="1:11">
      <c r="A28" s="17" t="str">
        <f t="shared" ca="1" si="3"/>
        <v/>
      </c>
      <c r="B28" s="18" t="str">
        <f t="shared" ca="1" si="0"/>
        <v/>
      </c>
      <c r="C28" s="19" t="str">
        <f t="shared" ca="1" si="4"/>
        <v/>
      </c>
      <c r="D28" s="19" t="str">
        <f t="shared" ca="1" si="1"/>
        <v/>
      </c>
      <c r="E28" s="19" t="str">
        <f t="shared" ca="1" si="6"/>
        <v/>
      </c>
      <c r="F28" s="19" t="str">
        <f t="shared" ca="1" si="2"/>
        <v/>
      </c>
      <c r="G28" s="19" t="str">
        <f t="shared" ca="1" si="5"/>
        <v/>
      </c>
    </row>
    <row r="29" spans="1:11">
      <c r="A29" s="20" t="str">
        <f t="shared" ca="1" si="3"/>
        <v/>
      </c>
      <c r="B29" s="21" t="str">
        <f t="shared" ca="1" si="0"/>
        <v/>
      </c>
      <c r="C29" s="22" t="str">
        <f t="shared" ca="1" si="4"/>
        <v/>
      </c>
      <c r="D29" s="22" t="str">
        <f t="shared" ca="1" si="1"/>
        <v/>
      </c>
      <c r="E29" s="22" t="str">
        <f t="shared" ca="1" si="6"/>
        <v/>
      </c>
      <c r="F29" s="22" t="str">
        <f t="shared" ca="1" si="2"/>
        <v/>
      </c>
      <c r="G29" s="22" t="str">
        <f t="shared" ca="1" si="5"/>
        <v/>
      </c>
    </row>
    <row r="30" spans="1:11">
      <c r="A30" s="23" t="str">
        <f t="shared" ca="1" si="3"/>
        <v/>
      </c>
      <c r="B30" s="24" t="str">
        <f t="shared" ca="1" si="0"/>
        <v/>
      </c>
      <c r="C30" s="25" t="str">
        <f t="shared" ca="1" si="4"/>
        <v/>
      </c>
      <c r="D30" s="25" t="str">
        <f t="shared" ca="1" si="1"/>
        <v/>
      </c>
      <c r="E30" s="25" t="str">
        <f t="shared" ca="1" si="6"/>
        <v/>
      </c>
      <c r="F30" s="25" t="str">
        <f t="shared" ca="1" si="2"/>
        <v/>
      </c>
      <c r="G30" s="25" t="str">
        <f t="shared" ca="1" si="5"/>
        <v/>
      </c>
    </row>
    <row r="31" spans="1:11">
      <c r="A31" s="17" t="str">
        <f t="shared" ca="1" si="3"/>
        <v/>
      </c>
      <c r="B31" s="18" t="str">
        <f t="shared" ca="1" si="0"/>
        <v/>
      </c>
      <c r="C31" s="19" t="str">
        <f t="shared" ca="1" si="4"/>
        <v/>
      </c>
      <c r="D31" s="19" t="str">
        <f t="shared" ca="1" si="1"/>
        <v/>
      </c>
      <c r="E31" s="19" t="str">
        <f t="shared" ca="1" si="6"/>
        <v/>
      </c>
      <c r="F31" s="19" t="str">
        <f t="shared" ca="1" si="2"/>
        <v/>
      </c>
      <c r="G31" s="19" t="str">
        <f t="shared" ca="1" si="5"/>
        <v/>
      </c>
    </row>
    <row r="32" spans="1:11">
      <c r="A32" s="20" t="str">
        <f t="shared" ca="1" si="3"/>
        <v/>
      </c>
      <c r="B32" s="21" t="str">
        <f t="shared" ca="1" si="0"/>
        <v/>
      </c>
      <c r="C32" s="22" t="str">
        <f t="shared" ca="1" si="4"/>
        <v/>
      </c>
      <c r="D32" s="22" t="str">
        <f t="shared" ca="1" si="1"/>
        <v/>
      </c>
      <c r="E32" s="22" t="str">
        <f t="shared" ca="1" si="6"/>
        <v/>
      </c>
      <c r="F32" s="22" t="str">
        <f t="shared" ca="1" si="2"/>
        <v/>
      </c>
      <c r="G32" s="22" t="str">
        <f t="shared" ca="1" si="5"/>
        <v/>
      </c>
    </row>
    <row r="33" spans="1:7">
      <c r="A33" s="23" t="str">
        <f t="shared" ca="1" si="3"/>
        <v/>
      </c>
      <c r="B33" s="24" t="str">
        <f t="shared" ca="1" si="0"/>
        <v/>
      </c>
      <c r="C33" s="25" t="str">
        <f t="shared" ca="1" si="4"/>
        <v/>
      </c>
      <c r="D33" s="25" t="str">
        <f t="shared" ca="1" si="1"/>
        <v/>
      </c>
      <c r="E33" s="25" t="str">
        <f t="shared" ca="1" si="6"/>
        <v/>
      </c>
      <c r="F33" s="25" t="str">
        <f t="shared" ca="1" si="2"/>
        <v/>
      </c>
      <c r="G33" s="25" t="str">
        <f t="shared" ca="1" si="5"/>
        <v/>
      </c>
    </row>
    <row r="34" spans="1:7">
      <c r="A34" s="17" t="str">
        <f t="shared" ca="1" si="3"/>
        <v/>
      </c>
      <c r="B34" s="18" t="str">
        <f t="shared" ca="1" si="0"/>
        <v/>
      </c>
      <c r="C34" s="19" t="str">
        <f t="shared" ca="1" si="4"/>
        <v/>
      </c>
      <c r="D34" s="19" t="str">
        <f t="shared" ca="1" si="1"/>
        <v/>
      </c>
      <c r="E34" s="19" t="str">
        <f t="shared" ca="1" si="6"/>
        <v/>
      </c>
      <c r="F34" s="19" t="str">
        <f t="shared" ca="1" si="2"/>
        <v/>
      </c>
      <c r="G34" s="19" t="str">
        <f t="shared" ca="1" si="5"/>
        <v/>
      </c>
    </row>
    <row r="35" spans="1:7">
      <c r="A35" s="20" t="str">
        <f t="shared" ca="1" si="3"/>
        <v/>
      </c>
      <c r="B35" s="21" t="str">
        <f t="shared" ca="1" si="0"/>
        <v/>
      </c>
      <c r="C35" s="22" t="str">
        <f t="shared" ca="1" si="4"/>
        <v/>
      </c>
      <c r="D35" s="22" t="str">
        <f t="shared" ca="1" si="1"/>
        <v/>
      </c>
      <c r="E35" s="22" t="str">
        <f t="shared" ca="1" si="6"/>
        <v/>
      </c>
      <c r="F35" s="22" t="str">
        <f t="shared" ca="1" si="2"/>
        <v/>
      </c>
      <c r="G35" s="22" t="str">
        <f t="shared" ca="1" si="5"/>
        <v/>
      </c>
    </row>
    <row r="36" spans="1:7">
      <c r="A36" s="23" t="str">
        <f t="shared" ca="1" si="3"/>
        <v/>
      </c>
      <c r="B36" s="24" t="str">
        <f t="shared" ca="1" si="0"/>
        <v/>
      </c>
      <c r="C36" s="25" t="str">
        <f t="shared" ca="1" si="4"/>
        <v/>
      </c>
      <c r="D36" s="25" t="str">
        <f t="shared" ca="1" si="1"/>
        <v/>
      </c>
      <c r="E36" s="25" t="str">
        <f t="shared" ca="1" si="6"/>
        <v/>
      </c>
      <c r="F36" s="25" t="str">
        <f t="shared" ca="1" si="2"/>
        <v/>
      </c>
      <c r="G36" s="25" t="str">
        <f t="shared" ca="1" si="5"/>
        <v/>
      </c>
    </row>
    <row r="37" spans="1:7">
      <c r="A37" s="17" t="str">
        <f t="shared" ca="1" si="3"/>
        <v/>
      </c>
      <c r="B37" s="18" t="str">
        <f t="shared" ca="1" si="0"/>
        <v/>
      </c>
      <c r="C37" s="19" t="str">
        <f t="shared" ca="1" si="4"/>
        <v/>
      </c>
      <c r="D37" s="19" t="str">
        <f t="shared" ca="1" si="1"/>
        <v/>
      </c>
      <c r="E37" s="19" t="str">
        <f t="shared" ca="1" si="6"/>
        <v/>
      </c>
      <c r="F37" s="19" t="str">
        <f t="shared" ca="1" si="2"/>
        <v/>
      </c>
      <c r="G37" s="19" t="str">
        <f t="shared" ca="1" si="5"/>
        <v/>
      </c>
    </row>
    <row r="38" spans="1:7">
      <c r="A38" s="20" t="str">
        <f t="shared" ca="1" si="3"/>
        <v/>
      </c>
      <c r="B38" s="21" t="str">
        <f t="shared" ca="1" si="0"/>
        <v/>
      </c>
      <c r="C38" s="22" t="str">
        <f t="shared" ca="1" si="4"/>
        <v/>
      </c>
      <c r="D38" s="22" t="str">
        <f t="shared" ca="1" si="1"/>
        <v/>
      </c>
      <c r="E38" s="22" t="str">
        <f t="shared" ca="1" si="6"/>
        <v/>
      </c>
      <c r="F38" s="22" t="str">
        <f t="shared" ca="1" si="2"/>
        <v/>
      </c>
      <c r="G38" s="22" t="str">
        <f t="shared" ca="1" si="5"/>
        <v/>
      </c>
    </row>
    <row r="39" spans="1:7">
      <c r="A39" s="23" t="str">
        <f t="shared" ca="1" si="3"/>
        <v/>
      </c>
      <c r="B39" s="24" t="str">
        <f t="shared" ca="1" si="0"/>
        <v/>
      </c>
      <c r="C39" s="25" t="str">
        <f t="shared" ca="1" si="4"/>
        <v/>
      </c>
      <c r="D39" s="25" t="str">
        <f t="shared" ca="1" si="1"/>
        <v/>
      </c>
      <c r="E39" s="25" t="str">
        <f t="shared" ca="1" si="6"/>
        <v/>
      </c>
      <c r="F39" s="25" t="str">
        <f t="shared" ca="1" si="2"/>
        <v/>
      </c>
      <c r="G39" s="25" t="str">
        <f t="shared" ca="1" si="5"/>
        <v/>
      </c>
    </row>
    <row r="40" spans="1:7">
      <c r="A40" s="20" t="str">
        <f t="shared" ca="1" si="3"/>
        <v/>
      </c>
      <c r="B40" s="21" t="str">
        <f t="shared" ca="1" si="0"/>
        <v/>
      </c>
      <c r="C40" s="22" t="str">
        <f t="shared" ca="1" si="4"/>
        <v/>
      </c>
      <c r="D40" s="22" t="str">
        <f t="shared" ca="1" si="1"/>
        <v/>
      </c>
      <c r="E40" s="19" t="str">
        <f t="shared" ca="1" si="6"/>
        <v/>
      </c>
      <c r="F40" s="22" t="str">
        <f t="shared" ca="1" si="2"/>
        <v/>
      </c>
      <c r="G40" s="22" t="str">
        <f t="shared" ca="1" si="5"/>
        <v/>
      </c>
    </row>
    <row r="41" spans="1:7">
      <c r="A41" s="20" t="str">
        <f t="shared" ca="1" si="3"/>
        <v/>
      </c>
      <c r="B41" s="21" t="str">
        <f t="shared" ca="1" si="0"/>
        <v/>
      </c>
      <c r="C41" s="22" t="str">
        <f t="shared" ca="1" si="4"/>
        <v/>
      </c>
      <c r="D41" s="22" t="str">
        <f t="shared" ca="1" si="1"/>
        <v/>
      </c>
      <c r="E41" s="22" t="str">
        <f t="shared" ref="E41:E56" ca="1" si="7">Principal</f>
        <v/>
      </c>
      <c r="F41" s="22" t="str">
        <f t="shared" ca="1" si="2"/>
        <v/>
      </c>
      <c r="G41" s="22" t="str">
        <f t="shared" ca="1" si="5"/>
        <v/>
      </c>
    </row>
    <row r="42" spans="1:7">
      <c r="A42" s="23" t="str">
        <f t="shared" ca="1" si="3"/>
        <v/>
      </c>
      <c r="B42" s="24" t="str">
        <f t="shared" ca="1" si="0"/>
        <v/>
      </c>
      <c r="C42" s="25" t="str">
        <f t="shared" ca="1" si="4"/>
        <v/>
      </c>
      <c r="D42" s="25" t="str">
        <f t="shared" ca="1" si="1"/>
        <v/>
      </c>
      <c r="E42" s="25" t="str">
        <f t="shared" ca="1" si="7"/>
        <v/>
      </c>
      <c r="F42" s="25" t="str">
        <f t="shared" ca="1" si="2"/>
        <v/>
      </c>
      <c r="G42" s="25" t="str">
        <f t="shared" ca="1" si="5"/>
        <v/>
      </c>
    </row>
    <row r="43" spans="1:7">
      <c r="A43" s="20" t="str">
        <f t="shared" ca="1" si="3"/>
        <v/>
      </c>
      <c r="B43" s="21" t="str">
        <f t="shared" ca="1" si="0"/>
        <v/>
      </c>
      <c r="C43" s="22" t="str">
        <f t="shared" ca="1" si="4"/>
        <v/>
      </c>
      <c r="D43" s="22" t="str">
        <f t="shared" ca="1" si="1"/>
        <v/>
      </c>
      <c r="E43" s="19" t="str">
        <f t="shared" ca="1" si="7"/>
        <v/>
      </c>
      <c r="F43" s="22" t="str">
        <f t="shared" ca="1" si="2"/>
        <v/>
      </c>
      <c r="G43" s="22" t="str">
        <f t="shared" ca="1" si="5"/>
        <v/>
      </c>
    </row>
    <row r="44" spans="1:7">
      <c r="A44" s="20" t="str">
        <f t="shared" ca="1" si="3"/>
        <v/>
      </c>
      <c r="B44" s="21" t="str">
        <f t="shared" ca="1" si="0"/>
        <v/>
      </c>
      <c r="C44" s="22" t="str">
        <f t="shared" ca="1" si="4"/>
        <v/>
      </c>
      <c r="D44" s="22" t="str">
        <f t="shared" ca="1" si="1"/>
        <v/>
      </c>
      <c r="E44" s="22" t="str">
        <f t="shared" ca="1" si="7"/>
        <v/>
      </c>
      <c r="F44" s="22" t="str">
        <f t="shared" ca="1" si="2"/>
        <v/>
      </c>
      <c r="G44" s="22" t="str">
        <f t="shared" ca="1" si="5"/>
        <v/>
      </c>
    </row>
    <row r="45" spans="1:7">
      <c r="A45" s="23" t="str">
        <f t="shared" ca="1" si="3"/>
        <v/>
      </c>
      <c r="B45" s="24" t="str">
        <f t="shared" ca="1" si="0"/>
        <v/>
      </c>
      <c r="C45" s="25" t="str">
        <f t="shared" ca="1" si="4"/>
        <v/>
      </c>
      <c r="D45" s="25" t="str">
        <f t="shared" ca="1" si="1"/>
        <v/>
      </c>
      <c r="E45" s="25" t="str">
        <f t="shared" ca="1" si="7"/>
        <v/>
      </c>
      <c r="F45" s="25" t="str">
        <f t="shared" ca="1" si="2"/>
        <v/>
      </c>
      <c r="G45" s="25" t="str">
        <f t="shared" ca="1" si="5"/>
        <v/>
      </c>
    </row>
    <row r="46" spans="1:7">
      <c r="A46" s="17" t="str">
        <f t="shared" ca="1" si="3"/>
        <v/>
      </c>
      <c r="B46" s="18" t="str">
        <f t="shared" ca="1" si="0"/>
        <v/>
      </c>
      <c r="C46" s="19" t="str">
        <f t="shared" ca="1" si="4"/>
        <v/>
      </c>
      <c r="D46" s="19" t="str">
        <f t="shared" ca="1" si="1"/>
        <v/>
      </c>
      <c r="E46" s="19" t="str">
        <f t="shared" ca="1" si="7"/>
        <v/>
      </c>
      <c r="F46" s="19" t="str">
        <f t="shared" ca="1" si="2"/>
        <v/>
      </c>
      <c r="G46" s="19" t="str">
        <f t="shared" ca="1" si="5"/>
        <v/>
      </c>
    </row>
    <row r="47" spans="1:7">
      <c r="A47" s="20" t="str">
        <f t="shared" ca="1" si="3"/>
        <v/>
      </c>
      <c r="B47" s="21" t="str">
        <f t="shared" ca="1" si="0"/>
        <v/>
      </c>
      <c r="C47" s="22" t="str">
        <f t="shared" ca="1" si="4"/>
        <v/>
      </c>
      <c r="D47" s="22" t="str">
        <f t="shared" ca="1" si="1"/>
        <v/>
      </c>
      <c r="E47" s="22" t="str">
        <f t="shared" ca="1" si="7"/>
        <v/>
      </c>
      <c r="F47" s="22" t="str">
        <f t="shared" ca="1" si="2"/>
        <v/>
      </c>
      <c r="G47" s="22" t="str">
        <f t="shared" ca="1" si="5"/>
        <v/>
      </c>
    </row>
    <row r="48" spans="1:7">
      <c r="A48" s="23" t="str">
        <f t="shared" ca="1" si="3"/>
        <v/>
      </c>
      <c r="B48" s="24" t="str">
        <f t="shared" ca="1" si="0"/>
        <v/>
      </c>
      <c r="C48" s="25" t="str">
        <f t="shared" ca="1" si="4"/>
        <v/>
      </c>
      <c r="D48" s="25" t="str">
        <f t="shared" ca="1" si="1"/>
        <v/>
      </c>
      <c r="E48" s="25" t="str">
        <f t="shared" ca="1" si="7"/>
        <v/>
      </c>
      <c r="F48" s="25" t="str">
        <f t="shared" ca="1" si="2"/>
        <v/>
      </c>
      <c r="G48" s="25" t="str">
        <f t="shared" ca="1" si="5"/>
        <v/>
      </c>
    </row>
    <row r="49" spans="1:7">
      <c r="A49" s="17" t="str">
        <f t="shared" ca="1" si="3"/>
        <v/>
      </c>
      <c r="B49" s="18" t="str">
        <f t="shared" ca="1" si="0"/>
        <v/>
      </c>
      <c r="C49" s="19" t="str">
        <f t="shared" ca="1" si="4"/>
        <v/>
      </c>
      <c r="D49" s="19" t="str">
        <f t="shared" ca="1" si="1"/>
        <v/>
      </c>
      <c r="E49" s="19" t="str">
        <f t="shared" ca="1" si="7"/>
        <v/>
      </c>
      <c r="F49" s="19" t="str">
        <f t="shared" ca="1" si="2"/>
        <v/>
      </c>
      <c r="G49" s="19" t="str">
        <f t="shared" ca="1" si="5"/>
        <v/>
      </c>
    </row>
    <row r="50" spans="1:7">
      <c r="A50" s="20" t="str">
        <f t="shared" ca="1" si="3"/>
        <v/>
      </c>
      <c r="B50" s="21" t="str">
        <f t="shared" ca="1" si="0"/>
        <v/>
      </c>
      <c r="C50" s="22" t="str">
        <f t="shared" ca="1" si="4"/>
        <v/>
      </c>
      <c r="D50" s="22" t="str">
        <f t="shared" ca="1" si="1"/>
        <v/>
      </c>
      <c r="E50" s="22" t="str">
        <f t="shared" ca="1" si="7"/>
        <v/>
      </c>
      <c r="F50" s="22" t="str">
        <f t="shared" ca="1" si="2"/>
        <v/>
      </c>
      <c r="G50" s="22" t="str">
        <f t="shared" ca="1" si="5"/>
        <v/>
      </c>
    </row>
    <row r="51" spans="1:7">
      <c r="A51" s="23" t="str">
        <f t="shared" ca="1" si="3"/>
        <v/>
      </c>
      <c r="B51" s="24" t="str">
        <f t="shared" ca="1" si="0"/>
        <v/>
      </c>
      <c r="C51" s="25" t="str">
        <f t="shared" ca="1" si="4"/>
        <v/>
      </c>
      <c r="D51" s="25" t="str">
        <f t="shared" ca="1" si="1"/>
        <v/>
      </c>
      <c r="E51" s="25" t="str">
        <f t="shared" ca="1" si="7"/>
        <v/>
      </c>
      <c r="F51" s="25" t="str">
        <f t="shared" ca="1" si="2"/>
        <v/>
      </c>
      <c r="G51" s="25" t="str">
        <f t="shared" ca="1" si="5"/>
        <v/>
      </c>
    </row>
    <row r="52" spans="1:7">
      <c r="A52" s="17" t="str">
        <f t="shared" ca="1" si="3"/>
        <v/>
      </c>
      <c r="B52" s="18" t="str">
        <f t="shared" ca="1" si="0"/>
        <v/>
      </c>
      <c r="C52" s="19" t="str">
        <f t="shared" ca="1" si="4"/>
        <v/>
      </c>
      <c r="D52" s="19" t="str">
        <f t="shared" ca="1" si="1"/>
        <v/>
      </c>
      <c r="E52" s="19" t="str">
        <f t="shared" ca="1" si="7"/>
        <v/>
      </c>
      <c r="F52" s="19" t="str">
        <f t="shared" ca="1" si="2"/>
        <v/>
      </c>
      <c r="G52" s="19" t="str">
        <f t="shared" ca="1" si="5"/>
        <v/>
      </c>
    </row>
    <row r="53" spans="1:7">
      <c r="A53" s="20" t="str">
        <f t="shared" ca="1" si="3"/>
        <v/>
      </c>
      <c r="B53" s="21" t="str">
        <f t="shared" ca="1" si="0"/>
        <v/>
      </c>
      <c r="C53" s="22" t="str">
        <f t="shared" ca="1" si="4"/>
        <v/>
      </c>
      <c r="D53" s="22" t="str">
        <f t="shared" ca="1" si="1"/>
        <v/>
      </c>
      <c r="E53" s="22" t="str">
        <f t="shared" ca="1" si="7"/>
        <v/>
      </c>
      <c r="F53" s="22" t="str">
        <f t="shared" ca="1" si="2"/>
        <v/>
      </c>
      <c r="G53" s="22" t="str">
        <f t="shared" ca="1" si="5"/>
        <v/>
      </c>
    </row>
    <row r="54" spans="1:7">
      <c r="A54" s="23" t="str">
        <f t="shared" ca="1" si="3"/>
        <v/>
      </c>
      <c r="B54" s="24" t="str">
        <f t="shared" ca="1" si="0"/>
        <v/>
      </c>
      <c r="C54" s="25" t="str">
        <f t="shared" ca="1" si="4"/>
        <v/>
      </c>
      <c r="D54" s="25" t="str">
        <f t="shared" ca="1" si="1"/>
        <v/>
      </c>
      <c r="E54" s="25" t="str">
        <f t="shared" ca="1" si="7"/>
        <v/>
      </c>
      <c r="F54" s="25" t="str">
        <f t="shared" ca="1" si="2"/>
        <v/>
      </c>
      <c r="G54" s="25" t="str">
        <f t="shared" ca="1" si="5"/>
        <v/>
      </c>
    </row>
    <row r="55" spans="1:7">
      <c r="A55" s="17" t="str">
        <f t="shared" ca="1" si="3"/>
        <v/>
      </c>
      <c r="B55" s="18" t="str">
        <f t="shared" ca="1" si="0"/>
        <v/>
      </c>
      <c r="C55" s="19" t="str">
        <f t="shared" ca="1" si="4"/>
        <v/>
      </c>
      <c r="D55" s="19" t="str">
        <f t="shared" ca="1" si="1"/>
        <v/>
      </c>
      <c r="E55" s="19" t="str">
        <f t="shared" ca="1" si="7"/>
        <v/>
      </c>
      <c r="F55" s="19" t="str">
        <f t="shared" ca="1" si="2"/>
        <v/>
      </c>
      <c r="G55" s="19" t="str">
        <f t="shared" ca="1" si="5"/>
        <v/>
      </c>
    </row>
    <row r="56" spans="1:7">
      <c r="A56" s="20" t="str">
        <f t="shared" ca="1" si="3"/>
        <v/>
      </c>
      <c r="B56" s="21" t="str">
        <f t="shared" ca="1" si="0"/>
        <v/>
      </c>
      <c r="C56" s="22" t="str">
        <f t="shared" ca="1" si="4"/>
        <v/>
      </c>
      <c r="D56" s="22" t="str">
        <f t="shared" ca="1" si="1"/>
        <v/>
      </c>
      <c r="E56" s="22" t="str">
        <f t="shared" ca="1" si="7"/>
        <v/>
      </c>
      <c r="F56" s="22" t="str">
        <f t="shared" ca="1" si="2"/>
        <v/>
      </c>
      <c r="G56" s="22" t="str">
        <f t="shared" ca="1" si="5"/>
        <v/>
      </c>
    </row>
    <row r="57" spans="1:7">
      <c r="A57" s="23" t="str">
        <f t="shared" ca="1" si="3"/>
        <v/>
      </c>
      <c r="B57" s="24" t="str">
        <f t="shared" ca="1" si="0"/>
        <v/>
      </c>
      <c r="C57" s="25" t="str">
        <f t="shared" ca="1" si="4"/>
        <v/>
      </c>
      <c r="D57" s="25" t="str">
        <f t="shared" ca="1" si="1"/>
        <v/>
      </c>
      <c r="E57" s="25" t="str">
        <f t="shared" ref="E57:E72" ca="1" si="8">Principal</f>
        <v/>
      </c>
      <c r="F57" s="25" t="str">
        <f t="shared" ca="1" si="2"/>
        <v/>
      </c>
      <c r="G57" s="25" t="str">
        <f t="shared" ca="1" si="5"/>
        <v/>
      </c>
    </row>
    <row r="58" spans="1:7">
      <c r="A58" s="17" t="str">
        <f t="shared" ca="1" si="3"/>
        <v/>
      </c>
      <c r="B58" s="18" t="str">
        <f t="shared" ca="1" si="0"/>
        <v/>
      </c>
      <c r="C58" s="19" t="str">
        <f t="shared" ca="1" si="4"/>
        <v/>
      </c>
      <c r="D58" s="19" t="str">
        <f t="shared" ca="1" si="1"/>
        <v/>
      </c>
      <c r="E58" s="19" t="str">
        <f t="shared" ca="1" si="8"/>
        <v/>
      </c>
      <c r="F58" s="19" t="str">
        <f t="shared" ca="1" si="2"/>
        <v/>
      </c>
      <c r="G58" s="19" t="str">
        <f t="shared" ca="1" si="5"/>
        <v/>
      </c>
    </row>
    <row r="59" spans="1:7">
      <c r="A59" s="20" t="str">
        <f t="shared" ca="1" si="3"/>
        <v/>
      </c>
      <c r="B59" s="21" t="str">
        <f t="shared" ca="1" si="0"/>
        <v/>
      </c>
      <c r="C59" s="22" t="str">
        <f t="shared" ca="1" si="4"/>
        <v/>
      </c>
      <c r="D59" s="22" t="str">
        <f t="shared" ca="1" si="1"/>
        <v/>
      </c>
      <c r="E59" s="22" t="str">
        <f t="shared" ca="1" si="8"/>
        <v/>
      </c>
      <c r="F59" s="22" t="str">
        <f t="shared" ca="1" si="2"/>
        <v/>
      </c>
      <c r="G59" s="22" t="str">
        <f t="shared" ca="1" si="5"/>
        <v/>
      </c>
    </row>
    <row r="60" spans="1:7">
      <c r="A60" s="23" t="str">
        <f t="shared" ca="1" si="3"/>
        <v/>
      </c>
      <c r="B60" s="24" t="str">
        <f t="shared" ca="1" si="0"/>
        <v/>
      </c>
      <c r="C60" s="25" t="str">
        <f t="shared" ca="1" si="4"/>
        <v/>
      </c>
      <c r="D60" s="25" t="str">
        <f t="shared" ca="1" si="1"/>
        <v/>
      </c>
      <c r="E60" s="25" t="str">
        <f t="shared" ca="1" si="8"/>
        <v/>
      </c>
      <c r="F60" s="25" t="str">
        <f t="shared" ca="1" si="2"/>
        <v/>
      </c>
      <c r="G60" s="25" t="str">
        <f t="shared" ca="1" si="5"/>
        <v/>
      </c>
    </row>
    <row r="61" spans="1:7">
      <c r="A61" s="20" t="str">
        <f t="shared" ca="1" si="3"/>
        <v/>
      </c>
      <c r="B61" s="21" t="str">
        <f t="shared" ca="1" si="0"/>
        <v/>
      </c>
      <c r="C61" s="22" t="str">
        <f t="shared" ca="1" si="4"/>
        <v/>
      </c>
      <c r="D61" s="22" t="str">
        <f t="shared" ca="1" si="1"/>
        <v/>
      </c>
      <c r="E61" s="19" t="str">
        <f t="shared" ca="1" si="8"/>
        <v/>
      </c>
      <c r="F61" s="22" t="str">
        <f t="shared" ca="1" si="2"/>
        <v/>
      </c>
      <c r="G61" s="22" t="str">
        <f t="shared" ca="1" si="5"/>
        <v/>
      </c>
    </row>
    <row r="62" spans="1:7">
      <c r="A62" s="20" t="str">
        <f t="shared" ca="1" si="3"/>
        <v/>
      </c>
      <c r="B62" s="21" t="str">
        <f t="shared" ca="1" si="0"/>
        <v/>
      </c>
      <c r="C62" s="22" t="str">
        <f t="shared" ca="1" si="4"/>
        <v/>
      </c>
      <c r="D62" s="22" t="str">
        <f t="shared" ca="1" si="1"/>
        <v/>
      </c>
      <c r="E62" s="22" t="str">
        <f t="shared" ca="1" si="8"/>
        <v/>
      </c>
      <c r="F62" s="22" t="str">
        <f t="shared" ca="1" si="2"/>
        <v/>
      </c>
      <c r="G62" s="22" t="str">
        <f t="shared" ca="1" si="5"/>
        <v/>
      </c>
    </row>
    <row r="63" spans="1:7">
      <c r="A63" s="23" t="str">
        <f t="shared" ca="1" si="3"/>
        <v/>
      </c>
      <c r="B63" s="24" t="str">
        <f t="shared" ca="1" si="0"/>
        <v/>
      </c>
      <c r="C63" s="25" t="str">
        <f t="shared" ca="1" si="4"/>
        <v/>
      </c>
      <c r="D63" s="25" t="str">
        <f t="shared" ca="1" si="1"/>
        <v/>
      </c>
      <c r="E63" s="25" t="str">
        <f t="shared" ca="1" si="8"/>
        <v/>
      </c>
      <c r="F63" s="25" t="str">
        <f t="shared" ca="1" si="2"/>
        <v/>
      </c>
      <c r="G63" s="25" t="str">
        <f t="shared" ca="1" si="5"/>
        <v/>
      </c>
    </row>
    <row r="64" spans="1:7">
      <c r="A64" s="20" t="str">
        <f t="shared" ca="1" si="3"/>
        <v/>
      </c>
      <c r="B64" s="21" t="str">
        <f t="shared" ca="1" si="0"/>
        <v/>
      </c>
      <c r="C64" s="22" t="str">
        <f t="shared" ca="1" si="4"/>
        <v/>
      </c>
      <c r="D64" s="22" t="str">
        <f t="shared" ca="1" si="1"/>
        <v/>
      </c>
      <c r="E64" s="19" t="str">
        <f t="shared" ca="1" si="8"/>
        <v/>
      </c>
      <c r="F64" s="22" t="str">
        <f t="shared" ca="1" si="2"/>
        <v/>
      </c>
      <c r="G64" s="22" t="str">
        <f t="shared" ca="1" si="5"/>
        <v/>
      </c>
    </row>
    <row r="65" spans="1:7">
      <c r="A65" s="20" t="str">
        <f t="shared" ca="1" si="3"/>
        <v/>
      </c>
      <c r="B65" s="21" t="str">
        <f t="shared" ca="1" si="0"/>
        <v/>
      </c>
      <c r="C65" s="22" t="str">
        <f t="shared" ca="1" si="4"/>
        <v/>
      </c>
      <c r="D65" s="22" t="str">
        <f t="shared" ca="1" si="1"/>
        <v/>
      </c>
      <c r="E65" s="22" t="str">
        <f t="shared" ca="1" si="8"/>
        <v/>
      </c>
      <c r="F65" s="22" t="str">
        <f t="shared" ca="1" si="2"/>
        <v/>
      </c>
      <c r="G65" s="22" t="str">
        <f t="shared" ca="1" si="5"/>
        <v/>
      </c>
    </row>
    <row r="66" spans="1:7">
      <c r="A66" s="23" t="str">
        <f t="shared" ca="1" si="3"/>
        <v/>
      </c>
      <c r="B66" s="24" t="str">
        <f t="shared" ca="1" si="0"/>
        <v/>
      </c>
      <c r="C66" s="25" t="str">
        <f t="shared" ca="1" si="4"/>
        <v/>
      </c>
      <c r="D66" s="25" t="str">
        <f t="shared" ca="1" si="1"/>
        <v/>
      </c>
      <c r="E66" s="25" t="str">
        <f t="shared" ca="1" si="8"/>
        <v/>
      </c>
      <c r="F66" s="25" t="str">
        <f t="shared" ca="1" si="2"/>
        <v/>
      </c>
      <c r="G66" s="25" t="str">
        <f t="shared" ca="1" si="5"/>
        <v/>
      </c>
    </row>
    <row r="67" spans="1:7">
      <c r="A67" s="17" t="str">
        <f t="shared" ca="1" si="3"/>
        <v/>
      </c>
      <c r="B67" s="18" t="str">
        <f t="shared" ca="1" si="0"/>
        <v/>
      </c>
      <c r="C67" s="19" t="str">
        <f t="shared" ca="1" si="4"/>
        <v/>
      </c>
      <c r="D67" s="19" t="str">
        <f t="shared" ca="1" si="1"/>
        <v/>
      </c>
      <c r="E67" s="19" t="str">
        <f t="shared" ca="1" si="8"/>
        <v/>
      </c>
      <c r="F67" s="19" t="str">
        <f t="shared" ca="1" si="2"/>
        <v/>
      </c>
      <c r="G67" s="19" t="str">
        <f t="shared" ca="1" si="5"/>
        <v/>
      </c>
    </row>
    <row r="68" spans="1:7">
      <c r="A68" s="20" t="str">
        <f t="shared" ca="1" si="3"/>
        <v/>
      </c>
      <c r="B68" s="21" t="str">
        <f t="shared" ca="1" si="0"/>
        <v/>
      </c>
      <c r="C68" s="22" t="str">
        <f t="shared" ca="1" si="4"/>
        <v/>
      </c>
      <c r="D68" s="22" t="str">
        <f t="shared" ca="1" si="1"/>
        <v/>
      </c>
      <c r="E68" s="22" t="str">
        <f t="shared" ca="1" si="8"/>
        <v/>
      </c>
      <c r="F68" s="22" t="str">
        <f t="shared" ca="1" si="2"/>
        <v/>
      </c>
      <c r="G68" s="22" t="str">
        <f t="shared" ca="1" si="5"/>
        <v/>
      </c>
    </row>
    <row r="69" spans="1:7">
      <c r="A69" s="23" t="str">
        <f t="shared" ca="1" si="3"/>
        <v/>
      </c>
      <c r="B69" s="24" t="str">
        <f t="shared" ca="1" si="0"/>
        <v/>
      </c>
      <c r="C69" s="25" t="str">
        <f t="shared" ca="1" si="4"/>
        <v/>
      </c>
      <c r="D69" s="25" t="str">
        <f t="shared" ca="1" si="1"/>
        <v/>
      </c>
      <c r="E69" s="25" t="str">
        <f t="shared" ca="1" si="8"/>
        <v/>
      </c>
      <c r="F69" s="25" t="str">
        <f t="shared" ca="1" si="2"/>
        <v/>
      </c>
      <c r="G69" s="25" t="str">
        <f t="shared" ca="1" si="5"/>
        <v/>
      </c>
    </row>
    <row r="70" spans="1:7">
      <c r="A70" s="17" t="str">
        <f t="shared" ca="1" si="3"/>
        <v/>
      </c>
      <c r="B70" s="18" t="str">
        <f t="shared" ca="1" si="0"/>
        <v/>
      </c>
      <c r="C70" s="19" t="str">
        <f t="shared" ca="1" si="4"/>
        <v/>
      </c>
      <c r="D70" s="19" t="str">
        <f t="shared" ca="1" si="1"/>
        <v/>
      </c>
      <c r="E70" s="19" t="str">
        <f t="shared" ca="1" si="8"/>
        <v/>
      </c>
      <c r="F70" s="19" t="str">
        <f t="shared" ca="1" si="2"/>
        <v/>
      </c>
      <c r="G70" s="19" t="str">
        <f t="shared" ca="1" si="5"/>
        <v/>
      </c>
    </row>
    <row r="71" spans="1:7">
      <c r="A71" s="20" t="str">
        <f t="shared" ca="1" si="3"/>
        <v/>
      </c>
      <c r="B71" s="21" t="str">
        <f t="shared" ca="1" si="0"/>
        <v/>
      </c>
      <c r="C71" s="22" t="str">
        <f t="shared" ca="1" si="4"/>
        <v/>
      </c>
      <c r="D71" s="22" t="str">
        <f t="shared" ca="1" si="1"/>
        <v/>
      </c>
      <c r="E71" s="22" t="str">
        <f t="shared" ca="1" si="8"/>
        <v/>
      </c>
      <c r="F71" s="22" t="str">
        <f t="shared" ca="1" si="2"/>
        <v/>
      </c>
      <c r="G71" s="22" t="str">
        <f t="shared" ca="1" si="5"/>
        <v/>
      </c>
    </row>
    <row r="72" spans="1:7">
      <c r="A72" s="23" t="str">
        <f t="shared" ca="1" si="3"/>
        <v/>
      </c>
      <c r="B72" s="24" t="str">
        <f t="shared" ca="1" si="0"/>
        <v/>
      </c>
      <c r="C72" s="25" t="str">
        <f t="shared" ca="1" si="4"/>
        <v/>
      </c>
      <c r="D72" s="25" t="str">
        <f t="shared" ca="1" si="1"/>
        <v/>
      </c>
      <c r="E72" s="25" t="str">
        <f t="shared" ca="1" si="8"/>
        <v/>
      </c>
      <c r="F72" s="25" t="str">
        <f t="shared" ca="1" si="2"/>
        <v/>
      </c>
      <c r="G72" s="25" t="str">
        <f t="shared" ca="1" si="5"/>
        <v/>
      </c>
    </row>
    <row r="73" spans="1:7">
      <c r="A73" s="17" t="str">
        <f t="shared" ca="1" si="3"/>
        <v/>
      </c>
      <c r="B73" s="18" t="str">
        <f t="shared" ca="1" si="0"/>
        <v/>
      </c>
      <c r="C73" s="19" t="str">
        <f t="shared" ca="1" si="4"/>
        <v/>
      </c>
      <c r="D73" s="19" t="str">
        <f t="shared" ca="1" si="1"/>
        <v/>
      </c>
      <c r="E73" s="19" t="str">
        <f t="shared" ref="E73:E88" ca="1" si="9">Principal</f>
        <v/>
      </c>
      <c r="F73" s="19" t="str">
        <f t="shared" ca="1" si="2"/>
        <v/>
      </c>
      <c r="G73" s="19" t="str">
        <f t="shared" ca="1" si="5"/>
        <v/>
      </c>
    </row>
    <row r="74" spans="1:7">
      <c r="A74" s="20" t="str">
        <f t="shared" ca="1" si="3"/>
        <v/>
      </c>
      <c r="B74" s="21" t="str">
        <f t="shared" ca="1" si="0"/>
        <v/>
      </c>
      <c r="C74" s="22" t="str">
        <f t="shared" ca="1" si="4"/>
        <v/>
      </c>
      <c r="D74" s="22" t="str">
        <f t="shared" ca="1" si="1"/>
        <v/>
      </c>
      <c r="E74" s="22" t="str">
        <f t="shared" ca="1" si="9"/>
        <v/>
      </c>
      <c r="F74" s="22" t="str">
        <f t="shared" ca="1" si="2"/>
        <v/>
      </c>
      <c r="G74" s="22" t="str">
        <f t="shared" ca="1" si="5"/>
        <v/>
      </c>
    </row>
    <row r="75" spans="1:7">
      <c r="A75" s="23" t="str">
        <f t="shared" ca="1" si="3"/>
        <v/>
      </c>
      <c r="B75" s="24" t="str">
        <f t="shared" ca="1" si="0"/>
        <v/>
      </c>
      <c r="C75" s="25" t="str">
        <f t="shared" ca="1" si="4"/>
        <v/>
      </c>
      <c r="D75" s="25" t="str">
        <f t="shared" ca="1" si="1"/>
        <v/>
      </c>
      <c r="E75" s="25" t="str">
        <f t="shared" ca="1" si="9"/>
        <v/>
      </c>
      <c r="F75" s="25" t="str">
        <f t="shared" ca="1" si="2"/>
        <v/>
      </c>
      <c r="G75" s="25" t="str">
        <f t="shared" ca="1" si="5"/>
        <v/>
      </c>
    </row>
    <row r="76" spans="1:7">
      <c r="A76" s="17" t="str">
        <f t="shared" ca="1" si="3"/>
        <v/>
      </c>
      <c r="B76" s="18" t="str">
        <f t="shared" ca="1" si="0"/>
        <v/>
      </c>
      <c r="C76" s="19" t="str">
        <f t="shared" ca="1" si="4"/>
        <v/>
      </c>
      <c r="D76" s="19" t="str">
        <f t="shared" ca="1" si="1"/>
        <v/>
      </c>
      <c r="E76" s="19" t="str">
        <f t="shared" ca="1" si="9"/>
        <v/>
      </c>
      <c r="F76" s="19" t="str">
        <f t="shared" ca="1" si="2"/>
        <v/>
      </c>
      <c r="G76" s="19" t="str">
        <f t="shared" ca="1" si="5"/>
        <v/>
      </c>
    </row>
    <row r="77" spans="1:7">
      <c r="A77" s="20" t="str">
        <f t="shared" ca="1" si="3"/>
        <v/>
      </c>
      <c r="B77" s="21" t="str">
        <f t="shared" ca="1" si="0"/>
        <v/>
      </c>
      <c r="C77" s="22" t="str">
        <f t="shared" ca="1" si="4"/>
        <v/>
      </c>
      <c r="D77" s="22" t="str">
        <f t="shared" ca="1" si="1"/>
        <v/>
      </c>
      <c r="E77" s="22" t="str">
        <f t="shared" ca="1" si="9"/>
        <v/>
      </c>
      <c r="F77" s="22" t="str">
        <f t="shared" ca="1" si="2"/>
        <v/>
      </c>
      <c r="G77" s="22" t="str">
        <f t="shared" ca="1" si="5"/>
        <v/>
      </c>
    </row>
    <row r="78" spans="1:7">
      <c r="A78" s="23" t="str">
        <f t="shared" ca="1" si="3"/>
        <v/>
      </c>
      <c r="B78" s="24" t="str">
        <f t="shared" ca="1" si="0"/>
        <v/>
      </c>
      <c r="C78" s="25" t="str">
        <f t="shared" ca="1" si="4"/>
        <v/>
      </c>
      <c r="D78" s="25" t="str">
        <f t="shared" ca="1" si="1"/>
        <v/>
      </c>
      <c r="E78" s="25" t="str">
        <f t="shared" ca="1" si="9"/>
        <v/>
      </c>
      <c r="F78" s="25" t="str">
        <f t="shared" ca="1" si="2"/>
        <v/>
      </c>
      <c r="G78" s="25" t="str">
        <f t="shared" ca="1" si="5"/>
        <v/>
      </c>
    </row>
    <row r="79" spans="1:7">
      <c r="A79" s="17" t="str">
        <f t="shared" ca="1" si="3"/>
        <v/>
      </c>
      <c r="B79" s="18" t="str">
        <f t="shared" ca="1" si="0"/>
        <v/>
      </c>
      <c r="C79" s="19" t="str">
        <f t="shared" ca="1" si="4"/>
        <v/>
      </c>
      <c r="D79" s="19" t="str">
        <f t="shared" ca="1" si="1"/>
        <v/>
      </c>
      <c r="E79" s="19" t="str">
        <f t="shared" ca="1" si="9"/>
        <v/>
      </c>
      <c r="F79" s="19" t="str">
        <f t="shared" ca="1" si="2"/>
        <v/>
      </c>
      <c r="G79" s="19" t="str">
        <f t="shared" ca="1" si="5"/>
        <v/>
      </c>
    </row>
    <row r="80" spans="1:7">
      <c r="A80" s="20" t="str">
        <f t="shared" ca="1" si="3"/>
        <v/>
      </c>
      <c r="B80" s="21" t="str">
        <f t="shared" ca="1" si="0"/>
        <v/>
      </c>
      <c r="C80" s="22" t="str">
        <f t="shared" ca="1" si="4"/>
        <v/>
      </c>
      <c r="D80" s="22" t="str">
        <f t="shared" ca="1" si="1"/>
        <v/>
      </c>
      <c r="E80" s="22" t="str">
        <f t="shared" ca="1" si="9"/>
        <v/>
      </c>
      <c r="F80" s="22" t="str">
        <f t="shared" ca="1" si="2"/>
        <v/>
      </c>
      <c r="G80" s="22" t="str">
        <f t="shared" ca="1" si="5"/>
        <v/>
      </c>
    </row>
    <row r="81" spans="1:7">
      <c r="A81" s="23" t="str">
        <f t="shared" ca="1" si="3"/>
        <v/>
      </c>
      <c r="B81" s="24" t="str">
        <f t="shared" ca="1" si="0"/>
        <v/>
      </c>
      <c r="C81" s="25" t="str">
        <f t="shared" ca="1" si="4"/>
        <v/>
      </c>
      <c r="D81" s="25" t="str">
        <f t="shared" ca="1" si="1"/>
        <v/>
      </c>
      <c r="E81" s="25" t="str">
        <f t="shared" ca="1" si="9"/>
        <v/>
      </c>
      <c r="F81" s="25" t="str">
        <f t="shared" ca="1" si="2"/>
        <v/>
      </c>
      <c r="G81" s="25" t="str">
        <f t="shared" ca="1" si="5"/>
        <v/>
      </c>
    </row>
    <row r="82" spans="1:7">
      <c r="A82" s="17" t="str">
        <f t="shared" ca="1" si="3"/>
        <v/>
      </c>
      <c r="B82" s="18" t="str">
        <f t="shared" ca="1" si="0"/>
        <v/>
      </c>
      <c r="C82" s="19" t="str">
        <f t="shared" ca="1" si="4"/>
        <v/>
      </c>
      <c r="D82" s="19" t="str">
        <f t="shared" ca="1" si="1"/>
        <v/>
      </c>
      <c r="E82" s="19" t="str">
        <f t="shared" ca="1" si="9"/>
        <v/>
      </c>
      <c r="F82" s="19" t="str">
        <f t="shared" ca="1" si="2"/>
        <v/>
      </c>
      <c r="G82" s="19" t="str">
        <f t="shared" ca="1" si="5"/>
        <v/>
      </c>
    </row>
    <row r="83" spans="1:7">
      <c r="A83" s="20" t="str">
        <f t="shared" ca="1" si="3"/>
        <v/>
      </c>
      <c r="B83" s="21" t="str">
        <f t="shared" ca="1" si="0"/>
        <v/>
      </c>
      <c r="C83" s="22" t="str">
        <f t="shared" ca="1" si="4"/>
        <v/>
      </c>
      <c r="D83" s="22" t="str">
        <f t="shared" ca="1" si="1"/>
        <v/>
      </c>
      <c r="E83" s="22" t="str">
        <f t="shared" ca="1" si="9"/>
        <v/>
      </c>
      <c r="F83" s="22" t="str">
        <f t="shared" ca="1" si="2"/>
        <v/>
      </c>
      <c r="G83" s="22" t="str">
        <f t="shared" ca="1" si="5"/>
        <v/>
      </c>
    </row>
    <row r="84" spans="1:7">
      <c r="A84" s="23" t="str">
        <f t="shared" ca="1" si="3"/>
        <v/>
      </c>
      <c r="B84" s="24" t="str">
        <f t="shared" ca="1" si="0"/>
        <v/>
      </c>
      <c r="C84" s="25" t="str">
        <f t="shared" ca="1" si="4"/>
        <v/>
      </c>
      <c r="D84" s="25" t="str">
        <f t="shared" ca="1" si="1"/>
        <v/>
      </c>
      <c r="E84" s="25" t="str">
        <f t="shared" ca="1" si="9"/>
        <v/>
      </c>
      <c r="F84" s="25" t="str">
        <f t="shared" ca="1" si="2"/>
        <v/>
      </c>
      <c r="G84" s="25" t="str">
        <f t="shared" ca="1" si="5"/>
        <v/>
      </c>
    </row>
    <row r="85" spans="1:7">
      <c r="A85" s="20" t="str">
        <f t="shared" ca="1" si="3"/>
        <v/>
      </c>
      <c r="B85" s="21" t="str">
        <f t="shared" ca="1" si="0"/>
        <v/>
      </c>
      <c r="C85" s="22" t="str">
        <f t="shared" ca="1" si="4"/>
        <v/>
      </c>
      <c r="D85" s="22" t="str">
        <f t="shared" ca="1" si="1"/>
        <v/>
      </c>
      <c r="E85" s="19" t="str">
        <f t="shared" ca="1" si="9"/>
        <v/>
      </c>
      <c r="F85" s="22" t="str">
        <f t="shared" ca="1" si="2"/>
        <v/>
      </c>
      <c r="G85" s="22" t="str">
        <f t="shared" ca="1" si="5"/>
        <v/>
      </c>
    </row>
    <row r="86" spans="1:7">
      <c r="A86" s="20" t="str">
        <f t="shared" ca="1" si="3"/>
        <v/>
      </c>
      <c r="B86" s="21" t="str">
        <f t="shared" ref="B86:B149" ca="1" si="10">Show.Date</f>
        <v/>
      </c>
      <c r="C86" s="22" t="str">
        <f t="shared" ca="1" si="4"/>
        <v/>
      </c>
      <c r="D86" s="22" t="str">
        <f t="shared" ref="D86:D149" ca="1" si="11">Interest</f>
        <v/>
      </c>
      <c r="E86" s="22" t="str">
        <f t="shared" ca="1" si="9"/>
        <v/>
      </c>
      <c r="F86" s="22" t="str">
        <f t="shared" ref="F86:F149" ca="1" si="12">Ending.Balance</f>
        <v/>
      </c>
      <c r="G86" s="22" t="str">
        <f t="shared" ca="1" si="5"/>
        <v/>
      </c>
    </row>
    <row r="87" spans="1:7">
      <c r="A87" s="23" t="str">
        <f t="shared" ref="A87:A150" ca="1" si="13">payment.Num</f>
        <v/>
      </c>
      <c r="B87" s="24" t="str">
        <f t="shared" ca="1" si="10"/>
        <v/>
      </c>
      <c r="C87" s="25" t="str">
        <f t="shared" ref="C87:C150" ca="1" si="14">Beg.Bal</f>
        <v/>
      </c>
      <c r="D87" s="25" t="str">
        <f t="shared" ca="1" si="11"/>
        <v/>
      </c>
      <c r="E87" s="25" t="str">
        <f t="shared" ca="1" si="9"/>
        <v/>
      </c>
      <c r="F87" s="25" t="str">
        <f t="shared" ca="1" si="12"/>
        <v/>
      </c>
      <c r="G87" s="25" t="str">
        <f t="shared" ref="G87:G150" ca="1" si="15">Cum.Interest</f>
        <v/>
      </c>
    </row>
    <row r="88" spans="1:7">
      <c r="A88" s="20" t="str">
        <f t="shared" ca="1" si="13"/>
        <v/>
      </c>
      <c r="B88" s="21" t="str">
        <f t="shared" ca="1" si="10"/>
        <v/>
      </c>
      <c r="C88" s="22" t="str">
        <f t="shared" ca="1" si="14"/>
        <v/>
      </c>
      <c r="D88" s="22" t="str">
        <f t="shared" ca="1" si="11"/>
        <v/>
      </c>
      <c r="E88" s="19" t="str">
        <f t="shared" ca="1" si="9"/>
        <v/>
      </c>
      <c r="F88" s="22" t="str">
        <f t="shared" ca="1" si="12"/>
        <v/>
      </c>
      <c r="G88" s="22" t="str">
        <f t="shared" ca="1" si="15"/>
        <v/>
      </c>
    </row>
    <row r="89" spans="1:7">
      <c r="A89" s="20" t="str">
        <f t="shared" ca="1" si="13"/>
        <v/>
      </c>
      <c r="B89" s="21" t="str">
        <f t="shared" ca="1" si="10"/>
        <v/>
      </c>
      <c r="C89" s="22" t="str">
        <f t="shared" ca="1" si="14"/>
        <v/>
      </c>
      <c r="D89" s="22" t="str">
        <f t="shared" ca="1" si="11"/>
        <v/>
      </c>
      <c r="E89" s="22" t="str">
        <f t="shared" ref="E89:E104" ca="1" si="16">Principal</f>
        <v/>
      </c>
      <c r="F89" s="22" t="str">
        <f t="shared" ca="1" si="12"/>
        <v/>
      </c>
      <c r="G89" s="22" t="str">
        <f t="shared" ca="1" si="15"/>
        <v/>
      </c>
    </row>
    <row r="90" spans="1:7">
      <c r="A90" s="23" t="str">
        <f t="shared" ca="1" si="13"/>
        <v/>
      </c>
      <c r="B90" s="24" t="str">
        <f t="shared" ca="1" si="10"/>
        <v/>
      </c>
      <c r="C90" s="25" t="str">
        <f t="shared" ca="1" si="14"/>
        <v/>
      </c>
      <c r="D90" s="25" t="str">
        <f t="shared" ca="1" si="11"/>
        <v/>
      </c>
      <c r="E90" s="25" t="str">
        <f t="shared" ca="1" si="16"/>
        <v/>
      </c>
      <c r="F90" s="25" t="str">
        <f t="shared" ca="1" si="12"/>
        <v/>
      </c>
      <c r="G90" s="25" t="str">
        <f t="shared" ca="1" si="15"/>
        <v/>
      </c>
    </row>
    <row r="91" spans="1:7">
      <c r="A91" s="17" t="str">
        <f t="shared" ca="1" si="13"/>
        <v/>
      </c>
      <c r="B91" s="18" t="str">
        <f t="shared" ca="1" si="10"/>
        <v/>
      </c>
      <c r="C91" s="19" t="str">
        <f t="shared" ca="1" si="14"/>
        <v/>
      </c>
      <c r="D91" s="19" t="str">
        <f t="shared" ca="1" si="11"/>
        <v/>
      </c>
      <c r="E91" s="19" t="str">
        <f t="shared" ca="1" si="16"/>
        <v/>
      </c>
      <c r="F91" s="19" t="str">
        <f t="shared" ca="1" si="12"/>
        <v/>
      </c>
      <c r="G91" s="19" t="str">
        <f t="shared" ca="1" si="15"/>
        <v/>
      </c>
    </row>
    <row r="92" spans="1:7">
      <c r="A92" s="20" t="str">
        <f t="shared" ca="1" si="13"/>
        <v/>
      </c>
      <c r="B92" s="21" t="str">
        <f t="shared" ca="1" si="10"/>
        <v/>
      </c>
      <c r="C92" s="22" t="str">
        <f t="shared" ca="1" si="14"/>
        <v/>
      </c>
      <c r="D92" s="22" t="str">
        <f t="shared" ca="1" si="11"/>
        <v/>
      </c>
      <c r="E92" s="22" t="str">
        <f t="shared" ca="1" si="16"/>
        <v/>
      </c>
      <c r="F92" s="22" t="str">
        <f t="shared" ca="1" si="12"/>
        <v/>
      </c>
      <c r="G92" s="22" t="str">
        <f t="shared" ca="1" si="15"/>
        <v/>
      </c>
    </row>
    <row r="93" spans="1:7">
      <c r="A93" s="23" t="str">
        <f t="shared" ca="1" si="13"/>
        <v/>
      </c>
      <c r="B93" s="24" t="str">
        <f t="shared" ca="1" si="10"/>
        <v/>
      </c>
      <c r="C93" s="25" t="str">
        <f t="shared" ca="1" si="14"/>
        <v/>
      </c>
      <c r="D93" s="25" t="str">
        <f t="shared" ca="1" si="11"/>
        <v/>
      </c>
      <c r="E93" s="25" t="str">
        <f t="shared" ca="1" si="16"/>
        <v/>
      </c>
      <c r="F93" s="25" t="str">
        <f t="shared" ca="1" si="12"/>
        <v/>
      </c>
      <c r="G93" s="25" t="str">
        <f t="shared" ca="1" si="15"/>
        <v/>
      </c>
    </row>
    <row r="94" spans="1:7">
      <c r="A94" s="17" t="str">
        <f t="shared" ca="1" si="13"/>
        <v/>
      </c>
      <c r="B94" s="18" t="str">
        <f t="shared" ca="1" si="10"/>
        <v/>
      </c>
      <c r="C94" s="19" t="str">
        <f t="shared" ca="1" si="14"/>
        <v/>
      </c>
      <c r="D94" s="19" t="str">
        <f t="shared" ca="1" si="11"/>
        <v/>
      </c>
      <c r="E94" s="19" t="str">
        <f t="shared" ca="1" si="16"/>
        <v/>
      </c>
      <c r="F94" s="19" t="str">
        <f t="shared" ca="1" si="12"/>
        <v/>
      </c>
      <c r="G94" s="19" t="str">
        <f t="shared" ca="1" si="15"/>
        <v/>
      </c>
    </row>
    <row r="95" spans="1:7">
      <c r="A95" s="20" t="str">
        <f t="shared" ca="1" si="13"/>
        <v/>
      </c>
      <c r="B95" s="21" t="str">
        <f t="shared" ca="1" si="10"/>
        <v/>
      </c>
      <c r="C95" s="22" t="str">
        <f t="shared" ca="1" si="14"/>
        <v/>
      </c>
      <c r="D95" s="22" t="str">
        <f t="shared" ca="1" si="11"/>
        <v/>
      </c>
      <c r="E95" s="22" t="str">
        <f t="shared" ca="1" si="16"/>
        <v/>
      </c>
      <c r="F95" s="22" t="str">
        <f t="shared" ca="1" si="12"/>
        <v/>
      </c>
      <c r="G95" s="22" t="str">
        <f t="shared" ca="1" si="15"/>
        <v/>
      </c>
    </row>
    <row r="96" spans="1:7">
      <c r="A96" s="23" t="str">
        <f t="shared" ca="1" si="13"/>
        <v/>
      </c>
      <c r="B96" s="24" t="str">
        <f t="shared" ca="1" si="10"/>
        <v/>
      </c>
      <c r="C96" s="25" t="str">
        <f t="shared" ca="1" si="14"/>
        <v/>
      </c>
      <c r="D96" s="25" t="str">
        <f t="shared" ca="1" si="11"/>
        <v/>
      </c>
      <c r="E96" s="25" t="str">
        <f t="shared" ca="1" si="16"/>
        <v/>
      </c>
      <c r="F96" s="25" t="str">
        <f t="shared" ca="1" si="12"/>
        <v/>
      </c>
      <c r="G96" s="25" t="str">
        <f t="shared" ca="1" si="15"/>
        <v/>
      </c>
    </row>
    <row r="97" spans="1:7">
      <c r="A97" s="17" t="str">
        <f t="shared" ca="1" si="13"/>
        <v/>
      </c>
      <c r="B97" s="18" t="str">
        <f t="shared" ca="1" si="10"/>
        <v/>
      </c>
      <c r="C97" s="19" t="str">
        <f t="shared" ca="1" si="14"/>
        <v/>
      </c>
      <c r="D97" s="19" t="str">
        <f t="shared" ca="1" si="11"/>
        <v/>
      </c>
      <c r="E97" s="19" t="str">
        <f t="shared" ca="1" si="16"/>
        <v/>
      </c>
      <c r="F97" s="19" t="str">
        <f t="shared" ca="1" si="12"/>
        <v/>
      </c>
      <c r="G97" s="19" t="str">
        <f t="shared" ca="1" si="15"/>
        <v/>
      </c>
    </row>
    <row r="98" spans="1:7">
      <c r="A98" s="20" t="str">
        <f t="shared" ca="1" si="13"/>
        <v/>
      </c>
      <c r="B98" s="21" t="str">
        <f t="shared" ca="1" si="10"/>
        <v/>
      </c>
      <c r="C98" s="22" t="str">
        <f t="shared" ca="1" si="14"/>
        <v/>
      </c>
      <c r="D98" s="22" t="str">
        <f t="shared" ca="1" si="11"/>
        <v/>
      </c>
      <c r="E98" s="22" t="str">
        <f t="shared" ca="1" si="16"/>
        <v/>
      </c>
      <c r="F98" s="22" t="str">
        <f t="shared" ca="1" si="12"/>
        <v/>
      </c>
      <c r="G98" s="22" t="str">
        <f t="shared" ca="1" si="15"/>
        <v/>
      </c>
    </row>
    <row r="99" spans="1:7">
      <c r="A99" s="23" t="str">
        <f t="shared" ca="1" si="13"/>
        <v/>
      </c>
      <c r="B99" s="24" t="str">
        <f t="shared" ca="1" si="10"/>
        <v/>
      </c>
      <c r="C99" s="25" t="str">
        <f t="shared" ca="1" si="14"/>
        <v/>
      </c>
      <c r="D99" s="25" t="str">
        <f t="shared" ca="1" si="11"/>
        <v/>
      </c>
      <c r="E99" s="25" t="str">
        <f t="shared" ca="1" si="16"/>
        <v/>
      </c>
      <c r="F99" s="25" t="str">
        <f t="shared" ca="1" si="12"/>
        <v/>
      </c>
      <c r="G99" s="25" t="str">
        <f t="shared" ca="1" si="15"/>
        <v/>
      </c>
    </row>
    <row r="100" spans="1:7">
      <c r="A100" s="17" t="str">
        <f t="shared" ca="1" si="13"/>
        <v/>
      </c>
      <c r="B100" s="18" t="str">
        <f t="shared" ca="1" si="10"/>
        <v/>
      </c>
      <c r="C100" s="19" t="str">
        <f t="shared" ca="1" si="14"/>
        <v/>
      </c>
      <c r="D100" s="19" t="str">
        <f t="shared" ca="1" si="11"/>
        <v/>
      </c>
      <c r="E100" s="19" t="str">
        <f t="shared" ca="1" si="16"/>
        <v/>
      </c>
      <c r="F100" s="19" t="str">
        <f t="shared" ca="1" si="12"/>
        <v/>
      </c>
      <c r="G100" s="19" t="str">
        <f t="shared" ca="1" si="15"/>
        <v/>
      </c>
    </row>
    <row r="101" spans="1:7">
      <c r="A101" s="20" t="str">
        <f t="shared" ca="1" si="13"/>
        <v/>
      </c>
      <c r="B101" s="21" t="str">
        <f t="shared" ca="1" si="10"/>
        <v/>
      </c>
      <c r="C101" s="22" t="str">
        <f t="shared" ca="1" si="14"/>
        <v/>
      </c>
      <c r="D101" s="22" t="str">
        <f t="shared" ca="1" si="11"/>
        <v/>
      </c>
      <c r="E101" s="22" t="str">
        <f t="shared" ca="1" si="16"/>
        <v/>
      </c>
      <c r="F101" s="22" t="str">
        <f t="shared" ca="1" si="12"/>
        <v/>
      </c>
      <c r="G101" s="22" t="str">
        <f t="shared" ca="1" si="15"/>
        <v/>
      </c>
    </row>
    <row r="102" spans="1:7">
      <c r="A102" s="23" t="str">
        <f t="shared" ca="1" si="13"/>
        <v/>
      </c>
      <c r="B102" s="24" t="str">
        <f t="shared" ca="1" si="10"/>
        <v/>
      </c>
      <c r="C102" s="25" t="str">
        <f t="shared" ca="1" si="14"/>
        <v/>
      </c>
      <c r="D102" s="25" t="str">
        <f t="shared" ca="1" si="11"/>
        <v/>
      </c>
      <c r="E102" s="25" t="str">
        <f t="shared" ca="1" si="16"/>
        <v/>
      </c>
      <c r="F102" s="25" t="str">
        <f t="shared" ca="1" si="12"/>
        <v/>
      </c>
      <c r="G102" s="25" t="str">
        <f t="shared" ca="1" si="15"/>
        <v/>
      </c>
    </row>
    <row r="103" spans="1:7">
      <c r="A103" s="17" t="str">
        <f t="shared" ca="1" si="13"/>
        <v/>
      </c>
      <c r="B103" s="18" t="str">
        <f t="shared" ca="1" si="10"/>
        <v/>
      </c>
      <c r="C103" s="19" t="str">
        <f t="shared" ca="1" si="14"/>
        <v/>
      </c>
      <c r="D103" s="19" t="str">
        <f t="shared" ca="1" si="11"/>
        <v/>
      </c>
      <c r="E103" s="19" t="str">
        <f t="shared" ca="1" si="16"/>
        <v/>
      </c>
      <c r="F103" s="19" t="str">
        <f t="shared" ca="1" si="12"/>
        <v/>
      </c>
      <c r="G103" s="19" t="str">
        <f t="shared" ca="1" si="15"/>
        <v/>
      </c>
    </row>
    <row r="104" spans="1:7">
      <c r="A104" s="20" t="str">
        <f t="shared" ca="1" si="13"/>
        <v/>
      </c>
      <c r="B104" s="21" t="str">
        <f t="shared" ca="1" si="10"/>
        <v/>
      </c>
      <c r="C104" s="22" t="str">
        <f t="shared" ca="1" si="14"/>
        <v/>
      </c>
      <c r="D104" s="22" t="str">
        <f t="shared" ca="1" si="11"/>
        <v/>
      </c>
      <c r="E104" s="22" t="str">
        <f t="shared" ca="1" si="16"/>
        <v/>
      </c>
      <c r="F104" s="22" t="str">
        <f t="shared" ca="1" si="12"/>
        <v/>
      </c>
      <c r="G104" s="22" t="str">
        <f t="shared" ca="1" si="15"/>
        <v/>
      </c>
    </row>
    <row r="105" spans="1:7">
      <c r="A105" s="23" t="str">
        <f t="shared" ca="1" si="13"/>
        <v/>
      </c>
      <c r="B105" s="24" t="str">
        <f t="shared" ca="1" si="10"/>
        <v/>
      </c>
      <c r="C105" s="25" t="str">
        <f t="shared" ca="1" si="14"/>
        <v/>
      </c>
      <c r="D105" s="25" t="str">
        <f t="shared" ca="1" si="11"/>
        <v/>
      </c>
      <c r="E105" s="25" t="str">
        <f t="shared" ref="E105:E120" ca="1" si="17">Principal</f>
        <v/>
      </c>
      <c r="F105" s="25" t="str">
        <f t="shared" ca="1" si="12"/>
        <v/>
      </c>
      <c r="G105" s="25" t="str">
        <f t="shared" ca="1" si="15"/>
        <v/>
      </c>
    </row>
    <row r="106" spans="1:7">
      <c r="A106" s="20" t="str">
        <f t="shared" ca="1" si="13"/>
        <v/>
      </c>
      <c r="B106" s="21" t="str">
        <f t="shared" ca="1" si="10"/>
        <v/>
      </c>
      <c r="C106" s="22" t="str">
        <f t="shared" ca="1" si="14"/>
        <v/>
      </c>
      <c r="D106" s="22" t="str">
        <f t="shared" ca="1" si="11"/>
        <v/>
      </c>
      <c r="E106" s="19" t="str">
        <f t="shared" ca="1" si="17"/>
        <v/>
      </c>
      <c r="F106" s="22" t="str">
        <f t="shared" ca="1" si="12"/>
        <v/>
      </c>
      <c r="G106" s="22" t="str">
        <f t="shared" ca="1" si="15"/>
        <v/>
      </c>
    </row>
    <row r="107" spans="1:7">
      <c r="A107" s="20" t="str">
        <f t="shared" ca="1" si="13"/>
        <v/>
      </c>
      <c r="B107" s="21" t="str">
        <f t="shared" ca="1" si="10"/>
        <v/>
      </c>
      <c r="C107" s="22" t="str">
        <f t="shared" ca="1" si="14"/>
        <v/>
      </c>
      <c r="D107" s="22" t="str">
        <f t="shared" ca="1" si="11"/>
        <v/>
      </c>
      <c r="E107" s="22" t="str">
        <f t="shared" ca="1" si="17"/>
        <v/>
      </c>
      <c r="F107" s="22" t="str">
        <f t="shared" ca="1" si="12"/>
        <v/>
      </c>
      <c r="G107" s="22" t="str">
        <f t="shared" ca="1" si="15"/>
        <v/>
      </c>
    </row>
    <row r="108" spans="1:7">
      <c r="A108" s="23" t="str">
        <f t="shared" ca="1" si="13"/>
        <v/>
      </c>
      <c r="B108" s="24" t="str">
        <f t="shared" ca="1" si="10"/>
        <v/>
      </c>
      <c r="C108" s="25" t="str">
        <f t="shared" ca="1" si="14"/>
        <v/>
      </c>
      <c r="D108" s="25" t="str">
        <f t="shared" ca="1" si="11"/>
        <v/>
      </c>
      <c r="E108" s="25" t="str">
        <f t="shared" ca="1" si="17"/>
        <v/>
      </c>
      <c r="F108" s="25" t="str">
        <f t="shared" ca="1" si="12"/>
        <v/>
      </c>
      <c r="G108" s="25" t="str">
        <f t="shared" ca="1" si="15"/>
        <v/>
      </c>
    </row>
    <row r="109" spans="1:7">
      <c r="A109" s="20" t="str">
        <f t="shared" ca="1" si="13"/>
        <v/>
      </c>
      <c r="B109" s="21" t="str">
        <f t="shared" ca="1" si="10"/>
        <v/>
      </c>
      <c r="C109" s="22" t="str">
        <f t="shared" ca="1" si="14"/>
        <v/>
      </c>
      <c r="D109" s="22" t="str">
        <f t="shared" ca="1" si="11"/>
        <v/>
      </c>
      <c r="E109" s="19" t="str">
        <f t="shared" ca="1" si="17"/>
        <v/>
      </c>
      <c r="F109" s="22" t="str">
        <f t="shared" ca="1" si="12"/>
        <v/>
      </c>
      <c r="G109" s="22" t="str">
        <f t="shared" ca="1" si="15"/>
        <v/>
      </c>
    </row>
    <row r="110" spans="1:7">
      <c r="A110" s="20" t="str">
        <f t="shared" ca="1" si="13"/>
        <v/>
      </c>
      <c r="B110" s="21" t="str">
        <f t="shared" ca="1" si="10"/>
        <v/>
      </c>
      <c r="C110" s="22" t="str">
        <f t="shared" ca="1" si="14"/>
        <v/>
      </c>
      <c r="D110" s="22" t="str">
        <f t="shared" ca="1" si="11"/>
        <v/>
      </c>
      <c r="E110" s="22" t="str">
        <f t="shared" ca="1" si="17"/>
        <v/>
      </c>
      <c r="F110" s="22" t="str">
        <f t="shared" ca="1" si="12"/>
        <v/>
      </c>
      <c r="G110" s="22" t="str">
        <f t="shared" ca="1" si="15"/>
        <v/>
      </c>
    </row>
    <row r="111" spans="1:7">
      <c r="A111" s="23" t="str">
        <f t="shared" ca="1" si="13"/>
        <v/>
      </c>
      <c r="B111" s="24" t="str">
        <f t="shared" ca="1" si="10"/>
        <v/>
      </c>
      <c r="C111" s="25" t="str">
        <f t="shared" ca="1" si="14"/>
        <v/>
      </c>
      <c r="D111" s="25" t="str">
        <f t="shared" ca="1" si="11"/>
        <v/>
      </c>
      <c r="E111" s="25" t="str">
        <f t="shared" ca="1" si="17"/>
        <v/>
      </c>
      <c r="F111" s="25" t="str">
        <f t="shared" ca="1" si="12"/>
        <v/>
      </c>
      <c r="G111" s="25" t="str">
        <f t="shared" ca="1" si="15"/>
        <v/>
      </c>
    </row>
    <row r="112" spans="1:7">
      <c r="A112" s="17" t="str">
        <f t="shared" ca="1" si="13"/>
        <v/>
      </c>
      <c r="B112" s="18" t="str">
        <f t="shared" ca="1" si="10"/>
        <v/>
      </c>
      <c r="C112" s="19" t="str">
        <f t="shared" ca="1" si="14"/>
        <v/>
      </c>
      <c r="D112" s="19" t="str">
        <f t="shared" ca="1" si="11"/>
        <v/>
      </c>
      <c r="E112" s="19" t="str">
        <f t="shared" ca="1" si="17"/>
        <v/>
      </c>
      <c r="F112" s="19" t="str">
        <f t="shared" ca="1" si="12"/>
        <v/>
      </c>
      <c r="G112" s="19" t="str">
        <f t="shared" ca="1" si="15"/>
        <v/>
      </c>
    </row>
    <row r="113" spans="1:7">
      <c r="A113" s="20" t="str">
        <f t="shared" ca="1" si="13"/>
        <v/>
      </c>
      <c r="B113" s="21" t="str">
        <f t="shared" ca="1" si="10"/>
        <v/>
      </c>
      <c r="C113" s="22" t="str">
        <f t="shared" ca="1" si="14"/>
        <v/>
      </c>
      <c r="D113" s="22" t="str">
        <f t="shared" ca="1" si="11"/>
        <v/>
      </c>
      <c r="E113" s="22" t="str">
        <f t="shared" ca="1" si="17"/>
        <v/>
      </c>
      <c r="F113" s="22" t="str">
        <f t="shared" ca="1" si="12"/>
        <v/>
      </c>
      <c r="G113" s="22" t="str">
        <f t="shared" ca="1" si="15"/>
        <v/>
      </c>
    </row>
    <row r="114" spans="1:7">
      <c r="A114" s="23" t="str">
        <f t="shared" ca="1" si="13"/>
        <v/>
      </c>
      <c r="B114" s="24" t="str">
        <f t="shared" ca="1" si="10"/>
        <v/>
      </c>
      <c r="C114" s="25" t="str">
        <f t="shared" ca="1" si="14"/>
        <v/>
      </c>
      <c r="D114" s="25" t="str">
        <f t="shared" ca="1" si="11"/>
        <v/>
      </c>
      <c r="E114" s="25" t="str">
        <f t="shared" ca="1" si="17"/>
        <v/>
      </c>
      <c r="F114" s="25" t="str">
        <f t="shared" ca="1" si="12"/>
        <v/>
      </c>
      <c r="G114" s="25" t="str">
        <f t="shared" ca="1" si="15"/>
        <v/>
      </c>
    </row>
    <row r="115" spans="1:7">
      <c r="A115" s="17" t="str">
        <f t="shared" ca="1" si="13"/>
        <v/>
      </c>
      <c r="B115" s="18" t="str">
        <f t="shared" ca="1" si="10"/>
        <v/>
      </c>
      <c r="C115" s="19" t="str">
        <f t="shared" ca="1" si="14"/>
        <v/>
      </c>
      <c r="D115" s="19" t="str">
        <f t="shared" ca="1" si="11"/>
        <v/>
      </c>
      <c r="E115" s="19" t="str">
        <f t="shared" ca="1" si="17"/>
        <v/>
      </c>
      <c r="F115" s="19" t="str">
        <f t="shared" ca="1" si="12"/>
        <v/>
      </c>
      <c r="G115" s="19" t="str">
        <f t="shared" ca="1" si="15"/>
        <v/>
      </c>
    </row>
    <row r="116" spans="1:7">
      <c r="A116" s="20" t="str">
        <f t="shared" ca="1" si="13"/>
        <v/>
      </c>
      <c r="B116" s="21" t="str">
        <f t="shared" ca="1" si="10"/>
        <v/>
      </c>
      <c r="C116" s="22" t="str">
        <f t="shared" ca="1" si="14"/>
        <v/>
      </c>
      <c r="D116" s="22" t="str">
        <f t="shared" ca="1" si="11"/>
        <v/>
      </c>
      <c r="E116" s="22" t="str">
        <f t="shared" ca="1" si="17"/>
        <v/>
      </c>
      <c r="F116" s="22" t="str">
        <f t="shared" ca="1" si="12"/>
        <v/>
      </c>
      <c r="G116" s="22" t="str">
        <f t="shared" ca="1" si="15"/>
        <v/>
      </c>
    </row>
    <row r="117" spans="1:7">
      <c r="A117" s="23" t="str">
        <f t="shared" ca="1" si="13"/>
        <v/>
      </c>
      <c r="B117" s="24" t="str">
        <f t="shared" ca="1" si="10"/>
        <v/>
      </c>
      <c r="C117" s="25" t="str">
        <f t="shared" ca="1" si="14"/>
        <v/>
      </c>
      <c r="D117" s="25" t="str">
        <f t="shared" ca="1" si="11"/>
        <v/>
      </c>
      <c r="E117" s="25" t="str">
        <f t="shared" ca="1" si="17"/>
        <v/>
      </c>
      <c r="F117" s="25" t="str">
        <f t="shared" ca="1" si="12"/>
        <v/>
      </c>
      <c r="G117" s="25" t="str">
        <f t="shared" ca="1" si="15"/>
        <v/>
      </c>
    </row>
    <row r="118" spans="1:7">
      <c r="A118" s="17" t="str">
        <f t="shared" ca="1" si="13"/>
        <v/>
      </c>
      <c r="B118" s="18" t="str">
        <f t="shared" ca="1" si="10"/>
        <v/>
      </c>
      <c r="C118" s="19" t="str">
        <f t="shared" ca="1" si="14"/>
        <v/>
      </c>
      <c r="D118" s="19" t="str">
        <f t="shared" ca="1" si="11"/>
        <v/>
      </c>
      <c r="E118" s="19" t="str">
        <f t="shared" ca="1" si="17"/>
        <v/>
      </c>
      <c r="F118" s="19" t="str">
        <f t="shared" ca="1" si="12"/>
        <v/>
      </c>
      <c r="G118" s="19" t="str">
        <f t="shared" ca="1" si="15"/>
        <v/>
      </c>
    </row>
    <row r="119" spans="1:7">
      <c r="A119" s="20" t="str">
        <f t="shared" ca="1" si="13"/>
        <v/>
      </c>
      <c r="B119" s="21" t="str">
        <f t="shared" ca="1" si="10"/>
        <v/>
      </c>
      <c r="C119" s="22" t="str">
        <f t="shared" ca="1" si="14"/>
        <v/>
      </c>
      <c r="D119" s="22" t="str">
        <f t="shared" ca="1" si="11"/>
        <v/>
      </c>
      <c r="E119" s="22" t="str">
        <f t="shared" ca="1" si="17"/>
        <v/>
      </c>
      <c r="F119" s="22" t="str">
        <f t="shared" ca="1" si="12"/>
        <v/>
      </c>
      <c r="G119" s="22" t="str">
        <f t="shared" ca="1" si="15"/>
        <v/>
      </c>
    </row>
    <row r="120" spans="1:7">
      <c r="A120" s="23" t="str">
        <f t="shared" ca="1" si="13"/>
        <v/>
      </c>
      <c r="B120" s="24" t="str">
        <f t="shared" ca="1" si="10"/>
        <v/>
      </c>
      <c r="C120" s="25" t="str">
        <f t="shared" ca="1" si="14"/>
        <v/>
      </c>
      <c r="D120" s="25" t="str">
        <f t="shared" ca="1" si="11"/>
        <v/>
      </c>
      <c r="E120" s="25" t="str">
        <f t="shared" ca="1" si="17"/>
        <v/>
      </c>
      <c r="F120" s="25" t="str">
        <f t="shared" ca="1" si="12"/>
        <v/>
      </c>
      <c r="G120" s="25" t="str">
        <f t="shared" ca="1" si="15"/>
        <v/>
      </c>
    </row>
    <row r="121" spans="1:7">
      <c r="A121" s="17" t="str">
        <f t="shared" ca="1" si="13"/>
        <v/>
      </c>
      <c r="B121" s="18" t="str">
        <f t="shared" ca="1" si="10"/>
        <v/>
      </c>
      <c r="C121" s="19" t="str">
        <f t="shared" ca="1" si="14"/>
        <v/>
      </c>
      <c r="D121" s="19" t="str">
        <f t="shared" ca="1" si="11"/>
        <v/>
      </c>
      <c r="E121" s="19" t="str">
        <f t="shared" ref="E121:E136" ca="1" si="18">Principal</f>
        <v/>
      </c>
      <c r="F121" s="19" t="str">
        <f t="shared" ca="1" si="12"/>
        <v/>
      </c>
      <c r="G121" s="19" t="str">
        <f t="shared" ca="1" si="15"/>
        <v/>
      </c>
    </row>
    <row r="122" spans="1:7">
      <c r="A122" s="20" t="str">
        <f t="shared" ca="1" si="13"/>
        <v/>
      </c>
      <c r="B122" s="21" t="str">
        <f t="shared" ca="1" si="10"/>
        <v/>
      </c>
      <c r="C122" s="22" t="str">
        <f t="shared" ca="1" si="14"/>
        <v/>
      </c>
      <c r="D122" s="22" t="str">
        <f t="shared" ca="1" si="11"/>
        <v/>
      </c>
      <c r="E122" s="22" t="str">
        <f t="shared" ca="1" si="18"/>
        <v/>
      </c>
      <c r="F122" s="22" t="str">
        <f t="shared" ca="1" si="12"/>
        <v/>
      </c>
      <c r="G122" s="22" t="str">
        <f t="shared" ca="1" si="15"/>
        <v/>
      </c>
    </row>
    <row r="123" spans="1:7">
      <c r="A123" s="23" t="str">
        <f t="shared" ca="1" si="13"/>
        <v/>
      </c>
      <c r="B123" s="24" t="str">
        <f t="shared" ca="1" si="10"/>
        <v/>
      </c>
      <c r="C123" s="25" t="str">
        <f t="shared" ca="1" si="14"/>
        <v/>
      </c>
      <c r="D123" s="25" t="str">
        <f t="shared" ca="1" si="11"/>
        <v/>
      </c>
      <c r="E123" s="25" t="str">
        <f t="shared" ca="1" si="18"/>
        <v/>
      </c>
      <c r="F123" s="25" t="str">
        <f t="shared" ca="1" si="12"/>
        <v/>
      </c>
      <c r="G123" s="25" t="str">
        <f t="shared" ca="1" si="15"/>
        <v/>
      </c>
    </row>
    <row r="124" spans="1:7">
      <c r="A124" s="17" t="str">
        <f t="shared" ca="1" si="13"/>
        <v/>
      </c>
      <c r="B124" s="18" t="str">
        <f t="shared" ca="1" si="10"/>
        <v/>
      </c>
      <c r="C124" s="19" t="str">
        <f t="shared" ca="1" si="14"/>
        <v/>
      </c>
      <c r="D124" s="19" t="str">
        <f t="shared" ca="1" si="11"/>
        <v/>
      </c>
      <c r="E124" s="19" t="str">
        <f t="shared" ca="1" si="18"/>
        <v/>
      </c>
      <c r="F124" s="19" t="str">
        <f t="shared" ca="1" si="12"/>
        <v/>
      </c>
      <c r="G124" s="19" t="str">
        <f t="shared" ca="1" si="15"/>
        <v/>
      </c>
    </row>
    <row r="125" spans="1:7">
      <c r="A125" s="20" t="str">
        <f t="shared" ca="1" si="13"/>
        <v/>
      </c>
      <c r="B125" s="21" t="str">
        <f t="shared" ca="1" si="10"/>
        <v/>
      </c>
      <c r="C125" s="22" t="str">
        <f t="shared" ca="1" si="14"/>
        <v/>
      </c>
      <c r="D125" s="22" t="str">
        <f t="shared" ca="1" si="11"/>
        <v/>
      </c>
      <c r="E125" s="22" t="str">
        <f t="shared" ca="1" si="18"/>
        <v/>
      </c>
      <c r="F125" s="22" t="str">
        <f t="shared" ca="1" si="12"/>
        <v/>
      </c>
      <c r="G125" s="22" t="str">
        <f t="shared" ca="1" si="15"/>
        <v/>
      </c>
    </row>
    <row r="126" spans="1:7">
      <c r="A126" s="23" t="str">
        <f t="shared" ca="1" si="13"/>
        <v/>
      </c>
      <c r="B126" s="24" t="str">
        <f t="shared" ca="1" si="10"/>
        <v/>
      </c>
      <c r="C126" s="25" t="str">
        <f t="shared" ca="1" si="14"/>
        <v/>
      </c>
      <c r="D126" s="25" t="str">
        <f t="shared" ca="1" si="11"/>
        <v/>
      </c>
      <c r="E126" s="25" t="str">
        <f t="shared" ca="1" si="18"/>
        <v/>
      </c>
      <c r="F126" s="25" t="str">
        <f t="shared" ca="1" si="12"/>
        <v/>
      </c>
      <c r="G126" s="25" t="str">
        <f t="shared" ca="1" si="15"/>
        <v/>
      </c>
    </row>
    <row r="127" spans="1:7">
      <c r="A127" s="20" t="str">
        <f t="shared" ca="1" si="13"/>
        <v/>
      </c>
      <c r="B127" s="21" t="str">
        <f t="shared" ca="1" si="10"/>
        <v/>
      </c>
      <c r="C127" s="22" t="str">
        <f t="shared" ca="1" si="14"/>
        <v/>
      </c>
      <c r="D127" s="22" t="str">
        <f t="shared" ca="1" si="11"/>
        <v/>
      </c>
      <c r="E127" s="19" t="str">
        <f t="shared" ca="1" si="18"/>
        <v/>
      </c>
      <c r="F127" s="22" t="str">
        <f t="shared" ca="1" si="12"/>
        <v/>
      </c>
      <c r="G127" s="22" t="str">
        <f t="shared" ca="1" si="15"/>
        <v/>
      </c>
    </row>
    <row r="128" spans="1:7">
      <c r="A128" s="20" t="str">
        <f t="shared" ca="1" si="13"/>
        <v/>
      </c>
      <c r="B128" s="21" t="str">
        <f t="shared" ca="1" si="10"/>
        <v/>
      </c>
      <c r="C128" s="22" t="str">
        <f t="shared" ca="1" si="14"/>
        <v/>
      </c>
      <c r="D128" s="22" t="str">
        <f t="shared" ca="1" si="11"/>
        <v/>
      </c>
      <c r="E128" s="22" t="str">
        <f t="shared" ca="1" si="18"/>
        <v/>
      </c>
      <c r="F128" s="22" t="str">
        <f t="shared" ca="1" si="12"/>
        <v/>
      </c>
      <c r="G128" s="22" t="str">
        <f t="shared" ca="1" si="15"/>
        <v/>
      </c>
    </row>
    <row r="129" spans="1:7">
      <c r="A129" s="23" t="str">
        <f t="shared" ca="1" si="13"/>
        <v/>
      </c>
      <c r="B129" s="24" t="str">
        <f t="shared" ca="1" si="10"/>
        <v/>
      </c>
      <c r="C129" s="25" t="str">
        <f t="shared" ca="1" si="14"/>
        <v/>
      </c>
      <c r="D129" s="25" t="str">
        <f t="shared" ca="1" si="11"/>
        <v/>
      </c>
      <c r="E129" s="25" t="str">
        <f t="shared" ca="1" si="18"/>
        <v/>
      </c>
      <c r="F129" s="25" t="str">
        <f t="shared" ca="1" si="12"/>
        <v/>
      </c>
      <c r="G129" s="25" t="str">
        <f t="shared" ca="1" si="15"/>
        <v/>
      </c>
    </row>
    <row r="130" spans="1:7">
      <c r="A130" s="20" t="str">
        <f t="shared" ca="1" si="13"/>
        <v/>
      </c>
      <c r="B130" s="21" t="str">
        <f t="shared" ca="1" si="10"/>
        <v/>
      </c>
      <c r="C130" s="22" t="str">
        <f t="shared" ca="1" si="14"/>
        <v/>
      </c>
      <c r="D130" s="22" t="str">
        <f t="shared" ca="1" si="11"/>
        <v/>
      </c>
      <c r="E130" s="19" t="str">
        <f t="shared" ca="1" si="18"/>
        <v/>
      </c>
      <c r="F130" s="22" t="str">
        <f t="shared" ca="1" si="12"/>
        <v/>
      </c>
      <c r="G130" s="22" t="str">
        <f t="shared" ca="1" si="15"/>
        <v/>
      </c>
    </row>
    <row r="131" spans="1:7">
      <c r="A131" s="20" t="str">
        <f t="shared" ca="1" si="13"/>
        <v/>
      </c>
      <c r="B131" s="21" t="str">
        <f t="shared" ca="1" si="10"/>
        <v/>
      </c>
      <c r="C131" s="22" t="str">
        <f t="shared" ca="1" si="14"/>
        <v/>
      </c>
      <c r="D131" s="22" t="str">
        <f t="shared" ca="1" si="11"/>
        <v/>
      </c>
      <c r="E131" s="22" t="str">
        <f t="shared" ca="1" si="18"/>
        <v/>
      </c>
      <c r="F131" s="22" t="str">
        <f t="shared" ca="1" si="12"/>
        <v/>
      </c>
      <c r="G131" s="22" t="str">
        <f t="shared" ca="1" si="15"/>
        <v/>
      </c>
    </row>
    <row r="132" spans="1:7">
      <c r="A132" s="23" t="str">
        <f t="shared" ca="1" si="13"/>
        <v/>
      </c>
      <c r="B132" s="24" t="str">
        <f t="shared" ca="1" si="10"/>
        <v/>
      </c>
      <c r="C132" s="25" t="str">
        <f t="shared" ca="1" si="14"/>
        <v/>
      </c>
      <c r="D132" s="25" t="str">
        <f t="shared" ca="1" si="11"/>
        <v/>
      </c>
      <c r="E132" s="25" t="str">
        <f t="shared" ca="1" si="18"/>
        <v/>
      </c>
      <c r="F132" s="25" t="str">
        <f t="shared" ca="1" si="12"/>
        <v/>
      </c>
      <c r="G132" s="25" t="str">
        <f t="shared" ca="1" si="15"/>
        <v/>
      </c>
    </row>
    <row r="133" spans="1:7">
      <c r="A133" s="17" t="str">
        <f t="shared" ca="1" si="13"/>
        <v/>
      </c>
      <c r="B133" s="18" t="str">
        <f t="shared" ca="1" si="10"/>
        <v/>
      </c>
      <c r="C133" s="19" t="str">
        <f t="shared" ca="1" si="14"/>
        <v/>
      </c>
      <c r="D133" s="19" t="str">
        <f t="shared" ca="1" si="11"/>
        <v/>
      </c>
      <c r="E133" s="19" t="str">
        <f t="shared" ca="1" si="18"/>
        <v/>
      </c>
      <c r="F133" s="19" t="str">
        <f t="shared" ca="1" si="12"/>
        <v/>
      </c>
      <c r="G133" s="19" t="str">
        <f t="shared" ca="1" si="15"/>
        <v/>
      </c>
    </row>
    <row r="134" spans="1:7">
      <c r="A134" s="20" t="str">
        <f t="shared" ca="1" si="13"/>
        <v/>
      </c>
      <c r="B134" s="21" t="str">
        <f t="shared" ca="1" si="10"/>
        <v/>
      </c>
      <c r="C134" s="22" t="str">
        <f t="shared" ca="1" si="14"/>
        <v/>
      </c>
      <c r="D134" s="22" t="str">
        <f t="shared" ca="1" si="11"/>
        <v/>
      </c>
      <c r="E134" s="22" t="str">
        <f t="shared" ca="1" si="18"/>
        <v/>
      </c>
      <c r="F134" s="22" t="str">
        <f t="shared" ca="1" si="12"/>
        <v/>
      </c>
      <c r="G134" s="22" t="str">
        <f t="shared" ca="1" si="15"/>
        <v/>
      </c>
    </row>
    <row r="135" spans="1:7">
      <c r="A135" s="23" t="str">
        <f t="shared" ca="1" si="13"/>
        <v/>
      </c>
      <c r="B135" s="24" t="str">
        <f t="shared" ca="1" si="10"/>
        <v/>
      </c>
      <c r="C135" s="25" t="str">
        <f t="shared" ca="1" si="14"/>
        <v/>
      </c>
      <c r="D135" s="25" t="str">
        <f t="shared" ca="1" si="11"/>
        <v/>
      </c>
      <c r="E135" s="25" t="str">
        <f t="shared" ca="1" si="18"/>
        <v/>
      </c>
      <c r="F135" s="25" t="str">
        <f t="shared" ca="1" si="12"/>
        <v/>
      </c>
      <c r="G135" s="25" t="str">
        <f t="shared" ca="1" si="15"/>
        <v/>
      </c>
    </row>
    <row r="136" spans="1:7">
      <c r="A136" s="17" t="str">
        <f t="shared" ca="1" si="13"/>
        <v/>
      </c>
      <c r="B136" s="18" t="str">
        <f t="shared" ca="1" si="10"/>
        <v/>
      </c>
      <c r="C136" s="19" t="str">
        <f t="shared" ca="1" si="14"/>
        <v/>
      </c>
      <c r="D136" s="19" t="str">
        <f t="shared" ca="1" si="11"/>
        <v/>
      </c>
      <c r="E136" s="19" t="str">
        <f t="shared" ca="1" si="18"/>
        <v/>
      </c>
      <c r="F136" s="19" t="str">
        <f t="shared" ca="1" si="12"/>
        <v/>
      </c>
      <c r="G136" s="19" t="str">
        <f t="shared" ca="1" si="15"/>
        <v/>
      </c>
    </row>
    <row r="137" spans="1:7">
      <c r="A137" s="20" t="str">
        <f t="shared" ca="1" si="13"/>
        <v/>
      </c>
      <c r="B137" s="21" t="str">
        <f t="shared" ca="1" si="10"/>
        <v/>
      </c>
      <c r="C137" s="22" t="str">
        <f t="shared" ca="1" si="14"/>
        <v/>
      </c>
      <c r="D137" s="22" t="str">
        <f t="shared" ca="1" si="11"/>
        <v/>
      </c>
      <c r="E137" s="22" t="str">
        <f t="shared" ref="E137:E152" ca="1" si="19">Principal</f>
        <v/>
      </c>
      <c r="F137" s="22" t="str">
        <f t="shared" ca="1" si="12"/>
        <v/>
      </c>
      <c r="G137" s="22" t="str">
        <f t="shared" ca="1" si="15"/>
        <v/>
      </c>
    </row>
    <row r="138" spans="1:7">
      <c r="A138" s="23" t="str">
        <f t="shared" ca="1" si="13"/>
        <v/>
      </c>
      <c r="B138" s="24" t="str">
        <f t="shared" ca="1" si="10"/>
        <v/>
      </c>
      <c r="C138" s="25" t="str">
        <f t="shared" ca="1" si="14"/>
        <v/>
      </c>
      <c r="D138" s="25" t="str">
        <f t="shared" ca="1" si="11"/>
        <v/>
      </c>
      <c r="E138" s="25" t="str">
        <f t="shared" ca="1" si="19"/>
        <v/>
      </c>
      <c r="F138" s="25" t="str">
        <f t="shared" ca="1" si="12"/>
        <v/>
      </c>
      <c r="G138" s="25" t="str">
        <f t="shared" ca="1" si="15"/>
        <v/>
      </c>
    </row>
    <row r="139" spans="1:7">
      <c r="A139" s="17" t="str">
        <f t="shared" ca="1" si="13"/>
        <v/>
      </c>
      <c r="B139" s="18" t="str">
        <f t="shared" ca="1" si="10"/>
        <v/>
      </c>
      <c r="C139" s="19" t="str">
        <f t="shared" ca="1" si="14"/>
        <v/>
      </c>
      <c r="D139" s="19" t="str">
        <f t="shared" ca="1" si="11"/>
        <v/>
      </c>
      <c r="E139" s="19" t="str">
        <f t="shared" ca="1" si="19"/>
        <v/>
      </c>
      <c r="F139" s="19" t="str">
        <f t="shared" ca="1" si="12"/>
        <v/>
      </c>
      <c r="G139" s="19" t="str">
        <f t="shared" ca="1" si="15"/>
        <v/>
      </c>
    </row>
    <row r="140" spans="1:7">
      <c r="A140" s="20" t="str">
        <f t="shared" ca="1" si="13"/>
        <v/>
      </c>
      <c r="B140" s="21" t="str">
        <f t="shared" ca="1" si="10"/>
        <v/>
      </c>
      <c r="C140" s="22" t="str">
        <f t="shared" ca="1" si="14"/>
        <v/>
      </c>
      <c r="D140" s="22" t="str">
        <f t="shared" ca="1" si="11"/>
        <v/>
      </c>
      <c r="E140" s="22" t="str">
        <f t="shared" ca="1" si="19"/>
        <v/>
      </c>
      <c r="F140" s="22" t="str">
        <f t="shared" ca="1" si="12"/>
        <v/>
      </c>
      <c r="G140" s="22" t="str">
        <f t="shared" ca="1" si="15"/>
        <v/>
      </c>
    </row>
    <row r="141" spans="1:7">
      <c r="A141" s="23" t="str">
        <f t="shared" ca="1" si="13"/>
        <v/>
      </c>
      <c r="B141" s="24" t="str">
        <f t="shared" ca="1" si="10"/>
        <v/>
      </c>
      <c r="C141" s="25" t="str">
        <f t="shared" ca="1" si="14"/>
        <v/>
      </c>
      <c r="D141" s="25" t="str">
        <f t="shared" ca="1" si="11"/>
        <v/>
      </c>
      <c r="E141" s="25" t="str">
        <f t="shared" ca="1" si="19"/>
        <v/>
      </c>
      <c r="F141" s="25" t="str">
        <f t="shared" ca="1" si="12"/>
        <v/>
      </c>
      <c r="G141" s="25" t="str">
        <f t="shared" ca="1" si="15"/>
        <v/>
      </c>
    </row>
    <row r="142" spans="1:7">
      <c r="A142" s="17" t="str">
        <f t="shared" ca="1" si="13"/>
        <v/>
      </c>
      <c r="B142" s="18" t="str">
        <f t="shared" ca="1" si="10"/>
        <v/>
      </c>
      <c r="C142" s="19" t="str">
        <f t="shared" ca="1" si="14"/>
        <v/>
      </c>
      <c r="D142" s="19" t="str">
        <f t="shared" ca="1" si="11"/>
        <v/>
      </c>
      <c r="E142" s="19" t="str">
        <f t="shared" ca="1" si="19"/>
        <v/>
      </c>
      <c r="F142" s="19" t="str">
        <f t="shared" ca="1" si="12"/>
        <v/>
      </c>
      <c r="G142" s="19" t="str">
        <f t="shared" ca="1" si="15"/>
        <v/>
      </c>
    </row>
    <row r="143" spans="1:7">
      <c r="A143" s="20" t="str">
        <f t="shared" ca="1" si="13"/>
        <v/>
      </c>
      <c r="B143" s="21" t="str">
        <f t="shared" ca="1" si="10"/>
        <v/>
      </c>
      <c r="C143" s="22" t="str">
        <f t="shared" ca="1" si="14"/>
        <v/>
      </c>
      <c r="D143" s="22" t="str">
        <f t="shared" ca="1" si="11"/>
        <v/>
      </c>
      <c r="E143" s="22" t="str">
        <f t="shared" ca="1" si="19"/>
        <v/>
      </c>
      <c r="F143" s="22" t="str">
        <f t="shared" ca="1" si="12"/>
        <v/>
      </c>
      <c r="G143" s="22" t="str">
        <f t="shared" ca="1" si="15"/>
        <v/>
      </c>
    </row>
    <row r="144" spans="1:7">
      <c r="A144" s="23" t="str">
        <f t="shared" ca="1" si="13"/>
        <v/>
      </c>
      <c r="B144" s="24" t="str">
        <f t="shared" ca="1" si="10"/>
        <v/>
      </c>
      <c r="C144" s="25" t="str">
        <f t="shared" ca="1" si="14"/>
        <v/>
      </c>
      <c r="D144" s="25" t="str">
        <f t="shared" ca="1" si="11"/>
        <v/>
      </c>
      <c r="E144" s="25" t="str">
        <f t="shared" ca="1" si="19"/>
        <v/>
      </c>
      <c r="F144" s="25" t="str">
        <f t="shared" ca="1" si="12"/>
        <v/>
      </c>
      <c r="G144" s="25" t="str">
        <f t="shared" ca="1" si="15"/>
        <v/>
      </c>
    </row>
    <row r="145" spans="1:7">
      <c r="A145" s="17" t="str">
        <f t="shared" ca="1" si="13"/>
        <v/>
      </c>
      <c r="B145" s="18" t="str">
        <f t="shared" ca="1" si="10"/>
        <v/>
      </c>
      <c r="C145" s="19" t="str">
        <f t="shared" ca="1" si="14"/>
        <v/>
      </c>
      <c r="D145" s="19" t="str">
        <f t="shared" ca="1" si="11"/>
        <v/>
      </c>
      <c r="E145" s="19" t="str">
        <f t="shared" ca="1" si="19"/>
        <v/>
      </c>
      <c r="F145" s="19" t="str">
        <f t="shared" ca="1" si="12"/>
        <v/>
      </c>
      <c r="G145" s="19" t="str">
        <f t="shared" ca="1" si="15"/>
        <v/>
      </c>
    </row>
    <row r="146" spans="1:7">
      <c r="A146" s="20" t="str">
        <f t="shared" ca="1" si="13"/>
        <v/>
      </c>
      <c r="B146" s="21" t="str">
        <f t="shared" ca="1" si="10"/>
        <v/>
      </c>
      <c r="C146" s="22" t="str">
        <f t="shared" ca="1" si="14"/>
        <v/>
      </c>
      <c r="D146" s="22" t="str">
        <f t="shared" ca="1" si="11"/>
        <v/>
      </c>
      <c r="E146" s="22" t="str">
        <f t="shared" ca="1" si="19"/>
        <v/>
      </c>
      <c r="F146" s="22" t="str">
        <f t="shared" ca="1" si="12"/>
        <v/>
      </c>
      <c r="G146" s="22" t="str">
        <f t="shared" ca="1" si="15"/>
        <v/>
      </c>
    </row>
    <row r="147" spans="1:7">
      <c r="A147" s="23" t="str">
        <f t="shared" ca="1" si="13"/>
        <v/>
      </c>
      <c r="B147" s="24" t="str">
        <f t="shared" ca="1" si="10"/>
        <v/>
      </c>
      <c r="C147" s="25" t="str">
        <f t="shared" ca="1" si="14"/>
        <v/>
      </c>
      <c r="D147" s="25" t="str">
        <f t="shared" ca="1" si="11"/>
        <v/>
      </c>
      <c r="E147" s="25" t="str">
        <f t="shared" ca="1" si="19"/>
        <v/>
      </c>
      <c r="F147" s="25" t="str">
        <f t="shared" ca="1" si="12"/>
        <v/>
      </c>
      <c r="G147" s="25" t="str">
        <f t="shared" ca="1" si="15"/>
        <v/>
      </c>
    </row>
    <row r="148" spans="1:7">
      <c r="A148" s="17" t="str">
        <f t="shared" ca="1" si="13"/>
        <v/>
      </c>
      <c r="B148" s="18" t="str">
        <f t="shared" ca="1" si="10"/>
        <v/>
      </c>
      <c r="C148" s="19" t="str">
        <f t="shared" ca="1" si="14"/>
        <v/>
      </c>
      <c r="D148" s="19" t="str">
        <f t="shared" ca="1" si="11"/>
        <v/>
      </c>
      <c r="E148" s="19" t="str">
        <f t="shared" ca="1" si="19"/>
        <v/>
      </c>
      <c r="F148" s="19" t="str">
        <f t="shared" ca="1" si="12"/>
        <v/>
      </c>
      <c r="G148" s="19" t="str">
        <f t="shared" ca="1" si="15"/>
        <v/>
      </c>
    </row>
    <row r="149" spans="1:7">
      <c r="A149" s="20" t="str">
        <f t="shared" ca="1" si="13"/>
        <v/>
      </c>
      <c r="B149" s="21" t="str">
        <f t="shared" ca="1" si="10"/>
        <v/>
      </c>
      <c r="C149" s="22" t="str">
        <f t="shared" ca="1" si="14"/>
        <v/>
      </c>
      <c r="D149" s="22" t="str">
        <f t="shared" ca="1" si="11"/>
        <v/>
      </c>
      <c r="E149" s="22" t="str">
        <f t="shared" ca="1" si="19"/>
        <v/>
      </c>
      <c r="F149" s="22" t="str">
        <f t="shared" ca="1" si="12"/>
        <v/>
      </c>
      <c r="G149" s="22" t="str">
        <f t="shared" ca="1" si="15"/>
        <v/>
      </c>
    </row>
    <row r="150" spans="1:7">
      <c r="A150" s="23" t="str">
        <f t="shared" ca="1" si="13"/>
        <v/>
      </c>
      <c r="B150" s="24" t="str">
        <f t="shared" ref="B150:B213" ca="1" si="20">Show.Date</f>
        <v/>
      </c>
      <c r="C150" s="25" t="str">
        <f t="shared" ca="1" si="14"/>
        <v/>
      </c>
      <c r="D150" s="25" t="str">
        <f t="shared" ref="D150:D213" ca="1" si="21">Interest</f>
        <v/>
      </c>
      <c r="E150" s="25" t="str">
        <f t="shared" ca="1" si="19"/>
        <v/>
      </c>
      <c r="F150" s="25" t="str">
        <f t="shared" ref="F150:F213" ca="1" si="22">Ending.Balance</f>
        <v/>
      </c>
      <c r="G150" s="25" t="str">
        <f t="shared" ca="1" si="15"/>
        <v/>
      </c>
    </row>
    <row r="151" spans="1:7">
      <c r="A151" s="20" t="str">
        <f t="shared" ref="A151:A214" ca="1" si="23">payment.Num</f>
        <v/>
      </c>
      <c r="B151" s="21" t="str">
        <f t="shared" ca="1" si="20"/>
        <v/>
      </c>
      <c r="C151" s="22" t="str">
        <f t="shared" ref="C151:C214" ca="1" si="24">Beg.Bal</f>
        <v/>
      </c>
      <c r="D151" s="22" t="str">
        <f t="shared" ca="1" si="21"/>
        <v/>
      </c>
      <c r="E151" s="19" t="str">
        <f t="shared" ca="1" si="19"/>
        <v/>
      </c>
      <c r="F151" s="22" t="str">
        <f t="shared" ca="1" si="22"/>
        <v/>
      </c>
      <c r="G151" s="22" t="str">
        <f t="shared" ref="G151:G214" ca="1" si="25">Cum.Interest</f>
        <v/>
      </c>
    </row>
    <row r="152" spans="1:7">
      <c r="A152" s="20" t="str">
        <f t="shared" ca="1" si="23"/>
        <v/>
      </c>
      <c r="B152" s="21" t="str">
        <f t="shared" ca="1" si="20"/>
        <v/>
      </c>
      <c r="C152" s="22" t="str">
        <f t="shared" ca="1" si="24"/>
        <v/>
      </c>
      <c r="D152" s="22" t="str">
        <f t="shared" ca="1" si="21"/>
        <v/>
      </c>
      <c r="E152" s="22" t="str">
        <f t="shared" ca="1" si="19"/>
        <v/>
      </c>
      <c r="F152" s="22" t="str">
        <f t="shared" ca="1" si="22"/>
        <v/>
      </c>
      <c r="G152" s="22" t="str">
        <f t="shared" ca="1" si="25"/>
        <v/>
      </c>
    </row>
    <row r="153" spans="1:7">
      <c r="A153" s="23" t="str">
        <f t="shared" ca="1" si="23"/>
        <v/>
      </c>
      <c r="B153" s="24" t="str">
        <f t="shared" ca="1" si="20"/>
        <v/>
      </c>
      <c r="C153" s="25" t="str">
        <f t="shared" ca="1" si="24"/>
        <v/>
      </c>
      <c r="D153" s="25" t="str">
        <f t="shared" ca="1" si="21"/>
        <v/>
      </c>
      <c r="E153" s="25" t="str">
        <f t="shared" ref="E153:E168" ca="1" si="26">Principal</f>
        <v/>
      </c>
      <c r="F153" s="25" t="str">
        <f t="shared" ca="1" si="22"/>
        <v/>
      </c>
      <c r="G153" s="25" t="str">
        <f t="shared" ca="1" si="25"/>
        <v/>
      </c>
    </row>
    <row r="154" spans="1:7">
      <c r="A154" s="20" t="str">
        <f t="shared" ca="1" si="23"/>
        <v/>
      </c>
      <c r="B154" s="21" t="str">
        <f t="shared" ca="1" si="20"/>
        <v/>
      </c>
      <c r="C154" s="22" t="str">
        <f t="shared" ca="1" si="24"/>
        <v/>
      </c>
      <c r="D154" s="22" t="str">
        <f t="shared" ca="1" si="21"/>
        <v/>
      </c>
      <c r="E154" s="19" t="str">
        <f t="shared" ca="1" si="26"/>
        <v/>
      </c>
      <c r="F154" s="22" t="str">
        <f t="shared" ca="1" si="22"/>
        <v/>
      </c>
      <c r="G154" s="22" t="str">
        <f t="shared" ca="1" si="25"/>
        <v/>
      </c>
    </row>
    <row r="155" spans="1:7">
      <c r="A155" s="20" t="str">
        <f t="shared" ca="1" si="23"/>
        <v/>
      </c>
      <c r="B155" s="21" t="str">
        <f t="shared" ca="1" si="20"/>
        <v/>
      </c>
      <c r="C155" s="22" t="str">
        <f t="shared" ca="1" si="24"/>
        <v/>
      </c>
      <c r="D155" s="22" t="str">
        <f t="shared" ca="1" si="21"/>
        <v/>
      </c>
      <c r="E155" s="22" t="str">
        <f t="shared" ca="1" si="26"/>
        <v/>
      </c>
      <c r="F155" s="22" t="str">
        <f t="shared" ca="1" si="22"/>
        <v/>
      </c>
      <c r="G155" s="22" t="str">
        <f t="shared" ca="1" si="25"/>
        <v/>
      </c>
    </row>
    <row r="156" spans="1:7">
      <c r="A156" s="23" t="str">
        <f t="shared" ca="1" si="23"/>
        <v/>
      </c>
      <c r="B156" s="24" t="str">
        <f t="shared" ca="1" si="20"/>
        <v/>
      </c>
      <c r="C156" s="25" t="str">
        <f t="shared" ca="1" si="24"/>
        <v/>
      </c>
      <c r="D156" s="25" t="str">
        <f t="shared" ca="1" si="21"/>
        <v/>
      </c>
      <c r="E156" s="25" t="str">
        <f t="shared" ca="1" si="26"/>
        <v/>
      </c>
      <c r="F156" s="25" t="str">
        <f t="shared" ca="1" si="22"/>
        <v/>
      </c>
      <c r="G156" s="25" t="str">
        <f t="shared" ca="1" si="25"/>
        <v/>
      </c>
    </row>
    <row r="157" spans="1:7">
      <c r="A157" s="17" t="str">
        <f t="shared" ca="1" si="23"/>
        <v/>
      </c>
      <c r="B157" s="18" t="str">
        <f t="shared" ca="1" si="20"/>
        <v/>
      </c>
      <c r="C157" s="19" t="str">
        <f t="shared" ca="1" si="24"/>
        <v/>
      </c>
      <c r="D157" s="19" t="str">
        <f t="shared" ca="1" si="21"/>
        <v/>
      </c>
      <c r="E157" s="19" t="str">
        <f t="shared" ca="1" si="26"/>
        <v/>
      </c>
      <c r="F157" s="19" t="str">
        <f t="shared" ca="1" si="22"/>
        <v/>
      </c>
      <c r="G157" s="19" t="str">
        <f t="shared" ca="1" si="25"/>
        <v/>
      </c>
    </row>
    <row r="158" spans="1:7">
      <c r="A158" s="20" t="str">
        <f t="shared" ca="1" si="23"/>
        <v/>
      </c>
      <c r="B158" s="21" t="str">
        <f t="shared" ca="1" si="20"/>
        <v/>
      </c>
      <c r="C158" s="22" t="str">
        <f t="shared" ca="1" si="24"/>
        <v/>
      </c>
      <c r="D158" s="22" t="str">
        <f t="shared" ca="1" si="21"/>
        <v/>
      </c>
      <c r="E158" s="22" t="str">
        <f t="shared" ca="1" si="26"/>
        <v/>
      </c>
      <c r="F158" s="22" t="str">
        <f t="shared" ca="1" si="22"/>
        <v/>
      </c>
      <c r="G158" s="22" t="str">
        <f t="shared" ca="1" si="25"/>
        <v/>
      </c>
    </row>
    <row r="159" spans="1:7">
      <c r="A159" s="23" t="str">
        <f t="shared" ca="1" si="23"/>
        <v/>
      </c>
      <c r="B159" s="24" t="str">
        <f t="shared" ca="1" si="20"/>
        <v/>
      </c>
      <c r="C159" s="25" t="str">
        <f t="shared" ca="1" si="24"/>
        <v/>
      </c>
      <c r="D159" s="25" t="str">
        <f t="shared" ca="1" si="21"/>
        <v/>
      </c>
      <c r="E159" s="25" t="str">
        <f t="shared" ca="1" si="26"/>
        <v/>
      </c>
      <c r="F159" s="25" t="str">
        <f t="shared" ca="1" si="22"/>
        <v/>
      </c>
      <c r="G159" s="25" t="str">
        <f t="shared" ca="1" si="25"/>
        <v/>
      </c>
    </row>
    <row r="160" spans="1:7">
      <c r="A160" s="20" t="str">
        <f t="shared" ca="1" si="23"/>
        <v/>
      </c>
      <c r="B160" s="21" t="str">
        <f t="shared" ca="1" si="20"/>
        <v/>
      </c>
      <c r="C160" s="22" t="str">
        <f t="shared" ca="1" si="24"/>
        <v/>
      </c>
      <c r="D160" s="22" t="str">
        <f t="shared" ca="1" si="21"/>
        <v/>
      </c>
      <c r="E160" s="19" t="str">
        <f t="shared" ca="1" si="26"/>
        <v/>
      </c>
      <c r="F160" s="22" t="str">
        <f t="shared" ca="1" si="22"/>
        <v/>
      </c>
      <c r="G160" s="22" t="str">
        <f t="shared" ca="1" si="25"/>
        <v/>
      </c>
    </row>
    <row r="161" spans="1:7">
      <c r="A161" s="20" t="str">
        <f t="shared" ca="1" si="23"/>
        <v/>
      </c>
      <c r="B161" s="21" t="str">
        <f t="shared" ca="1" si="20"/>
        <v/>
      </c>
      <c r="C161" s="22" t="str">
        <f t="shared" ca="1" si="24"/>
        <v/>
      </c>
      <c r="D161" s="22" t="str">
        <f t="shared" ca="1" si="21"/>
        <v/>
      </c>
      <c r="E161" s="22" t="str">
        <f t="shared" ca="1" si="26"/>
        <v/>
      </c>
      <c r="F161" s="22" t="str">
        <f t="shared" ca="1" si="22"/>
        <v/>
      </c>
      <c r="G161" s="22" t="str">
        <f t="shared" ca="1" si="25"/>
        <v/>
      </c>
    </row>
    <row r="162" spans="1:7">
      <c r="A162" s="23" t="str">
        <f t="shared" ca="1" si="23"/>
        <v/>
      </c>
      <c r="B162" s="24" t="str">
        <f t="shared" ca="1" si="20"/>
        <v/>
      </c>
      <c r="C162" s="25" t="str">
        <f t="shared" ca="1" si="24"/>
        <v/>
      </c>
      <c r="D162" s="25" t="str">
        <f t="shared" ca="1" si="21"/>
        <v/>
      </c>
      <c r="E162" s="25" t="str">
        <f t="shared" ca="1" si="26"/>
        <v/>
      </c>
      <c r="F162" s="25" t="str">
        <f t="shared" ca="1" si="22"/>
        <v/>
      </c>
      <c r="G162" s="25" t="str">
        <f t="shared" ca="1" si="25"/>
        <v/>
      </c>
    </row>
    <row r="163" spans="1:7">
      <c r="A163" s="20" t="str">
        <f t="shared" ca="1" si="23"/>
        <v/>
      </c>
      <c r="B163" s="21" t="str">
        <f t="shared" ca="1" si="20"/>
        <v/>
      </c>
      <c r="C163" s="22" t="str">
        <f t="shared" ca="1" si="24"/>
        <v/>
      </c>
      <c r="D163" s="22" t="str">
        <f t="shared" ca="1" si="21"/>
        <v/>
      </c>
      <c r="E163" s="19" t="str">
        <f t="shared" ca="1" si="26"/>
        <v/>
      </c>
      <c r="F163" s="22" t="str">
        <f t="shared" ca="1" si="22"/>
        <v/>
      </c>
      <c r="G163" s="22" t="str">
        <f t="shared" ca="1" si="25"/>
        <v/>
      </c>
    </row>
    <row r="164" spans="1:7">
      <c r="A164" s="20" t="str">
        <f t="shared" ca="1" si="23"/>
        <v/>
      </c>
      <c r="B164" s="21" t="str">
        <f t="shared" ca="1" si="20"/>
        <v/>
      </c>
      <c r="C164" s="22" t="str">
        <f t="shared" ca="1" si="24"/>
        <v/>
      </c>
      <c r="D164" s="22" t="str">
        <f t="shared" ca="1" si="21"/>
        <v/>
      </c>
      <c r="E164" s="22" t="str">
        <f t="shared" ca="1" si="26"/>
        <v/>
      </c>
      <c r="F164" s="22" t="str">
        <f t="shared" ca="1" si="22"/>
        <v/>
      </c>
      <c r="G164" s="22" t="str">
        <f t="shared" ca="1" si="25"/>
        <v/>
      </c>
    </row>
    <row r="165" spans="1:7">
      <c r="A165" s="23" t="str">
        <f t="shared" ca="1" si="23"/>
        <v/>
      </c>
      <c r="B165" s="24" t="str">
        <f t="shared" ca="1" si="20"/>
        <v/>
      </c>
      <c r="C165" s="25" t="str">
        <f t="shared" ca="1" si="24"/>
        <v/>
      </c>
      <c r="D165" s="25" t="str">
        <f t="shared" ca="1" si="21"/>
        <v/>
      </c>
      <c r="E165" s="25" t="str">
        <f t="shared" ca="1" si="26"/>
        <v/>
      </c>
      <c r="F165" s="25" t="str">
        <f t="shared" ca="1" si="22"/>
        <v/>
      </c>
      <c r="G165" s="25" t="str">
        <f t="shared" ca="1" si="25"/>
        <v/>
      </c>
    </row>
    <row r="166" spans="1:7">
      <c r="A166" s="17" t="str">
        <f t="shared" ca="1" si="23"/>
        <v/>
      </c>
      <c r="B166" s="18" t="str">
        <f t="shared" ca="1" si="20"/>
        <v/>
      </c>
      <c r="C166" s="19" t="str">
        <f t="shared" ca="1" si="24"/>
        <v/>
      </c>
      <c r="D166" s="19" t="str">
        <f t="shared" ca="1" si="21"/>
        <v/>
      </c>
      <c r="E166" s="19" t="str">
        <f t="shared" ca="1" si="26"/>
        <v/>
      </c>
      <c r="F166" s="19" t="str">
        <f t="shared" ca="1" si="22"/>
        <v/>
      </c>
      <c r="G166" s="19" t="str">
        <f t="shared" ca="1" si="25"/>
        <v/>
      </c>
    </row>
    <row r="167" spans="1:7">
      <c r="A167" s="20" t="str">
        <f t="shared" ca="1" si="23"/>
        <v/>
      </c>
      <c r="B167" s="21" t="str">
        <f t="shared" ca="1" si="20"/>
        <v/>
      </c>
      <c r="C167" s="22" t="str">
        <f t="shared" ca="1" si="24"/>
        <v/>
      </c>
      <c r="D167" s="22" t="str">
        <f t="shared" ca="1" si="21"/>
        <v/>
      </c>
      <c r="E167" s="22" t="str">
        <f t="shared" ca="1" si="26"/>
        <v/>
      </c>
      <c r="F167" s="22" t="str">
        <f t="shared" ca="1" si="22"/>
        <v/>
      </c>
      <c r="G167" s="22" t="str">
        <f t="shared" ca="1" si="25"/>
        <v/>
      </c>
    </row>
    <row r="168" spans="1:7">
      <c r="A168" s="23" t="str">
        <f t="shared" ca="1" si="23"/>
        <v/>
      </c>
      <c r="B168" s="24" t="str">
        <f t="shared" ca="1" si="20"/>
        <v/>
      </c>
      <c r="C168" s="25" t="str">
        <f t="shared" ca="1" si="24"/>
        <v/>
      </c>
      <c r="D168" s="25" t="str">
        <f t="shared" ca="1" si="21"/>
        <v/>
      </c>
      <c r="E168" s="25" t="str">
        <f t="shared" ca="1" si="26"/>
        <v/>
      </c>
      <c r="F168" s="25" t="str">
        <f t="shared" ca="1" si="22"/>
        <v/>
      </c>
      <c r="G168" s="25" t="str">
        <f t="shared" ca="1" si="25"/>
        <v/>
      </c>
    </row>
    <row r="169" spans="1:7">
      <c r="A169" s="20" t="str">
        <f t="shared" ca="1" si="23"/>
        <v/>
      </c>
      <c r="B169" s="21" t="str">
        <f t="shared" ca="1" si="20"/>
        <v/>
      </c>
      <c r="C169" s="22" t="str">
        <f t="shared" ca="1" si="24"/>
        <v/>
      </c>
      <c r="D169" s="22" t="str">
        <f t="shared" ca="1" si="21"/>
        <v/>
      </c>
      <c r="E169" s="19" t="str">
        <f t="shared" ref="E169:E184" ca="1" si="27">Principal</f>
        <v/>
      </c>
      <c r="F169" s="22" t="str">
        <f t="shared" ca="1" si="22"/>
        <v/>
      </c>
      <c r="G169" s="22" t="str">
        <f t="shared" ca="1" si="25"/>
        <v/>
      </c>
    </row>
    <row r="170" spans="1:7">
      <c r="A170" s="20" t="str">
        <f t="shared" ca="1" si="23"/>
        <v/>
      </c>
      <c r="B170" s="21" t="str">
        <f t="shared" ca="1" si="20"/>
        <v/>
      </c>
      <c r="C170" s="22" t="str">
        <f t="shared" ca="1" si="24"/>
        <v/>
      </c>
      <c r="D170" s="22" t="str">
        <f t="shared" ca="1" si="21"/>
        <v/>
      </c>
      <c r="E170" s="22" t="str">
        <f t="shared" ca="1" si="27"/>
        <v/>
      </c>
      <c r="F170" s="22" t="str">
        <f t="shared" ca="1" si="22"/>
        <v/>
      </c>
      <c r="G170" s="22" t="str">
        <f t="shared" ca="1" si="25"/>
        <v/>
      </c>
    </row>
    <row r="171" spans="1:7">
      <c r="A171" s="23" t="str">
        <f t="shared" ca="1" si="23"/>
        <v/>
      </c>
      <c r="B171" s="24" t="str">
        <f t="shared" ca="1" si="20"/>
        <v/>
      </c>
      <c r="C171" s="25" t="str">
        <f t="shared" ca="1" si="24"/>
        <v/>
      </c>
      <c r="D171" s="25" t="str">
        <f t="shared" ca="1" si="21"/>
        <v/>
      </c>
      <c r="E171" s="25" t="str">
        <f t="shared" ca="1" si="27"/>
        <v/>
      </c>
      <c r="F171" s="25" t="str">
        <f t="shared" ca="1" si="22"/>
        <v/>
      </c>
      <c r="G171" s="25" t="str">
        <f t="shared" ca="1" si="25"/>
        <v/>
      </c>
    </row>
    <row r="172" spans="1:7">
      <c r="A172" s="20" t="str">
        <f t="shared" ca="1" si="23"/>
        <v/>
      </c>
      <c r="B172" s="21" t="str">
        <f t="shared" ca="1" si="20"/>
        <v/>
      </c>
      <c r="C172" s="22" t="str">
        <f t="shared" ca="1" si="24"/>
        <v/>
      </c>
      <c r="D172" s="22" t="str">
        <f t="shared" ca="1" si="21"/>
        <v/>
      </c>
      <c r="E172" s="19" t="str">
        <f t="shared" ca="1" si="27"/>
        <v/>
      </c>
      <c r="F172" s="22" t="str">
        <f t="shared" ca="1" si="22"/>
        <v/>
      </c>
      <c r="G172" s="22" t="str">
        <f t="shared" ca="1" si="25"/>
        <v/>
      </c>
    </row>
    <row r="173" spans="1:7">
      <c r="A173" s="20" t="str">
        <f t="shared" ca="1" si="23"/>
        <v/>
      </c>
      <c r="B173" s="21" t="str">
        <f t="shared" ca="1" si="20"/>
        <v/>
      </c>
      <c r="C173" s="22" t="str">
        <f t="shared" ca="1" si="24"/>
        <v/>
      </c>
      <c r="D173" s="22" t="str">
        <f t="shared" ca="1" si="21"/>
        <v/>
      </c>
      <c r="E173" s="22" t="str">
        <f t="shared" ca="1" si="27"/>
        <v/>
      </c>
      <c r="F173" s="22" t="str">
        <f t="shared" ca="1" si="22"/>
        <v/>
      </c>
      <c r="G173" s="22" t="str">
        <f t="shared" ca="1" si="25"/>
        <v/>
      </c>
    </row>
    <row r="174" spans="1:7">
      <c r="A174" s="23" t="str">
        <f t="shared" ca="1" si="23"/>
        <v/>
      </c>
      <c r="B174" s="24" t="str">
        <f t="shared" ca="1" si="20"/>
        <v/>
      </c>
      <c r="C174" s="25" t="str">
        <f t="shared" ca="1" si="24"/>
        <v/>
      </c>
      <c r="D174" s="25" t="str">
        <f t="shared" ca="1" si="21"/>
        <v/>
      </c>
      <c r="E174" s="25" t="str">
        <f t="shared" ca="1" si="27"/>
        <v/>
      </c>
      <c r="F174" s="25" t="str">
        <f t="shared" ca="1" si="22"/>
        <v/>
      </c>
      <c r="G174" s="25" t="str">
        <f t="shared" ca="1" si="25"/>
        <v/>
      </c>
    </row>
    <row r="175" spans="1:7">
      <c r="A175" s="17" t="str">
        <f t="shared" ca="1" si="23"/>
        <v/>
      </c>
      <c r="B175" s="18" t="str">
        <f t="shared" ca="1" si="20"/>
        <v/>
      </c>
      <c r="C175" s="19" t="str">
        <f t="shared" ca="1" si="24"/>
        <v/>
      </c>
      <c r="D175" s="19" t="str">
        <f t="shared" ca="1" si="21"/>
        <v/>
      </c>
      <c r="E175" s="19" t="str">
        <f t="shared" ca="1" si="27"/>
        <v/>
      </c>
      <c r="F175" s="19" t="str">
        <f t="shared" ca="1" si="22"/>
        <v/>
      </c>
      <c r="G175" s="19" t="str">
        <f t="shared" ca="1" si="25"/>
        <v/>
      </c>
    </row>
    <row r="176" spans="1:7">
      <c r="A176" s="20" t="str">
        <f t="shared" ca="1" si="23"/>
        <v/>
      </c>
      <c r="B176" s="21" t="str">
        <f t="shared" ca="1" si="20"/>
        <v/>
      </c>
      <c r="C176" s="22" t="str">
        <f t="shared" ca="1" si="24"/>
        <v/>
      </c>
      <c r="D176" s="22" t="str">
        <f t="shared" ca="1" si="21"/>
        <v/>
      </c>
      <c r="E176" s="22" t="str">
        <f t="shared" ca="1" si="27"/>
        <v/>
      </c>
      <c r="F176" s="22" t="str">
        <f t="shared" ca="1" si="22"/>
        <v/>
      </c>
      <c r="G176" s="22" t="str">
        <f t="shared" ca="1" si="25"/>
        <v/>
      </c>
    </row>
    <row r="177" spans="1:7">
      <c r="A177" s="23" t="str">
        <f t="shared" ca="1" si="23"/>
        <v/>
      </c>
      <c r="B177" s="24" t="str">
        <f t="shared" ca="1" si="20"/>
        <v/>
      </c>
      <c r="C177" s="25" t="str">
        <f t="shared" ca="1" si="24"/>
        <v/>
      </c>
      <c r="D177" s="25" t="str">
        <f t="shared" ca="1" si="21"/>
        <v/>
      </c>
      <c r="E177" s="25" t="str">
        <f t="shared" ca="1" si="27"/>
        <v/>
      </c>
      <c r="F177" s="25" t="str">
        <f t="shared" ca="1" si="22"/>
        <v/>
      </c>
      <c r="G177" s="25" t="str">
        <f t="shared" ca="1" si="25"/>
        <v/>
      </c>
    </row>
    <row r="178" spans="1:7">
      <c r="A178" s="20" t="str">
        <f t="shared" ca="1" si="23"/>
        <v/>
      </c>
      <c r="B178" s="21" t="str">
        <f t="shared" ca="1" si="20"/>
        <v/>
      </c>
      <c r="C178" s="22" t="str">
        <f t="shared" ca="1" si="24"/>
        <v/>
      </c>
      <c r="D178" s="22" t="str">
        <f t="shared" ca="1" si="21"/>
        <v/>
      </c>
      <c r="E178" s="19" t="str">
        <f t="shared" ca="1" si="27"/>
        <v/>
      </c>
      <c r="F178" s="22" t="str">
        <f t="shared" ca="1" si="22"/>
        <v/>
      </c>
      <c r="G178" s="22" t="str">
        <f t="shared" ca="1" si="25"/>
        <v/>
      </c>
    </row>
    <row r="179" spans="1:7">
      <c r="A179" s="20" t="str">
        <f t="shared" ca="1" si="23"/>
        <v/>
      </c>
      <c r="B179" s="21" t="str">
        <f t="shared" ca="1" si="20"/>
        <v/>
      </c>
      <c r="C179" s="22" t="str">
        <f t="shared" ca="1" si="24"/>
        <v/>
      </c>
      <c r="D179" s="22" t="str">
        <f t="shared" ca="1" si="21"/>
        <v/>
      </c>
      <c r="E179" s="22" t="str">
        <f t="shared" ca="1" si="27"/>
        <v/>
      </c>
      <c r="F179" s="22" t="str">
        <f t="shared" ca="1" si="22"/>
        <v/>
      </c>
      <c r="G179" s="22" t="str">
        <f t="shared" ca="1" si="25"/>
        <v/>
      </c>
    </row>
    <row r="180" spans="1:7">
      <c r="A180" s="23" t="str">
        <f t="shared" ca="1" si="23"/>
        <v/>
      </c>
      <c r="B180" s="24" t="str">
        <f t="shared" ca="1" si="20"/>
        <v/>
      </c>
      <c r="C180" s="25" t="str">
        <f t="shared" ca="1" si="24"/>
        <v/>
      </c>
      <c r="D180" s="25" t="str">
        <f t="shared" ca="1" si="21"/>
        <v/>
      </c>
      <c r="E180" s="25" t="str">
        <f t="shared" ca="1" si="27"/>
        <v/>
      </c>
      <c r="F180" s="25" t="str">
        <f t="shared" ca="1" si="22"/>
        <v/>
      </c>
      <c r="G180" s="25" t="str">
        <f t="shared" ca="1" si="25"/>
        <v/>
      </c>
    </row>
    <row r="181" spans="1:7">
      <c r="A181" s="20" t="str">
        <f t="shared" ca="1" si="23"/>
        <v/>
      </c>
      <c r="B181" s="21" t="str">
        <f t="shared" ca="1" si="20"/>
        <v/>
      </c>
      <c r="C181" s="22" t="str">
        <f t="shared" ca="1" si="24"/>
        <v/>
      </c>
      <c r="D181" s="22" t="str">
        <f t="shared" ca="1" si="21"/>
        <v/>
      </c>
      <c r="E181" s="19" t="str">
        <f t="shared" ca="1" si="27"/>
        <v/>
      </c>
      <c r="F181" s="22" t="str">
        <f t="shared" ca="1" si="22"/>
        <v/>
      </c>
      <c r="G181" s="22" t="str">
        <f t="shared" ca="1" si="25"/>
        <v/>
      </c>
    </row>
    <row r="182" spans="1:7">
      <c r="A182" s="20" t="str">
        <f t="shared" ca="1" si="23"/>
        <v/>
      </c>
      <c r="B182" s="21" t="str">
        <f t="shared" ca="1" si="20"/>
        <v/>
      </c>
      <c r="C182" s="22" t="str">
        <f t="shared" ca="1" si="24"/>
        <v/>
      </c>
      <c r="D182" s="22" t="str">
        <f t="shared" ca="1" si="21"/>
        <v/>
      </c>
      <c r="E182" s="22" t="str">
        <f t="shared" ca="1" si="27"/>
        <v/>
      </c>
      <c r="F182" s="22" t="str">
        <f t="shared" ca="1" si="22"/>
        <v/>
      </c>
      <c r="G182" s="22" t="str">
        <f t="shared" ca="1" si="25"/>
        <v/>
      </c>
    </row>
    <row r="183" spans="1:7">
      <c r="A183" s="23" t="str">
        <f t="shared" ca="1" si="23"/>
        <v/>
      </c>
      <c r="B183" s="24" t="str">
        <f t="shared" ca="1" si="20"/>
        <v/>
      </c>
      <c r="C183" s="25" t="str">
        <f t="shared" ca="1" si="24"/>
        <v/>
      </c>
      <c r="D183" s="25" t="str">
        <f t="shared" ca="1" si="21"/>
        <v/>
      </c>
      <c r="E183" s="25" t="str">
        <f t="shared" ca="1" si="27"/>
        <v/>
      </c>
      <c r="F183" s="25" t="str">
        <f t="shared" ca="1" si="22"/>
        <v/>
      </c>
      <c r="G183" s="25" t="str">
        <f t="shared" ca="1" si="25"/>
        <v/>
      </c>
    </row>
    <row r="184" spans="1:7">
      <c r="A184" s="17" t="str">
        <f t="shared" ca="1" si="23"/>
        <v/>
      </c>
      <c r="B184" s="18" t="str">
        <f t="shared" ca="1" si="20"/>
        <v/>
      </c>
      <c r="C184" s="19" t="str">
        <f t="shared" ca="1" si="24"/>
        <v/>
      </c>
      <c r="D184" s="19" t="str">
        <f t="shared" ca="1" si="21"/>
        <v/>
      </c>
      <c r="E184" s="19" t="str">
        <f t="shared" ca="1" si="27"/>
        <v/>
      </c>
      <c r="F184" s="19" t="str">
        <f t="shared" ca="1" si="22"/>
        <v/>
      </c>
      <c r="G184" s="19" t="str">
        <f t="shared" ca="1" si="25"/>
        <v/>
      </c>
    </row>
    <row r="185" spans="1:7">
      <c r="A185" s="20" t="str">
        <f t="shared" ca="1" si="23"/>
        <v/>
      </c>
      <c r="B185" s="21" t="str">
        <f t="shared" ca="1" si="20"/>
        <v/>
      </c>
      <c r="C185" s="22" t="str">
        <f t="shared" ca="1" si="24"/>
        <v/>
      </c>
      <c r="D185" s="22" t="str">
        <f t="shared" ca="1" si="21"/>
        <v/>
      </c>
      <c r="E185" s="22" t="str">
        <f t="shared" ref="E185:E200" ca="1" si="28">Principal</f>
        <v/>
      </c>
      <c r="F185" s="22" t="str">
        <f t="shared" ca="1" si="22"/>
        <v/>
      </c>
      <c r="G185" s="22" t="str">
        <f t="shared" ca="1" si="25"/>
        <v/>
      </c>
    </row>
    <row r="186" spans="1:7">
      <c r="A186" s="23" t="str">
        <f t="shared" ca="1" si="23"/>
        <v/>
      </c>
      <c r="B186" s="24" t="str">
        <f t="shared" ca="1" si="20"/>
        <v/>
      </c>
      <c r="C186" s="25" t="str">
        <f t="shared" ca="1" si="24"/>
        <v/>
      </c>
      <c r="D186" s="25" t="str">
        <f t="shared" ca="1" si="21"/>
        <v/>
      </c>
      <c r="E186" s="25" t="str">
        <f t="shared" ca="1" si="28"/>
        <v/>
      </c>
      <c r="F186" s="25" t="str">
        <f t="shared" ca="1" si="22"/>
        <v/>
      </c>
      <c r="G186" s="25" t="str">
        <f t="shared" ca="1" si="25"/>
        <v/>
      </c>
    </row>
    <row r="187" spans="1:7">
      <c r="A187" s="20" t="str">
        <f t="shared" ca="1" si="23"/>
        <v/>
      </c>
      <c r="B187" s="21" t="str">
        <f t="shared" ca="1" si="20"/>
        <v/>
      </c>
      <c r="C187" s="22" t="str">
        <f t="shared" ca="1" si="24"/>
        <v/>
      </c>
      <c r="D187" s="22" t="str">
        <f t="shared" ca="1" si="21"/>
        <v/>
      </c>
      <c r="E187" s="19" t="str">
        <f t="shared" ca="1" si="28"/>
        <v/>
      </c>
      <c r="F187" s="22" t="str">
        <f t="shared" ca="1" si="22"/>
        <v/>
      </c>
      <c r="G187" s="22" t="str">
        <f t="shared" ca="1" si="25"/>
        <v/>
      </c>
    </row>
    <row r="188" spans="1:7">
      <c r="A188" s="20" t="str">
        <f t="shared" ca="1" si="23"/>
        <v/>
      </c>
      <c r="B188" s="21" t="str">
        <f t="shared" ca="1" si="20"/>
        <v/>
      </c>
      <c r="C188" s="22" t="str">
        <f t="shared" ca="1" si="24"/>
        <v/>
      </c>
      <c r="D188" s="22" t="str">
        <f t="shared" ca="1" si="21"/>
        <v/>
      </c>
      <c r="E188" s="22" t="str">
        <f t="shared" ca="1" si="28"/>
        <v/>
      </c>
      <c r="F188" s="22" t="str">
        <f t="shared" ca="1" si="22"/>
        <v/>
      </c>
      <c r="G188" s="22" t="str">
        <f t="shared" ca="1" si="25"/>
        <v/>
      </c>
    </row>
    <row r="189" spans="1:7">
      <c r="A189" s="23" t="str">
        <f t="shared" ca="1" si="23"/>
        <v/>
      </c>
      <c r="B189" s="24" t="str">
        <f t="shared" ca="1" si="20"/>
        <v/>
      </c>
      <c r="C189" s="25" t="str">
        <f t="shared" ca="1" si="24"/>
        <v/>
      </c>
      <c r="D189" s="25" t="str">
        <f t="shared" ca="1" si="21"/>
        <v/>
      </c>
      <c r="E189" s="25" t="str">
        <f t="shared" ca="1" si="28"/>
        <v/>
      </c>
      <c r="F189" s="25" t="str">
        <f t="shared" ca="1" si="22"/>
        <v/>
      </c>
      <c r="G189" s="25" t="str">
        <f t="shared" ca="1" si="25"/>
        <v/>
      </c>
    </row>
    <row r="190" spans="1:7">
      <c r="A190" s="20" t="str">
        <f t="shared" ca="1" si="23"/>
        <v/>
      </c>
      <c r="B190" s="21" t="str">
        <f t="shared" ca="1" si="20"/>
        <v/>
      </c>
      <c r="C190" s="22" t="str">
        <f t="shared" ca="1" si="24"/>
        <v/>
      </c>
      <c r="D190" s="22" t="str">
        <f t="shared" ca="1" si="21"/>
        <v/>
      </c>
      <c r="E190" s="19" t="str">
        <f t="shared" ca="1" si="28"/>
        <v/>
      </c>
      <c r="F190" s="22" t="str">
        <f t="shared" ca="1" si="22"/>
        <v/>
      </c>
      <c r="G190" s="22" t="str">
        <f t="shared" ca="1" si="25"/>
        <v/>
      </c>
    </row>
    <row r="191" spans="1:7">
      <c r="A191" s="20" t="str">
        <f t="shared" ca="1" si="23"/>
        <v/>
      </c>
      <c r="B191" s="21" t="str">
        <f t="shared" ca="1" si="20"/>
        <v/>
      </c>
      <c r="C191" s="22" t="str">
        <f t="shared" ca="1" si="24"/>
        <v/>
      </c>
      <c r="D191" s="22" t="str">
        <f t="shared" ca="1" si="21"/>
        <v/>
      </c>
      <c r="E191" s="22" t="str">
        <f t="shared" ca="1" si="28"/>
        <v/>
      </c>
      <c r="F191" s="22" t="str">
        <f t="shared" ca="1" si="22"/>
        <v/>
      </c>
      <c r="G191" s="22" t="str">
        <f t="shared" ca="1" si="25"/>
        <v/>
      </c>
    </row>
    <row r="192" spans="1:7">
      <c r="A192" s="23" t="str">
        <f t="shared" ca="1" si="23"/>
        <v/>
      </c>
      <c r="B192" s="24" t="str">
        <f t="shared" ca="1" si="20"/>
        <v/>
      </c>
      <c r="C192" s="25" t="str">
        <f t="shared" ca="1" si="24"/>
        <v/>
      </c>
      <c r="D192" s="25" t="str">
        <f t="shared" ca="1" si="21"/>
        <v/>
      </c>
      <c r="E192" s="25" t="str">
        <f t="shared" ca="1" si="28"/>
        <v/>
      </c>
      <c r="F192" s="25" t="str">
        <f t="shared" ca="1" si="22"/>
        <v/>
      </c>
      <c r="G192" s="25" t="str">
        <f t="shared" ca="1" si="25"/>
        <v/>
      </c>
    </row>
    <row r="193" spans="1:10">
      <c r="A193" s="17" t="str">
        <f t="shared" ca="1" si="23"/>
        <v/>
      </c>
      <c r="B193" s="18" t="str">
        <f t="shared" ca="1" si="20"/>
        <v/>
      </c>
      <c r="C193" s="19" t="str">
        <f t="shared" ca="1" si="24"/>
        <v/>
      </c>
      <c r="D193" s="19" t="str">
        <f t="shared" ca="1" si="21"/>
        <v/>
      </c>
      <c r="E193" s="19" t="str">
        <f t="shared" ca="1" si="28"/>
        <v/>
      </c>
      <c r="F193" s="19" t="str">
        <f t="shared" ca="1" si="22"/>
        <v/>
      </c>
      <c r="G193" s="19" t="str">
        <f t="shared" ca="1" si="25"/>
        <v/>
      </c>
    </row>
    <row r="194" spans="1:10">
      <c r="A194" s="20" t="str">
        <f t="shared" ca="1" si="23"/>
        <v/>
      </c>
      <c r="B194" s="21" t="str">
        <f t="shared" ca="1" si="20"/>
        <v/>
      </c>
      <c r="C194" s="22" t="str">
        <f t="shared" ca="1" si="24"/>
        <v/>
      </c>
      <c r="D194" s="22" t="str">
        <f t="shared" ca="1" si="21"/>
        <v/>
      </c>
      <c r="E194" s="22" t="str">
        <f t="shared" ca="1" si="28"/>
        <v/>
      </c>
      <c r="F194" s="22" t="str">
        <f t="shared" ca="1" si="22"/>
        <v/>
      </c>
      <c r="G194" s="22" t="str">
        <f t="shared" ca="1" si="25"/>
        <v/>
      </c>
    </row>
    <row r="195" spans="1:10">
      <c r="A195" s="23" t="str">
        <f t="shared" ca="1" si="23"/>
        <v/>
      </c>
      <c r="B195" s="24" t="str">
        <f t="shared" ca="1" si="20"/>
        <v/>
      </c>
      <c r="C195" s="25" t="str">
        <f t="shared" ca="1" si="24"/>
        <v/>
      </c>
      <c r="D195" s="25" t="str">
        <f t="shared" ca="1" si="21"/>
        <v/>
      </c>
      <c r="E195" s="25" t="str">
        <f t="shared" ca="1" si="28"/>
        <v/>
      </c>
      <c r="F195" s="25" t="str">
        <f t="shared" ca="1" si="22"/>
        <v/>
      </c>
      <c r="G195" s="25" t="str">
        <f t="shared" ca="1" si="25"/>
        <v/>
      </c>
    </row>
    <row r="196" spans="1:10">
      <c r="A196" s="20" t="str">
        <f t="shared" ca="1" si="23"/>
        <v/>
      </c>
      <c r="B196" s="21" t="str">
        <f t="shared" ca="1" si="20"/>
        <v/>
      </c>
      <c r="C196" s="22" t="str">
        <f t="shared" ca="1" si="24"/>
        <v/>
      </c>
      <c r="D196" s="22" t="str">
        <f t="shared" ca="1" si="21"/>
        <v/>
      </c>
      <c r="E196" s="19" t="str">
        <f t="shared" ca="1" si="28"/>
        <v/>
      </c>
      <c r="F196" s="22" t="str">
        <f t="shared" ca="1" si="22"/>
        <v/>
      </c>
      <c r="G196" s="22" t="str">
        <f t="shared" ca="1" si="25"/>
        <v/>
      </c>
    </row>
    <row r="197" spans="1:10">
      <c r="A197" s="20" t="str">
        <f t="shared" ca="1" si="23"/>
        <v/>
      </c>
      <c r="B197" s="21" t="str">
        <f t="shared" ca="1" si="20"/>
        <v/>
      </c>
      <c r="C197" s="22" t="str">
        <f t="shared" ca="1" si="24"/>
        <v/>
      </c>
      <c r="D197" s="22" t="str">
        <f t="shared" ca="1" si="21"/>
        <v/>
      </c>
      <c r="E197" s="22" t="str">
        <f t="shared" ca="1" si="28"/>
        <v/>
      </c>
      <c r="F197" s="22" t="str">
        <f t="shared" ca="1" si="22"/>
        <v/>
      </c>
      <c r="G197" s="22" t="str">
        <f t="shared" ca="1" si="25"/>
        <v/>
      </c>
    </row>
    <row r="198" spans="1:10">
      <c r="A198" s="23" t="str">
        <f t="shared" ca="1" si="23"/>
        <v/>
      </c>
      <c r="B198" s="24" t="str">
        <f t="shared" ca="1" si="20"/>
        <v/>
      </c>
      <c r="C198" s="25" t="str">
        <f t="shared" ca="1" si="24"/>
        <v/>
      </c>
      <c r="D198" s="25" t="str">
        <f t="shared" ca="1" si="21"/>
        <v/>
      </c>
      <c r="E198" s="25" t="str">
        <f t="shared" ca="1" si="28"/>
        <v/>
      </c>
      <c r="F198" s="25" t="str">
        <f t="shared" ca="1" si="22"/>
        <v/>
      </c>
      <c r="G198" s="25" t="str">
        <f t="shared" ca="1" si="25"/>
        <v/>
      </c>
    </row>
    <row r="199" spans="1:10">
      <c r="A199" s="20" t="str">
        <f t="shared" ca="1" si="23"/>
        <v/>
      </c>
      <c r="B199" s="21" t="str">
        <f t="shared" ca="1" si="20"/>
        <v/>
      </c>
      <c r="C199" s="22" t="str">
        <f t="shared" ca="1" si="24"/>
        <v/>
      </c>
      <c r="D199" s="22" t="str">
        <f t="shared" ca="1" si="21"/>
        <v/>
      </c>
      <c r="E199" s="19" t="str">
        <f t="shared" ca="1" si="28"/>
        <v/>
      </c>
      <c r="F199" s="22" t="str">
        <f t="shared" ca="1" si="22"/>
        <v/>
      </c>
      <c r="G199" s="22" t="str">
        <f t="shared" ca="1" si="25"/>
        <v/>
      </c>
    </row>
    <row r="200" spans="1:10">
      <c r="A200" s="20" t="str">
        <f t="shared" ca="1" si="23"/>
        <v/>
      </c>
      <c r="B200" s="21" t="str">
        <f t="shared" ca="1" si="20"/>
        <v/>
      </c>
      <c r="C200" s="22" t="str">
        <f t="shared" ca="1" si="24"/>
        <v/>
      </c>
      <c r="D200" s="22" t="str">
        <f t="shared" ca="1" si="21"/>
        <v/>
      </c>
      <c r="E200" s="22" t="str">
        <f t="shared" ca="1" si="28"/>
        <v/>
      </c>
      <c r="F200" s="22" t="str">
        <f t="shared" ca="1" si="22"/>
        <v/>
      </c>
      <c r="G200" s="22" t="str">
        <f t="shared" ca="1" si="25"/>
        <v/>
      </c>
    </row>
    <row r="201" spans="1:10">
      <c r="A201" s="23" t="str">
        <f t="shared" ca="1" si="23"/>
        <v/>
      </c>
      <c r="B201" s="24" t="str">
        <f t="shared" ca="1" si="20"/>
        <v/>
      </c>
      <c r="C201" s="25" t="str">
        <f t="shared" ca="1" si="24"/>
        <v/>
      </c>
      <c r="D201" s="25" t="str">
        <f t="shared" ca="1" si="21"/>
        <v/>
      </c>
      <c r="E201" s="25" t="str">
        <f t="shared" ref="E201:E216" ca="1" si="29">Principal</f>
        <v/>
      </c>
      <c r="F201" s="25" t="str">
        <f t="shared" ca="1" si="22"/>
        <v/>
      </c>
      <c r="G201" s="25" t="str">
        <f t="shared" ca="1" si="25"/>
        <v/>
      </c>
      <c r="H201" s="33" t="str">
        <f ca="1">G201</f>
        <v/>
      </c>
      <c r="I201" s="33">
        <v>665000</v>
      </c>
      <c r="J201" s="33" t="e">
        <f ca="1">H201+I201</f>
        <v>#VALUE!</v>
      </c>
    </row>
    <row r="202" spans="1:10">
      <c r="A202" s="17" t="str">
        <f t="shared" ca="1" si="23"/>
        <v/>
      </c>
      <c r="B202" s="18" t="str">
        <f t="shared" ca="1" si="20"/>
        <v/>
      </c>
      <c r="C202" s="19" t="str">
        <f t="shared" ca="1" si="24"/>
        <v/>
      </c>
      <c r="D202" s="19" t="str">
        <f t="shared" ca="1" si="21"/>
        <v/>
      </c>
      <c r="E202" s="19" t="str">
        <f t="shared" ca="1" si="29"/>
        <v/>
      </c>
      <c r="F202" s="19" t="str">
        <f t="shared" ca="1" si="22"/>
        <v/>
      </c>
      <c r="G202" s="19" t="str">
        <f t="shared" ca="1" si="25"/>
        <v/>
      </c>
    </row>
    <row r="203" spans="1:10">
      <c r="A203" s="20" t="str">
        <f t="shared" ca="1" si="23"/>
        <v/>
      </c>
      <c r="B203" s="21" t="str">
        <f t="shared" ca="1" si="20"/>
        <v/>
      </c>
      <c r="C203" s="22" t="str">
        <f t="shared" ca="1" si="24"/>
        <v/>
      </c>
      <c r="D203" s="22" t="str">
        <f t="shared" ca="1" si="21"/>
        <v/>
      </c>
      <c r="E203" s="22" t="str">
        <f t="shared" ca="1" si="29"/>
        <v/>
      </c>
      <c r="F203" s="22" t="str">
        <f t="shared" ca="1" si="22"/>
        <v/>
      </c>
      <c r="G203" s="22" t="str">
        <f t="shared" ca="1" si="25"/>
        <v/>
      </c>
    </row>
    <row r="204" spans="1:10">
      <c r="A204" s="23" t="str">
        <f t="shared" ca="1" si="23"/>
        <v/>
      </c>
      <c r="B204" s="24" t="str">
        <f t="shared" ca="1" si="20"/>
        <v/>
      </c>
      <c r="C204" s="25" t="str">
        <f t="shared" ca="1" si="24"/>
        <v/>
      </c>
      <c r="D204" s="25" t="str">
        <f t="shared" ca="1" si="21"/>
        <v/>
      </c>
      <c r="E204" s="25" t="str">
        <f t="shared" ca="1" si="29"/>
        <v/>
      </c>
      <c r="F204" s="25" t="str">
        <f t="shared" ca="1" si="22"/>
        <v/>
      </c>
      <c r="G204" s="25" t="str">
        <f t="shared" ca="1" si="25"/>
        <v/>
      </c>
      <c r="H204" s="33">
        <v>67983.562798710656</v>
      </c>
      <c r="I204" s="33">
        <v>332500</v>
      </c>
      <c r="J204" s="33">
        <v>400483.56279871066</v>
      </c>
    </row>
    <row r="205" spans="1:10">
      <c r="A205" s="20" t="str">
        <f t="shared" ca="1" si="23"/>
        <v/>
      </c>
      <c r="B205" s="21" t="str">
        <f t="shared" ca="1" si="20"/>
        <v/>
      </c>
      <c r="C205" s="22" t="str">
        <f t="shared" ca="1" si="24"/>
        <v/>
      </c>
      <c r="D205" s="22" t="str">
        <f t="shared" ca="1" si="21"/>
        <v/>
      </c>
      <c r="E205" s="19" t="str">
        <f t="shared" ca="1" si="29"/>
        <v/>
      </c>
      <c r="F205" s="22" t="str">
        <f t="shared" ca="1" si="22"/>
        <v/>
      </c>
      <c r="G205" s="22" t="str">
        <f t="shared" ca="1" si="25"/>
        <v/>
      </c>
    </row>
    <row r="206" spans="1:10">
      <c r="A206" s="20" t="str">
        <f t="shared" ca="1" si="23"/>
        <v/>
      </c>
      <c r="B206" s="21" t="str">
        <f t="shared" ca="1" si="20"/>
        <v/>
      </c>
      <c r="C206" s="22" t="str">
        <f t="shared" ca="1" si="24"/>
        <v/>
      </c>
      <c r="D206" s="22" t="str">
        <f t="shared" ca="1" si="21"/>
        <v/>
      </c>
      <c r="E206" s="22" t="str">
        <f t="shared" ca="1" si="29"/>
        <v/>
      </c>
      <c r="F206" s="22" t="str">
        <f t="shared" ca="1" si="22"/>
        <v/>
      </c>
      <c r="G206" s="22" t="str">
        <f t="shared" ca="1" si="25"/>
        <v/>
      </c>
    </row>
    <row r="207" spans="1:10">
      <c r="A207" s="23" t="str">
        <f t="shared" ca="1" si="23"/>
        <v/>
      </c>
      <c r="B207" s="24" t="str">
        <f t="shared" ca="1" si="20"/>
        <v/>
      </c>
      <c r="C207" s="25" t="str">
        <f t="shared" ca="1" si="24"/>
        <v/>
      </c>
      <c r="D207" s="25" t="str">
        <f t="shared" ca="1" si="21"/>
        <v/>
      </c>
      <c r="E207" s="25" t="str">
        <f t="shared" ca="1" si="29"/>
        <v/>
      </c>
      <c r="F207" s="25" t="str">
        <f t="shared" ca="1" si="22"/>
        <v/>
      </c>
      <c r="G207" s="25" t="str">
        <f t="shared" ca="1" si="25"/>
        <v/>
      </c>
    </row>
    <row r="208" spans="1:10">
      <c r="A208" s="20" t="str">
        <f t="shared" ca="1" si="23"/>
        <v/>
      </c>
      <c r="B208" s="21" t="str">
        <f t="shared" ca="1" si="20"/>
        <v/>
      </c>
      <c r="C208" s="22" t="str">
        <f t="shared" ca="1" si="24"/>
        <v/>
      </c>
      <c r="D208" s="22" t="str">
        <f t="shared" ca="1" si="21"/>
        <v/>
      </c>
      <c r="E208" s="19" t="str">
        <f t="shared" ca="1" si="29"/>
        <v/>
      </c>
      <c r="F208" s="22" t="str">
        <f t="shared" ca="1" si="22"/>
        <v/>
      </c>
      <c r="G208" s="22" t="str">
        <f t="shared" ca="1" si="25"/>
        <v/>
      </c>
    </row>
    <row r="209" spans="1:7">
      <c r="A209" s="20" t="str">
        <f t="shared" ca="1" si="23"/>
        <v/>
      </c>
      <c r="B209" s="21" t="str">
        <f t="shared" ca="1" si="20"/>
        <v/>
      </c>
      <c r="C209" s="22" t="str">
        <f t="shared" ca="1" si="24"/>
        <v/>
      </c>
      <c r="D209" s="22" t="str">
        <f t="shared" ca="1" si="21"/>
        <v/>
      </c>
      <c r="E209" s="22" t="str">
        <f t="shared" ca="1" si="29"/>
        <v/>
      </c>
      <c r="F209" s="22" t="str">
        <f t="shared" ca="1" si="22"/>
        <v/>
      </c>
      <c r="G209" s="22" t="str">
        <f t="shared" ca="1" si="25"/>
        <v/>
      </c>
    </row>
    <row r="210" spans="1:7">
      <c r="A210" s="23" t="str">
        <f t="shared" ca="1" si="23"/>
        <v/>
      </c>
      <c r="B210" s="24" t="str">
        <f t="shared" ca="1" si="20"/>
        <v/>
      </c>
      <c r="C210" s="25" t="str">
        <f t="shared" ca="1" si="24"/>
        <v/>
      </c>
      <c r="D210" s="25" t="str">
        <f t="shared" ca="1" si="21"/>
        <v/>
      </c>
      <c r="E210" s="25" t="str">
        <f t="shared" ca="1" si="29"/>
        <v/>
      </c>
      <c r="F210" s="25" t="str">
        <f t="shared" ca="1" si="22"/>
        <v/>
      </c>
      <c r="G210" s="25" t="str">
        <f t="shared" ca="1" si="25"/>
        <v/>
      </c>
    </row>
    <row r="211" spans="1:7">
      <c r="A211" s="17" t="str">
        <f t="shared" ca="1" si="23"/>
        <v/>
      </c>
      <c r="B211" s="18" t="str">
        <f t="shared" ca="1" si="20"/>
        <v/>
      </c>
      <c r="C211" s="19" t="str">
        <f t="shared" ca="1" si="24"/>
        <v/>
      </c>
      <c r="D211" s="19" t="str">
        <f t="shared" ca="1" si="21"/>
        <v/>
      </c>
      <c r="E211" s="19" t="str">
        <f t="shared" ca="1" si="29"/>
        <v/>
      </c>
      <c r="F211" s="19" t="str">
        <f t="shared" ca="1" si="22"/>
        <v/>
      </c>
      <c r="G211" s="19" t="str">
        <f t="shared" ca="1" si="25"/>
        <v/>
      </c>
    </row>
    <row r="212" spans="1:7">
      <c r="A212" s="20" t="str">
        <f t="shared" ca="1" si="23"/>
        <v/>
      </c>
      <c r="B212" s="21" t="str">
        <f t="shared" ca="1" si="20"/>
        <v/>
      </c>
      <c r="C212" s="22" t="str">
        <f t="shared" ca="1" si="24"/>
        <v/>
      </c>
      <c r="D212" s="22" t="str">
        <f t="shared" ca="1" si="21"/>
        <v/>
      </c>
      <c r="E212" s="22" t="str">
        <f t="shared" ca="1" si="29"/>
        <v/>
      </c>
      <c r="F212" s="22" t="str">
        <f t="shared" ca="1" si="22"/>
        <v/>
      </c>
      <c r="G212" s="22" t="str">
        <f t="shared" ca="1" si="25"/>
        <v/>
      </c>
    </row>
    <row r="213" spans="1:7">
      <c r="A213" s="23" t="str">
        <f t="shared" ca="1" si="23"/>
        <v/>
      </c>
      <c r="B213" s="24" t="str">
        <f t="shared" ca="1" si="20"/>
        <v/>
      </c>
      <c r="C213" s="25" t="str">
        <f t="shared" ca="1" si="24"/>
        <v/>
      </c>
      <c r="D213" s="25" t="str">
        <f t="shared" ca="1" si="21"/>
        <v/>
      </c>
      <c r="E213" s="25" t="str">
        <f t="shared" ca="1" si="29"/>
        <v/>
      </c>
      <c r="F213" s="25" t="str">
        <f t="shared" ca="1" si="22"/>
        <v/>
      </c>
      <c r="G213" s="25" t="str">
        <f t="shared" ca="1" si="25"/>
        <v/>
      </c>
    </row>
    <row r="214" spans="1:7">
      <c r="A214" s="20" t="str">
        <f t="shared" ca="1" si="23"/>
        <v/>
      </c>
      <c r="B214" s="21" t="str">
        <f t="shared" ref="B214:B283" ca="1" si="30">Show.Date</f>
        <v/>
      </c>
      <c r="C214" s="22" t="str">
        <f t="shared" ca="1" si="24"/>
        <v/>
      </c>
      <c r="D214" s="22" t="str">
        <f t="shared" ref="D214:D283" ca="1" si="31">Interest</f>
        <v/>
      </c>
      <c r="E214" s="19" t="str">
        <f t="shared" ca="1" si="29"/>
        <v/>
      </c>
      <c r="F214" s="22" t="str">
        <f t="shared" ref="F214:F283" ca="1" si="32">Ending.Balance</f>
        <v/>
      </c>
      <c r="G214" s="22" t="str">
        <f t="shared" ca="1" si="25"/>
        <v/>
      </c>
    </row>
    <row r="215" spans="1:7">
      <c r="A215" s="20" t="str">
        <f t="shared" ref="A215:A283" ca="1" si="33">payment.Num</f>
        <v/>
      </c>
      <c r="B215" s="21" t="str">
        <f t="shared" ca="1" si="30"/>
        <v/>
      </c>
      <c r="C215" s="22" t="str">
        <f t="shared" ref="C215:C283" ca="1" si="34">Beg.Bal</f>
        <v/>
      </c>
      <c r="D215" s="22" t="str">
        <f t="shared" ca="1" si="31"/>
        <v/>
      </c>
      <c r="E215" s="22" t="str">
        <f t="shared" ca="1" si="29"/>
        <v/>
      </c>
      <c r="F215" s="22" t="str">
        <f t="shared" ca="1" si="32"/>
        <v/>
      </c>
      <c r="G215" s="22" t="str">
        <f t="shared" ref="G215:G283" ca="1" si="35">Cum.Interest</f>
        <v/>
      </c>
    </row>
    <row r="216" spans="1:7">
      <c r="A216" s="23" t="str">
        <f t="shared" ca="1" si="33"/>
        <v/>
      </c>
      <c r="B216" s="24" t="str">
        <f t="shared" ca="1" si="30"/>
        <v/>
      </c>
      <c r="C216" s="25" t="str">
        <f t="shared" ca="1" si="34"/>
        <v/>
      </c>
      <c r="D216" s="25" t="str">
        <f t="shared" ca="1" si="31"/>
        <v/>
      </c>
      <c r="E216" s="25" t="str">
        <f t="shared" ca="1" si="29"/>
        <v/>
      </c>
      <c r="F216" s="25" t="str">
        <f t="shared" ca="1" si="32"/>
        <v/>
      </c>
      <c r="G216" s="25" t="str">
        <f t="shared" ca="1" si="35"/>
        <v/>
      </c>
    </row>
    <row r="217" spans="1:7">
      <c r="A217" s="20" t="str">
        <f t="shared" ca="1" si="33"/>
        <v/>
      </c>
      <c r="B217" s="21" t="str">
        <f t="shared" ca="1" si="30"/>
        <v/>
      </c>
      <c r="C217" s="22" t="str">
        <f t="shared" ca="1" si="34"/>
        <v/>
      </c>
      <c r="D217" s="22" t="str">
        <f t="shared" ca="1" si="31"/>
        <v/>
      </c>
      <c r="E217" s="19" t="str">
        <f t="shared" ref="E217:E232" ca="1" si="36">Principal</f>
        <v/>
      </c>
      <c r="F217" s="22" t="str">
        <f t="shared" ca="1" si="32"/>
        <v/>
      </c>
      <c r="G217" s="22" t="str">
        <f t="shared" ca="1" si="35"/>
        <v/>
      </c>
    </row>
    <row r="218" spans="1:7">
      <c r="A218" s="20" t="str">
        <f t="shared" ca="1" si="33"/>
        <v/>
      </c>
      <c r="B218" s="21" t="str">
        <f t="shared" ca="1" si="30"/>
        <v/>
      </c>
      <c r="C218" s="22" t="str">
        <f t="shared" ca="1" si="34"/>
        <v/>
      </c>
      <c r="D218" s="22" t="str">
        <f t="shared" ca="1" si="31"/>
        <v/>
      </c>
      <c r="E218" s="22" t="str">
        <f t="shared" ca="1" si="36"/>
        <v/>
      </c>
      <c r="F218" s="22" t="str">
        <f t="shared" ca="1" si="32"/>
        <v/>
      </c>
      <c r="G218" s="22" t="str">
        <f t="shared" ca="1" si="35"/>
        <v/>
      </c>
    </row>
    <row r="219" spans="1:7">
      <c r="A219" s="23" t="str">
        <f t="shared" ca="1" si="33"/>
        <v/>
      </c>
      <c r="B219" s="24" t="str">
        <f t="shared" ca="1" si="30"/>
        <v/>
      </c>
      <c r="C219" s="25" t="str">
        <f t="shared" ca="1" si="34"/>
        <v/>
      </c>
      <c r="D219" s="25" t="str">
        <f t="shared" ca="1" si="31"/>
        <v/>
      </c>
      <c r="E219" s="25" t="str">
        <f t="shared" ca="1" si="36"/>
        <v/>
      </c>
      <c r="F219" s="25" t="str">
        <f t="shared" ca="1" si="32"/>
        <v/>
      </c>
      <c r="G219" s="25" t="str">
        <f t="shared" ca="1" si="35"/>
        <v/>
      </c>
    </row>
    <row r="220" spans="1:7">
      <c r="A220" s="17" t="str">
        <f t="shared" ca="1" si="33"/>
        <v/>
      </c>
      <c r="B220" s="18" t="str">
        <f t="shared" ca="1" si="30"/>
        <v/>
      </c>
      <c r="C220" s="19" t="str">
        <f t="shared" ca="1" si="34"/>
        <v/>
      </c>
      <c r="D220" s="19" t="str">
        <f t="shared" ca="1" si="31"/>
        <v/>
      </c>
      <c r="E220" s="19" t="str">
        <f t="shared" ca="1" si="36"/>
        <v/>
      </c>
      <c r="F220" s="19" t="str">
        <f t="shared" ca="1" si="32"/>
        <v/>
      </c>
      <c r="G220" s="19" t="str">
        <f t="shared" ca="1" si="35"/>
        <v/>
      </c>
    </row>
    <row r="221" spans="1:7">
      <c r="A221" s="20" t="str">
        <f t="shared" ca="1" si="33"/>
        <v/>
      </c>
      <c r="B221" s="21" t="str">
        <f t="shared" ca="1" si="30"/>
        <v/>
      </c>
      <c r="C221" s="22" t="str">
        <f t="shared" ca="1" si="34"/>
        <v/>
      </c>
      <c r="D221" s="22" t="str">
        <f t="shared" ca="1" si="31"/>
        <v/>
      </c>
      <c r="E221" s="22" t="str">
        <f t="shared" ca="1" si="36"/>
        <v/>
      </c>
      <c r="F221" s="22" t="str">
        <f t="shared" ca="1" si="32"/>
        <v/>
      </c>
      <c r="G221" s="22" t="str">
        <f t="shared" ca="1" si="35"/>
        <v/>
      </c>
    </row>
    <row r="222" spans="1:7">
      <c r="A222" s="23" t="str">
        <f t="shared" ca="1" si="33"/>
        <v/>
      </c>
      <c r="B222" s="24" t="str">
        <f t="shared" ca="1" si="30"/>
        <v/>
      </c>
      <c r="C222" s="25" t="str">
        <f t="shared" ca="1" si="34"/>
        <v/>
      </c>
      <c r="D222" s="25" t="str">
        <f t="shared" ca="1" si="31"/>
        <v/>
      </c>
      <c r="E222" s="25" t="str">
        <f t="shared" ca="1" si="36"/>
        <v/>
      </c>
      <c r="F222" s="25" t="str">
        <f t="shared" ca="1" si="32"/>
        <v/>
      </c>
      <c r="G222" s="25" t="str">
        <f t="shared" ca="1" si="35"/>
        <v/>
      </c>
    </row>
    <row r="223" spans="1:7">
      <c r="A223" s="20" t="str">
        <f t="shared" ca="1" si="33"/>
        <v/>
      </c>
      <c r="B223" s="21" t="str">
        <f t="shared" ca="1" si="30"/>
        <v/>
      </c>
      <c r="C223" s="22" t="str">
        <f t="shared" ca="1" si="34"/>
        <v/>
      </c>
      <c r="D223" s="22" t="str">
        <f t="shared" ca="1" si="31"/>
        <v/>
      </c>
      <c r="E223" s="19" t="str">
        <f t="shared" ca="1" si="36"/>
        <v/>
      </c>
      <c r="F223" s="22" t="str">
        <f t="shared" ca="1" si="32"/>
        <v/>
      </c>
      <c r="G223" s="22" t="str">
        <f t="shared" ca="1" si="35"/>
        <v/>
      </c>
    </row>
    <row r="224" spans="1:7">
      <c r="A224" s="20" t="str">
        <f t="shared" ca="1" si="33"/>
        <v/>
      </c>
      <c r="B224" s="21" t="str">
        <f t="shared" ca="1" si="30"/>
        <v/>
      </c>
      <c r="C224" s="22" t="str">
        <f t="shared" ca="1" si="34"/>
        <v/>
      </c>
      <c r="D224" s="22" t="str">
        <f t="shared" ca="1" si="31"/>
        <v/>
      </c>
      <c r="E224" s="22" t="str">
        <f t="shared" ca="1" si="36"/>
        <v/>
      </c>
      <c r="F224" s="22" t="str">
        <f t="shared" ca="1" si="32"/>
        <v/>
      </c>
      <c r="G224" s="22" t="str">
        <f t="shared" ca="1" si="35"/>
        <v/>
      </c>
    </row>
    <row r="225" spans="1:7">
      <c r="A225" s="23" t="str">
        <f t="shared" ca="1" si="33"/>
        <v/>
      </c>
      <c r="B225" s="24" t="str">
        <f t="shared" ca="1" si="30"/>
        <v/>
      </c>
      <c r="C225" s="25" t="str">
        <f t="shared" ca="1" si="34"/>
        <v/>
      </c>
      <c r="D225" s="25" t="str">
        <f t="shared" ca="1" si="31"/>
        <v/>
      </c>
      <c r="E225" s="25" t="str">
        <f t="shared" ca="1" si="36"/>
        <v/>
      </c>
      <c r="F225" s="25" t="str">
        <f t="shared" ca="1" si="32"/>
        <v/>
      </c>
      <c r="G225" s="25" t="str">
        <f t="shared" ca="1" si="35"/>
        <v/>
      </c>
    </row>
    <row r="226" spans="1:7">
      <c r="A226" s="20" t="str">
        <f t="shared" ca="1" si="33"/>
        <v/>
      </c>
      <c r="B226" s="21" t="str">
        <f t="shared" ca="1" si="30"/>
        <v/>
      </c>
      <c r="C226" s="22" t="str">
        <f t="shared" ca="1" si="34"/>
        <v/>
      </c>
      <c r="D226" s="22" t="str">
        <f t="shared" ca="1" si="31"/>
        <v/>
      </c>
      <c r="E226" s="19" t="str">
        <f t="shared" ca="1" si="36"/>
        <v/>
      </c>
      <c r="F226" s="22" t="str">
        <f t="shared" ca="1" si="32"/>
        <v/>
      </c>
      <c r="G226" s="22" t="str">
        <f t="shared" ca="1" si="35"/>
        <v/>
      </c>
    </row>
    <row r="227" spans="1:7">
      <c r="A227" s="20" t="str">
        <f t="shared" ca="1" si="33"/>
        <v/>
      </c>
      <c r="B227" s="21" t="str">
        <f t="shared" ca="1" si="30"/>
        <v/>
      </c>
      <c r="C227" s="22" t="str">
        <f t="shared" ca="1" si="34"/>
        <v/>
      </c>
      <c r="D227" s="22" t="str">
        <f t="shared" ca="1" si="31"/>
        <v/>
      </c>
      <c r="E227" s="22" t="str">
        <f t="shared" ca="1" si="36"/>
        <v/>
      </c>
      <c r="F227" s="22" t="str">
        <f t="shared" ca="1" si="32"/>
        <v/>
      </c>
      <c r="G227" s="22" t="str">
        <f t="shared" ca="1" si="35"/>
        <v/>
      </c>
    </row>
    <row r="228" spans="1:7">
      <c r="A228" s="23" t="str">
        <f t="shared" ca="1" si="33"/>
        <v/>
      </c>
      <c r="B228" s="24" t="str">
        <f t="shared" ca="1" si="30"/>
        <v/>
      </c>
      <c r="C228" s="25" t="str">
        <f t="shared" ca="1" si="34"/>
        <v/>
      </c>
      <c r="D228" s="25" t="str">
        <f t="shared" ca="1" si="31"/>
        <v/>
      </c>
      <c r="E228" s="25" t="str">
        <f t="shared" ca="1" si="36"/>
        <v/>
      </c>
      <c r="F228" s="25" t="str">
        <f t="shared" ca="1" si="32"/>
        <v/>
      </c>
      <c r="G228" s="25" t="str">
        <f t="shared" ca="1" si="35"/>
        <v/>
      </c>
    </row>
    <row r="229" spans="1:7">
      <c r="A229" s="17" t="str">
        <f t="shared" ca="1" si="33"/>
        <v/>
      </c>
      <c r="B229" s="18" t="str">
        <f t="shared" ca="1" si="30"/>
        <v/>
      </c>
      <c r="C229" s="19" t="str">
        <f t="shared" ca="1" si="34"/>
        <v/>
      </c>
      <c r="D229" s="19" t="str">
        <f t="shared" ca="1" si="31"/>
        <v/>
      </c>
      <c r="E229" s="19" t="str">
        <f t="shared" ca="1" si="36"/>
        <v/>
      </c>
      <c r="F229" s="19" t="str">
        <f t="shared" ca="1" si="32"/>
        <v/>
      </c>
      <c r="G229" s="19" t="str">
        <f t="shared" ca="1" si="35"/>
        <v/>
      </c>
    </row>
    <row r="230" spans="1:7">
      <c r="A230" s="20" t="str">
        <f t="shared" ca="1" si="33"/>
        <v/>
      </c>
      <c r="B230" s="21" t="str">
        <f t="shared" ca="1" si="30"/>
        <v/>
      </c>
      <c r="C230" s="22" t="str">
        <f t="shared" ca="1" si="34"/>
        <v/>
      </c>
      <c r="D230" s="22" t="str">
        <f t="shared" ca="1" si="31"/>
        <v/>
      </c>
      <c r="E230" s="22" t="str">
        <f t="shared" ca="1" si="36"/>
        <v/>
      </c>
      <c r="F230" s="22" t="str">
        <f t="shared" ca="1" si="32"/>
        <v/>
      </c>
      <c r="G230" s="22" t="str">
        <f t="shared" ca="1" si="35"/>
        <v/>
      </c>
    </row>
    <row r="231" spans="1:7">
      <c r="A231" s="23" t="str">
        <f t="shared" ca="1" si="33"/>
        <v/>
      </c>
      <c r="B231" s="24" t="str">
        <f t="shared" ca="1" si="30"/>
        <v/>
      </c>
      <c r="C231" s="25" t="str">
        <f t="shared" ca="1" si="34"/>
        <v/>
      </c>
      <c r="D231" s="25" t="str">
        <f t="shared" ca="1" si="31"/>
        <v/>
      </c>
      <c r="E231" s="25" t="str">
        <f t="shared" ca="1" si="36"/>
        <v/>
      </c>
      <c r="F231" s="25" t="str">
        <f t="shared" ca="1" si="32"/>
        <v/>
      </c>
      <c r="G231" s="25" t="str">
        <f t="shared" ca="1" si="35"/>
        <v/>
      </c>
    </row>
    <row r="232" spans="1:7">
      <c r="A232" s="20" t="str">
        <f t="shared" ca="1" si="33"/>
        <v/>
      </c>
      <c r="B232" s="21" t="str">
        <f t="shared" ca="1" si="30"/>
        <v/>
      </c>
      <c r="C232" s="22" t="str">
        <f t="shared" ca="1" si="34"/>
        <v/>
      </c>
      <c r="D232" s="22" t="str">
        <f t="shared" ca="1" si="31"/>
        <v/>
      </c>
      <c r="E232" s="19" t="str">
        <f t="shared" ca="1" si="36"/>
        <v/>
      </c>
      <c r="F232" s="22" t="str">
        <f t="shared" ca="1" si="32"/>
        <v/>
      </c>
      <c r="G232" s="22" t="str">
        <f t="shared" ca="1" si="35"/>
        <v/>
      </c>
    </row>
    <row r="233" spans="1:7">
      <c r="A233" s="20" t="str">
        <f t="shared" ca="1" si="33"/>
        <v/>
      </c>
      <c r="B233" s="21" t="str">
        <f t="shared" ca="1" si="30"/>
        <v/>
      </c>
      <c r="C233" s="22" t="str">
        <f t="shared" ca="1" si="34"/>
        <v/>
      </c>
      <c r="D233" s="22" t="str">
        <f t="shared" ca="1" si="31"/>
        <v/>
      </c>
      <c r="E233" s="22" t="str">
        <f t="shared" ref="E233:E248" ca="1" si="37">Principal</f>
        <v/>
      </c>
      <c r="F233" s="22" t="str">
        <f t="shared" ca="1" si="32"/>
        <v/>
      </c>
      <c r="G233" s="22" t="str">
        <f t="shared" ca="1" si="35"/>
        <v/>
      </c>
    </row>
    <row r="234" spans="1:7">
      <c r="A234" s="23" t="str">
        <f t="shared" ca="1" si="33"/>
        <v/>
      </c>
      <c r="B234" s="24" t="str">
        <f t="shared" ca="1" si="30"/>
        <v/>
      </c>
      <c r="C234" s="25" t="str">
        <f t="shared" ca="1" si="34"/>
        <v/>
      </c>
      <c r="D234" s="25" t="str">
        <f t="shared" ca="1" si="31"/>
        <v/>
      </c>
      <c r="E234" s="25" t="str">
        <f t="shared" ca="1" si="37"/>
        <v/>
      </c>
      <c r="F234" s="25" t="str">
        <f t="shared" ca="1" si="32"/>
        <v/>
      </c>
      <c r="G234" s="25" t="str">
        <f t="shared" ca="1" si="35"/>
        <v/>
      </c>
    </row>
    <row r="235" spans="1:7">
      <c r="A235" s="20" t="str">
        <f t="shared" ca="1" si="33"/>
        <v/>
      </c>
      <c r="B235" s="21" t="str">
        <f t="shared" ca="1" si="30"/>
        <v/>
      </c>
      <c r="C235" s="22" t="str">
        <f t="shared" ca="1" si="34"/>
        <v/>
      </c>
      <c r="D235" s="22" t="str">
        <f t="shared" ca="1" si="31"/>
        <v/>
      </c>
      <c r="E235" s="19" t="str">
        <f t="shared" ca="1" si="37"/>
        <v/>
      </c>
      <c r="F235" s="22" t="str">
        <f t="shared" ca="1" si="32"/>
        <v/>
      </c>
      <c r="G235" s="22" t="str">
        <f t="shared" ca="1" si="35"/>
        <v/>
      </c>
    </row>
    <row r="236" spans="1:7">
      <c r="A236" s="20" t="str">
        <f t="shared" ca="1" si="33"/>
        <v/>
      </c>
      <c r="B236" s="21" t="str">
        <f t="shared" ca="1" si="30"/>
        <v/>
      </c>
      <c r="C236" s="22" t="str">
        <f t="shared" ca="1" si="34"/>
        <v/>
      </c>
      <c r="D236" s="22" t="str">
        <f t="shared" ca="1" si="31"/>
        <v/>
      </c>
      <c r="E236" s="22" t="str">
        <f t="shared" ca="1" si="37"/>
        <v/>
      </c>
      <c r="F236" s="22" t="str">
        <f t="shared" ca="1" si="32"/>
        <v/>
      </c>
      <c r="G236" s="22" t="str">
        <f t="shared" ca="1" si="35"/>
        <v/>
      </c>
    </row>
    <row r="237" spans="1:7">
      <c r="A237" s="23" t="str">
        <f t="shared" ca="1" si="33"/>
        <v/>
      </c>
      <c r="B237" s="24" t="str">
        <f t="shared" ca="1" si="30"/>
        <v/>
      </c>
      <c r="C237" s="25" t="str">
        <f t="shared" ca="1" si="34"/>
        <v/>
      </c>
      <c r="D237" s="25" t="str">
        <f t="shared" ca="1" si="31"/>
        <v/>
      </c>
      <c r="E237" s="25" t="str">
        <f t="shared" ca="1" si="37"/>
        <v/>
      </c>
      <c r="F237" s="25" t="str">
        <f t="shared" ca="1" si="32"/>
        <v/>
      </c>
      <c r="G237" s="25" t="str">
        <f t="shared" ca="1" si="35"/>
        <v/>
      </c>
    </row>
    <row r="238" spans="1:7">
      <c r="A238" s="17" t="str">
        <f t="shared" ca="1" si="33"/>
        <v/>
      </c>
      <c r="B238" s="18" t="str">
        <f t="shared" ca="1" si="30"/>
        <v/>
      </c>
      <c r="C238" s="19" t="str">
        <f t="shared" ca="1" si="34"/>
        <v/>
      </c>
      <c r="D238" s="19" t="str">
        <f t="shared" ca="1" si="31"/>
        <v/>
      </c>
      <c r="E238" s="19" t="str">
        <f t="shared" ca="1" si="37"/>
        <v/>
      </c>
      <c r="F238" s="19" t="str">
        <f t="shared" ca="1" si="32"/>
        <v/>
      </c>
      <c r="G238" s="19" t="str">
        <f t="shared" ca="1" si="35"/>
        <v/>
      </c>
    </row>
    <row r="239" spans="1:7">
      <c r="A239" s="20" t="str">
        <f t="shared" ca="1" si="33"/>
        <v/>
      </c>
      <c r="B239" s="21" t="str">
        <f t="shared" ca="1" si="30"/>
        <v/>
      </c>
      <c r="C239" s="22" t="str">
        <f t="shared" ca="1" si="34"/>
        <v/>
      </c>
      <c r="D239" s="22" t="str">
        <f t="shared" ca="1" si="31"/>
        <v/>
      </c>
      <c r="E239" s="22" t="str">
        <f t="shared" ca="1" si="37"/>
        <v/>
      </c>
      <c r="F239" s="22" t="str">
        <f t="shared" ca="1" si="32"/>
        <v/>
      </c>
      <c r="G239" s="22" t="str">
        <f t="shared" ca="1" si="35"/>
        <v/>
      </c>
    </row>
    <row r="240" spans="1:7">
      <c r="A240" s="23" t="str">
        <f t="shared" ca="1" si="33"/>
        <v/>
      </c>
      <c r="B240" s="24" t="str">
        <f t="shared" ca="1" si="30"/>
        <v/>
      </c>
      <c r="C240" s="25" t="str">
        <f t="shared" ca="1" si="34"/>
        <v/>
      </c>
      <c r="D240" s="25" t="str">
        <f t="shared" ca="1" si="31"/>
        <v/>
      </c>
      <c r="E240" s="25" t="str">
        <f t="shared" ca="1" si="37"/>
        <v/>
      </c>
      <c r="F240" s="25" t="str">
        <f t="shared" ca="1" si="32"/>
        <v/>
      </c>
      <c r="G240" s="25" t="str">
        <f t="shared" ca="1" si="35"/>
        <v/>
      </c>
    </row>
    <row r="241" spans="1:7">
      <c r="A241" s="20" t="str">
        <f t="shared" ca="1" si="33"/>
        <v/>
      </c>
      <c r="B241" s="21" t="str">
        <f t="shared" ca="1" si="30"/>
        <v/>
      </c>
      <c r="C241" s="22" t="str">
        <f t="shared" ca="1" si="34"/>
        <v/>
      </c>
      <c r="D241" s="22" t="str">
        <f t="shared" ca="1" si="31"/>
        <v/>
      </c>
      <c r="E241" s="19" t="str">
        <f t="shared" ca="1" si="37"/>
        <v/>
      </c>
      <c r="F241" s="22" t="str">
        <f t="shared" ca="1" si="32"/>
        <v/>
      </c>
      <c r="G241" s="22" t="str">
        <f t="shared" ca="1" si="35"/>
        <v/>
      </c>
    </row>
    <row r="242" spans="1:7">
      <c r="A242" s="20" t="str">
        <f t="shared" ca="1" si="33"/>
        <v/>
      </c>
      <c r="B242" s="21" t="str">
        <f t="shared" ca="1" si="30"/>
        <v/>
      </c>
      <c r="C242" s="22" t="str">
        <f t="shared" ca="1" si="34"/>
        <v/>
      </c>
      <c r="D242" s="22" t="str">
        <f t="shared" ca="1" si="31"/>
        <v/>
      </c>
      <c r="E242" s="22" t="str">
        <f t="shared" ca="1" si="37"/>
        <v/>
      </c>
      <c r="F242" s="22" t="str">
        <f t="shared" ca="1" si="32"/>
        <v/>
      </c>
      <c r="G242" s="22" t="str">
        <f t="shared" ca="1" si="35"/>
        <v/>
      </c>
    </row>
    <row r="243" spans="1:7">
      <c r="A243" s="23" t="str">
        <f t="shared" ca="1" si="33"/>
        <v/>
      </c>
      <c r="B243" s="24" t="str">
        <f t="shared" ca="1" si="30"/>
        <v/>
      </c>
      <c r="C243" s="25" t="str">
        <f t="shared" ca="1" si="34"/>
        <v/>
      </c>
      <c r="D243" s="25" t="str">
        <f t="shared" ca="1" si="31"/>
        <v/>
      </c>
      <c r="E243" s="25" t="str">
        <f t="shared" ca="1" si="37"/>
        <v/>
      </c>
      <c r="F243" s="25" t="str">
        <f t="shared" ca="1" si="32"/>
        <v/>
      </c>
      <c r="G243" s="25" t="str">
        <f t="shared" ca="1" si="35"/>
        <v/>
      </c>
    </row>
    <row r="244" spans="1:7">
      <c r="A244" s="20" t="str">
        <f t="shared" ca="1" si="33"/>
        <v/>
      </c>
      <c r="B244" s="21" t="str">
        <f t="shared" ca="1" si="30"/>
        <v/>
      </c>
      <c r="C244" s="22" t="str">
        <f t="shared" ca="1" si="34"/>
        <v/>
      </c>
      <c r="D244" s="22" t="str">
        <f t="shared" ca="1" si="31"/>
        <v/>
      </c>
      <c r="E244" s="19" t="str">
        <f t="shared" ca="1" si="37"/>
        <v/>
      </c>
      <c r="F244" s="22" t="str">
        <f t="shared" ca="1" si="32"/>
        <v/>
      </c>
      <c r="G244" s="22" t="str">
        <f t="shared" ca="1" si="35"/>
        <v/>
      </c>
    </row>
    <row r="245" spans="1:7">
      <c r="A245" s="20" t="str">
        <f t="shared" ca="1" si="33"/>
        <v/>
      </c>
      <c r="B245" s="21" t="str">
        <f t="shared" ca="1" si="30"/>
        <v/>
      </c>
      <c r="C245" s="22" t="str">
        <f t="shared" ca="1" si="34"/>
        <v/>
      </c>
      <c r="D245" s="22" t="str">
        <f t="shared" ca="1" si="31"/>
        <v/>
      </c>
      <c r="E245" s="22" t="str">
        <f t="shared" ca="1" si="37"/>
        <v/>
      </c>
      <c r="F245" s="22" t="str">
        <f t="shared" ca="1" si="32"/>
        <v/>
      </c>
      <c r="G245" s="22" t="str">
        <f t="shared" ca="1" si="35"/>
        <v/>
      </c>
    </row>
    <row r="246" spans="1:7">
      <c r="A246" s="23" t="str">
        <f t="shared" ca="1" si="33"/>
        <v/>
      </c>
      <c r="B246" s="24" t="str">
        <f t="shared" ca="1" si="30"/>
        <v/>
      </c>
      <c r="C246" s="25" t="str">
        <f t="shared" ca="1" si="34"/>
        <v/>
      </c>
      <c r="D246" s="25" t="str">
        <f t="shared" ca="1" si="31"/>
        <v/>
      </c>
      <c r="E246" s="25" t="str">
        <f t="shared" ca="1" si="37"/>
        <v/>
      </c>
      <c r="F246" s="25" t="str">
        <f t="shared" ca="1" si="32"/>
        <v/>
      </c>
      <c r="G246" s="25" t="str">
        <f t="shared" ca="1" si="35"/>
        <v/>
      </c>
    </row>
    <row r="247" spans="1:7">
      <c r="A247" s="17" t="str">
        <f t="shared" ca="1" si="33"/>
        <v/>
      </c>
      <c r="B247" s="18" t="str">
        <f t="shared" ca="1" si="30"/>
        <v/>
      </c>
      <c r="C247" s="19" t="str">
        <f t="shared" ca="1" si="34"/>
        <v/>
      </c>
      <c r="D247" s="19" t="str">
        <f t="shared" ca="1" si="31"/>
        <v/>
      </c>
      <c r="E247" s="19" t="str">
        <f t="shared" ca="1" si="37"/>
        <v/>
      </c>
      <c r="F247" s="19" t="str">
        <f t="shared" ca="1" si="32"/>
        <v/>
      </c>
      <c r="G247" s="19" t="str">
        <f t="shared" ca="1" si="35"/>
        <v/>
      </c>
    </row>
    <row r="248" spans="1:7">
      <c r="A248" s="20" t="str">
        <f t="shared" ca="1" si="33"/>
        <v/>
      </c>
      <c r="B248" s="21" t="str">
        <f t="shared" ca="1" si="30"/>
        <v/>
      </c>
      <c r="C248" s="22" t="str">
        <f t="shared" ca="1" si="34"/>
        <v/>
      </c>
      <c r="D248" s="22" t="str">
        <f t="shared" ca="1" si="31"/>
        <v/>
      </c>
      <c r="E248" s="22" t="str">
        <f t="shared" ca="1" si="37"/>
        <v/>
      </c>
      <c r="F248" s="22" t="str">
        <f t="shared" ca="1" si="32"/>
        <v/>
      </c>
      <c r="G248" s="22" t="str">
        <f t="shared" ca="1" si="35"/>
        <v/>
      </c>
    </row>
    <row r="249" spans="1:7">
      <c r="A249" s="23" t="str">
        <f t="shared" ca="1" si="33"/>
        <v/>
      </c>
      <c r="B249" s="24" t="str">
        <f t="shared" ca="1" si="30"/>
        <v/>
      </c>
      <c r="C249" s="25" t="str">
        <f t="shared" ca="1" si="34"/>
        <v/>
      </c>
      <c r="D249" s="25" t="str">
        <f t="shared" ca="1" si="31"/>
        <v/>
      </c>
      <c r="E249" s="25" t="str">
        <f t="shared" ref="E249:E264" ca="1" si="38">Principal</f>
        <v/>
      </c>
      <c r="F249" s="25" t="str">
        <f t="shared" ca="1" si="32"/>
        <v/>
      </c>
      <c r="G249" s="25" t="str">
        <f t="shared" ca="1" si="35"/>
        <v/>
      </c>
    </row>
    <row r="250" spans="1:7">
      <c r="A250" s="20" t="str">
        <f t="shared" ca="1" si="33"/>
        <v/>
      </c>
      <c r="B250" s="21" t="str">
        <f t="shared" ca="1" si="30"/>
        <v/>
      </c>
      <c r="C250" s="22" t="str">
        <f t="shared" ca="1" si="34"/>
        <v/>
      </c>
      <c r="D250" s="22" t="str">
        <f t="shared" ca="1" si="31"/>
        <v/>
      </c>
      <c r="E250" s="19" t="str">
        <f t="shared" ca="1" si="38"/>
        <v/>
      </c>
      <c r="F250" s="22" t="str">
        <f t="shared" ca="1" si="32"/>
        <v/>
      </c>
      <c r="G250" s="22" t="str">
        <f t="shared" ca="1" si="35"/>
        <v/>
      </c>
    </row>
    <row r="251" spans="1:7">
      <c r="A251" s="20" t="str">
        <f t="shared" ca="1" si="33"/>
        <v/>
      </c>
      <c r="B251" s="21" t="str">
        <f t="shared" ca="1" si="30"/>
        <v/>
      </c>
      <c r="C251" s="22" t="str">
        <f t="shared" ca="1" si="34"/>
        <v/>
      </c>
      <c r="D251" s="22" t="str">
        <f t="shared" ca="1" si="31"/>
        <v/>
      </c>
      <c r="E251" s="22" t="str">
        <f t="shared" ca="1" si="38"/>
        <v/>
      </c>
      <c r="F251" s="22" t="str">
        <f t="shared" ca="1" si="32"/>
        <v/>
      </c>
      <c r="G251" s="22" t="str">
        <f t="shared" ca="1" si="35"/>
        <v/>
      </c>
    </row>
    <row r="252" spans="1:7">
      <c r="A252" s="23" t="str">
        <f t="shared" ca="1" si="33"/>
        <v/>
      </c>
      <c r="B252" s="24" t="str">
        <f t="shared" ca="1" si="30"/>
        <v/>
      </c>
      <c r="C252" s="25" t="str">
        <f t="shared" ca="1" si="34"/>
        <v/>
      </c>
      <c r="D252" s="25" t="str">
        <f t="shared" ca="1" si="31"/>
        <v/>
      </c>
      <c r="E252" s="25" t="str">
        <f t="shared" ca="1" si="38"/>
        <v/>
      </c>
      <c r="F252" s="25" t="str">
        <f t="shared" ca="1" si="32"/>
        <v/>
      </c>
      <c r="G252" s="25" t="str">
        <f t="shared" ca="1" si="35"/>
        <v/>
      </c>
    </row>
    <row r="253" spans="1:7">
      <c r="A253" s="20" t="str">
        <f t="shared" ca="1" si="33"/>
        <v/>
      </c>
      <c r="B253" s="21" t="str">
        <f t="shared" ca="1" si="30"/>
        <v/>
      </c>
      <c r="C253" s="22" t="str">
        <f t="shared" ca="1" si="34"/>
        <v/>
      </c>
      <c r="D253" s="22" t="str">
        <f t="shared" ca="1" si="31"/>
        <v/>
      </c>
      <c r="E253" s="19" t="str">
        <f t="shared" ca="1" si="38"/>
        <v/>
      </c>
      <c r="F253" s="22" t="str">
        <f t="shared" ca="1" si="32"/>
        <v/>
      </c>
      <c r="G253" s="22" t="str">
        <f t="shared" ca="1" si="35"/>
        <v/>
      </c>
    </row>
    <row r="254" spans="1:7">
      <c r="A254" s="20" t="str">
        <f t="shared" ca="1" si="33"/>
        <v/>
      </c>
      <c r="B254" s="21" t="str">
        <f t="shared" ca="1" si="30"/>
        <v/>
      </c>
      <c r="C254" s="22" t="str">
        <f t="shared" ca="1" si="34"/>
        <v/>
      </c>
      <c r="D254" s="22" t="str">
        <f t="shared" ca="1" si="31"/>
        <v/>
      </c>
      <c r="E254" s="22" t="str">
        <f t="shared" ca="1" si="38"/>
        <v/>
      </c>
      <c r="F254" s="22" t="str">
        <f t="shared" ca="1" si="32"/>
        <v/>
      </c>
      <c r="G254" s="22" t="str">
        <f t="shared" ca="1" si="35"/>
        <v/>
      </c>
    </row>
    <row r="255" spans="1:7">
      <c r="A255" s="23" t="str">
        <f t="shared" ca="1" si="33"/>
        <v/>
      </c>
      <c r="B255" s="24" t="str">
        <f t="shared" ca="1" si="30"/>
        <v/>
      </c>
      <c r="C255" s="25" t="str">
        <f t="shared" ca="1" si="34"/>
        <v/>
      </c>
      <c r="D255" s="25" t="str">
        <f t="shared" ca="1" si="31"/>
        <v/>
      </c>
      <c r="E255" s="25" t="str">
        <f t="shared" ca="1" si="38"/>
        <v/>
      </c>
      <c r="F255" s="25" t="str">
        <f t="shared" ca="1" si="32"/>
        <v/>
      </c>
      <c r="G255" s="25" t="str">
        <f t="shared" ca="1" si="35"/>
        <v/>
      </c>
    </row>
    <row r="256" spans="1:7">
      <c r="A256" s="17" t="str">
        <f t="shared" ca="1" si="33"/>
        <v/>
      </c>
      <c r="B256" s="18" t="str">
        <f t="shared" ca="1" si="30"/>
        <v/>
      </c>
      <c r="C256" s="19" t="str">
        <f t="shared" ca="1" si="34"/>
        <v/>
      </c>
      <c r="D256" s="19" t="str">
        <f t="shared" ca="1" si="31"/>
        <v/>
      </c>
      <c r="E256" s="19" t="str">
        <f t="shared" ca="1" si="38"/>
        <v/>
      </c>
      <c r="F256" s="19" t="str">
        <f t="shared" ca="1" si="32"/>
        <v/>
      </c>
      <c r="G256" s="19" t="str">
        <f t="shared" ca="1" si="35"/>
        <v/>
      </c>
    </row>
    <row r="257" spans="1:7">
      <c r="A257" s="20" t="str">
        <f t="shared" ca="1" si="33"/>
        <v/>
      </c>
      <c r="B257" s="21" t="str">
        <f t="shared" ca="1" si="30"/>
        <v/>
      </c>
      <c r="C257" s="22" t="str">
        <f t="shared" ca="1" si="34"/>
        <v/>
      </c>
      <c r="D257" s="22" t="str">
        <f t="shared" ca="1" si="31"/>
        <v/>
      </c>
      <c r="E257" s="22" t="str">
        <f t="shared" ca="1" si="38"/>
        <v/>
      </c>
      <c r="F257" s="22" t="str">
        <f t="shared" ca="1" si="32"/>
        <v/>
      </c>
      <c r="G257" s="22" t="str">
        <f t="shared" ca="1" si="35"/>
        <v/>
      </c>
    </row>
    <row r="258" spans="1:7">
      <c r="A258" s="23" t="str">
        <f t="shared" ca="1" si="33"/>
        <v/>
      </c>
      <c r="B258" s="24" t="str">
        <f t="shared" ca="1" si="30"/>
        <v/>
      </c>
      <c r="C258" s="25" t="str">
        <f t="shared" ca="1" si="34"/>
        <v/>
      </c>
      <c r="D258" s="25" t="str">
        <f t="shared" ca="1" si="31"/>
        <v/>
      </c>
      <c r="E258" s="25" t="str">
        <f t="shared" ca="1" si="38"/>
        <v/>
      </c>
      <c r="F258" s="25" t="str">
        <f t="shared" ca="1" si="32"/>
        <v/>
      </c>
      <c r="G258" s="25" t="str">
        <f t="shared" ca="1" si="35"/>
        <v/>
      </c>
    </row>
    <row r="259" spans="1:7">
      <c r="A259" s="20" t="str">
        <f t="shared" ca="1" si="33"/>
        <v/>
      </c>
      <c r="B259" s="21" t="str">
        <f t="shared" ca="1" si="30"/>
        <v/>
      </c>
      <c r="C259" s="22" t="str">
        <f t="shared" ca="1" si="34"/>
        <v/>
      </c>
      <c r="D259" s="22" t="str">
        <f t="shared" ca="1" si="31"/>
        <v/>
      </c>
      <c r="E259" s="19" t="str">
        <f t="shared" ca="1" si="38"/>
        <v/>
      </c>
      <c r="F259" s="22" t="str">
        <f t="shared" ca="1" si="32"/>
        <v/>
      </c>
      <c r="G259" s="22" t="str">
        <f t="shared" ca="1" si="35"/>
        <v/>
      </c>
    </row>
    <row r="260" spans="1:7">
      <c r="A260" s="20" t="str">
        <f t="shared" ca="1" si="33"/>
        <v/>
      </c>
      <c r="B260" s="21" t="str">
        <f t="shared" ca="1" si="30"/>
        <v/>
      </c>
      <c r="C260" s="22" t="str">
        <f t="shared" ca="1" si="34"/>
        <v/>
      </c>
      <c r="D260" s="22" t="str">
        <f t="shared" ca="1" si="31"/>
        <v/>
      </c>
      <c r="E260" s="22" t="str">
        <f t="shared" ca="1" si="38"/>
        <v/>
      </c>
      <c r="F260" s="22" t="str">
        <f t="shared" ca="1" si="32"/>
        <v/>
      </c>
      <c r="G260" s="22" t="str">
        <f t="shared" ca="1" si="35"/>
        <v/>
      </c>
    </row>
    <row r="261" spans="1:7">
      <c r="A261" s="23" t="str">
        <f t="shared" ca="1" si="33"/>
        <v/>
      </c>
      <c r="B261" s="24" t="str">
        <f t="shared" ca="1" si="30"/>
        <v/>
      </c>
      <c r="C261" s="25" t="str">
        <f t="shared" ca="1" si="34"/>
        <v/>
      </c>
      <c r="D261" s="25" t="str">
        <f t="shared" ca="1" si="31"/>
        <v/>
      </c>
      <c r="E261" s="25" t="str">
        <f t="shared" ca="1" si="38"/>
        <v/>
      </c>
      <c r="F261" s="25" t="str">
        <f t="shared" ca="1" si="32"/>
        <v/>
      </c>
      <c r="G261" s="25" t="str">
        <f t="shared" ca="1" si="35"/>
        <v/>
      </c>
    </row>
    <row r="262" spans="1:7">
      <c r="A262" s="20" t="str">
        <f t="shared" ca="1" si="33"/>
        <v/>
      </c>
      <c r="B262" s="21" t="str">
        <f t="shared" ca="1" si="30"/>
        <v/>
      </c>
      <c r="C262" s="22" t="str">
        <f t="shared" ca="1" si="34"/>
        <v/>
      </c>
      <c r="D262" s="22" t="str">
        <f t="shared" ca="1" si="31"/>
        <v/>
      </c>
      <c r="E262" s="19" t="str">
        <f t="shared" ca="1" si="38"/>
        <v/>
      </c>
      <c r="F262" s="22" t="str">
        <f t="shared" ca="1" si="32"/>
        <v/>
      </c>
      <c r="G262" s="22" t="str">
        <f t="shared" ca="1" si="35"/>
        <v/>
      </c>
    </row>
    <row r="263" spans="1:7">
      <c r="A263" s="20" t="str">
        <f t="shared" ca="1" si="33"/>
        <v/>
      </c>
      <c r="B263" s="21" t="str">
        <f t="shared" ca="1" si="30"/>
        <v/>
      </c>
      <c r="C263" s="22" t="str">
        <f t="shared" ca="1" si="34"/>
        <v/>
      </c>
      <c r="D263" s="22" t="str">
        <f t="shared" ca="1" si="31"/>
        <v/>
      </c>
      <c r="E263" s="22" t="str">
        <f t="shared" ca="1" si="38"/>
        <v/>
      </c>
      <c r="F263" s="22" t="str">
        <f t="shared" ca="1" si="32"/>
        <v/>
      </c>
      <c r="G263" s="22" t="str">
        <f t="shared" ca="1" si="35"/>
        <v/>
      </c>
    </row>
    <row r="264" spans="1:7">
      <c r="A264" s="23" t="str">
        <f t="shared" ca="1" si="33"/>
        <v/>
      </c>
      <c r="B264" s="24" t="str">
        <f t="shared" ca="1" si="30"/>
        <v/>
      </c>
      <c r="C264" s="25" t="str">
        <f t="shared" ca="1" si="34"/>
        <v/>
      </c>
      <c r="D264" s="25" t="str">
        <f t="shared" ca="1" si="31"/>
        <v/>
      </c>
      <c r="E264" s="25" t="str">
        <f t="shared" ca="1" si="38"/>
        <v/>
      </c>
      <c r="F264" s="25" t="str">
        <f t="shared" ca="1" si="32"/>
        <v/>
      </c>
      <c r="G264" s="25" t="str">
        <f t="shared" ca="1" si="35"/>
        <v/>
      </c>
    </row>
    <row r="265" spans="1:7">
      <c r="A265" s="17" t="str">
        <f t="shared" ca="1" si="33"/>
        <v/>
      </c>
      <c r="B265" s="18" t="str">
        <f t="shared" ca="1" si="30"/>
        <v/>
      </c>
      <c r="C265" s="19" t="str">
        <f t="shared" ca="1" si="34"/>
        <v/>
      </c>
      <c r="D265" s="19" t="str">
        <f t="shared" ca="1" si="31"/>
        <v/>
      </c>
      <c r="E265" s="19" t="str">
        <f t="shared" ref="E265:E280" ca="1" si="39">Principal</f>
        <v/>
      </c>
      <c r="F265" s="19" t="str">
        <f t="shared" ca="1" si="32"/>
        <v/>
      </c>
      <c r="G265" s="19" t="str">
        <f t="shared" ca="1" si="35"/>
        <v/>
      </c>
    </row>
    <row r="266" spans="1:7">
      <c r="A266" s="20" t="str">
        <f t="shared" ca="1" si="33"/>
        <v/>
      </c>
      <c r="B266" s="21" t="str">
        <f t="shared" ca="1" si="30"/>
        <v/>
      </c>
      <c r="C266" s="22" t="str">
        <f t="shared" ca="1" si="34"/>
        <v/>
      </c>
      <c r="D266" s="22" t="str">
        <f t="shared" ca="1" si="31"/>
        <v/>
      </c>
      <c r="E266" s="22" t="str">
        <f t="shared" ca="1" si="39"/>
        <v/>
      </c>
      <c r="F266" s="22" t="str">
        <f t="shared" ca="1" si="32"/>
        <v/>
      </c>
      <c r="G266" s="22" t="str">
        <f t="shared" ca="1" si="35"/>
        <v/>
      </c>
    </row>
    <row r="267" spans="1:7">
      <c r="A267" s="23" t="str">
        <f t="shared" ca="1" si="33"/>
        <v/>
      </c>
      <c r="B267" s="24" t="str">
        <f t="shared" ca="1" si="30"/>
        <v/>
      </c>
      <c r="C267" s="25" t="str">
        <f t="shared" ca="1" si="34"/>
        <v/>
      </c>
      <c r="D267" s="25" t="str">
        <f t="shared" ca="1" si="31"/>
        <v/>
      </c>
      <c r="E267" s="25" t="str">
        <f t="shared" ca="1" si="39"/>
        <v/>
      </c>
      <c r="F267" s="25" t="str">
        <f t="shared" ca="1" si="32"/>
        <v/>
      </c>
      <c r="G267" s="25" t="str">
        <f t="shared" ca="1" si="35"/>
        <v/>
      </c>
    </row>
    <row r="268" spans="1:7">
      <c r="A268" s="20" t="str">
        <f t="shared" ca="1" si="33"/>
        <v/>
      </c>
      <c r="B268" s="21" t="str">
        <f t="shared" ca="1" si="30"/>
        <v/>
      </c>
      <c r="C268" s="22" t="str">
        <f t="shared" ca="1" si="34"/>
        <v/>
      </c>
      <c r="D268" s="22" t="str">
        <f t="shared" ca="1" si="31"/>
        <v/>
      </c>
      <c r="E268" s="19" t="str">
        <f t="shared" ca="1" si="39"/>
        <v/>
      </c>
      <c r="F268" s="22" t="str">
        <f t="shared" ca="1" si="32"/>
        <v/>
      </c>
      <c r="G268" s="22" t="str">
        <f t="shared" ca="1" si="35"/>
        <v/>
      </c>
    </row>
    <row r="269" spans="1:7">
      <c r="A269" s="20" t="str">
        <f t="shared" ca="1" si="33"/>
        <v/>
      </c>
      <c r="B269" s="21" t="str">
        <f t="shared" ca="1" si="30"/>
        <v/>
      </c>
      <c r="C269" s="22" t="str">
        <f t="shared" ca="1" si="34"/>
        <v/>
      </c>
      <c r="D269" s="22" t="str">
        <f t="shared" ca="1" si="31"/>
        <v/>
      </c>
      <c r="E269" s="22" t="str">
        <f t="shared" ca="1" si="39"/>
        <v/>
      </c>
      <c r="F269" s="22" t="str">
        <f t="shared" ca="1" si="32"/>
        <v/>
      </c>
      <c r="G269" s="22" t="str">
        <f t="shared" ca="1" si="35"/>
        <v/>
      </c>
    </row>
    <row r="270" spans="1:7">
      <c r="A270" s="23" t="str">
        <f t="shared" ca="1" si="33"/>
        <v/>
      </c>
      <c r="B270" s="24" t="str">
        <f t="shared" ca="1" si="30"/>
        <v/>
      </c>
      <c r="C270" s="25" t="str">
        <f t="shared" ca="1" si="34"/>
        <v/>
      </c>
      <c r="D270" s="25" t="str">
        <f t="shared" ca="1" si="31"/>
        <v/>
      </c>
      <c r="E270" s="25" t="str">
        <f t="shared" ca="1" si="39"/>
        <v/>
      </c>
      <c r="F270" s="25" t="str">
        <f t="shared" ca="1" si="32"/>
        <v/>
      </c>
      <c r="G270" s="25" t="str">
        <f t="shared" ca="1" si="35"/>
        <v/>
      </c>
    </row>
    <row r="271" spans="1:7">
      <c r="A271" s="20" t="str">
        <f t="shared" ca="1" si="33"/>
        <v/>
      </c>
      <c r="B271" s="21" t="str">
        <f t="shared" ca="1" si="30"/>
        <v/>
      </c>
      <c r="C271" s="22" t="str">
        <f t="shared" ca="1" si="34"/>
        <v/>
      </c>
      <c r="D271" s="22" t="str">
        <f t="shared" ca="1" si="31"/>
        <v/>
      </c>
      <c r="E271" s="19" t="str">
        <f t="shared" ca="1" si="39"/>
        <v/>
      </c>
      <c r="F271" s="22" t="str">
        <f t="shared" ca="1" si="32"/>
        <v/>
      </c>
      <c r="G271" s="22" t="str">
        <f t="shared" ca="1" si="35"/>
        <v/>
      </c>
    </row>
    <row r="272" spans="1:7">
      <c r="A272" s="20" t="str">
        <f t="shared" ca="1" si="33"/>
        <v/>
      </c>
      <c r="B272" s="21" t="str">
        <f t="shared" ca="1" si="30"/>
        <v/>
      </c>
      <c r="C272" s="22" t="str">
        <f t="shared" ca="1" si="34"/>
        <v/>
      </c>
      <c r="D272" s="22" t="str">
        <f t="shared" ca="1" si="31"/>
        <v/>
      </c>
      <c r="E272" s="22" t="str">
        <f t="shared" ca="1" si="39"/>
        <v/>
      </c>
      <c r="F272" s="22" t="str">
        <f t="shared" ca="1" si="32"/>
        <v/>
      </c>
      <c r="G272" s="22" t="str">
        <f t="shared" ca="1" si="35"/>
        <v/>
      </c>
    </row>
    <row r="273" spans="1:7">
      <c r="A273" s="23" t="str">
        <f t="shared" ca="1" si="33"/>
        <v/>
      </c>
      <c r="B273" s="24" t="str">
        <f t="shared" ca="1" si="30"/>
        <v/>
      </c>
      <c r="C273" s="25" t="str">
        <f t="shared" ca="1" si="34"/>
        <v/>
      </c>
      <c r="D273" s="25" t="str">
        <f t="shared" ca="1" si="31"/>
        <v/>
      </c>
      <c r="E273" s="25" t="str">
        <f t="shared" ca="1" si="39"/>
        <v/>
      </c>
      <c r="F273" s="25" t="str">
        <f t="shared" ca="1" si="32"/>
        <v/>
      </c>
      <c r="G273" s="25" t="str">
        <f t="shared" ca="1" si="35"/>
        <v/>
      </c>
    </row>
    <row r="274" spans="1:7">
      <c r="A274" s="17" t="str">
        <f t="shared" ca="1" si="33"/>
        <v/>
      </c>
      <c r="B274" s="18" t="str">
        <f t="shared" ca="1" si="30"/>
        <v/>
      </c>
      <c r="C274" s="19" t="str">
        <f t="shared" ca="1" si="34"/>
        <v/>
      </c>
      <c r="D274" s="19" t="str">
        <f t="shared" ca="1" si="31"/>
        <v/>
      </c>
      <c r="E274" s="19" t="str">
        <f t="shared" ca="1" si="39"/>
        <v/>
      </c>
      <c r="F274" s="19" t="str">
        <f t="shared" ca="1" si="32"/>
        <v/>
      </c>
      <c r="G274" s="19" t="str">
        <f t="shared" ca="1" si="35"/>
        <v/>
      </c>
    </row>
    <row r="275" spans="1:7">
      <c r="A275" s="20" t="str">
        <f t="shared" ca="1" si="33"/>
        <v/>
      </c>
      <c r="B275" s="21" t="str">
        <f t="shared" ca="1" si="30"/>
        <v/>
      </c>
      <c r="C275" s="22" t="str">
        <f t="shared" ca="1" si="34"/>
        <v/>
      </c>
      <c r="D275" s="22" t="str">
        <f t="shared" ca="1" si="31"/>
        <v/>
      </c>
      <c r="E275" s="22" t="str">
        <f t="shared" ca="1" si="39"/>
        <v/>
      </c>
      <c r="F275" s="22" t="str">
        <f t="shared" ca="1" si="32"/>
        <v/>
      </c>
      <c r="G275" s="22" t="str">
        <f t="shared" ca="1" si="35"/>
        <v/>
      </c>
    </row>
    <row r="276" spans="1:7">
      <c r="A276" s="23" t="str">
        <f t="shared" ca="1" si="33"/>
        <v/>
      </c>
      <c r="B276" s="24" t="str">
        <f t="shared" ca="1" si="30"/>
        <v/>
      </c>
      <c r="C276" s="25" t="str">
        <f t="shared" ca="1" si="34"/>
        <v/>
      </c>
      <c r="D276" s="25" t="str">
        <f t="shared" ca="1" si="31"/>
        <v/>
      </c>
      <c r="E276" s="25" t="str">
        <f t="shared" ca="1" si="39"/>
        <v/>
      </c>
      <c r="F276" s="25" t="str">
        <f t="shared" ca="1" si="32"/>
        <v/>
      </c>
      <c r="G276" s="25" t="str">
        <f t="shared" ca="1" si="35"/>
        <v/>
      </c>
    </row>
    <row r="277" spans="1:7">
      <c r="A277" s="20" t="str">
        <f t="shared" ca="1" si="33"/>
        <v/>
      </c>
      <c r="B277" s="21" t="str">
        <f t="shared" ca="1" si="30"/>
        <v/>
      </c>
      <c r="C277" s="22" t="str">
        <f t="shared" ca="1" si="34"/>
        <v/>
      </c>
      <c r="D277" s="22" t="str">
        <f t="shared" ca="1" si="31"/>
        <v/>
      </c>
      <c r="E277" s="19" t="str">
        <f t="shared" ca="1" si="39"/>
        <v/>
      </c>
      <c r="F277" s="22" t="str">
        <f t="shared" ca="1" si="32"/>
        <v/>
      </c>
      <c r="G277" s="22" t="str">
        <f t="shared" ca="1" si="35"/>
        <v/>
      </c>
    </row>
    <row r="278" spans="1:7">
      <c r="A278" s="20" t="str">
        <f t="shared" ca="1" si="33"/>
        <v/>
      </c>
      <c r="B278" s="21" t="str">
        <f t="shared" ca="1" si="30"/>
        <v/>
      </c>
      <c r="C278" s="22" t="str">
        <f t="shared" ca="1" si="34"/>
        <v/>
      </c>
      <c r="D278" s="22" t="str">
        <f t="shared" ca="1" si="31"/>
        <v/>
      </c>
      <c r="E278" s="22" t="str">
        <f t="shared" ca="1" si="39"/>
        <v/>
      </c>
      <c r="F278" s="22" t="str">
        <f t="shared" ca="1" si="32"/>
        <v/>
      </c>
      <c r="G278" s="22" t="str">
        <f t="shared" ca="1" si="35"/>
        <v/>
      </c>
    </row>
    <row r="279" spans="1:7">
      <c r="A279" s="23" t="str">
        <f t="shared" ca="1" si="33"/>
        <v/>
      </c>
      <c r="B279" s="24" t="str">
        <f t="shared" ca="1" si="30"/>
        <v/>
      </c>
      <c r="C279" s="25" t="str">
        <f t="shared" ca="1" si="34"/>
        <v/>
      </c>
      <c r="D279" s="25" t="str">
        <f t="shared" ca="1" si="31"/>
        <v/>
      </c>
      <c r="E279" s="25" t="str">
        <f t="shared" ca="1" si="39"/>
        <v/>
      </c>
      <c r="F279" s="25" t="str">
        <f t="shared" ca="1" si="32"/>
        <v/>
      </c>
      <c r="G279" s="25" t="str">
        <f t="shared" ca="1" si="35"/>
        <v/>
      </c>
    </row>
    <row r="280" spans="1:7">
      <c r="A280" s="20" t="str">
        <f t="shared" ca="1" si="33"/>
        <v/>
      </c>
      <c r="B280" s="21" t="str">
        <f t="shared" ca="1" si="30"/>
        <v/>
      </c>
      <c r="C280" s="22" t="str">
        <f t="shared" ca="1" si="34"/>
        <v/>
      </c>
      <c r="D280" s="22" t="str">
        <f t="shared" ca="1" si="31"/>
        <v/>
      </c>
      <c r="E280" s="19" t="str">
        <f t="shared" ca="1" si="39"/>
        <v/>
      </c>
      <c r="F280" s="22" t="str">
        <f t="shared" ca="1" si="32"/>
        <v/>
      </c>
      <c r="G280" s="22" t="str">
        <f t="shared" ca="1" si="35"/>
        <v/>
      </c>
    </row>
    <row r="281" spans="1:7">
      <c r="A281" s="20" t="str">
        <f t="shared" ca="1" si="33"/>
        <v/>
      </c>
      <c r="B281" s="21" t="str">
        <f t="shared" ca="1" si="30"/>
        <v/>
      </c>
      <c r="C281" s="22" t="str">
        <f t="shared" ca="1" si="34"/>
        <v/>
      </c>
      <c r="D281" s="22" t="str">
        <f t="shared" ca="1" si="31"/>
        <v/>
      </c>
      <c r="E281" s="22" t="str">
        <f t="shared" ref="E281:E296" ca="1" si="40">Principal</f>
        <v/>
      </c>
      <c r="F281" s="22" t="str">
        <f t="shared" ca="1" si="32"/>
        <v/>
      </c>
      <c r="G281" s="22" t="str">
        <f t="shared" ca="1" si="35"/>
        <v/>
      </c>
    </row>
    <row r="282" spans="1:7">
      <c r="A282" s="23" t="str">
        <f t="shared" ca="1" si="33"/>
        <v/>
      </c>
      <c r="B282" s="24" t="str">
        <f t="shared" ca="1" si="30"/>
        <v/>
      </c>
      <c r="C282" s="25" t="str">
        <f t="shared" ca="1" si="34"/>
        <v/>
      </c>
      <c r="D282" s="25" t="str">
        <f t="shared" ca="1" si="31"/>
        <v/>
      </c>
      <c r="E282" s="25" t="str">
        <f t="shared" ca="1" si="40"/>
        <v/>
      </c>
      <c r="F282" s="25" t="str">
        <f t="shared" ca="1" si="32"/>
        <v/>
      </c>
      <c r="G282" s="25" t="str">
        <f t="shared" ca="1" si="35"/>
        <v/>
      </c>
    </row>
    <row r="283" spans="1:7">
      <c r="A283" s="17" t="str">
        <f t="shared" ca="1" si="33"/>
        <v/>
      </c>
      <c r="B283" s="18" t="str">
        <f t="shared" ca="1" si="30"/>
        <v/>
      </c>
      <c r="C283" s="19" t="str">
        <f t="shared" ca="1" si="34"/>
        <v/>
      </c>
      <c r="D283" s="19" t="str">
        <f t="shared" ca="1" si="31"/>
        <v/>
      </c>
      <c r="E283" s="19" t="str">
        <f t="shared" ca="1" si="40"/>
        <v/>
      </c>
      <c r="F283" s="19" t="str">
        <f t="shared" ca="1" si="32"/>
        <v/>
      </c>
      <c r="G283" s="19" t="str">
        <f t="shared" ca="1" si="35"/>
        <v/>
      </c>
    </row>
    <row r="284" spans="1:7">
      <c r="A284" s="20" t="str">
        <f t="shared" ref="A284:A299" ca="1" si="41">payment.Num</f>
        <v/>
      </c>
      <c r="B284" s="21" t="str">
        <f t="shared" ref="B284:B299" ca="1" si="42">Show.Date</f>
        <v/>
      </c>
      <c r="C284" s="22" t="str">
        <f t="shared" ref="C284:C299" ca="1" si="43">Beg.Bal</f>
        <v/>
      </c>
      <c r="D284" s="22" t="str">
        <f t="shared" ref="D284:D299" ca="1" si="44">Interest</f>
        <v/>
      </c>
      <c r="E284" s="22" t="str">
        <f t="shared" ca="1" si="40"/>
        <v/>
      </c>
      <c r="F284" s="22" t="str">
        <f t="shared" ref="F284:F299" ca="1" si="45">Ending.Balance</f>
        <v/>
      </c>
      <c r="G284" s="22" t="str">
        <f t="shared" ref="G284:G299" ca="1" si="46">Cum.Interest</f>
        <v/>
      </c>
    </row>
    <row r="285" spans="1:7">
      <c r="A285" s="23" t="str">
        <f t="shared" ca="1" si="41"/>
        <v/>
      </c>
      <c r="B285" s="24" t="str">
        <f t="shared" ca="1" si="42"/>
        <v/>
      </c>
      <c r="C285" s="25" t="str">
        <f t="shared" ca="1" si="43"/>
        <v/>
      </c>
      <c r="D285" s="25" t="str">
        <f t="shared" ca="1" si="44"/>
        <v/>
      </c>
      <c r="E285" s="25" t="str">
        <f t="shared" ca="1" si="40"/>
        <v/>
      </c>
      <c r="F285" s="25" t="str">
        <f t="shared" ca="1" si="45"/>
        <v/>
      </c>
      <c r="G285" s="25" t="str">
        <f t="shared" ca="1" si="46"/>
        <v/>
      </c>
    </row>
    <row r="286" spans="1:7">
      <c r="A286" s="20" t="str">
        <f t="shared" ca="1" si="41"/>
        <v/>
      </c>
      <c r="B286" s="21" t="str">
        <f t="shared" ca="1" si="42"/>
        <v/>
      </c>
      <c r="C286" s="22" t="str">
        <f t="shared" ca="1" si="43"/>
        <v/>
      </c>
      <c r="D286" s="22" t="str">
        <f t="shared" ca="1" si="44"/>
        <v/>
      </c>
      <c r="E286" s="19" t="str">
        <f t="shared" ca="1" si="40"/>
        <v/>
      </c>
      <c r="F286" s="22" t="str">
        <f t="shared" ca="1" si="45"/>
        <v/>
      </c>
      <c r="G286" s="22" t="str">
        <f t="shared" ca="1" si="46"/>
        <v/>
      </c>
    </row>
    <row r="287" spans="1:7">
      <c r="A287" s="20" t="str">
        <f t="shared" ca="1" si="41"/>
        <v/>
      </c>
      <c r="B287" s="21" t="str">
        <f t="shared" ca="1" si="42"/>
        <v/>
      </c>
      <c r="C287" s="22" t="str">
        <f t="shared" ca="1" si="43"/>
        <v/>
      </c>
      <c r="D287" s="22" t="str">
        <f t="shared" ca="1" si="44"/>
        <v/>
      </c>
      <c r="E287" s="22" t="str">
        <f t="shared" ca="1" si="40"/>
        <v/>
      </c>
      <c r="F287" s="22" t="str">
        <f t="shared" ca="1" si="45"/>
        <v/>
      </c>
      <c r="G287" s="22" t="str">
        <f t="shared" ca="1" si="46"/>
        <v/>
      </c>
    </row>
    <row r="288" spans="1:7">
      <c r="A288" s="23" t="str">
        <f t="shared" ca="1" si="41"/>
        <v/>
      </c>
      <c r="B288" s="24" t="str">
        <f t="shared" ca="1" si="42"/>
        <v/>
      </c>
      <c r="C288" s="25" t="str">
        <f t="shared" ca="1" si="43"/>
        <v/>
      </c>
      <c r="D288" s="25" t="str">
        <f t="shared" ca="1" si="44"/>
        <v/>
      </c>
      <c r="E288" s="25" t="str">
        <f t="shared" ca="1" si="40"/>
        <v/>
      </c>
      <c r="F288" s="25" t="str">
        <f t="shared" ca="1" si="45"/>
        <v/>
      </c>
      <c r="G288" s="25" t="str">
        <f t="shared" ca="1" si="46"/>
        <v/>
      </c>
    </row>
    <row r="289" spans="1:7">
      <c r="A289" s="20" t="str">
        <f t="shared" ca="1" si="41"/>
        <v/>
      </c>
      <c r="B289" s="21" t="str">
        <f t="shared" ca="1" si="42"/>
        <v/>
      </c>
      <c r="C289" s="22" t="str">
        <f t="shared" ca="1" si="43"/>
        <v/>
      </c>
      <c r="D289" s="22" t="str">
        <f t="shared" ca="1" si="44"/>
        <v/>
      </c>
      <c r="E289" s="19" t="str">
        <f t="shared" ca="1" si="40"/>
        <v/>
      </c>
      <c r="F289" s="22" t="str">
        <f t="shared" ca="1" si="45"/>
        <v/>
      </c>
      <c r="G289" s="22" t="str">
        <f t="shared" ca="1" si="46"/>
        <v/>
      </c>
    </row>
    <row r="290" spans="1:7">
      <c r="A290" s="20" t="str">
        <f t="shared" ca="1" si="41"/>
        <v/>
      </c>
      <c r="B290" s="21" t="str">
        <f t="shared" ca="1" si="42"/>
        <v/>
      </c>
      <c r="C290" s="22" t="str">
        <f t="shared" ca="1" si="43"/>
        <v/>
      </c>
      <c r="D290" s="22" t="str">
        <f t="shared" ca="1" si="44"/>
        <v/>
      </c>
      <c r="E290" s="22" t="str">
        <f t="shared" ca="1" si="40"/>
        <v/>
      </c>
      <c r="F290" s="22" t="str">
        <f t="shared" ca="1" si="45"/>
        <v/>
      </c>
      <c r="G290" s="22" t="str">
        <f t="shared" ca="1" si="46"/>
        <v/>
      </c>
    </row>
    <row r="291" spans="1:7">
      <c r="A291" s="23" t="str">
        <f t="shared" ca="1" si="41"/>
        <v/>
      </c>
      <c r="B291" s="24" t="str">
        <f t="shared" ca="1" si="42"/>
        <v/>
      </c>
      <c r="C291" s="25" t="str">
        <f t="shared" ca="1" si="43"/>
        <v/>
      </c>
      <c r="D291" s="25" t="str">
        <f t="shared" ca="1" si="44"/>
        <v/>
      </c>
      <c r="E291" s="25" t="str">
        <f t="shared" ca="1" si="40"/>
        <v/>
      </c>
      <c r="F291" s="25" t="str">
        <f t="shared" ca="1" si="45"/>
        <v/>
      </c>
      <c r="G291" s="25" t="str">
        <f t="shared" ca="1" si="46"/>
        <v/>
      </c>
    </row>
    <row r="292" spans="1:7">
      <c r="A292" s="17" t="str">
        <f t="shared" ca="1" si="41"/>
        <v/>
      </c>
      <c r="B292" s="18" t="str">
        <f t="shared" ca="1" si="42"/>
        <v/>
      </c>
      <c r="C292" s="19" t="str">
        <f t="shared" ca="1" si="43"/>
        <v/>
      </c>
      <c r="D292" s="19" t="str">
        <f t="shared" ca="1" si="44"/>
        <v/>
      </c>
      <c r="E292" s="19" t="str">
        <f t="shared" ca="1" si="40"/>
        <v/>
      </c>
      <c r="F292" s="19" t="str">
        <f t="shared" ca="1" si="45"/>
        <v/>
      </c>
      <c r="G292" s="19" t="str">
        <f t="shared" ca="1" si="46"/>
        <v/>
      </c>
    </row>
    <row r="293" spans="1:7">
      <c r="A293" s="20" t="str">
        <f t="shared" ca="1" si="41"/>
        <v/>
      </c>
      <c r="B293" s="21" t="str">
        <f t="shared" ca="1" si="42"/>
        <v/>
      </c>
      <c r="C293" s="22" t="str">
        <f t="shared" ca="1" si="43"/>
        <v/>
      </c>
      <c r="D293" s="22" t="str">
        <f t="shared" ca="1" si="44"/>
        <v/>
      </c>
      <c r="E293" s="22" t="str">
        <f t="shared" ca="1" si="40"/>
        <v/>
      </c>
      <c r="F293" s="22" t="str">
        <f t="shared" ca="1" si="45"/>
        <v/>
      </c>
      <c r="G293" s="22" t="str">
        <f t="shared" ca="1" si="46"/>
        <v/>
      </c>
    </row>
    <row r="294" spans="1:7">
      <c r="A294" s="23" t="str">
        <f t="shared" ca="1" si="41"/>
        <v/>
      </c>
      <c r="B294" s="24" t="str">
        <f t="shared" ca="1" si="42"/>
        <v/>
      </c>
      <c r="C294" s="25" t="str">
        <f t="shared" ca="1" si="43"/>
        <v/>
      </c>
      <c r="D294" s="25" t="str">
        <f t="shared" ca="1" si="44"/>
        <v/>
      </c>
      <c r="E294" s="25" t="str">
        <f t="shared" ca="1" si="40"/>
        <v/>
      </c>
      <c r="F294" s="25" t="str">
        <f t="shared" ca="1" si="45"/>
        <v/>
      </c>
      <c r="G294" s="25" t="str">
        <f t="shared" ca="1" si="46"/>
        <v/>
      </c>
    </row>
    <row r="295" spans="1:7">
      <c r="A295" s="20" t="str">
        <f t="shared" ca="1" si="41"/>
        <v/>
      </c>
      <c r="B295" s="21" t="str">
        <f t="shared" ca="1" si="42"/>
        <v/>
      </c>
      <c r="C295" s="22" t="str">
        <f t="shared" ca="1" si="43"/>
        <v/>
      </c>
      <c r="D295" s="22" t="str">
        <f t="shared" ca="1" si="44"/>
        <v/>
      </c>
      <c r="E295" s="19" t="str">
        <f t="shared" ca="1" si="40"/>
        <v/>
      </c>
      <c r="F295" s="22" t="str">
        <f t="shared" ca="1" si="45"/>
        <v/>
      </c>
      <c r="G295" s="22" t="str">
        <f t="shared" ca="1" si="46"/>
        <v/>
      </c>
    </row>
    <row r="296" spans="1:7">
      <c r="A296" s="20" t="str">
        <f t="shared" ca="1" si="41"/>
        <v/>
      </c>
      <c r="B296" s="21" t="str">
        <f t="shared" ca="1" si="42"/>
        <v/>
      </c>
      <c r="C296" s="22" t="str">
        <f t="shared" ca="1" si="43"/>
        <v/>
      </c>
      <c r="D296" s="22" t="str">
        <f t="shared" ca="1" si="44"/>
        <v/>
      </c>
      <c r="E296" s="22" t="str">
        <f t="shared" ca="1" si="40"/>
        <v/>
      </c>
      <c r="F296" s="22" t="str">
        <f t="shared" ca="1" si="45"/>
        <v/>
      </c>
      <c r="G296" s="22" t="str">
        <f t="shared" ca="1" si="46"/>
        <v/>
      </c>
    </row>
    <row r="297" spans="1:7">
      <c r="A297" s="23" t="str">
        <f t="shared" ca="1" si="41"/>
        <v/>
      </c>
      <c r="B297" s="24" t="str">
        <f t="shared" ca="1" si="42"/>
        <v/>
      </c>
      <c r="C297" s="25" t="str">
        <f t="shared" ca="1" si="43"/>
        <v/>
      </c>
      <c r="D297" s="25" t="str">
        <f t="shared" ca="1" si="44"/>
        <v/>
      </c>
      <c r="E297" s="25" t="str">
        <f t="shared" ref="E297:E312" ca="1" si="47">Principal</f>
        <v/>
      </c>
      <c r="F297" s="25" t="str">
        <f t="shared" ca="1" si="45"/>
        <v/>
      </c>
      <c r="G297" s="25" t="str">
        <f t="shared" ca="1" si="46"/>
        <v/>
      </c>
    </row>
    <row r="298" spans="1:7">
      <c r="A298" s="20" t="str">
        <f t="shared" ca="1" si="41"/>
        <v/>
      </c>
      <c r="B298" s="21" t="str">
        <f t="shared" ca="1" si="42"/>
        <v/>
      </c>
      <c r="C298" s="22" t="str">
        <f t="shared" ca="1" si="43"/>
        <v/>
      </c>
      <c r="D298" s="22" t="str">
        <f t="shared" ca="1" si="44"/>
        <v/>
      </c>
      <c r="E298" s="19" t="str">
        <f t="shared" ca="1" si="47"/>
        <v/>
      </c>
      <c r="F298" s="22" t="str">
        <f t="shared" ca="1" si="45"/>
        <v/>
      </c>
      <c r="G298" s="22" t="str">
        <f t="shared" ca="1" si="46"/>
        <v/>
      </c>
    </row>
    <row r="299" spans="1:7">
      <c r="A299" s="20" t="str">
        <f t="shared" ca="1" si="41"/>
        <v/>
      </c>
      <c r="B299" s="21" t="str">
        <f t="shared" ca="1" si="42"/>
        <v/>
      </c>
      <c r="C299" s="22" t="str">
        <f t="shared" ca="1" si="43"/>
        <v/>
      </c>
      <c r="D299" s="22" t="str">
        <f t="shared" ca="1" si="44"/>
        <v/>
      </c>
      <c r="E299" s="22" t="str">
        <f t="shared" ca="1" si="47"/>
        <v/>
      </c>
      <c r="F299" s="22" t="str">
        <f t="shared" ca="1" si="45"/>
        <v/>
      </c>
      <c r="G299" s="22" t="str">
        <f t="shared" ca="1" si="46"/>
        <v/>
      </c>
    </row>
    <row r="300" spans="1:7">
      <c r="A300" s="23" t="str">
        <f t="shared" ref="A300:A315" ca="1" si="48">payment.Num</f>
        <v/>
      </c>
      <c r="B300" s="24" t="str">
        <f t="shared" ref="B300:B315" ca="1" si="49">Show.Date</f>
        <v/>
      </c>
      <c r="C300" s="25" t="str">
        <f t="shared" ref="C300:C315" ca="1" si="50">Beg.Bal</f>
        <v/>
      </c>
      <c r="D300" s="25" t="str">
        <f t="shared" ref="D300:D315" ca="1" si="51">Interest</f>
        <v/>
      </c>
      <c r="E300" s="25" t="str">
        <f t="shared" ca="1" si="47"/>
        <v/>
      </c>
      <c r="F300" s="25" t="str">
        <f t="shared" ref="F300:F315" ca="1" si="52">Ending.Balance</f>
        <v/>
      </c>
      <c r="G300" s="25" t="str">
        <f t="shared" ref="G300:G315" ca="1" si="53">Cum.Interest</f>
        <v/>
      </c>
    </row>
    <row r="301" spans="1:7">
      <c r="A301" s="17" t="str">
        <f t="shared" ca="1" si="48"/>
        <v/>
      </c>
      <c r="B301" s="18" t="str">
        <f t="shared" ca="1" si="49"/>
        <v/>
      </c>
      <c r="C301" s="19" t="str">
        <f t="shared" ca="1" si="50"/>
        <v/>
      </c>
      <c r="D301" s="19" t="str">
        <f t="shared" ca="1" si="51"/>
        <v/>
      </c>
      <c r="E301" s="19" t="str">
        <f t="shared" ca="1" si="47"/>
        <v/>
      </c>
      <c r="F301" s="19" t="str">
        <f t="shared" ca="1" si="52"/>
        <v/>
      </c>
      <c r="G301" s="19" t="str">
        <f t="shared" ca="1" si="53"/>
        <v/>
      </c>
    </row>
    <row r="302" spans="1:7">
      <c r="A302" s="20" t="str">
        <f t="shared" ca="1" si="48"/>
        <v/>
      </c>
      <c r="B302" s="21" t="str">
        <f t="shared" ca="1" si="49"/>
        <v/>
      </c>
      <c r="C302" s="22" t="str">
        <f t="shared" ca="1" si="50"/>
        <v/>
      </c>
      <c r="D302" s="22" t="str">
        <f t="shared" ca="1" si="51"/>
        <v/>
      </c>
      <c r="E302" s="22" t="str">
        <f t="shared" ca="1" si="47"/>
        <v/>
      </c>
      <c r="F302" s="22" t="str">
        <f t="shared" ca="1" si="52"/>
        <v/>
      </c>
      <c r="G302" s="22" t="str">
        <f t="shared" ca="1" si="53"/>
        <v/>
      </c>
    </row>
    <row r="303" spans="1:7">
      <c r="A303" s="23" t="str">
        <f t="shared" ca="1" si="48"/>
        <v/>
      </c>
      <c r="B303" s="24" t="str">
        <f t="shared" ca="1" si="49"/>
        <v/>
      </c>
      <c r="C303" s="25" t="str">
        <f t="shared" ca="1" si="50"/>
        <v/>
      </c>
      <c r="D303" s="25" t="str">
        <f t="shared" ca="1" si="51"/>
        <v/>
      </c>
      <c r="E303" s="25" t="str">
        <f t="shared" ca="1" si="47"/>
        <v/>
      </c>
      <c r="F303" s="25" t="str">
        <f t="shared" ca="1" si="52"/>
        <v/>
      </c>
      <c r="G303" s="25" t="str">
        <f t="shared" ca="1" si="53"/>
        <v/>
      </c>
    </row>
    <row r="304" spans="1:7">
      <c r="A304" s="20" t="str">
        <f t="shared" ca="1" si="48"/>
        <v/>
      </c>
      <c r="B304" s="21" t="str">
        <f t="shared" ca="1" si="49"/>
        <v/>
      </c>
      <c r="C304" s="22" t="str">
        <f t="shared" ca="1" si="50"/>
        <v/>
      </c>
      <c r="D304" s="22" t="str">
        <f t="shared" ca="1" si="51"/>
        <v/>
      </c>
      <c r="E304" s="19" t="str">
        <f t="shared" ca="1" si="47"/>
        <v/>
      </c>
      <c r="F304" s="22" t="str">
        <f t="shared" ca="1" si="52"/>
        <v/>
      </c>
      <c r="G304" s="22" t="str">
        <f t="shared" ca="1" si="53"/>
        <v/>
      </c>
    </row>
    <row r="305" spans="1:7">
      <c r="A305" s="20" t="str">
        <f t="shared" ca="1" si="48"/>
        <v/>
      </c>
      <c r="B305" s="21" t="str">
        <f t="shared" ca="1" si="49"/>
        <v/>
      </c>
      <c r="C305" s="22" t="str">
        <f t="shared" ca="1" si="50"/>
        <v/>
      </c>
      <c r="D305" s="22" t="str">
        <f t="shared" ca="1" si="51"/>
        <v/>
      </c>
      <c r="E305" s="22" t="str">
        <f t="shared" ca="1" si="47"/>
        <v/>
      </c>
      <c r="F305" s="22" t="str">
        <f t="shared" ca="1" si="52"/>
        <v/>
      </c>
      <c r="G305" s="22" t="str">
        <f t="shared" ca="1" si="53"/>
        <v/>
      </c>
    </row>
    <row r="306" spans="1:7">
      <c r="A306" s="23" t="str">
        <f t="shared" ca="1" si="48"/>
        <v/>
      </c>
      <c r="B306" s="24" t="str">
        <f t="shared" ca="1" si="49"/>
        <v/>
      </c>
      <c r="C306" s="25" t="str">
        <f t="shared" ca="1" si="50"/>
        <v/>
      </c>
      <c r="D306" s="25" t="str">
        <f t="shared" ca="1" si="51"/>
        <v/>
      </c>
      <c r="E306" s="25" t="str">
        <f t="shared" ca="1" si="47"/>
        <v/>
      </c>
      <c r="F306" s="25" t="str">
        <f t="shared" ca="1" si="52"/>
        <v/>
      </c>
      <c r="G306" s="25" t="str">
        <f t="shared" ca="1" si="53"/>
        <v/>
      </c>
    </row>
    <row r="307" spans="1:7">
      <c r="A307" s="20" t="str">
        <f t="shared" ca="1" si="48"/>
        <v/>
      </c>
      <c r="B307" s="21" t="str">
        <f t="shared" ca="1" si="49"/>
        <v/>
      </c>
      <c r="C307" s="22" t="str">
        <f t="shared" ca="1" si="50"/>
        <v/>
      </c>
      <c r="D307" s="22" t="str">
        <f t="shared" ca="1" si="51"/>
        <v/>
      </c>
      <c r="E307" s="19" t="str">
        <f t="shared" ca="1" si="47"/>
        <v/>
      </c>
      <c r="F307" s="22" t="str">
        <f t="shared" ca="1" si="52"/>
        <v/>
      </c>
      <c r="G307" s="22" t="str">
        <f t="shared" ca="1" si="53"/>
        <v/>
      </c>
    </row>
    <row r="308" spans="1:7">
      <c r="A308" s="20" t="str">
        <f t="shared" ca="1" si="48"/>
        <v/>
      </c>
      <c r="B308" s="21" t="str">
        <f t="shared" ca="1" si="49"/>
        <v/>
      </c>
      <c r="C308" s="22" t="str">
        <f t="shared" ca="1" si="50"/>
        <v/>
      </c>
      <c r="D308" s="22" t="str">
        <f t="shared" ca="1" si="51"/>
        <v/>
      </c>
      <c r="E308" s="22" t="str">
        <f t="shared" ca="1" si="47"/>
        <v/>
      </c>
      <c r="F308" s="22" t="str">
        <f t="shared" ca="1" si="52"/>
        <v/>
      </c>
      <c r="G308" s="22" t="str">
        <f t="shared" ca="1" si="53"/>
        <v/>
      </c>
    </row>
    <row r="309" spans="1:7">
      <c r="A309" s="23" t="str">
        <f t="shared" ca="1" si="48"/>
        <v/>
      </c>
      <c r="B309" s="24" t="str">
        <f t="shared" ca="1" si="49"/>
        <v/>
      </c>
      <c r="C309" s="25" t="str">
        <f t="shared" ca="1" si="50"/>
        <v/>
      </c>
      <c r="D309" s="25" t="str">
        <f t="shared" ca="1" si="51"/>
        <v/>
      </c>
      <c r="E309" s="25" t="str">
        <f t="shared" ca="1" si="47"/>
        <v/>
      </c>
      <c r="F309" s="25" t="str">
        <f t="shared" ca="1" si="52"/>
        <v/>
      </c>
      <c r="G309" s="25" t="str">
        <f t="shared" ca="1" si="53"/>
        <v/>
      </c>
    </row>
    <row r="310" spans="1:7">
      <c r="A310" s="17" t="str">
        <f t="shared" ca="1" si="48"/>
        <v/>
      </c>
      <c r="B310" s="18" t="str">
        <f t="shared" ca="1" si="49"/>
        <v/>
      </c>
      <c r="C310" s="19" t="str">
        <f t="shared" ca="1" si="50"/>
        <v/>
      </c>
      <c r="D310" s="19" t="str">
        <f t="shared" ca="1" si="51"/>
        <v/>
      </c>
      <c r="E310" s="19" t="str">
        <f t="shared" ca="1" si="47"/>
        <v/>
      </c>
      <c r="F310" s="19" t="str">
        <f t="shared" ca="1" si="52"/>
        <v/>
      </c>
      <c r="G310" s="19" t="str">
        <f t="shared" ca="1" si="53"/>
        <v/>
      </c>
    </row>
    <row r="311" spans="1:7">
      <c r="A311" s="20" t="str">
        <f t="shared" ca="1" si="48"/>
        <v/>
      </c>
      <c r="B311" s="21" t="str">
        <f t="shared" ca="1" si="49"/>
        <v/>
      </c>
      <c r="C311" s="22" t="str">
        <f t="shared" ca="1" si="50"/>
        <v/>
      </c>
      <c r="D311" s="22" t="str">
        <f t="shared" ca="1" si="51"/>
        <v/>
      </c>
      <c r="E311" s="22" t="str">
        <f t="shared" ca="1" si="47"/>
        <v/>
      </c>
      <c r="F311" s="22" t="str">
        <f t="shared" ca="1" si="52"/>
        <v/>
      </c>
      <c r="G311" s="22" t="str">
        <f t="shared" ca="1" si="53"/>
        <v/>
      </c>
    </row>
    <row r="312" spans="1:7">
      <c r="A312" s="23" t="str">
        <f t="shared" ca="1" si="48"/>
        <v/>
      </c>
      <c r="B312" s="24" t="str">
        <f t="shared" ca="1" si="49"/>
        <v/>
      </c>
      <c r="C312" s="25" t="str">
        <f t="shared" ca="1" si="50"/>
        <v/>
      </c>
      <c r="D312" s="25" t="str">
        <f t="shared" ca="1" si="51"/>
        <v/>
      </c>
      <c r="E312" s="25" t="str">
        <f t="shared" ca="1" si="47"/>
        <v/>
      </c>
      <c r="F312" s="25" t="str">
        <f t="shared" ca="1" si="52"/>
        <v/>
      </c>
      <c r="G312" s="25" t="str">
        <f t="shared" ca="1" si="53"/>
        <v/>
      </c>
    </row>
    <row r="313" spans="1:7">
      <c r="A313" s="20" t="str">
        <f t="shared" ca="1" si="48"/>
        <v/>
      </c>
      <c r="B313" s="21" t="str">
        <f t="shared" ca="1" si="49"/>
        <v/>
      </c>
      <c r="C313" s="22" t="str">
        <f t="shared" ca="1" si="50"/>
        <v/>
      </c>
      <c r="D313" s="22" t="str">
        <f t="shared" ca="1" si="51"/>
        <v/>
      </c>
      <c r="E313" s="19" t="str">
        <f t="shared" ref="E313:E321" ca="1" si="54">Principal</f>
        <v/>
      </c>
      <c r="F313" s="22" t="str">
        <f t="shared" ca="1" si="52"/>
        <v/>
      </c>
      <c r="G313" s="22" t="str">
        <f t="shared" ca="1" si="53"/>
        <v/>
      </c>
    </row>
    <row r="314" spans="1:7">
      <c r="A314" s="20" t="str">
        <f t="shared" ca="1" si="48"/>
        <v/>
      </c>
      <c r="B314" s="21" t="str">
        <f t="shared" ca="1" si="49"/>
        <v/>
      </c>
      <c r="C314" s="22" t="str">
        <f t="shared" ca="1" si="50"/>
        <v/>
      </c>
      <c r="D314" s="22" t="str">
        <f t="shared" ca="1" si="51"/>
        <v/>
      </c>
      <c r="E314" s="22" t="str">
        <f t="shared" ca="1" si="54"/>
        <v/>
      </c>
      <c r="F314" s="22" t="str">
        <f t="shared" ca="1" si="52"/>
        <v/>
      </c>
      <c r="G314" s="22" t="str">
        <f t="shared" ca="1" si="53"/>
        <v/>
      </c>
    </row>
    <row r="315" spans="1:7">
      <c r="A315" s="23" t="str">
        <f t="shared" ca="1" si="48"/>
        <v/>
      </c>
      <c r="B315" s="24" t="str">
        <f t="shared" ca="1" si="49"/>
        <v/>
      </c>
      <c r="C315" s="25" t="str">
        <f t="shared" ca="1" si="50"/>
        <v/>
      </c>
      <c r="D315" s="25" t="str">
        <f t="shared" ca="1" si="51"/>
        <v/>
      </c>
      <c r="E315" s="25" t="str">
        <f t="shared" ca="1" si="54"/>
        <v/>
      </c>
      <c r="F315" s="25" t="str">
        <f t="shared" ca="1" si="52"/>
        <v/>
      </c>
      <c r="G315" s="25" t="str">
        <f t="shared" ca="1" si="53"/>
        <v/>
      </c>
    </row>
    <row r="316" spans="1:7">
      <c r="A316" s="20" t="str">
        <f t="shared" ref="A316:A331" ca="1" si="55">payment.Num</f>
        <v/>
      </c>
      <c r="B316" s="21" t="str">
        <f t="shared" ref="B316:B331" ca="1" si="56">Show.Date</f>
        <v/>
      </c>
      <c r="C316" s="22" t="str">
        <f t="shared" ref="C316:C331" ca="1" si="57">Beg.Bal</f>
        <v/>
      </c>
      <c r="D316" s="22" t="str">
        <f t="shared" ref="D316:D331" ca="1" si="58">Interest</f>
        <v/>
      </c>
      <c r="E316" s="19" t="str">
        <f t="shared" ca="1" si="54"/>
        <v/>
      </c>
      <c r="F316" s="22" t="str">
        <f t="shared" ref="F316:F331" ca="1" si="59">Ending.Balance</f>
        <v/>
      </c>
      <c r="G316" s="22" t="str">
        <f t="shared" ref="G316:G331" ca="1" si="60">Cum.Interest</f>
        <v/>
      </c>
    </row>
    <row r="317" spans="1:7">
      <c r="A317" s="20" t="str">
        <f t="shared" ca="1" si="55"/>
        <v/>
      </c>
      <c r="B317" s="21" t="str">
        <f t="shared" ca="1" si="56"/>
        <v/>
      </c>
      <c r="C317" s="22" t="str">
        <f t="shared" ca="1" si="57"/>
        <v/>
      </c>
      <c r="D317" s="22" t="str">
        <f t="shared" ca="1" si="58"/>
        <v/>
      </c>
      <c r="E317" s="22" t="str">
        <f t="shared" ca="1" si="54"/>
        <v/>
      </c>
      <c r="F317" s="22" t="str">
        <f t="shared" ca="1" si="59"/>
        <v/>
      </c>
      <c r="G317" s="22" t="str">
        <f t="shared" ca="1" si="60"/>
        <v/>
      </c>
    </row>
    <row r="318" spans="1:7">
      <c r="A318" s="23" t="str">
        <f t="shared" ca="1" si="55"/>
        <v/>
      </c>
      <c r="B318" s="24" t="str">
        <f t="shared" ca="1" si="56"/>
        <v/>
      </c>
      <c r="C318" s="25" t="str">
        <f t="shared" ca="1" si="57"/>
        <v/>
      </c>
      <c r="D318" s="25" t="str">
        <f t="shared" ca="1" si="58"/>
        <v/>
      </c>
      <c r="E318" s="25" t="str">
        <f t="shared" ca="1" si="54"/>
        <v/>
      </c>
      <c r="F318" s="25" t="str">
        <f t="shared" ca="1" si="59"/>
        <v/>
      </c>
      <c r="G318" s="25" t="str">
        <f t="shared" ca="1" si="60"/>
        <v/>
      </c>
    </row>
    <row r="319" spans="1:7">
      <c r="A319" s="17" t="str">
        <f t="shared" ca="1" si="55"/>
        <v/>
      </c>
      <c r="B319" s="18" t="str">
        <f t="shared" ca="1" si="56"/>
        <v/>
      </c>
      <c r="C319" s="19" t="str">
        <f t="shared" ca="1" si="57"/>
        <v/>
      </c>
      <c r="D319" s="19" t="str">
        <f t="shared" ca="1" si="58"/>
        <v/>
      </c>
      <c r="E319" s="19" t="str">
        <f t="shared" ca="1" si="54"/>
        <v/>
      </c>
      <c r="F319" s="19" t="str">
        <f t="shared" ca="1" si="59"/>
        <v/>
      </c>
      <c r="G319" s="19" t="str">
        <f t="shared" ca="1" si="60"/>
        <v/>
      </c>
    </row>
    <row r="320" spans="1:7">
      <c r="A320" s="20" t="str">
        <f t="shared" ca="1" si="55"/>
        <v/>
      </c>
      <c r="B320" s="21" t="str">
        <f t="shared" ca="1" si="56"/>
        <v/>
      </c>
      <c r="C320" s="22" t="str">
        <f t="shared" ca="1" si="57"/>
        <v/>
      </c>
      <c r="D320" s="22" t="str">
        <f t="shared" ca="1" si="58"/>
        <v/>
      </c>
      <c r="E320" s="22" t="str">
        <f t="shared" ca="1" si="54"/>
        <v/>
      </c>
      <c r="F320" s="22" t="str">
        <f t="shared" ca="1" si="59"/>
        <v/>
      </c>
      <c r="G320" s="22" t="str">
        <f t="shared" ca="1" si="60"/>
        <v/>
      </c>
    </row>
    <row r="321" spans="1:7">
      <c r="A321" s="23" t="str">
        <f t="shared" ca="1" si="55"/>
        <v/>
      </c>
      <c r="B321" s="24" t="str">
        <f t="shared" ca="1" si="56"/>
        <v/>
      </c>
      <c r="C321" s="25" t="str">
        <f t="shared" ca="1" si="57"/>
        <v/>
      </c>
      <c r="D321" s="25" t="str">
        <f t="shared" ca="1" si="58"/>
        <v/>
      </c>
      <c r="E321" s="25" t="str">
        <f t="shared" ca="1" si="54"/>
        <v/>
      </c>
      <c r="F321" s="25" t="str">
        <f t="shared" ca="1" si="59"/>
        <v/>
      </c>
      <c r="G321" s="25" t="str">
        <f t="shared" ca="1" si="60"/>
        <v/>
      </c>
    </row>
    <row r="322" spans="1:7">
      <c r="A322" s="20" t="str">
        <f t="shared" ca="1" si="55"/>
        <v/>
      </c>
      <c r="B322" s="21" t="str">
        <f t="shared" ca="1" si="56"/>
        <v/>
      </c>
      <c r="C322" s="22" t="str">
        <f t="shared" ca="1" si="57"/>
        <v/>
      </c>
      <c r="D322" s="22" t="str">
        <f t="shared" ca="1" si="58"/>
        <v/>
      </c>
      <c r="E322" s="22" t="str">
        <f t="shared" ref="E322:E331" ca="1" si="61">Principal</f>
        <v/>
      </c>
      <c r="F322" s="22" t="str">
        <f t="shared" ca="1" si="59"/>
        <v/>
      </c>
      <c r="G322" s="22" t="str">
        <f t="shared" ca="1" si="60"/>
        <v/>
      </c>
    </row>
    <row r="323" spans="1:7">
      <c r="A323" s="20" t="str">
        <f t="shared" ca="1" si="55"/>
        <v/>
      </c>
      <c r="B323" s="21" t="str">
        <f t="shared" ca="1" si="56"/>
        <v/>
      </c>
      <c r="C323" s="22" t="str">
        <f t="shared" ca="1" si="57"/>
        <v/>
      </c>
      <c r="D323" s="22" t="str">
        <f t="shared" ca="1" si="58"/>
        <v/>
      </c>
      <c r="E323" s="22" t="str">
        <f t="shared" ca="1" si="61"/>
        <v/>
      </c>
      <c r="F323" s="22" t="str">
        <f t="shared" ca="1" si="59"/>
        <v/>
      </c>
      <c r="G323" s="22" t="str">
        <f t="shared" ca="1" si="60"/>
        <v/>
      </c>
    </row>
    <row r="324" spans="1:7">
      <c r="A324" s="23" t="str">
        <f t="shared" ca="1" si="55"/>
        <v/>
      </c>
      <c r="B324" s="24" t="str">
        <f t="shared" ca="1" si="56"/>
        <v/>
      </c>
      <c r="C324" s="25" t="str">
        <f t="shared" ca="1" si="57"/>
        <v/>
      </c>
      <c r="D324" s="25" t="str">
        <f t="shared" ca="1" si="58"/>
        <v/>
      </c>
      <c r="E324" s="25" t="str">
        <f t="shared" ca="1" si="61"/>
        <v/>
      </c>
      <c r="F324" s="25" t="str">
        <f t="shared" ca="1" si="59"/>
        <v/>
      </c>
      <c r="G324" s="25" t="str">
        <f t="shared" ca="1" si="60"/>
        <v/>
      </c>
    </row>
    <row r="325" spans="1:7">
      <c r="A325" s="20" t="str">
        <f t="shared" ca="1" si="55"/>
        <v/>
      </c>
      <c r="B325" s="21" t="str">
        <f t="shared" ca="1" si="56"/>
        <v/>
      </c>
      <c r="C325" s="22" t="str">
        <f t="shared" ca="1" si="57"/>
        <v/>
      </c>
      <c r="D325" s="22" t="str">
        <f t="shared" ca="1" si="58"/>
        <v/>
      </c>
      <c r="E325" s="22" t="str">
        <f t="shared" ca="1" si="61"/>
        <v/>
      </c>
      <c r="F325" s="22" t="str">
        <f t="shared" ca="1" si="59"/>
        <v/>
      </c>
      <c r="G325" s="22" t="str">
        <f t="shared" ca="1" si="60"/>
        <v/>
      </c>
    </row>
    <row r="326" spans="1:7">
      <c r="A326" s="20" t="str">
        <f t="shared" ca="1" si="55"/>
        <v/>
      </c>
      <c r="B326" s="21" t="str">
        <f t="shared" ca="1" si="56"/>
        <v/>
      </c>
      <c r="C326" s="22" t="str">
        <f t="shared" ca="1" si="57"/>
        <v/>
      </c>
      <c r="D326" s="22" t="str">
        <f t="shared" ca="1" si="58"/>
        <v/>
      </c>
      <c r="E326" s="22" t="str">
        <f t="shared" ca="1" si="61"/>
        <v/>
      </c>
      <c r="F326" s="22" t="str">
        <f t="shared" ca="1" si="59"/>
        <v/>
      </c>
      <c r="G326" s="22" t="str">
        <f t="shared" ca="1" si="60"/>
        <v/>
      </c>
    </row>
    <row r="327" spans="1:7">
      <c r="A327" s="23" t="str">
        <f t="shared" ca="1" si="55"/>
        <v/>
      </c>
      <c r="B327" s="24" t="str">
        <f t="shared" ca="1" si="56"/>
        <v/>
      </c>
      <c r="C327" s="25" t="str">
        <f t="shared" ca="1" si="57"/>
        <v/>
      </c>
      <c r="D327" s="25" t="str">
        <f t="shared" ca="1" si="58"/>
        <v/>
      </c>
      <c r="E327" s="25" t="str">
        <f t="shared" ca="1" si="61"/>
        <v/>
      </c>
      <c r="F327" s="25" t="str">
        <f t="shared" ca="1" si="59"/>
        <v/>
      </c>
      <c r="G327" s="25" t="str">
        <f t="shared" ca="1" si="60"/>
        <v/>
      </c>
    </row>
    <row r="328" spans="1:7">
      <c r="A328" s="17" t="str">
        <f t="shared" ca="1" si="55"/>
        <v/>
      </c>
      <c r="B328" s="18" t="str">
        <f t="shared" ca="1" si="56"/>
        <v/>
      </c>
      <c r="C328" s="19" t="str">
        <f t="shared" ca="1" si="57"/>
        <v/>
      </c>
      <c r="D328" s="19" t="str">
        <f t="shared" ca="1" si="58"/>
        <v/>
      </c>
      <c r="E328" s="19" t="str">
        <f t="shared" ca="1" si="61"/>
        <v/>
      </c>
      <c r="F328" s="19" t="str">
        <f t="shared" ca="1" si="59"/>
        <v/>
      </c>
      <c r="G328" s="19" t="str">
        <f t="shared" ca="1" si="60"/>
        <v/>
      </c>
    </row>
    <row r="329" spans="1:7">
      <c r="A329" s="20" t="str">
        <f t="shared" ca="1" si="55"/>
        <v/>
      </c>
      <c r="B329" s="21" t="str">
        <f t="shared" ca="1" si="56"/>
        <v/>
      </c>
      <c r="C329" s="22" t="str">
        <f t="shared" ca="1" si="57"/>
        <v/>
      </c>
      <c r="D329" s="22" t="str">
        <f t="shared" ca="1" si="58"/>
        <v/>
      </c>
      <c r="E329" s="22" t="str">
        <f t="shared" ca="1" si="61"/>
        <v/>
      </c>
      <c r="F329" s="22" t="str">
        <f t="shared" ca="1" si="59"/>
        <v/>
      </c>
      <c r="G329" s="22" t="str">
        <f t="shared" ca="1" si="60"/>
        <v/>
      </c>
    </row>
    <row r="330" spans="1:7">
      <c r="A330" s="23" t="str">
        <f t="shared" ca="1" si="55"/>
        <v/>
      </c>
      <c r="B330" s="24" t="str">
        <f t="shared" ca="1" si="56"/>
        <v/>
      </c>
      <c r="C330" s="25" t="str">
        <f t="shared" ca="1" si="57"/>
        <v/>
      </c>
      <c r="D330" s="25" t="str">
        <f t="shared" ca="1" si="58"/>
        <v/>
      </c>
      <c r="E330" s="25" t="str">
        <f t="shared" ca="1" si="61"/>
        <v/>
      </c>
      <c r="F330" s="25" t="str">
        <f t="shared" ca="1" si="59"/>
        <v/>
      </c>
      <c r="G330" s="25" t="str">
        <f t="shared" ca="1" si="60"/>
        <v/>
      </c>
    </row>
    <row r="331" spans="1:7">
      <c r="A331" s="20" t="str">
        <f t="shared" ca="1" si="55"/>
        <v/>
      </c>
      <c r="B331" s="21" t="str">
        <f t="shared" ca="1" si="56"/>
        <v/>
      </c>
      <c r="C331" s="22" t="str">
        <f t="shared" ca="1" si="57"/>
        <v/>
      </c>
      <c r="D331" s="22" t="str">
        <f t="shared" ca="1" si="58"/>
        <v/>
      </c>
      <c r="E331" s="22" t="str">
        <f t="shared" ca="1" si="61"/>
        <v/>
      </c>
      <c r="F331" s="22" t="str">
        <f t="shared" ca="1" si="59"/>
        <v/>
      </c>
      <c r="G331" s="22" t="str">
        <f t="shared" ca="1" si="60"/>
        <v/>
      </c>
    </row>
    <row r="332" spans="1:7">
      <c r="A332" s="20" t="str">
        <f t="shared" ref="A332:A347" ca="1" si="62">payment.Num</f>
        <v/>
      </c>
      <c r="B332" s="21" t="str">
        <f t="shared" ref="B332:B347" ca="1" si="63">Show.Date</f>
        <v/>
      </c>
      <c r="C332" s="22" t="str">
        <f t="shared" ref="C332:C347" ca="1" si="64">Beg.Bal</f>
        <v/>
      </c>
      <c r="D332" s="22" t="str">
        <f t="shared" ref="D332:D347" ca="1" si="65">Interest</f>
        <v/>
      </c>
      <c r="E332" s="22" t="str">
        <f t="shared" ref="E332:E347" ca="1" si="66">Principal</f>
        <v/>
      </c>
      <c r="F332" s="22" t="str">
        <f t="shared" ref="F332:F347" ca="1" si="67">Ending.Balance</f>
        <v/>
      </c>
      <c r="G332" s="22" t="str">
        <f t="shared" ref="G332:G347" ca="1" si="68">Cum.Interest</f>
        <v/>
      </c>
    </row>
    <row r="333" spans="1:7">
      <c r="A333" s="23" t="str">
        <f t="shared" ca="1" si="62"/>
        <v/>
      </c>
      <c r="B333" s="24" t="str">
        <f t="shared" ca="1" si="63"/>
        <v/>
      </c>
      <c r="C333" s="25" t="str">
        <f t="shared" ca="1" si="64"/>
        <v/>
      </c>
      <c r="D333" s="25" t="str">
        <f t="shared" ca="1" si="65"/>
        <v/>
      </c>
      <c r="E333" s="25" t="str">
        <f t="shared" ca="1" si="66"/>
        <v/>
      </c>
      <c r="F333" s="25" t="str">
        <f t="shared" ca="1" si="67"/>
        <v/>
      </c>
      <c r="G333" s="25" t="str">
        <f t="shared" ca="1" si="68"/>
        <v/>
      </c>
    </row>
    <row r="334" spans="1:7">
      <c r="A334" s="20" t="str">
        <f t="shared" ca="1" si="62"/>
        <v/>
      </c>
      <c r="B334" s="21" t="str">
        <f t="shared" ca="1" si="63"/>
        <v/>
      </c>
      <c r="C334" s="22" t="str">
        <f t="shared" ca="1" si="64"/>
        <v/>
      </c>
      <c r="D334" s="22" t="str">
        <f t="shared" ca="1" si="65"/>
        <v/>
      </c>
      <c r="E334" s="22" t="str">
        <f t="shared" ca="1" si="66"/>
        <v/>
      </c>
      <c r="F334" s="22" t="str">
        <f t="shared" ca="1" si="67"/>
        <v/>
      </c>
      <c r="G334" s="22" t="str">
        <f t="shared" ca="1" si="68"/>
        <v/>
      </c>
    </row>
    <row r="335" spans="1:7">
      <c r="A335" s="20" t="str">
        <f t="shared" ca="1" si="62"/>
        <v/>
      </c>
      <c r="B335" s="21" t="str">
        <f t="shared" ca="1" si="63"/>
        <v/>
      </c>
      <c r="C335" s="22" t="str">
        <f t="shared" ca="1" si="64"/>
        <v/>
      </c>
      <c r="D335" s="22" t="str">
        <f t="shared" ca="1" si="65"/>
        <v/>
      </c>
      <c r="E335" s="22" t="str">
        <f t="shared" ca="1" si="66"/>
        <v/>
      </c>
      <c r="F335" s="22" t="str">
        <f t="shared" ca="1" si="67"/>
        <v/>
      </c>
      <c r="G335" s="22" t="str">
        <f t="shared" ca="1" si="68"/>
        <v/>
      </c>
    </row>
    <row r="336" spans="1:7">
      <c r="A336" s="23" t="str">
        <f t="shared" ca="1" si="62"/>
        <v/>
      </c>
      <c r="B336" s="24" t="str">
        <f t="shared" ca="1" si="63"/>
        <v/>
      </c>
      <c r="C336" s="25" t="str">
        <f t="shared" ca="1" si="64"/>
        <v/>
      </c>
      <c r="D336" s="25" t="str">
        <f t="shared" ca="1" si="65"/>
        <v/>
      </c>
      <c r="E336" s="25" t="str">
        <f t="shared" ca="1" si="66"/>
        <v/>
      </c>
      <c r="F336" s="25" t="str">
        <f t="shared" ca="1" si="67"/>
        <v/>
      </c>
      <c r="G336" s="25" t="str">
        <f t="shared" ca="1" si="68"/>
        <v/>
      </c>
    </row>
    <row r="337" spans="1:7">
      <c r="A337" s="17" t="str">
        <f t="shared" ca="1" si="62"/>
        <v/>
      </c>
      <c r="B337" s="18" t="str">
        <f t="shared" ca="1" si="63"/>
        <v/>
      </c>
      <c r="C337" s="19" t="str">
        <f t="shared" ca="1" si="64"/>
        <v/>
      </c>
      <c r="D337" s="19" t="str">
        <f t="shared" ca="1" si="65"/>
        <v/>
      </c>
      <c r="E337" s="19" t="str">
        <f t="shared" ca="1" si="66"/>
        <v/>
      </c>
      <c r="F337" s="19" t="str">
        <f t="shared" ca="1" si="67"/>
        <v/>
      </c>
      <c r="G337" s="19" t="str">
        <f t="shared" ca="1" si="68"/>
        <v/>
      </c>
    </row>
    <row r="338" spans="1:7">
      <c r="A338" s="20" t="str">
        <f t="shared" ca="1" si="62"/>
        <v/>
      </c>
      <c r="B338" s="21" t="str">
        <f t="shared" ca="1" si="63"/>
        <v/>
      </c>
      <c r="C338" s="22" t="str">
        <f t="shared" ca="1" si="64"/>
        <v/>
      </c>
      <c r="D338" s="22" t="str">
        <f t="shared" ca="1" si="65"/>
        <v/>
      </c>
      <c r="E338" s="22" t="str">
        <f t="shared" ca="1" si="66"/>
        <v/>
      </c>
      <c r="F338" s="22" t="str">
        <f t="shared" ca="1" si="67"/>
        <v/>
      </c>
      <c r="G338" s="22" t="str">
        <f t="shared" ca="1" si="68"/>
        <v/>
      </c>
    </row>
    <row r="339" spans="1:7">
      <c r="A339" s="23" t="str">
        <f t="shared" ca="1" si="62"/>
        <v/>
      </c>
      <c r="B339" s="24" t="str">
        <f t="shared" ca="1" si="63"/>
        <v/>
      </c>
      <c r="C339" s="25" t="str">
        <f t="shared" ca="1" si="64"/>
        <v/>
      </c>
      <c r="D339" s="25" t="str">
        <f t="shared" ca="1" si="65"/>
        <v/>
      </c>
      <c r="E339" s="25" t="str">
        <f t="shared" ca="1" si="66"/>
        <v/>
      </c>
      <c r="F339" s="25" t="str">
        <f t="shared" ca="1" si="67"/>
        <v/>
      </c>
      <c r="G339" s="25" t="str">
        <f t="shared" ca="1" si="68"/>
        <v/>
      </c>
    </row>
    <row r="340" spans="1:7">
      <c r="A340" s="20" t="str">
        <f t="shared" ca="1" si="62"/>
        <v/>
      </c>
      <c r="B340" s="21" t="str">
        <f t="shared" ca="1" si="63"/>
        <v/>
      </c>
      <c r="C340" s="22" t="str">
        <f t="shared" ca="1" si="64"/>
        <v/>
      </c>
      <c r="D340" s="22" t="str">
        <f t="shared" ca="1" si="65"/>
        <v/>
      </c>
      <c r="E340" s="22" t="str">
        <f t="shared" ca="1" si="66"/>
        <v/>
      </c>
      <c r="F340" s="22" t="str">
        <f t="shared" ca="1" si="67"/>
        <v/>
      </c>
      <c r="G340" s="22" t="str">
        <f t="shared" ca="1" si="68"/>
        <v/>
      </c>
    </row>
    <row r="341" spans="1:7">
      <c r="A341" s="20" t="str">
        <f t="shared" ca="1" si="62"/>
        <v/>
      </c>
      <c r="B341" s="21" t="str">
        <f t="shared" ca="1" si="63"/>
        <v/>
      </c>
      <c r="C341" s="22" t="str">
        <f t="shared" ca="1" si="64"/>
        <v/>
      </c>
      <c r="D341" s="22" t="str">
        <f t="shared" ca="1" si="65"/>
        <v/>
      </c>
      <c r="E341" s="22" t="str">
        <f t="shared" ca="1" si="66"/>
        <v/>
      </c>
      <c r="F341" s="22" t="str">
        <f t="shared" ca="1" si="67"/>
        <v/>
      </c>
      <c r="G341" s="22" t="str">
        <f t="shared" ca="1" si="68"/>
        <v/>
      </c>
    </row>
    <row r="342" spans="1:7">
      <c r="A342" s="23" t="str">
        <f t="shared" ca="1" si="62"/>
        <v/>
      </c>
      <c r="B342" s="24" t="str">
        <f t="shared" ca="1" si="63"/>
        <v/>
      </c>
      <c r="C342" s="25" t="str">
        <f t="shared" ca="1" si="64"/>
        <v/>
      </c>
      <c r="D342" s="25" t="str">
        <f t="shared" ca="1" si="65"/>
        <v/>
      </c>
      <c r="E342" s="25" t="str">
        <f t="shared" ca="1" si="66"/>
        <v/>
      </c>
      <c r="F342" s="25" t="str">
        <f t="shared" ca="1" si="67"/>
        <v/>
      </c>
      <c r="G342" s="25" t="str">
        <f t="shared" ca="1" si="68"/>
        <v/>
      </c>
    </row>
    <row r="343" spans="1:7">
      <c r="A343" s="20" t="str">
        <f t="shared" ca="1" si="62"/>
        <v/>
      </c>
      <c r="B343" s="21" t="str">
        <f t="shared" ca="1" si="63"/>
        <v/>
      </c>
      <c r="C343" s="22" t="str">
        <f t="shared" ca="1" si="64"/>
        <v/>
      </c>
      <c r="D343" s="22" t="str">
        <f t="shared" ca="1" si="65"/>
        <v/>
      </c>
      <c r="E343" s="22" t="str">
        <f t="shared" ca="1" si="66"/>
        <v/>
      </c>
      <c r="F343" s="22" t="str">
        <f t="shared" ca="1" si="67"/>
        <v/>
      </c>
      <c r="G343" s="22" t="str">
        <f t="shared" ca="1" si="68"/>
        <v/>
      </c>
    </row>
    <row r="344" spans="1:7">
      <c r="A344" s="20" t="str">
        <f t="shared" ca="1" si="62"/>
        <v/>
      </c>
      <c r="B344" s="21" t="str">
        <f t="shared" ca="1" si="63"/>
        <v/>
      </c>
      <c r="C344" s="22" t="str">
        <f t="shared" ca="1" si="64"/>
        <v/>
      </c>
      <c r="D344" s="22" t="str">
        <f t="shared" ca="1" si="65"/>
        <v/>
      </c>
      <c r="E344" s="22" t="str">
        <f t="shared" ca="1" si="66"/>
        <v/>
      </c>
      <c r="F344" s="22" t="str">
        <f t="shared" ca="1" si="67"/>
        <v/>
      </c>
      <c r="G344" s="22" t="str">
        <f t="shared" ca="1" si="68"/>
        <v/>
      </c>
    </row>
    <row r="345" spans="1:7">
      <c r="A345" s="23" t="str">
        <f t="shared" ca="1" si="62"/>
        <v/>
      </c>
      <c r="B345" s="24" t="str">
        <f t="shared" ca="1" si="63"/>
        <v/>
      </c>
      <c r="C345" s="25" t="str">
        <f t="shared" ca="1" si="64"/>
        <v/>
      </c>
      <c r="D345" s="25" t="str">
        <f t="shared" ca="1" si="65"/>
        <v/>
      </c>
      <c r="E345" s="25" t="str">
        <f t="shared" ca="1" si="66"/>
        <v/>
      </c>
      <c r="F345" s="25" t="str">
        <f t="shared" ca="1" si="67"/>
        <v/>
      </c>
      <c r="G345" s="25" t="str">
        <f t="shared" ca="1" si="68"/>
        <v/>
      </c>
    </row>
    <row r="346" spans="1:7">
      <c r="A346" s="17" t="str">
        <f t="shared" ca="1" si="62"/>
        <v/>
      </c>
      <c r="B346" s="18" t="str">
        <f t="shared" ca="1" si="63"/>
        <v/>
      </c>
      <c r="C346" s="19" t="str">
        <f t="shared" ca="1" si="64"/>
        <v/>
      </c>
      <c r="D346" s="19" t="str">
        <f t="shared" ca="1" si="65"/>
        <v/>
      </c>
      <c r="E346" s="19" t="str">
        <f t="shared" ca="1" si="66"/>
        <v/>
      </c>
      <c r="F346" s="19" t="str">
        <f t="shared" ca="1" si="67"/>
        <v/>
      </c>
      <c r="G346" s="19" t="str">
        <f t="shared" ca="1" si="68"/>
        <v/>
      </c>
    </row>
    <row r="347" spans="1:7">
      <c r="A347" s="20" t="str">
        <f t="shared" ca="1" si="62"/>
        <v/>
      </c>
      <c r="B347" s="21" t="str">
        <f t="shared" ca="1" si="63"/>
        <v/>
      </c>
      <c r="C347" s="22" t="str">
        <f t="shared" ca="1" si="64"/>
        <v/>
      </c>
      <c r="D347" s="22" t="str">
        <f t="shared" ca="1" si="65"/>
        <v/>
      </c>
      <c r="E347" s="22" t="str">
        <f t="shared" ca="1" si="66"/>
        <v/>
      </c>
      <c r="F347" s="22" t="str">
        <f t="shared" ca="1" si="67"/>
        <v/>
      </c>
      <c r="G347" s="22" t="str">
        <f t="shared" ca="1" si="68"/>
        <v/>
      </c>
    </row>
    <row r="348" spans="1:7">
      <c r="A348" s="23" t="str">
        <f t="shared" ref="A348:A363" ca="1" si="69">payment.Num</f>
        <v/>
      </c>
      <c r="B348" s="24" t="str">
        <f t="shared" ref="B348:B363" ca="1" si="70">Show.Date</f>
        <v/>
      </c>
      <c r="C348" s="25" t="str">
        <f t="shared" ref="C348:C363" ca="1" si="71">Beg.Bal</f>
        <v/>
      </c>
      <c r="D348" s="25" t="str">
        <f t="shared" ref="D348:D363" ca="1" si="72">Interest</f>
        <v/>
      </c>
      <c r="E348" s="25" t="str">
        <f t="shared" ref="E348:E363" ca="1" si="73">Principal</f>
        <v/>
      </c>
      <c r="F348" s="25" t="str">
        <f t="shared" ref="F348:F363" ca="1" si="74">Ending.Balance</f>
        <v/>
      </c>
      <c r="G348" s="25" t="str">
        <f t="shared" ref="G348:G363" ca="1" si="75">Cum.Interest</f>
        <v/>
      </c>
    </row>
    <row r="349" spans="1:7">
      <c r="A349" s="20" t="str">
        <f t="shared" ca="1" si="69"/>
        <v/>
      </c>
      <c r="B349" s="21" t="str">
        <f t="shared" ca="1" si="70"/>
        <v/>
      </c>
      <c r="C349" s="22" t="str">
        <f t="shared" ca="1" si="71"/>
        <v/>
      </c>
      <c r="D349" s="22" t="str">
        <f t="shared" ca="1" si="72"/>
        <v/>
      </c>
      <c r="E349" s="22" t="str">
        <f t="shared" ca="1" si="73"/>
        <v/>
      </c>
      <c r="F349" s="22" t="str">
        <f t="shared" ca="1" si="74"/>
        <v/>
      </c>
      <c r="G349" s="22" t="str">
        <f t="shared" ca="1" si="75"/>
        <v/>
      </c>
    </row>
    <row r="350" spans="1:7">
      <c r="A350" s="20" t="str">
        <f t="shared" ca="1" si="69"/>
        <v/>
      </c>
      <c r="B350" s="21" t="str">
        <f t="shared" ca="1" si="70"/>
        <v/>
      </c>
      <c r="C350" s="22" t="str">
        <f t="shared" ca="1" si="71"/>
        <v/>
      </c>
      <c r="D350" s="22" t="str">
        <f t="shared" ca="1" si="72"/>
        <v/>
      </c>
      <c r="E350" s="22" t="str">
        <f t="shared" ca="1" si="73"/>
        <v/>
      </c>
      <c r="F350" s="22" t="str">
        <f t="shared" ca="1" si="74"/>
        <v/>
      </c>
      <c r="G350" s="22" t="str">
        <f t="shared" ca="1" si="75"/>
        <v/>
      </c>
    </row>
    <row r="351" spans="1:7">
      <c r="A351" s="23" t="str">
        <f t="shared" ca="1" si="69"/>
        <v/>
      </c>
      <c r="B351" s="24" t="str">
        <f t="shared" ca="1" si="70"/>
        <v/>
      </c>
      <c r="C351" s="25" t="str">
        <f t="shared" ca="1" si="71"/>
        <v/>
      </c>
      <c r="D351" s="25" t="str">
        <f t="shared" ca="1" si="72"/>
        <v/>
      </c>
      <c r="E351" s="25" t="str">
        <f t="shared" ca="1" si="73"/>
        <v/>
      </c>
      <c r="F351" s="25" t="str">
        <f t="shared" ca="1" si="74"/>
        <v/>
      </c>
      <c r="G351" s="25" t="str">
        <f t="shared" ca="1" si="75"/>
        <v/>
      </c>
    </row>
    <row r="352" spans="1:7">
      <c r="A352" s="20" t="str">
        <f t="shared" ca="1" si="69"/>
        <v/>
      </c>
      <c r="B352" s="21" t="str">
        <f t="shared" ca="1" si="70"/>
        <v/>
      </c>
      <c r="C352" s="22" t="str">
        <f t="shared" ca="1" si="71"/>
        <v/>
      </c>
      <c r="D352" s="22" t="str">
        <f t="shared" ca="1" si="72"/>
        <v/>
      </c>
      <c r="E352" s="22" t="str">
        <f t="shared" ca="1" si="73"/>
        <v/>
      </c>
      <c r="F352" s="22" t="str">
        <f t="shared" ca="1" si="74"/>
        <v/>
      </c>
      <c r="G352" s="22" t="str">
        <f t="shared" ca="1" si="75"/>
        <v/>
      </c>
    </row>
    <row r="353" spans="1:7">
      <c r="A353" s="20" t="str">
        <f t="shared" ca="1" si="69"/>
        <v/>
      </c>
      <c r="B353" s="21" t="str">
        <f t="shared" ca="1" si="70"/>
        <v/>
      </c>
      <c r="C353" s="22" t="str">
        <f t="shared" ca="1" si="71"/>
        <v/>
      </c>
      <c r="D353" s="22" t="str">
        <f t="shared" ca="1" si="72"/>
        <v/>
      </c>
      <c r="E353" s="22" t="str">
        <f t="shared" ca="1" si="73"/>
        <v/>
      </c>
      <c r="F353" s="22" t="str">
        <f t="shared" ca="1" si="74"/>
        <v/>
      </c>
      <c r="G353" s="22" t="str">
        <f t="shared" ca="1" si="75"/>
        <v/>
      </c>
    </row>
    <row r="354" spans="1:7">
      <c r="A354" s="23" t="str">
        <f t="shared" ca="1" si="69"/>
        <v/>
      </c>
      <c r="B354" s="24" t="str">
        <f t="shared" ca="1" si="70"/>
        <v/>
      </c>
      <c r="C354" s="25" t="str">
        <f t="shared" ca="1" si="71"/>
        <v/>
      </c>
      <c r="D354" s="25" t="str">
        <f t="shared" ca="1" si="72"/>
        <v/>
      </c>
      <c r="E354" s="25" t="str">
        <f t="shared" ca="1" si="73"/>
        <v/>
      </c>
      <c r="F354" s="25" t="str">
        <f t="shared" ca="1" si="74"/>
        <v/>
      </c>
      <c r="G354" s="25" t="str">
        <f t="shared" ca="1" si="75"/>
        <v/>
      </c>
    </row>
    <row r="355" spans="1:7">
      <c r="A355" s="17" t="str">
        <f t="shared" ca="1" si="69"/>
        <v/>
      </c>
      <c r="B355" s="18" t="str">
        <f t="shared" ca="1" si="70"/>
        <v/>
      </c>
      <c r="C355" s="19" t="str">
        <f t="shared" ca="1" si="71"/>
        <v/>
      </c>
      <c r="D355" s="19" t="str">
        <f t="shared" ca="1" si="72"/>
        <v/>
      </c>
      <c r="E355" s="19" t="str">
        <f t="shared" ca="1" si="73"/>
        <v/>
      </c>
      <c r="F355" s="19" t="str">
        <f t="shared" ca="1" si="74"/>
        <v/>
      </c>
      <c r="G355" s="19" t="str">
        <f t="shared" ca="1" si="75"/>
        <v/>
      </c>
    </row>
    <row r="356" spans="1:7">
      <c r="A356" s="20" t="str">
        <f t="shared" ca="1" si="69"/>
        <v/>
      </c>
      <c r="B356" s="21" t="str">
        <f t="shared" ca="1" si="70"/>
        <v/>
      </c>
      <c r="C356" s="22" t="str">
        <f t="shared" ca="1" si="71"/>
        <v/>
      </c>
      <c r="D356" s="22" t="str">
        <f t="shared" ca="1" si="72"/>
        <v/>
      </c>
      <c r="E356" s="22" t="str">
        <f t="shared" ca="1" si="73"/>
        <v/>
      </c>
      <c r="F356" s="22" t="str">
        <f t="shared" ca="1" si="74"/>
        <v/>
      </c>
      <c r="G356" s="22" t="str">
        <f t="shared" ca="1" si="75"/>
        <v/>
      </c>
    </row>
    <row r="357" spans="1:7">
      <c r="A357" s="23" t="str">
        <f t="shared" ca="1" si="69"/>
        <v/>
      </c>
      <c r="B357" s="24" t="str">
        <f t="shared" ca="1" si="70"/>
        <v/>
      </c>
      <c r="C357" s="25" t="str">
        <f t="shared" ca="1" si="71"/>
        <v/>
      </c>
      <c r="D357" s="25" t="str">
        <f t="shared" ca="1" si="72"/>
        <v/>
      </c>
      <c r="E357" s="25" t="str">
        <f t="shared" ca="1" si="73"/>
        <v/>
      </c>
      <c r="F357" s="25" t="str">
        <f t="shared" ca="1" si="74"/>
        <v/>
      </c>
      <c r="G357" s="25" t="str">
        <f t="shared" ca="1" si="75"/>
        <v/>
      </c>
    </row>
    <row r="358" spans="1:7">
      <c r="A358" s="20" t="str">
        <f t="shared" ca="1" si="69"/>
        <v/>
      </c>
      <c r="B358" s="21" t="str">
        <f t="shared" ca="1" si="70"/>
        <v/>
      </c>
      <c r="C358" s="22" t="str">
        <f t="shared" ca="1" si="71"/>
        <v/>
      </c>
      <c r="D358" s="22" t="str">
        <f t="shared" ca="1" si="72"/>
        <v/>
      </c>
      <c r="E358" s="22" t="str">
        <f t="shared" ca="1" si="73"/>
        <v/>
      </c>
      <c r="F358" s="22" t="str">
        <f t="shared" ca="1" si="74"/>
        <v/>
      </c>
      <c r="G358" s="22" t="str">
        <f t="shared" ca="1" si="75"/>
        <v/>
      </c>
    </row>
    <row r="359" spans="1:7">
      <c r="A359" s="20" t="str">
        <f t="shared" ca="1" si="69"/>
        <v/>
      </c>
      <c r="B359" s="21" t="str">
        <f t="shared" ca="1" si="70"/>
        <v/>
      </c>
      <c r="C359" s="22" t="str">
        <f t="shared" ca="1" si="71"/>
        <v/>
      </c>
      <c r="D359" s="22" t="str">
        <f t="shared" ca="1" si="72"/>
        <v/>
      </c>
      <c r="E359" s="22" t="str">
        <f t="shared" ca="1" si="73"/>
        <v/>
      </c>
      <c r="F359" s="22" t="str">
        <f t="shared" ca="1" si="74"/>
        <v/>
      </c>
      <c r="G359" s="22" t="str">
        <f t="shared" ca="1" si="75"/>
        <v/>
      </c>
    </row>
    <row r="360" spans="1:7">
      <c r="A360" s="23" t="str">
        <f t="shared" ca="1" si="69"/>
        <v/>
      </c>
      <c r="B360" s="24" t="str">
        <f t="shared" ca="1" si="70"/>
        <v/>
      </c>
      <c r="C360" s="25" t="str">
        <f t="shared" ca="1" si="71"/>
        <v/>
      </c>
      <c r="D360" s="25" t="str">
        <f t="shared" ca="1" si="72"/>
        <v/>
      </c>
      <c r="E360" s="25" t="str">
        <f t="shared" ca="1" si="73"/>
        <v/>
      </c>
      <c r="F360" s="25" t="str">
        <f t="shared" ca="1" si="74"/>
        <v/>
      </c>
      <c r="G360" s="25" t="str">
        <f t="shared" ca="1" si="75"/>
        <v/>
      </c>
    </row>
    <row r="361" spans="1:7">
      <c r="A361" s="20" t="str">
        <f t="shared" ca="1" si="69"/>
        <v/>
      </c>
      <c r="B361" s="21" t="str">
        <f t="shared" ca="1" si="70"/>
        <v/>
      </c>
      <c r="C361" s="22" t="str">
        <f t="shared" ca="1" si="71"/>
        <v/>
      </c>
      <c r="D361" s="22" t="str">
        <f t="shared" ca="1" si="72"/>
        <v/>
      </c>
      <c r="E361" s="22" t="str">
        <f t="shared" ca="1" si="73"/>
        <v/>
      </c>
      <c r="F361" s="22" t="str">
        <f t="shared" ca="1" si="74"/>
        <v/>
      </c>
      <c r="G361" s="22" t="str">
        <f t="shared" ca="1" si="75"/>
        <v/>
      </c>
    </row>
    <row r="362" spans="1:7">
      <c r="A362" s="20" t="str">
        <f t="shared" ca="1" si="69"/>
        <v/>
      </c>
      <c r="B362" s="21" t="str">
        <f t="shared" ca="1" si="70"/>
        <v/>
      </c>
      <c r="C362" s="22" t="str">
        <f t="shared" ca="1" si="71"/>
        <v/>
      </c>
      <c r="D362" s="22" t="str">
        <f t="shared" ca="1" si="72"/>
        <v/>
      </c>
      <c r="E362" s="22" t="str">
        <f t="shared" ca="1" si="73"/>
        <v/>
      </c>
      <c r="F362" s="22" t="str">
        <f t="shared" ca="1" si="74"/>
        <v/>
      </c>
      <c r="G362" s="22" t="str">
        <f t="shared" ca="1" si="75"/>
        <v/>
      </c>
    </row>
    <row r="363" spans="1:7">
      <c r="A363" s="23" t="str">
        <f t="shared" ca="1" si="69"/>
        <v/>
      </c>
      <c r="B363" s="24" t="str">
        <f t="shared" ca="1" si="70"/>
        <v/>
      </c>
      <c r="C363" s="25" t="str">
        <f t="shared" ca="1" si="71"/>
        <v/>
      </c>
      <c r="D363" s="25" t="str">
        <f t="shared" ca="1" si="72"/>
        <v/>
      </c>
      <c r="E363" s="25" t="str">
        <f t="shared" ca="1" si="73"/>
        <v/>
      </c>
      <c r="F363" s="25" t="str">
        <f t="shared" ca="1" si="74"/>
        <v/>
      </c>
      <c r="G363" s="25" t="str">
        <f t="shared" ca="1" si="75"/>
        <v/>
      </c>
    </row>
    <row r="364" spans="1:7">
      <c r="A364" s="17" t="str">
        <f t="shared" ref="A364:A379" ca="1" si="76">payment.Num</f>
        <v/>
      </c>
      <c r="B364" s="18" t="str">
        <f t="shared" ref="B364:B379" ca="1" si="77">Show.Date</f>
        <v/>
      </c>
      <c r="C364" s="19" t="str">
        <f t="shared" ref="C364:C379" ca="1" si="78">Beg.Bal</f>
        <v/>
      </c>
      <c r="D364" s="19" t="str">
        <f t="shared" ref="D364:D379" ca="1" si="79">Interest</f>
        <v/>
      </c>
      <c r="E364" s="19" t="str">
        <f t="shared" ref="E364:E379" ca="1" si="80">Principal</f>
        <v/>
      </c>
      <c r="F364" s="19" t="str">
        <f t="shared" ref="F364:F379" ca="1" si="81">Ending.Balance</f>
        <v/>
      </c>
      <c r="G364" s="19" t="str">
        <f t="shared" ref="G364:G379" ca="1" si="82">Cum.Interest</f>
        <v/>
      </c>
    </row>
    <row r="365" spans="1:7">
      <c r="A365" s="20" t="str">
        <f t="shared" ca="1" si="76"/>
        <v/>
      </c>
      <c r="B365" s="21" t="str">
        <f t="shared" ca="1" si="77"/>
        <v/>
      </c>
      <c r="C365" s="22" t="str">
        <f t="shared" ca="1" si="78"/>
        <v/>
      </c>
      <c r="D365" s="22" t="str">
        <f t="shared" ca="1" si="79"/>
        <v/>
      </c>
      <c r="E365" s="22" t="str">
        <f t="shared" ca="1" si="80"/>
        <v/>
      </c>
      <c r="F365" s="22" t="str">
        <f t="shared" ca="1" si="81"/>
        <v/>
      </c>
      <c r="G365" s="22" t="str">
        <f t="shared" ca="1" si="82"/>
        <v/>
      </c>
    </row>
    <row r="366" spans="1:7">
      <c r="A366" s="23" t="str">
        <f t="shared" ca="1" si="76"/>
        <v/>
      </c>
      <c r="B366" s="24" t="str">
        <f t="shared" ca="1" si="77"/>
        <v/>
      </c>
      <c r="C366" s="25" t="str">
        <f t="shared" ca="1" si="78"/>
        <v/>
      </c>
      <c r="D366" s="25" t="str">
        <f t="shared" ca="1" si="79"/>
        <v/>
      </c>
      <c r="E366" s="25" t="str">
        <f t="shared" ca="1" si="80"/>
        <v/>
      </c>
      <c r="F366" s="25" t="str">
        <f t="shared" ca="1" si="81"/>
        <v/>
      </c>
      <c r="G366" s="25" t="str">
        <f t="shared" ca="1" si="82"/>
        <v/>
      </c>
    </row>
    <row r="367" spans="1:7">
      <c r="A367" s="20" t="str">
        <f t="shared" ca="1" si="76"/>
        <v/>
      </c>
      <c r="B367" s="21" t="str">
        <f t="shared" ca="1" si="77"/>
        <v/>
      </c>
      <c r="C367" s="22" t="str">
        <f t="shared" ca="1" si="78"/>
        <v/>
      </c>
      <c r="D367" s="22" t="str">
        <f t="shared" ca="1" si="79"/>
        <v/>
      </c>
      <c r="E367" s="22" t="str">
        <f t="shared" ca="1" si="80"/>
        <v/>
      </c>
      <c r="F367" s="22" t="str">
        <f t="shared" ca="1" si="81"/>
        <v/>
      </c>
      <c r="G367" s="22" t="str">
        <f t="shared" ca="1" si="82"/>
        <v/>
      </c>
    </row>
    <row r="368" spans="1:7">
      <c r="A368" s="20" t="str">
        <f t="shared" ca="1" si="76"/>
        <v/>
      </c>
      <c r="B368" s="21" t="str">
        <f t="shared" ca="1" si="77"/>
        <v/>
      </c>
      <c r="C368" s="22" t="str">
        <f t="shared" ca="1" si="78"/>
        <v/>
      </c>
      <c r="D368" s="22" t="str">
        <f t="shared" ca="1" si="79"/>
        <v/>
      </c>
      <c r="E368" s="22" t="str">
        <f t="shared" ca="1" si="80"/>
        <v/>
      </c>
      <c r="F368" s="22" t="str">
        <f t="shared" ca="1" si="81"/>
        <v/>
      </c>
      <c r="G368" s="22" t="str">
        <f t="shared" ca="1" si="82"/>
        <v/>
      </c>
    </row>
    <row r="369" spans="1:7">
      <c r="A369" s="23" t="str">
        <f t="shared" ca="1" si="76"/>
        <v/>
      </c>
      <c r="B369" s="24" t="str">
        <f t="shared" ca="1" si="77"/>
        <v/>
      </c>
      <c r="C369" s="25" t="str">
        <f t="shared" ca="1" si="78"/>
        <v/>
      </c>
      <c r="D369" s="25" t="str">
        <f t="shared" ca="1" si="79"/>
        <v/>
      </c>
      <c r="E369" s="25" t="str">
        <f t="shared" ca="1" si="80"/>
        <v/>
      </c>
      <c r="F369" s="25" t="str">
        <f t="shared" ca="1" si="81"/>
        <v/>
      </c>
      <c r="G369" s="25" t="str">
        <f t="shared" ca="1" si="82"/>
        <v/>
      </c>
    </row>
    <row r="370" spans="1:7">
      <c r="A370" s="20" t="str">
        <f t="shared" ca="1" si="76"/>
        <v/>
      </c>
      <c r="B370" s="21" t="str">
        <f t="shared" ca="1" si="77"/>
        <v/>
      </c>
      <c r="C370" s="22" t="str">
        <f t="shared" ca="1" si="78"/>
        <v/>
      </c>
      <c r="D370" s="22" t="str">
        <f t="shared" ca="1" si="79"/>
        <v/>
      </c>
      <c r="E370" s="22" t="str">
        <f t="shared" ca="1" si="80"/>
        <v/>
      </c>
      <c r="F370" s="22" t="str">
        <f t="shared" ca="1" si="81"/>
        <v/>
      </c>
      <c r="G370" s="22" t="str">
        <f t="shared" ca="1" si="82"/>
        <v/>
      </c>
    </row>
    <row r="371" spans="1:7">
      <c r="A371" s="20" t="str">
        <f t="shared" ca="1" si="76"/>
        <v/>
      </c>
      <c r="B371" s="21" t="str">
        <f t="shared" ca="1" si="77"/>
        <v/>
      </c>
      <c r="C371" s="22" t="str">
        <f t="shared" ca="1" si="78"/>
        <v/>
      </c>
      <c r="D371" s="22" t="str">
        <f t="shared" ca="1" si="79"/>
        <v/>
      </c>
      <c r="E371" s="22" t="str">
        <f t="shared" ca="1" si="80"/>
        <v/>
      </c>
      <c r="F371" s="22" t="str">
        <f t="shared" ca="1" si="81"/>
        <v/>
      </c>
      <c r="G371" s="22" t="str">
        <f t="shared" ca="1" si="82"/>
        <v/>
      </c>
    </row>
    <row r="372" spans="1:7">
      <c r="A372" s="23" t="str">
        <f t="shared" ca="1" si="76"/>
        <v/>
      </c>
      <c r="B372" s="24" t="str">
        <f t="shared" ca="1" si="77"/>
        <v/>
      </c>
      <c r="C372" s="25" t="str">
        <f t="shared" ca="1" si="78"/>
        <v/>
      </c>
      <c r="D372" s="25" t="str">
        <f t="shared" ca="1" si="79"/>
        <v/>
      </c>
      <c r="E372" s="25" t="str">
        <f t="shared" ca="1" si="80"/>
        <v/>
      </c>
      <c r="F372" s="25" t="str">
        <f t="shared" ca="1" si="81"/>
        <v/>
      </c>
      <c r="G372" s="25" t="str">
        <f t="shared" ca="1" si="82"/>
        <v/>
      </c>
    </row>
    <row r="373" spans="1:7">
      <c r="A373" s="17" t="str">
        <f t="shared" ca="1" si="76"/>
        <v/>
      </c>
      <c r="B373" s="18" t="str">
        <f t="shared" ca="1" si="77"/>
        <v/>
      </c>
      <c r="C373" s="19" t="str">
        <f t="shared" ca="1" si="78"/>
        <v/>
      </c>
      <c r="D373" s="19" t="str">
        <f t="shared" ca="1" si="79"/>
        <v/>
      </c>
      <c r="E373" s="19" t="str">
        <f t="shared" ca="1" si="80"/>
        <v/>
      </c>
      <c r="F373" s="19" t="str">
        <f t="shared" ca="1" si="81"/>
        <v/>
      </c>
      <c r="G373" s="19" t="str">
        <f t="shared" ca="1" si="82"/>
        <v/>
      </c>
    </row>
    <row r="374" spans="1:7">
      <c r="A374" s="20" t="str">
        <f t="shared" ca="1" si="76"/>
        <v/>
      </c>
      <c r="B374" s="21" t="str">
        <f t="shared" ca="1" si="77"/>
        <v/>
      </c>
      <c r="C374" s="22" t="str">
        <f t="shared" ca="1" si="78"/>
        <v/>
      </c>
      <c r="D374" s="22" t="str">
        <f t="shared" ca="1" si="79"/>
        <v/>
      </c>
      <c r="E374" s="22" t="str">
        <f t="shared" ca="1" si="80"/>
        <v/>
      </c>
      <c r="F374" s="22" t="str">
        <f t="shared" ca="1" si="81"/>
        <v/>
      </c>
      <c r="G374" s="22" t="str">
        <f t="shared" ca="1" si="82"/>
        <v/>
      </c>
    </row>
    <row r="375" spans="1:7">
      <c r="A375" s="23" t="str">
        <f t="shared" ca="1" si="76"/>
        <v/>
      </c>
      <c r="B375" s="24" t="str">
        <f t="shared" ca="1" si="77"/>
        <v/>
      </c>
      <c r="C375" s="25" t="str">
        <f t="shared" ca="1" si="78"/>
        <v/>
      </c>
      <c r="D375" s="25" t="str">
        <f t="shared" ca="1" si="79"/>
        <v/>
      </c>
      <c r="E375" s="25" t="str">
        <f t="shared" ca="1" si="80"/>
        <v/>
      </c>
      <c r="F375" s="25" t="str">
        <f t="shared" ca="1" si="81"/>
        <v/>
      </c>
      <c r="G375" s="25" t="str">
        <f t="shared" ca="1" si="82"/>
        <v/>
      </c>
    </row>
    <row r="376" spans="1:7">
      <c r="A376" s="20" t="str">
        <f t="shared" ca="1" si="76"/>
        <v/>
      </c>
      <c r="B376" s="21" t="str">
        <f t="shared" ca="1" si="77"/>
        <v/>
      </c>
      <c r="C376" s="22" t="str">
        <f t="shared" ca="1" si="78"/>
        <v/>
      </c>
      <c r="D376" s="22" t="str">
        <f t="shared" ca="1" si="79"/>
        <v/>
      </c>
      <c r="E376" s="22" t="str">
        <f t="shared" ca="1" si="80"/>
        <v/>
      </c>
      <c r="F376" s="22" t="str">
        <f t="shared" ca="1" si="81"/>
        <v/>
      </c>
      <c r="G376" s="22" t="str">
        <f t="shared" ca="1" si="82"/>
        <v/>
      </c>
    </row>
    <row r="377" spans="1:7">
      <c r="A377" s="20" t="str">
        <f t="shared" ca="1" si="76"/>
        <v/>
      </c>
      <c r="B377" s="21" t="str">
        <f t="shared" ca="1" si="77"/>
        <v/>
      </c>
      <c r="C377" s="22" t="str">
        <f t="shared" ca="1" si="78"/>
        <v/>
      </c>
      <c r="D377" s="22" t="str">
        <f t="shared" ca="1" si="79"/>
        <v/>
      </c>
      <c r="E377" s="22" t="str">
        <f t="shared" ca="1" si="80"/>
        <v/>
      </c>
      <c r="F377" s="22" t="str">
        <f t="shared" ca="1" si="81"/>
        <v/>
      </c>
      <c r="G377" s="22" t="str">
        <f t="shared" ca="1" si="82"/>
        <v/>
      </c>
    </row>
    <row r="378" spans="1:7">
      <c r="A378" s="23" t="str">
        <f t="shared" ca="1" si="76"/>
        <v/>
      </c>
      <c r="B378" s="24" t="str">
        <f t="shared" ca="1" si="77"/>
        <v/>
      </c>
      <c r="C378" s="25" t="str">
        <f t="shared" ca="1" si="78"/>
        <v/>
      </c>
      <c r="D378" s="25" t="str">
        <f t="shared" ca="1" si="79"/>
        <v/>
      </c>
      <c r="E378" s="25" t="str">
        <f t="shared" ca="1" si="80"/>
        <v/>
      </c>
      <c r="F378" s="25" t="str">
        <f t="shared" ca="1" si="81"/>
        <v/>
      </c>
      <c r="G378" s="25" t="str">
        <f t="shared" ca="1" si="82"/>
        <v/>
      </c>
    </row>
    <row r="379" spans="1:7">
      <c r="A379" s="20" t="str">
        <f t="shared" ca="1" si="76"/>
        <v/>
      </c>
      <c r="B379" s="21" t="str">
        <f t="shared" ca="1" si="77"/>
        <v/>
      </c>
      <c r="C379" s="22" t="str">
        <f t="shared" ca="1" si="78"/>
        <v/>
      </c>
      <c r="D379" s="22" t="str">
        <f t="shared" ca="1" si="79"/>
        <v/>
      </c>
      <c r="E379" s="22" t="str">
        <f t="shared" ca="1" si="80"/>
        <v/>
      </c>
      <c r="F379" s="22" t="str">
        <f t="shared" ca="1" si="81"/>
        <v/>
      </c>
      <c r="G379" s="22" t="str">
        <f t="shared" ca="1" si="82"/>
        <v/>
      </c>
    </row>
    <row r="380" spans="1:7">
      <c r="A380" s="20" t="str">
        <f ca="1">payment.Num</f>
        <v/>
      </c>
      <c r="B380" s="21" t="str">
        <f ca="1">Show.Date</f>
        <v/>
      </c>
      <c r="C380" s="22" t="str">
        <f ca="1">Beg.Bal</f>
        <v/>
      </c>
      <c r="D380" s="22" t="str">
        <f ca="1">Interest</f>
        <v/>
      </c>
      <c r="E380" s="22" t="str">
        <f ca="1">Principal</f>
        <v/>
      </c>
      <c r="F380" s="22" t="str">
        <f ca="1">Ending.Balance</f>
        <v/>
      </c>
      <c r="G380" s="22" t="str">
        <f ca="1">Cum.Interest</f>
        <v/>
      </c>
    </row>
    <row r="381" spans="1:7">
      <c r="A381" s="23" t="str">
        <f ca="1">payment.Num</f>
        <v/>
      </c>
      <c r="B381" s="24" t="str">
        <f ca="1">Show.Date</f>
        <v/>
      </c>
      <c r="C381" s="25" t="str">
        <f ca="1">Beg.Bal</f>
        <v/>
      </c>
      <c r="D381" s="25" t="str">
        <f ca="1">Interest</f>
        <v/>
      </c>
      <c r="E381" s="25" t="str">
        <f ca="1">Principal</f>
        <v/>
      </c>
      <c r="F381" s="25" t="str">
        <f ca="1">Ending.Balance</f>
        <v/>
      </c>
      <c r="G381" s="25" t="str">
        <f ca="1">Cum.Interest</f>
        <v/>
      </c>
    </row>
  </sheetData>
  <phoneticPr fontId="0" type="noConversion"/>
  <pageMargins left="0.75" right="0.75" top="0.7" bottom="0.76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Business Development Coordinat</dc:creator>
  <cp:keywords/>
  <dc:description/>
  <cp:lastModifiedBy>X</cp:lastModifiedBy>
  <cp:revision/>
  <dcterms:created xsi:type="dcterms:W3CDTF">1998-10-25T23:39:19Z</dcterms:created>
  <dcterms:modified xsi:type="dcterms:W3CDTF">2022-04-29T15:57:26Z</dcterms:modified>
  <cp:category/>
  <cp:contentStatus/>
</cp:coreProperties>
</file>