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.Fejka\Downloads\"/>
    </mc:Choice>
  </mc:AlternateContent>
  <xr:revisionPtr revIDLastSave="0" documentId="13_ncr:1_{9C7D13E1-7240-4DFB-AA3B-A01E3C6B17E4}" xr6:coauthVersionLast="47" xr6:coauthVersionMax="47" xr10:uidLastSave="{00000000-0000-0000-0000-000000000000}"/>
  <bookViews>
    <workbookView xWindow="-16560" yWindow="-103" windowWidth="16663" windowHeight="8863" tabRatio="768" firstSheet="2" activeTab="2" xr2:uid="{BE0407B7-54C0-4B84-99AB-C7A548ED0281}"/>
  </bookViews>
  <sheets>
    <sheet name="League Record" sheetId="35" r:id="rId1"/>
    <sheet name="Stats to Filter" sheetId="6" r:id="rId2"/>
    <sheet name="Total" sheetId="3" r:id="rId3"/>
    <sheet name="Game 1 (9-19)" sheetId="1" r:id="rId4"/>
    <sheet name="Game 2 (15-21) " sheetId="2" r:id="rId5"/>
    <sheet name="Game 3 (9-5) " sheetId="4" r:id="rId6"/>
    <sheet name="Game 4 (19-10) " sheetId="5" r:id="rId7"/>
    <sheet name="Game 5 (14-15) " sheetId="7" r:id="rId8"/>
    <sheet name="Game 6 (15-12)" sheetId="8" r:id="rId9"/>
    <sheet name="Game 7 (13-13)" sheetId="20" r:id="rId10"/>
    <sheet name="Game 8 (12-16)" sheetId="21" r:id="rId11"/>
    <sheet name="Game 9 (15-5) " sheetId="22" r:id="rId12"/>
    <sheet name="Game 10 (16-11) " sheetId="23" r:id="rId13"/>
    <sheet name="Game 11 (14-12) " sheetId="24" r:id="rId14"/>
    <sheet name="Game 12 (14-15) " sheetId="25" r:id="rId15"/>
    <sheet name="Game 13 (11-12) " sheetId="26" r:id="rId16"/>
    <sheet name="Game 14 (12-22)" sheetId="27" r:id="rId17"/>
    <sheet name="Game 15 (12-14)" sheetId="28" r:id="rId18"/>
    <sheet name="Game 16 (16-14) " sheetId="32" r:id="rId19"/>
    <sheet name="Game 17 (8-10) " sheetId="33" r:id="rId20"/>
    <sheet name="Game 18 (19-14) " sheetId="34" r:id="rId21"/>
    <sheet name="Playoff 1 (19-16)" sheetId="37" r:id="rId22"/>
    <sheet name="Playoff 2 (8-12)" sheetId="38" r:id="rId23"/>
    <sheet name="Playoff 3 (11-12)" sheetId="39" r:id="rId24"/>
  </sheets>
  <definedNames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1" hidden="1">'Stats to Filter'!$C$6:$W$18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3" l="1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D17" i="3"/>
  <c r="D16" i="3"/>
  <c r="D15" i="3"/>
  <c r="D1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D5" i="3"/>
  <c r="D6" i="3"/>
  <c r="D7" i="3"/>
  <c r="D8" i="3"/>
  <c r="D9" i="3"/>
  <c r="D10" i="3"/>
  <c r="D11" i="3"/>
  <c r="D12" i="3"/>
  <c r="D13" i="3"/>
  <c r="D18" i="3"/>
  <c r="D19" i="3"/>
  <c r="D20" i="3"/>
  <c r="D4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J36" i="39"/>
  <c r="K36" i="39"/>
  <c r="L36" i="39"/>
  <c r="M36" i="39"/>
  <c r="F36" i="39"/>
  <c r="U36" i="39"/>
  <c r="G36" i="39"/>
  <c r="N36" i="39"/>
  <c r="Q36" i="39"/>
  <c r="O36" i="39"/>
  <c r="E36" i="39"/>
  <c r="V36" i="39"/>
  <c r="W36" i="39"/>
  <c r="T36" i="39"/>
  <c r="S36" i="39"/>
  <c r="R36" i="39"/>
  <c r="P36" i="39"/>
  <c r="I36" i="39"/>
  <c r="H36" i="39"/>
  <c r="D36" i="39"/>
  <c r="J35" i="39"/>
  <c r="K35" i="39"/>
  <c r="L35" i="39"/>
  <c r="M35" i="39"/>
  <c r="F35" i="39"/>
  <c r="U35" i="39"/>
  <c r="G35" i="39"/>
  <c r="N35" i="39"/>
  <c r="Q35" i="39"/>
  <c r="O35" i="39"/>
  <c r="E35" i="39"/>
  <c r="V35" i="39"/>
  <c r="W35" i="39"/>
  <c r="T35" i="39"/>
  <c r="S35" i="39"/>
  <c r="R35" i="39"/>
  <c r="P35" i="39"/>
  <c r="I35" i="39"/>
  <c r="H35" i="39"/>
  <c r="D35" i="39"/>
  <c r="J34" i="39"/>
  <c r="K34" i="39"/>
  <c r="L34" i="39"/>
  <c r="M34" i="39"/>
  <c r="F34" i="39"/>
  <c r="U34" i="39"/>
  <c r="G34" i="39"/>
  <c r="N34" i="39"/>
  <c r="Q34" i="39"/>
  <c r="O34" i="39"/>
  <c r="E34" i="39"/>
  <c r="V34" i="39"/>
  <c r="W34" i="39"/>
  <c r="T34" i="39"/>
  <c r="S34" i="39"/>
  <c r="R34" i="39"/>
  <c r="P34" i="39"/>
  <c r="I34" i="39"/>
  <c r="H34" i="39"/>
  <c r="D34" i="39"/>
  <c r="J33" i="39"/>
  <c r="K33" i="39"/>
  <c r="L33" i="39"/>
  <c r="M33" i="39"/>
  <c r="F33" i="39"/>
  <c r="U33" i="39"/>
  <c r="G33" i="39"/>
  <c r="N33" i="39"/>
  <c r="Q33" i="39"/>
  <c r="O33" i="39"/>
  <c r="E33" i="39"/>
  <c r="V33" i="39"/>
  <c r="W33" i="39"/>
  <c r="T33" i="39"/>
  <c r="S33" i="39"/>
  <c r="R33" i="39"/>
  <c r="P33" i="39"/>
  <c r="I33" i="39"/>
  <c r="H33" i="39"/>
  <c r="D33" i="39"/>
  <c r="J32" i="39"/>
  <c r="K32" i="39"/>
  <c r="L32" i="39"/>
  <c r="M32" i="39"/>
  <c r="F32" i="39"/>
  <c r="U32" i="39"/>
  <c r="G32" i="39"/>
  <c r="N32" i="39"/>
  <c r="Q32" i="39"/>
  <c r="O32" i="39"/>
  <c r="E32" i="39"/>
  <c r="V32" i="39"/>
  <c r="W32" i="39"/>
  <c r="T32" i="39"/>
  <c r="S32" i="39"/>
  <c r="R32" i="39"/>
  <c r="P32" i="39"/>
  <c r="I32" i="39"/>
  <c r="H32" i="39"/>
  <c r="D32" i="39"/>
  <c r="J31" i="39"/>
  <c r="K31" i="39"/>
  <c r="L31" i="39"/>
  <c r="M31" i="39"/>
  <c r="F31" i="39"/>
  <c r="U31" i="39"/>
  <c r="G31" i="39"/>
  <c r="N31" i="39"/>
  <c r="Q31" i="39"/>
  <c r="O31" i="39"/>
  <c r="E31" i="39"/>
  <c r="V31" i="39"/>
  <c r="W31" i="39"/>
  <c r="T31" i="39"/>
  <c r="S31" i="39"/>
  <c r="R31" i="39"/>
  <c r="P31" i="39"/>
  <c r="I31" i="39"/>
  <c r="H31" i="39"/>
  <c r="D31" i="39"/>
  <c r="J30" i="39"/>
  <c r="K30" i="39"/>
  <c r="L30" i="39"/>
  <c r="M30" i="39"/>
  <c r="F30" i="39"/>
  <c r="U30" i="39"/>
  <c r="G30" i="39"/>
  <c r="N30" i="39"/>
  <c r="Q30" i="39"/>
  <c r="O30" i="39"/>
  <c r="E30" i="39"/>
  <c r="V30" i="39"/>
  <c r="W30" i="39"/>
  <c r="T30" i="39"/>
  <c r="S30" i="39"/>
  <c r="R30" i="39"/>
  <c r="P30" i="39"/>
  <c r="I30" i="39"/>
  <c r="H30" i="39"/>
  <c r="D30" i="39"/>
  <c r="J29" i="39"/>
  <c r="K29" i="39"/>
  <c r="L29" i="39"/>
  <c r="M29" i="39"/>
  <c r="F29" i="39"/>
  <c r="U29" i="39"/>
  <c r="G29" i="39"/>
  <c r="N29" i="39"/>
  <c r="Q29" i="39"/>
  <c r="O29" i="39"/>
  <c r="E29" i="39"/>
  <c r="V29" i="39"/>
  <c r="W29" i="39"/>
  <c r="T29" i="39"/>
  <c r="S29" i="39"/>
  <c r="R29" i="39"/>
  <c r="P29" i="39"/>
  <c r="I29" i="39"/>
  <c r="H29" i="39"/>
  <c r="D29" i="39"/>
  <c r="J28" i="39"/>
  <c r="K28" i="39"/>
  <c r="L28" i="39"/>
  <c r="M28" i="39"/>
  <c r="F28" i="39"/>
  <c r="U28" i="39"/>
  <c r="G28" i="39"/>
  <c r="N28" i="39"/>
  <c r="Q28" i="39"/>
  <c r="O28" i="39"/>
  <c r="E28" i="39"/>
  <c r="V28" i="39"/>
  <c r="W28" i="39"/>
  <c r="T28" i="39"/>
  <c r="S28" i="39"/>
  <c r="R28" i="39"/>
  <c r="P28" i="39"/>
  <c r="I28" i="39"/>
  <c r="H28" i="39"/>
  <c r="D28" i="39"/>
  <c r="J27" i="39"/>
  <c r="K27" i="39"/>
  <c r="L27" i="39"/>
  <c r="M27" i="39"/>
  <c r="F27" i="39"/>
  <c r="U27" i="39"/>
  <c r="G27" i="39"/>
  <c r="N27" i="39"/>
  <c r="Q27" i="39"/>
  <c r="O27" i="39"/>
  <c r="E27" i="39"/>
  <c r="V27" i="39"/>
  <c r="W27" i="39"/>
  <c r="T27" i="39"/>
  <c r="S27" i="39"/>
  <c r="R27" i="39"/>
  <c r="P27" i="39"/>
  <c r="I27" i="39"/>
  <c r="H27" i="39"/>
  <c r="D27" i="39"/>
  <c r="U19" i="39"/>
  <c r="V19" i="39"/>
  <c r="W19" i="39"/>
  <c r="T19" i="39"/>
  <c r="U18" i="39"/>
  <c r="V18" i="39"/>
  <c r="W18" i="39"/>
  <c r="T18" i="39"/>
  <c r="U17" i="39"/>
  <c r="V17" i="39"/>
  <c r="W17" i="39"/>
  <c r="T17" i="39"/>
  <c r="U16" i="39"/>
  <c r="V16" i="39"/>
  <c r="W16" i="39"/>
  <c r="T16" i="39"/>
  <c r="U15" i="39"/>
  <c r="V15" i="39"/>
  <c r="W15" i="39"/>
  <c r="T15" i="39"/>
  <c r="U14" i="39"/>
  <c r="V14" i="39"/>
  <c r="W14" i="39"/>
  <c r="T14" i="39"/>
  <c r="U13" i="39"/>
  <c r="V13" i="39"/>
  <c r="W13" i="39"/>
  <c r="T13" i="39"/>
  <c r="U12" i="39"/>
  <c r="V12" i="39"/>
  <c r="W12" i="39"/>
  <c r="T12" i="39"/>
  <c r="U11" i="39"/>
  <c r="V11" i="39"/>
  <c r="W11" i="39"/>
  <c r="T11" i="39"/>
  <c r="U10" i="39"/>
  <c r="V10" i="39"/>
  <c r="W10" i="39"/>
  <c r="T10" i="39"/>
  <c r="U9" i="39"/>
  <c r="V9" i="39"/>
  <c r="W9" i="39"/>
  <c r="T9" i="39"/>
  <c r="U8" i="39"/>
  <c r="V8" i="39"/>
  <c r="W8" i="39"/>
  <c r="T8" i="39"/>
  <c r="U7" i="39"/>
  <c r="V7" i="39"/>
  <c r="W7" i="39"/>
  <c r="T7" i="39"/>
  <c r="U6" i="39"/>
  <c r="V6" i="39"/>
  <c r="W6" i="39"/>
  <c r="T6" i="39"/>
  <c r="U5" i="39"/>
  <c r="V5" i="39"/>
  <c r="W5" i="39"/>
  <c r="T5" i="39"/>
  <c r="U4" i="39"/>
  <c r="V4" i="39"/>
  <c r="W4" i="39"/>
  <c r="T4" i="39"/>
  <c r="H37" i="38"/>
  <c r="J37" i="38"/>
  <c r="K37" i="38"/>
  <c r="L37" i="38"/>
  <c r="M37" i="38"/>
  <c r="F37" i="38"/>
  <c r="U37" i="38"/>
  <c r="G37" i="38"/>
  <c r="N37" i="38"/>
  <c r="Q37" i="38"/>
  <c r="O37" i="38"/>
  <c r="E37" i="38"/>
  <c r="V37" i="38"/>
  <c r="W37" i="38"/>
  <c r="T37" i="38"/>
  <c r="S37" i="38"/>
  <c r="R37" i="38"/>
  <c r="P37" i="38"/>
  <c r="I37" i="38"/>
  <c r="D37" i="38"/>
  <c r="J36" i="38"/>
  <c r="K36" i="38"/>
  <c r="L36" i="38"/>
  <c r="M36" i="38"/>
  <c r="F36" i="38"/>
  <c r="U36" i="38"/>
  <c r="G36" i="38"/>
  <c r="N36" i="38"/>
  <c r="Q36" i="38"/>
  <c r="O36" i="38"/>
  <c r="E36" i="38"/>
  <c r="V36" i="38"/>
  <c r="W36" i="38"/>
  <c r="T36" i="38"/>
  <c r="S36" i="38"/>
  <c r="R36" i="38"/>
  <c r="P36" i="38"/>
  <c r="I36" i="38"/>
  <c r="H36" i="38"/>
  <c r="D36" i="38"/>
  <c r="J35" i="38"/>
  <c r="K35" i="38"/>
  <c r="L35" i="38"/>
  <c r="M35" i="38"/>
  <c r="F35" i="38"/>
  <c r="U35" i="38"/>
  <c r="G35" i="38"/>
  <c r="N35" i="38"/>
  <c r="Q35" i="38"/>
  <c r="O35" i="38"/>
  <c r="E35" i="38"/>
  <c r="V35" i="38"/>
  <c r="W35" i="38"/>
  <c r="T35" i="38"/>
  <c r="S35" i="38"/>
  <c r="R35" i="38"/>
  <c r="P35" i="38"/>
  <c r="I35" i="38"/>
  <c r="H35" i="38"/>
  <c r="D35" i="38"/>
  <c r="J34" i="38"/>
  <c r="K34" i="38"/>
  <c r="L34" i="38"/>
  <c r="M34" i="38"/>
  <c r="F34" i="38"/>
  <c r="U34" i="38"/>
  <c r="G34" i="38"/>
  <c r="N34" i="38"/>
  <c r="Q34" i="38"/>
  <c r="O34" i="38"/>
  <c r="E34" i="38"/>
  <c r="V34" i="38"/>
  <c r="W34" i="38"/>
  <c r="T34" i="38"/>
  <c r="S34" i="38"/>
  <c r="R34" i="38"/>
  <c r="P34" i="38"/>
  <c r="I34" i="38"/>
  <c r="H34" i="38"/>
  <c r="D34" i="38"/>
  <c r="J33" i="38"/>
  <c r="K33" i="38"/>
  <c r="L33" i="38"/>
  <c r="M33" i="38"/>
  <c r="F33" i="38"/>
  <c r="U33" i="38"/>
  <c r="G33" i="38"/>
  <c r="N33" i="38"/>
  <c r="Q33" i="38"/>
  <c r="O33" i="38"/>
  <c r="E33" i="38"/>
  <c r="V33" i="38"/>
  <c r="W33" i="38"/>
  <c r="T33" i="38"/>
  <c r="S33" i="38"/>
  <c r="R33" i="38"/>
  <c r="P33" i="38"/>
  <c r="I33" i="38"/>
  <c r="H33" i="38"/>
  <c r="D33" i="38"/>
  <c r="J32" i="38"/>
  <c r="K32" i="38"/>
  <c r="L32" i="38"/>
  <c r="M32" i="38"/>
  <c r="F32" i="38"/>
  <c r="U32" i="38"/>
  <c r="G32" i="38"/>
  <c r="N32" i="38"/>
  <c r="Q32" i="38"/>
  <c r="O32" i="38"/>
  <c r="E32" i="38"/>
  <c r="V32" i="38"/>
  <c r="W32" i="38"/>
  <c r="T32" i="38"/>
  <c r="S32" i="38"/>
  <c r="R32" i="38"/>
  <c r="P32" i="38"/>
  <c r="I32" i="38"/>
  <c r="H32" i="38"/>
  <c r="D32" i="38"/>
  <c r="J31" i="38"/>
  <c r="K31" i="38"/>
  <c r="L31" i="38"/>
  <c r="M31" i="38"/>
  <c r="F31" i="38"/>
  <c r="U31" i="38"/>
  <c r="G31" i="38"/>
  <c r="N31" i="38"/>
  <c r="Q31" i="38"/>
  <c r="O31" i="38"/>
  <c r="E31" i="38"/>
  <c r="V31" i="38"/>
  <c r="W31" i="38"/>
  <c r="T31" i="38"/>
  <c r="S31" i="38"/>
  <c r="R31" i="38"/>
  <c r="P31" i="38"/>
  <c r="I31" i="38"/>
  <c r="H31" i="38"/>
  <c r="D31" i="38"/>
  <c r="J30" i="38"/>
  <c r="K30" i="38"/>
  <c r="L30" i="38"/>
  <c r="M30" i="38"/>
  <c r="F30" i="38"/>
  <c r="U30" i="38"/>
  <c r="G30" i="38"/>
  <c r="N30" i="38"/>
  <c r="Q30" i="38"/>
  <c r="O30" i="38"/>
  <c r="E30" i="38"/>
  <c r="V30" i="38"/>
  <c r="W30" i="38"/>
  <c r="T30" i="38"/>
  <c r="S30" i="38"/>
  <c r="R30" i="38"/>
  <c r="P30" i="38"/>
  <c r="I30" i="38"/>
  <c r="H30" i="38"/>
  <c r="D30" i="38"/>
  <c r="J29" i="38"/>
  <c r="K29" i="38"/>
  <c r="L29" i="38"/>
  <c r="M29" i="38"/>
  <c r="F29" i="38"/>
  <c r="U29" i="38"/>
  <c r="G29" i="38"/>
  <c r="N29" i="38"/>
  <c r="Q29" i="38"/>
  <c r="O29" i="38"/>
  <c r="E29" i="38"/>
  <c r="V29" i="38"/>
  <c r="W29" i="38"/>
  <c r="T29" i="38"/>
  <c r="S29" i="38"/>
  <c r="R29" i="38"/>
  <c r="P29" i="38"/>
  <c r="I29" i="38"/>
  <c r="H29" i="38"/>
  <c r="D29" i="38"/>
  <c r="J28" i="38"/>
  <c r="K28" i="38"/>
  <c r="L28" i="38"/>
  <c r="M28" i="38"/>
  <c r="F28" i="38"/>
  <c r="U28" i="38"/>
  <c r="G28" i="38"/>
  <c r="N28" i="38"/>
  <c r="Q28" i="38"/>
  <c r="O28" i="38"/>
  <c r="E28" i="38"/>
  <c r="V28" i="38"/>
  <c r="W28" i="38"/>
  <c r="T28" i="38"/>
  <c r="S28" i="38"/>
  <c r="R28" i="38"/>
  <c r="P28" i="38"/>
  <c r="I28" i="38"/>
  <c r="H28" i="38"/>
  <c r="D28" i="38"/>
  <c r="J27" i="38"/>
  <c r="K27" i="38"/>
  <c r="L27" i="38"/>
  <c r="M27" i="38"/>
  <c r="F27" i="38"/>
  <c r="U27" i="38"/>
  <c r="G27" i="38"/>
  <c r="N27" i="38"/>
  <c r="Q27" i="38"/>
  <c r="O27" i="38"/>
  <c r="E27" i="38"/>
  <c r="V27" i="38"/>
  <c r="W27" i="38"/>
  <c r="T27" i="38"/>
  <c r="S27" i="38"/>
  <c r="R27" i="38"/>
  <c r="P27" i="38"/>
  <c r="I27" i="38"/>
  <c r="H27" i="38"/>
  <c r="D27" i="38"/>
  <c r="U19" i="38"/>
  <c r="V19" i="38"/>
  <c r="W19" i="38"/>
  <c r="T19" i="38"/>
  <c r="U18" i="38"/>
  <c r="V18" i="38"/>
  <c r="W18" i="38"/>
  <c r="T18" i="38"/>
  <c r="U17" i="38"/>
  <c r="V17" i="38"/>
  <c r="W17" i="38"/>
  <c r="T17" i="38"/>
  <c r="U16" i="38"/>
  <c r="V16" i="38"/>
  <c r="W16" i="38"/>
  <c r="T16" i="38"/>
  <c r="U15" i="38"/>
  <c r="V15" i="38"/>
  <c r="W15" i="38"/>
  <c r="T15" i="38"/>
  <c r="U14" i="38"/>
  <c r="V14" i="38"/>
  <c r="W14" i="38"/>
  <c r="T14" i="38"/>
  <c r="U13" i="38"/>
  <c r="V13" i="38"/>
  <c r="W13" i="38"/>
  <c r="T13" i="38"/>
  <c r="U12" i="38"/>
  <c r="V12" i="38"/>
  <c r="W12" i="38"/>
  <c r="T12" i="38"/>
  <c r="U11" i="38"/>
  <c r="V11" i="38"/>
  <c r="W11" i="38"/>
  <c r="T11" i="38"/>
  <c r="U10" i="38"/>
  <c r="V10" i="38"/>
  <c r="W10" i="38"/>
  <c r="T10" i="38"/>
  <c r="U9" i="38"/>
  <c r="V9" i="38"/>
  <c r="W9" i="38"/>
  <c r="T9" i="38"/>
  <c r="U8" i="38"/>
  <c r="V8" i="38"/>
  <c r="W8" i="38"/>
  <c r="T8" i="38"/>
  <c r="U7" i="38"/>
  <c r="V7" i="38"/>
  <c r="W7" i="38"/>
  <c r="T7" i="38"/>
  <c r="U6" i="38"/>
  <c r="V6" i="38"/>
  <c r="W6" i="38"/>
  <c r="T6" i="38"/>
  <c r="U5" i="38"/>
  <c r="V5" i="38"/>
  <c r="W5" i="38"/>
  <c r="T5" i="38"/>
  <c r="U4" i="38"/>
  <c r="V4" i="38"/>
  <c r="W4" i="38"/>
  <c r="T4" i="38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J36" i="37"/>
  <c r="K36" i="37"/>
  <c r="L36" i="37"/>
  <c r="M36" i="37"/>
  <c r="F36" i="37"/>
  <c r="U36" i="37"/>
  <c r="G36" i="37"/>
  <c r="N36" i="37"/>
  <c r="Q36" i="37"/>
  <c r="O36" i="37"/>
  <c r="E36" i="37"/>
  <c r="V36" i="37"/>
  <c r="W36" i="37"/>
  <c r="T36" i="37"/>
  <c r="S36" i="37"/>
  <c r="R36" i="37"/>
  <c r="P36" i="37"/>
  <c r="I36" i="37"/>
  <c r="H36" i="37"/>
  <c r="D36" i="37"/>
  <c r="J35" i="37"/>
  <c r="K35" i="37"/>
  <c r="L35" i="37"/>
  <c r="M35" i="37"/>
  <c r="F35" i="37"/>
  <c r="U35" i="37"/>
  <c r="G35" i="37"/>
  <c r="N35" i="37"/>
  <c r="Q35" i="37"/>
  <c r="O35" i="37"/>
  <c r="E35" i="37"/>
  <c r="V35" i="37"/>
  <c r="W35" i="37"/>
  <c r="T35" i="37"/>
  <c r="S35" i="37"/>
  <c r="R35" i="37"/>
  <c r="P35" i="37"/>
  <c r="I35" i="37"/>
  <c r="H35" i="37"/>
  <c r="D35" i="37"/>
  <c r="J34" i="37"/>
  <c r="K34" i="37"/>
  <c r="L34" i="37"/>
  <c r="M34" i="37"/>
  <c r="F34" i="37"/>
  <c r="U34" i="37"/>
  <c r="G34" i="37"/>
  <c r="N34" i="37"/>
  <c r="Q34" i="37"/>
  <c r="O34" i="37"/>
  <c r="E34" i="37"/>
  <c r="V34" i="37"/>
  <c r="W34" i="37"/>
  <c r="T34" i="37"/>
  <c r="S34" i="37"/>
  <c r="R34" i="37"/>
  <c r="P34" i="37"/>
  <c r="I34" i="37"/>
  <c r="H34" i="37"/>
  <c r="D34" i="37"/>
  <c r="J33" i="37"/>
  <c r="K33" i="37"/>
  <c r="L33" i="37"/>
  <c r="M33" i="37"/>
  <c r="F33" i="37"/>
  <c r="U33" i="37"/>
  <c r="G33" i="37"/>
  <c r="N33" i="37"/>
  <c r="Q33" i="37"/>
  <c r="O33" i="37"/>
  <c r="E33" i="37"/>
  <c r="V33" i="37"/>
  <c r="W33" i="37"/>
  <c r="T33" i="37"/>
  <c r="S33" i="37"/>
  <c r="R33" i="37"/>
  <c r="P33" i="37"/>
  <c r="I33" i="37"/>
  <c r="H33" i="37"/>
  <c r="D33" i="37"/>
  <c r="J32" i="37"/>
  <c r="K32" i="37"/>
  <c r="L32" i="37"/>
  <c r="M32" i="37"/>
  <c r="F32" i="37"/>
  <c r="U32" i="37"/>
  <c r="G32" i="37"/>
  <c r="N32" i="37"/>
  <c r="Q32" i="37"/>
  <c r="O32" i="37"/>
  <c r="E32" i="37"/>
  <c r="V32" i="37"/>
  <c r="W32" i="37"/>
  <c r="T32" i="37"/>
  <c r="S32" i="37"/>
  <c r="R32" i="37"/>
  <c r="P32" i="37"/>
  <c r="I32" i="37"/>
  <c r="H32" i="37"/>
  <c r="D32" i="37"/>
  <c r="J31" i="37"/>
  <c r="K31" i="37"/>
  <c r="L31" i="37"/>
  <c r="M31" i="37"/>
  <c r="F31" i="37"/>
  <c r="U31" i="37"/>
  <c r="G31" i="37"/>
  <c r="N31" i="37"/>
  <c r="Q31" i="37"/>
  <c r="O31" i="37"/>
  <c r="E31" i="37"/>
  <c r="V31" i="37"/>
  <c r="W31" i="37"/>
  <c r="T31" i="37"/>
  <c r="S31" i="37"/>
  <c r="R31" i="37"/>
  <c r="P31" i="37"/>
  <c r="I31" i="37"/>
  <c r="H31" i="37"/>
  <c r="D31" i="37"/>
  <c r="J30" i="37"/>
  <c r="K30" i="37"/>
  <c r="L30" i="37"/>
  <c r="M30" i="37"/>
  <c r="F30" i="37"/>
  <c r="U30" i="37"/>
  <c r="G30" i="37"/>
  <c r="N30" i="37"/>
  <c r="Q30" i="37"/>
  <c r="O30" i="37"/>
  <c r="E30" i="37"/>
  <c r="V30" i="37"/>
  <c r="W30" i="37"/>
  <c r="T30" i="37"/>
  <c r="S30" i="37"/>
  <c r="R30" i="37"/>
  <c r="P30" i="37"/>
  <c r="I30" i="37"/>
  <c r="H30" i="37"/>
  <c r="D30" i="37"/>
  <c r="J29" i="37"/>
  <c r="K29" i="37"/>
  <c r="L29" i="37"/>
  <c r="M29" i="37"/>
  <c r="F29" i="37"/>
  <c r="U29" i="37"/>
  <c r="G29" i="37"/>
  <c r="N29" i="37"/>
  <c r="Q29" i="37"/>
  <c r="O29" i="37"/>
  <c r="E29" i="37"/>
  <c r="V29" i="37"/>
  <c r="W29" i="37"/>
  <c r="T29" i="37"/>
  <c r="S29" i="37"/>
  <c r="R29" i="37"/>
  <c r="P29" i="37"/>
  <c r="I29" i="37"/>
  <c r="H29" i="37"/>
  <c r="D29" i="37"/>
  <c r="J28" i="37"/>
  <c r="K28" i="37"/>
  <c r="L28" i="37"/>
  <c r="M28" i="37"/>
  <c r="F28" i="37"/>
  <c r="U28" i="37"/>
  <c r="G28" i="37"/>
  <c r="N28" i="37"/>
  <c r="Q28" i="37"/>
  <c r="O28" i="37"/>
  <c r="E28" i="37"/>
  <c r="V28" i="37"/>
  <c r="W28" i="37"/>
  <c r="T28" i="37"/>
  <c r="S28" i="37"/>
  <c r="R28" i="37"/>
  <c r="P28" i="37"/>
  <c r="I28" i="37"/>
  <c r="H28" i="37"/>
  <c r="D28" i="37"/>
  <c r="J27" i="37"/>
  <c r="K27" i="37"/>
  <c r="L27" i="37"/>
  <c r="M27" i="37"/>
  <c r="F27" i="37"/>
  <c r="U27" i="37"/>
  <c r="G27" i="37"/>
  <c r="N27" i="37"/>
  <c r="Q27" i="37"/>
  <c r="O27" i="37"/>
  <c r="E27" i="37"/>
  <c r="V27" i="37"/>
  <c r="W27" i="37"/>
  <c r="T27" i="37"/>
  <c r="S27" i="37"/>
  <c r="R27" i="37"/>
  <c r="P27" i="37"/>
  <c r="I27" i="37"/>
  <c r="H27" i="37"/>
  <c r="D27" i="37"/>
  <c r="U19" i="37"/>
  <c r="V19" i="37"/>
  <c r="W19" i="37"/>
  <c r="T19" i="37"/>
  <c r="U18" i="37"/>
  <c r="V18" i="37"/>
  <c r="W18" i="37"/>
  <c r="T18" i="37"/>
  <c r="U17" i="37"/>
  <c r="V17" i="37"/>
  <c r="W17" i="37"/>
  <c r="T17" i="37"/>
  <c r="U16" i="37"/>
  <c r="V16" i="37"/>
  <c r="W16" i="37"/>
  <c r="T16" i="37"/>
  <c r="U15" i="37"/>
  <c r="V15" i="37"/>
  <c r="W15" i="37"/>
  <c r="T15" i="37"/>
  <c r="U14" i="37"/>
  <c r="V14" i="37"/>
  <c r="W14" i="37"/>
  <c r="T14" i="37"/>
  <c r="U13" i="37"/>
  <c r="V13" i="37"/>
  <c r="W13" i="37"/>
  <c r="T13" i="37"/>
  <c r="U12" i="37"/>
  <c r="V12" i="37"/>
  <c r="W12" i="37"/>
  <c r="T12" i="37"/>
  <c r="U11" i="37"/>
  <c r="V11" i="37"/>
  <c r="W11" i="37"/>
  <c r="T11" i="37"/>
  <c r="U10" i="37"/>
  <c r="V10" i="37"/>
  <c r="W10" i="37"/>
  <c r="T10" i="37"/>
  <c r="U9" i="37"/>
  <c r="V9" i="37"/>
  <c r="W9" i="37"/>
  <c r="T9" i="37"/>
  <c r="U8" i="37"/>
  <c r="V8" i="37"/>
  <c r="W8" i="37"/>
  <c r="T8" i="37"/>
  <c r="U7" i="37"/>
  <c r="V7" i="37"/>
  <c r="W7" i="37"/>
  <c r="T7" i="37"/>
  <c r="U6" i="37"/>
  <c r="V6" i="37"/>
  <c r="W6" i="37"/>
  <c r="T6" i="37"/>
  <c r="U5" i="37"/>
  <c r="V5" i="37"/>
  <c r="W5" i="37"/>
  <c r="T5" i="37"/>
  <c r="U4" i="37"/>
  <c r="V4" i="37"/>
  <c r="W4" i="37"/>
  <c r="T4" i="37"/>
  <c r="G20" i="3"/>
  <c r="F20" i="3"/>
  <c r="T20" i="3"/>
  <c r="J20" i="3"/>
  <c r="K20" i="3"/>
  <c r="L20" i="3"/>
  <c r="M20" i="3"/>
  <c r="U20" i="3"/>
  <c r="N20" i="3"/>
  <c r="Q20" i="3"/>
  <c r="E20" i="3"/>
  <c r="V20" i="3"/>
  <c r="W20" i="3"/>
  <c r="H20" i="3"/>
  <c r="I20" i="3"/>
  <c r="O20" i="3"/>
  <c r="P20" i="3"/>
  <c r="R20" i="3"/>
  <c r="S20" i="3"/>
  <c r="E35" i="34"/>
  <c r="F35" i="34"/>
  <c r="G35" i="34"/>
  <c r="H35" i="34"/>
  <c r="I35" i="34"/>
  <c r="J35" i="34"/>
  <c r="K35" i="34"/>
  <c r="L35" i="34"/>
  <c r="M35" i="34"/>
  <c r="N35" i="34"/>
  <c r="O35" i="34"/>
  <c r="P35" i="34"/>
  <c r="Q35" i="34"/>
  <c r="R35" i="34"/>
  <c r="S35" i="34"/>
  <c r="D35" i="34"/>
  <c r="D30" i="34"/>
  <c r="E30" i="34"/>
  <c r="F30" i="34"/>
  <c r="G30" i="34"/>
  <c r="H30" i="34"/>
  <c r="I30" i="34"/>
  <c r="J30" i="34"/>
  <c r="K30" i="34"/>
  <c r="L30" i="34"/>
  <c r="M30" i="34"/>
  <c r="N30" i="34"/>
  <c r="O30" i="34"/>
  <c r="P30" i="34"/>
  <c r="Q30" i="34"/>
  <c r="R30" i="34"/>
  <c r="S30" i="34"/>
  <c r="D31" i="34"/>
  <c r="T30" i="34"/>
  <c r="U30" i="34"/>
  <c r="V30" i="34"/>
  <c r="W30" i="34"/>
  <c r="J36" i="34"/>
  <c r="K36" i="34"/>
  <c r="L36" i="34"/>
  <c r="M36" i="34"/>
  <c r="F36" i="34"/>
  <c r="U36" i="34"/>
  <c r="G36" i="34"/>
  <c r="N36" i="34"/>
  <c r="Q36" i="34"/>
  <c r="O36" i="34"/>
  <c r="E36" i="34"/>
  <c r="V36" i="34"/>
  <c r="W36" i="34"/>
  <c r="T36" i="34"/>
  <c r="S36" i="34"/>
  <c r="R36" i="34"/>
  <c r="P36" i="34"/>
  <c r="I36" i="34"/>
  <c r="H36" i="34"/>
  <c r="D36" i="34"/>
  <c r="U35" i="34"/>
  <c r="V35" i="34"/>
  <c r="W35" i="34"/>
  <c r="T35" i="34"/>
  <c r="J34" i="34"/>
  <c r="K34" i="34"/>
  <c r="L34" i="34"/>
  <c r="M34" i="34"/>
  <c r="F34" i="34"/>
  <c r="U34" i="34"/>
  <c r="G34" i="34"/>
  <c r="N34" i="34"/>
  <c r="Q34" i="34"/>
  <c r="O34" i="34"/>
  <c r="E34" i="34"/>
  <c r="V34" i="34"/>
  <c r="W34" i="34"/>
  <c r="T34" i="34"/>
  <c r="S34" i="34"/>
  <c r="R34" i="34"/>
  <c r="P34" i="34"/>
  <c r="I34" i="34"/>
  <c r="H34" i="34"/>
  <c r="D34" i="34"/>
  <c r="J33" i="34"/>
  <c r="K33" i="34"/>
  <c r="L33" i="34"/>
  <c r="M33" i="34"/>
  <c r="F33" i="34"/>
  <c r="U33" i="34"/>
  <c r="G33" i="34"/>
  <c r="N33" i="34"/>
  <c r="Q33" i="34"/>
  <c r="O33" i="34"/>
  <c r="E33" i="34"/>
  <c r="V33" i="34"/>
  <c r="W33" i="34"/>
  <c r="T33" i="34"/>
  <c r="S33" i="34"/>
  <c r="R33" i="34"/>
  <c r="P33" i="34"/>
  <c r="I33" i="34"/>
  <c r="H33" i="34"/>
  <c r="D33" i="34"/>
  <c r="J32" i="34"/>
  <c r="K32" i="34"/>
  <c r="L32" i="34"/>
  <c r="M32" i="34"/>
  <c r="F32" i="34"/>
  <c r="U32" i="34"/>
  <c r="G32" i="34"/>
  <c r="N32" i="34"/>
  <c r="Q32" i="34"/>
  <c r="O32" i="34"/>
  <c r="E32" i="34"/>
  <c r="V32" i="34"/>
  <c r="W32" i="34"/>
  <c r="T32" i="34"/>
  <c r="S32" i="34"/>
  <c r="R32" i="34"/>
  <c r="P32" i="34"/>
  <c r="I32" i="34"/>
  <c r="H32" i="34"/>
  <c r="D32" i="34"/>
  <c r="J31" i="34"/>
  <c r="K31" i="34"/>
  <c r="L31" i="34"/>
  <c r="M31" i="34"/>
  <c r="F31" i="34"/>
  <c r="U31" i="34"/>
  <c r="G31" i="34"/>
  <c r="N31" i="34"/>
  <c r="Q31" i="34"/>
  <c r="O31" i="34"/>
  <c r="E31" i="34"/>
  <c r="V31" i="34"/>
  <c r="W31" i="34"/>
  <c r="T31" i="34"/>
  <c r="S31" i="34"/>
  <c r="R31" i="34"/>
  <c r="P31" i="34"/>
  <c r="I31" i="34"/>
  <c r="H31" i="34"/>
  <c r="J29" i="34"/>
  <c r="K29" i="34"/>
  <c r="L29" i="34"/>
  <c r="M29" i="34"/>
  <c r="F29" i="34"/>
  <c r="U29" i="34"/>
  <c r="G29" i="34"/>
  <c r="N29" i="34"/>
  <c r="Q29" i="34"/>
  <c r="O29" i="34"/>
  <c r="E29" i="34"/>
  <c r="V29" i="34"/>
  <c r="W29" i="34"/>
  <c r="T29" i="34"/>
  <c r="S29" i="34"/>
  <c r="R29" i="34"/>
  <c r="P29" i="34"/>
  <c r="I29" i="34"/>
  <c r="H29" i="34"/>
  <c r="D29" i="34"/>
  <c r="J28" i="34"/>
  <c r="K28" i="34"/>
  <c r="L28" i="34"/>
  <c r="M28" i="34"/>
  <c r="F28" i="34"/>
  <c r="U28" i="34"/>
  <c r="G28" i="34"/>
  <c r="N28" i="34"/>
  <c r="Q28" i="34"/>
  <c r="O28" i="34"/>
  <c r="E28" i="34"/>
  <c r="V28" i="34"/>
  <c r="W28" i="34"/>
  <c r="T28" i="34"/>
  <c r="S28" i="34"/>
  <c r="R28" i="34"/>
  <c r="P28" i="34"/>
  <c r="I28" i="34"/>
  <c r="H28" i="34"/>
  <c r="D28" i="34"/>
  <c r="J27" i="34"/>
  <c r="K27" i="34"/>
  <c r="L27" i="34"/>
  <c r="M27" i="34"/>
  <c r="F27" i="34"/>
  <c r="U27" i="34"/>
  <c r="G27" i="34"/>
  <c r="N27" i="34"/>
  <c r="Q27" i="34"/>
  <c r="O27" i="34"/>
  <c r="E27" i="34"/>
  <c r="V27" i="34"/>
  <c r="W27" i="34"/>
  <c r="T27" i="34"/>
  <c r="S27" i="34"/>
  <c r="R27" i="34"/>
  <c r="P27" i="34"/>
  <c r="I27" i="34"/>
  <c r="H27" i="34"/>
  <c r="D27" i="34"/>
  <c r="U19" i="34"/>
  <c r="V19" i="34"/>
  <c r="W19" i="34"/>
  <c r="T19" i="34"/>
  <c r="U18" i="34"/>
  <c r="V18" i="34"/>
  <c r="W18" i="34"/>
  <c r="T18" i="34"/>
  <c r="U17" i="34"/>
  <c r="V17" i="34"/>
  <c r="W17" i="34"/>
  <c r="T17" i="34"/>
  <c r="U16" i="34"/>
  <c r="V16" i="34"/>
  <c r="W16" i="34"/>
  <c r="T16" i="34"/>
  <c r="U15" i="34"/>
  <c r="V15" i="34"/>
  <c r="W15" i="34"/>
  <c r="T15" i="34"/>
  <c r="U14" i="34"/>
  <c r="V14" i="34"/>
  <c r="W14" i="34"/>
  <c r="T14" i="34"/>
  <c r="U13" i="34"/>
  <c r="V13" i="34"/>
  <c r="W13" i="34"/>
  <c r="T13" i="34"/>
  <c r="U12" i="34"/>
  <c r="V12" i="34"/>
  <c r="W12" i="34"/>
  <c r="T12" i="34"/>
  <c r="U11" i="34"/>
  <c r="V11" i="34"/>
  <c r="W11" i="34"/>
  <c r="T11" i="34"/>
  <c r="U10" i="34"/>
  <c r="V10" i="34"/>
  <c r="W10" i="34"/>
  <c r="T10" i="34"/>
  <c r="U9" i="34"/>
  <c r="V9" i="34"/>
  <c r="W9" i="34"/>
  <c r="T9" i="34"/>
  <c r="U8" i="34"/>
  <c r="V8" i="34"/>
  <c r="W8" i="34"/>
  <c r="T8" i="34"/>
  <c r="U7" i="34"/>
  <c r="V7" i="34"/>
  <c r="W7" i="34"/>
  <c r="T7" i="34"/>
  <c r="U6" i="34"/>
  <c r="V6" i="34"/>
  <c r="W6" i="34"/>
  <c r="T6" i="34"/>
  <c r="U5" i="34"/>
  <c r="V5" i="34"/>
  <c r="W5" i="34"/>
  <c r="T5" i="34"/>
  <c r="U4" i="34"/>
  <c r="V4" i="34"/>
  <c r="W4" i="34"/>
  <c r="T4" i="34"/>
  <c r="E34" i="33"/>
  <c r="F34" i="33"/>
  <c r="G34" i="33"/>
  <c r="H34" i="33"/>
  <c r="I34" i="33"/>
  <c r="J34" i="33"/>
  <c r="K34" i="33"/>
  <c r="L34" i="33"/>
  <c r="M34" i="33"/>
  <c r="N34" i="33"/>
  <c r="O34" i="33"/>
  <c r="P34" i="33"/>
  <c r="Q34" i="33"/>
  <c r="R34" i="33"/>
  <c r="S34" i="33"/>
  <c r="D34" i="33"/>
  <c r="J36" i="33"/>
  <c r="K36" i="33"/>
  <c r="L36" i="33"/>
  <c r="M36" i="33"/>
  <c r="F36" i="33"/>
  <c r="U36" i="33"/>
  <c r="G36" i="33"/>
  <c r="N36" i="33"/>
  <c r="Q36" i="33"/>
  <c r="O36" i="33"/>
  <c r="E36" i="33"/>
  <c r="V36" i="33"/>
  <c r="W36" i="33"/>
  <c r="T36" i="33"/>
  <c r="S36" i="33"/>
  <c r="R36" i="33"/>
  <c r="P36" i="33"/>
  <c r="I36" i="33"/>
  <c r="H36" i="33"/>
  <c r="D36" i="33"/>
  <c r="J35" i="33"/>
  <c r="K35" i="33"/>
  <c r="L35" i="33"/>
  <c r="M35" i="33"/>
  <c r="F35" i="33"/>
  <c r="U35" i="33"/>
  <c r="G35" i="33"/>
  <c r="N35" i="33"/>
  <c r="Q35" i="33"/>
  <c r="O35" i="33"/>
  <c r="E35" i="33"/>
  <c r="V35" i="33"/>
  <c r="W35" i="33"/>
  <c r="T35" i="33"/>
  <c r="S35" i="33"/>
  <c r="R35" i="33"/>
  <c r="P35" i="33"/>
  <c r="I35" i="33"/>
  <c r="H35" i="33"/>
  <c r="D35" i="33"/>
  <c r="U34" i="33"/>
  <c r="V34" i="33"/>
  <c r="W34" i="33"/>
  <c r="T34" i="33"/>
  <c r="J33" i="33"/>
  <c r="K33" i="33"/>
  <c r="L33" i="33"/>
  <c r="M33" i="33"/>
  <c r="F33" i="33"/>
  <c r="U33" i="33"/>
  <c r="G33" i="33"/>
  <c r="N33" i="33"/>
  <c r="Q33" i="33"/>
  <c r="O33" i="33"/>
  <c r="E33" i="33"/>
  <c r="V33" i="33"/>
  <c r="W33" i="33"/>
  <c r="T33" i="33"/>
  <c r="S33" i="33"/>
  <c r="R33" i="33"/>
  <c r="P33" i="33"/>
  <c r="I33" i="33"/>
  <c r="H33" i="33"/>
  <c r="D33" i="33"/>
  <c r="J32" i="33"/>
  <c r="K32" i="33"/>
  <c r="L32" i="33"/>
  <c r="M32" i="33"/>
  <c r="F32" i="33"/>
  <c r="U32" i="33"/>
  <c r="G32" i="33"/>
  <c r="N32" i="33"/>
  <c r="Q32" i="33"/>
  <c r="O32" i="33"/>
  <c r="E32" i="33"/>
  <c r="V32" i="33"/>
  <c r="W32" i="33"/>
  <c r="T32" i="33"/>
  <c r="S32" i="33"/>
  <c r="R32" i="33"/>
  <c r="P32" i="33"/>
  <c r="I32" i="33"/>
  <c r="H32" i="33"/>
  <c r="D32" i="33"/>
  <c r="J31" i="33"/>
  <c r="K31" i="33"/>
  <c r="L31" i="33"/>
  <c r="M31" i="33"/>
  <c r="F31" i="33"/>
  <c r="U31" i="33"/>
  <c r="G31" i="33"/>
  <c r="N31" i="33"/>
  <c r="Q31" i="33"/>
  <c r="O31" i="33"/>
  <c r="E31" i="33"/>
  <c r="V31" i="33"/>
  <c r="W31" i="33"/>
  <c r="T31" i="33"/>
  <c r="S31" i="33"/>
  <c r="R31" i="33"/>
  <c r="P31" i="33"/>
  <c r="I31" i="33"/>
  <c r="H31" i="33"/>
  <c r="D31" i="33"/>
  <c r="J30" i="33"/>
  <c r="K30" i="33"/>
  <c r="L30" i="33"/>
  <c r="M30" i="33"/>
  <c r="F30" i="33"/>
  <c r="U30" i="33"/>
  <c r="G30" i="33"/>
  <c r="N30" i="33"/>
  <c r="Q30" i="33"/>
  <c r="O30" i="33"/>
  <c r="E30" i="33"/>
  <c r="V30" i="33"/>
  <c r="W30" i="33"/>
  <c r="T30" i="33"/>
  <c r="S30" i="33"/>
  <c r="R30" i="33"/>
  <c r="P30" i="33"/>
  <c r="I30" i="33"/>
  <c r="H30" i="33"/>
  <c r="D30" i="33"/>
  <c r="J29" i="33"/>
  <c r="K29" i="33"/>
  <c r="L29" i="33"/>
  <c r="M29" i="33"/>
  <c r="F29" i="33"/>
  <c r="U29" i="33"/>
  <c r="G29" i="33"/>
  <c r="N29" i="33"/>
  <c r="Q29" i="33"/>
  <c r="O29" i="33"/>
  <c r="E29" i="33"/>
  <c r="V29" i="33"/>
  <c r="W29" i="33"/>
  <c r="T29" i="33"/>
  <c r="S29" i="33"/>
  <c r="R29" i="33"/>
  <c r="P29" i="33"/>
  <c r="I29" i="33"/>
  <c r="H29" i="33"/>
  <c r="D29" i="33"/>
  <c r="J28" i="33"/>
  <c r="K28" i="33"/>
  <c r="L28" i="33"/>
  <c r="M28" i="33"/>
  <c r="F28" i="33"/>
  <c r="U28" i="33"/>
  <c r="G28" i="33"/>
  <c r="N28" i="33"/>
  <c r="Q28" i="33"/>
  <c r="O28" i="33"/>
  <c r="E28" i="33"/>
  <c r="V28" i="33"/>
  <c r="W28" i="33"/>
  <c r="T28" i="33"/>
  <c r="S28" i="33"/>
  <c r="R28" i="33"/>
  <c r="P28" i="33"/>
  <c r="I28" i="33"/>
  <c r="H28" i="33"/>
  <c r="D28" i="33"/>
  <c r="J27" i="33"/>
  <c r="K27" i="33"/>
  <c r="L27" i="33"/>
  <c r="M27" i="33"/>
  <c r="F27" i="33"/>
  <c r="U27" i="33"/>
  <c r="G27" i="33"/>
  <c r="N27" i="33"/>
  <c r="Q27" i="33"/>
  <c r="O27" i="33"/>
  <c r="E27" i="33"/>
  <c r="V27" i="33"/>
  <c r="W27" i="33"/>
  <c r="T27" i="33"/>
  <c r="S27" i="33"/>
  <c r="R27" i="33"/>
  <c r="P27" i="33"/>
  <c r="I27" i="33"/>
  <c r="H27" i="33"/>
  <c r="D27" i="33"/>
  <c r="U19" i="33"/>
  <c r="V19" i="33"/>
  <c r="W19" i="33"/>
  <c r="T19" i="33"/>
  <c r="U18" i="33"/>
  <c r="V18" i="33"/>
  <c r="W18" i="33"/>
  <c r="T18" i="33"/>
  <c r="U17" i="33"/>
  <c r="V17" i="33"/>
  <c r="W17" i="33"/>
  <c r="T17" i="33"/>
  <c r="U16" i="33"/>
  <c r="V16" i="33"/>
  <c r="W16" i="33"/>
  <c r="T16" i="33"/>
  <c r="U15" i="33"/>
  <c r="V15" i="33"/>
  <c r="W15" i="33"/>
  <c r="T15" i="33"/>
  <c r="U14" i="33"/>
  <c r="V14" i="33"/>
  <c r="W14" i="33"/>
  <c r="T14" i="33"/>
  <c r="U13" i="33"/>
  <c r="V13" i="33"/>
  <c r="W13" i="33"/>
  <c r="T13" i="33"/>
  <c r="U12" i="33"/>
  <c r="V12" i="33"/>
  <c r="W12" i="33"/>
  <c r="T12" i="33"/>
  <c r="U11" i="33"/>
  <c r="V11" i="33"/>
  <c r="W11" i="33"/>
  <c r="T11" i="33"/>
  <c r="U10" i="33"/>
  <c r="V10" i="33"/>
  <c r="W10" i="33"/>
  <c r="T10" i="33"/>
  <c r="U9" i="33"/>
  <c r="V9" i="33"/>
  <c r="W9" i="33"/>
  <c r="T9" i="33"/>
  <c r="U8" i="33"/>
  <c r="V8" i="33"/>
  <c r="W8" i="33"/>
  <c r="T8" i="33"/>
  <c r="U7" i="33"/>
  <c r="V7" i="33"/>
  <c r="W7" i="33"/>
  <c r="T7" i="33"/>
  <c r="U6" i="33"/>
  <c r="V6" i="33"/>
  <c r="W6" i="33"/>
  <c r="T6" i="33"/>
  <c r="U5" i="33"/>
  <c r="V5" i="33"/>
  <c r="W5" i="33"/>
  <c r="T5" i="33"/>
  <c r="U4" i="33"/>
  <c r="V4" i="33"/>
  <c r="W4" i="33"/>
  <c r="T4" i="33"/>
  <c r="J37" i="32"/>
  <c r="K37" i="32"/>
  <c r="L37" i="32"/>
  <c r="M37" i="32"/>
  <c r="F37" i="32"/>
  <c r="U37" i="32"/>
  <c r="G37" i="32"/>
  <c r="N37" i="32"/>
  <c r="Q37" i="32"/>
  <c r="O37" i="32"/>
  <c r="E37" i="32"/>
  <c r="V37" i="32"/>
  <c r="W37" i="32"/>
  <c r="T37" i="32"/>
  <c r="S37" i="32"/>
  <c r="R37" i="32"/>
  <c r="P37" i="32"/>
  <c r="I37" i="32"/>
  <c r="H37" i="32"/>
  <c r="D37" i="32"/>
  <c r="J36" i="32"/>
  <c r="K36" i="32"/>
  <c r="L36" i="32"/>
  <c r="M36" i="32"/>
  <c r="F36" i="32"/>
  <c r="U36" i="32"/>
  <c r="G36" i="32"/>
  <c r="N36" i="32"/>
  <c r="Q36" i="32"/>
  <c r="O36" i="32"/>
  <c r="E36" i="32"/>
  <c r="V36" i="32"/>
  <c r="W36" i="32"/>
  <c r="T36" i="32"/>
  <c r="S36" i="32"/>
  <c r="R36" i="32"/>
  <c r="P36" i="32"/>
  <c r="I36" i="32"/>
  <c r="H36" i="32"/>
  <c r="D36" i="32"/>
  <c r="J35" i="32"/>
  <c r="K35" i="32"/>
  <c r="L35" i="32"/>
  <c r="M35" i="32"/>
  <c r="F35" i="32"/>
  <c r="U35" i="32"/>
  <c r="G35" i="32"/>
  <c r="N35" i="32"/>
  <c r="Q35" i="32"/>
  <c r="O35" i="32"/>
  <c r="E35" i="32"/>
  <c r="V35" i="32"/>
  <c r="W35" i="32"/>
  <c r="T35" i="32"/>
  <c r="S35" i="32"/>
  <c r="R35" i="32"/>
  <c r="P35" i="32"/>
  <c r="I35" i="32"/>
  <c r="H35" i="32"/>
  <c r="D35" i="32"/>
  <c r="J34" i="32"/>
  <c r="K34" i="32"/>
  <c r="L34" i="32"/>
  <c r="M34" i="32"/>
  <c r="F34" i="32"/>
  <c r="U34" i="32"/>
  <c r="G34" i="32"/>
  <c r="N34" i="32"/>
  <c r="Q34" i="32"/>
  <c r="O34" i="32"/>
  <c r="E34" i="32"/>
  <c r="V34" i="32"/>
  <c r="W34" i="32"/>
  <c r="T34" i="32"/>
  <c r="S34" i="32"/>
  <c r="R34" i="32"/>
  <c r="P34" i="32"/>
  <c r="I34" i="32"/>
  <c r="H34" i="32"/>
  <c r="D34" i="32"/>
  <c r="J33" i="32"/>
  <c r="K33" i="32"/>
  <c r="L33" i="32"/>
  <c r="M33" i="32"/>
  <c r="F33" i="32"/>
  <c r="U33" i="32"/>
  <c r="G33" i="32"/>
  <c r="N33" i="32"/>
  <c r="Q33" i="32"/>
  <c r="O33" i="32"/>
  <c r="E33" i="32"/>
  <c r="V33" i="32"/>
  <c r="W33" i="32"/>
  <c r="T33" i="32"/>
  <c r="S33" i="32"/>
  <c r="R33" i="32"/>
  <c r="P33" i="32"/>
  <c r="I33" i="32"/>
  <c r="H33" i="32"/>
  <c r="D33" i="32"/>
  <c r="J32" i="32"/>
  <c r="K32" i="32"/>
  <c r="L32" i="32"/>
  <c r="M32" i="32"/>
  <c r="F32" i="32"/>
  <c r="U32" i="32"/>
  <c r="G32" i="32"/>
  <c r="N32" i="32"/>
  <c r="Q32" i="32"/>
  <c r="O32" i="32"/>
  <c r="E32" i="32"/>
  <c r="V32" i="32"/>
  <c r="W32" i="32"/>
  <c r="T32" i="32"/>
  <c r="S32" i="32"/>
  <c r="R32" i="32"/>
  <c r="P32" i="32"/>
  <c r="I32" i="32"/>
  <c r="H32" i="32"/>
  <c r="D32" i="32"/>
  <c r="J31" i="32"/>
  <c r="K31" i="32"/>
  <c r="L31" i="32"/>
  <c r="M31" i="32"/>
  <c r="F31" i="32"/>
  <c r="U31" i="32"/>
  <c r="G31" i="32"/>
  <c r="N31" i="32"/>
  <c r="Q31" i="32"/>
  <c r="O31" i="32"/>
  <c r="E31" i="32"/>
  <c r="V31" i="32"/>
  <c r="W31" i="32"/>
  <c r="T31" i="32"/>
  <c r="S31" i="32"/>
  <c r="R31" i="32"/>
  <c r="P31" i="32"/>
  <c r="I31" i="32"/>
  <c r="H31" i="32"/>
  <c r="D31" i="32"/>
  <c r="J30" i="32"/>
  <c r="K30" i="32"/>
  <c r="L30" i="32"/>
  <c r="M30" i="32"/>
  <c r="F30" i="32"/>
  <c r="U30" i="32"/>
  <c r="G30" i="32"/>
  <c r="N30" i="32"/>
  <c r="Q30" i="32"/>
  <c r="O30" i="32"/>
  <c r="E30" i="32"/>
  <c r="V30" i="32"/>
  <c r="W30" i="32"/>
  <c r="T30" i="32"/>
  <c r="S30" i="32"/>
  <c r="R30" i="32"/>
  <c r="P30" i="32"/>
  <c r="I30" i="32"/>
  <c r="H30" i="32"/>
  <c r="D30" i="32"/>
  <c r="J29" i="32"/>
  <c r="K29" i="32"/>
  <c r="L29" i="32"/>
  <c r="M29" i="32"/>
  <c r="F29" i="32"/>
  <c r="U29" i="32"/>
  <c r="G29" i="32"/>
  <c r="N29" i="32"/>
  <c r="Q29" i="32"/>
  <c r="O29" i="32"/>
  <c r="E29" i="32"/>
  <c r="V29" i="32"/>
  <c r="W29" i="32"/>
  <c r="T29" i="32"/>
  <c r="S29" i="32"/>
  <c r="R29" i="32"/>
  <c r="P29" i="32"/>
  <c r="I29" i="32"/>
  <c r="H29" i="32"/>
  <c r="D29" i="32"/>
  <c r="J28" i="32"/>
  <c r="K28" i="32"/>
  <c r="L28" i="32"/>
  <c r="M28" i="32"/>
  <c r="F28" i="32"/>
  <c r="U28" i="32"/>
  <c r="G28" i="32"/>
  <c r="N28" i="32"/>
  <c r="Q28" i="32"/>
  <c r="O28" i="32"/>
  <c r="E28" i="32"/>
  <c r="V28" i="32"/>
  <c r="W28" i="32"/>
  <c r="T28" i="32"/>
  <c r="S28" i="32"/>
  <c r="R28" i="32"/>
  <c r="P28" i="32"/>
  <c r="I28" i="32"/>
  <c r="H28" i="32"/>
  <c r="D28" i="32"/>
  <c r="J27" i="32"/>
  <c r="K27" i="32"/>
  <c r="L27" i="32"/>
  <c r="M27" i="32"/>
  <c r="F27" i="32"/>
  <c r="U27" i="32"/>
  <c r="G27" i="32"/>
  <c r="N27" i="32"/>
  <c r="Q27" i="32"/>
  <c r="O27" i="32"/>
  <c r="E27" i="32"/>
  <c r="V27" i="32"/>
  <c r="W27" i="32"/>
  <c r="T27" i="32"/>
  <c r="S27" i="32"/>
  <c r="R27" i="32"/>
  <c r="P27" i="32"/>
  <c r="I27" i="32"/>
  <c r="H27" i="32"/>
  <c r="D27" i="32"/>
  <c r="U19" i="32"/>
  <c r="V19" i="32"/>
  <c r="W19" i="32"/>
  <c r="T19" i="32"/>
  <c r="U18" i="32"/>
  <c r="V18" i="32"/>
  <c r="W18" i="32"/>
  <c r="T18" i="32"/>
  <c r="U17" i="32"/>
  <c r="V17" i="32"/>
  <c r="W17" i="32"/>
  <c r="T17" i="32"/>
  <c r="U16" i="32"/>
  <c r="V16" i="32"/>
  <c r="W16" i="32"/>
  <c r="T16" i="32"/>
  <c r="U15" i="32"/>
  <c r="V15" i="32"/>
  <c r="W15" i="32"/>
  <c r="T15" i="32"/>
  <c r="U14" i="32"/>
  <c r="V14" i="32"/>
  <c r="W14" i="32"/>
  <c r="T14" i="32"/>
  <c r="U13" i="32"/>
  <c r="V13" i="32"/>
  <c r="W13" i="32"/>
  <c r="T13" i="32"/>
  <c r="U12" i="32"/>
  <c r="V12" i="32"/>
  <c r="W12" i="32"/>
  <c r="T12" i="32"/>
  <c r="U11" i="32"/>
  <c r="V11" i="32"/>
  <c r="W11" i="32"/>
  <c r="T11" i="32"/>
  <c r="U10" i="32"/>
  <c r="V10" i="32"/>
  <c r="W10" i="32"/>
  <c r="T10" i="32"/>
  <c r="U9" i="32"/>
  <c r="V9" i="32"/>
  <c r="W9" i="32"/>
  <c r="T9" i="32"/>
  <c r="U8" i="32"/>
  <c r="V8" i="32"/>
  <c r="W8" i="32"/>
  <c r="T8" i="32"/>
  <c r="U7" i="32"/>
  <c r="V7" i="32"/>
  <c r="W7" i="32"/>
  <c r="T7" i="32"/>
  <c r="U6" i="32"/>
  <c r="V6" i="32"/>
  <c r="W6" i="32"/>
  <c r="T6" i="32"/>
  <c r="U5" i="32"/>
  <c r="V5" i="32"/>
  <c r="W5" i="32"/>
  <c r="T5" i="32"/>
  <c r="U4" i="32"/>
  <c r="V4" i="32"/>
  <c r="W4" i="32"/>
  <c r="T4" i="32"/>
  <c r="D37" i="28"/>
  <c r="E37" i="28"/>
  <c r="F37" i="28"/>
  <c r="G37" i="28"/>
  <c r="T37" i="28"/>
  <c r="H37" i="28"/>
  <c r="I37" i="28"/>
  <c r="J37" i="28"/>
  <c r="K37" i="28"/>
  <c r="L37" i="28"/>
  <c r="M37" i="28"/>
  <c r="U37" i="28"/>
  <c r="N37" i="28"/>
  <c r="O37" i="28"/>
  <c r="P37" i="28"/>
  <c r="Q37" i="28"/>
  <c r="V37" i="28"/>
  <c r="W37" i="28"/>
  <c r="R37" i="28"/>
  <c r="S37" i="28"/>
  <c r="J36" i="28"/>
  <c r="K36" i="28"/>
  <c r="L36" i="28"/>
  <c r="M36" i="28"/>
  <c r="F36" i="28"/>
  <c r="U36" i="28"/>
  <c r="G36" i="28"/>
  <c r="N36" i="28"/>
  <c r="Q36" i="28"/>
  <c r="O36" i="28"/>
  <c r="E36" i="28"/>
  <c r="V36" i="28"/>
  <c r="W36" i="28"/>
  <c r="T36" i="28"/>
  <c r="S36" i="28"/>
  <c r="R36" i="28"/>
  <c r="P36" i="28"/>
  <c r="I36" i="28"/>
  <c r="H36" i="28"/>
  <c r="D36" i="28"/>
  <c r="J35" i="28"/>
  <c r="K35" i="28"/>
  <c r="L35" i="28"/>
  <c r="M35" i="28"/>
  <c r="F35" i="28"/>
  <c r="U35" i="28"/>
  <c r="G35" i="28"/>
  <c r="N35" i="28"/>
  <c r="Q35" i="28"/>
  <c r="O35" i="28"/>
  <c r="E35" i="28"/>
  <c r="V35" i="28"/>
  <c r="W35" i="28"/>
  <c r="T35" i="28"/>
  <c r="S35" i="28"/>
  <c r="R35" i="28"/>
  <c r="P35" i="28"/>
  <c r="I35" i="28"/>
  <c r="H35" i="28"/>
  <c r="D35" i="28"/>
  <c r="J34" i="28"/>
  <c r="K34" i="28"/>
  <c r="L34" i="28"/>
  <c r="M34" i="28"/>
  <c r="F34" i="28"/>
  <c r="U34" i="28"/>
  <c r="G34" i="28"/>
  <c r="N34" i="28"/>
  <c r="Q34" i="28"/>
  <c r="O34" i="28"/>
  <c r="E34" i="28"/>
  <c r="V34" i="28"/>
  <c r="W34" i="28"/>
  <c r="T34" i="28"/>
  <c r="S34" i="28"/>
  <c r="R34" i="28"/>
  <c r="P34" i="28"/>
  <c r="I34" i="28"/>
  <c r="H34" i="28"/>
  <c r="D34" i="28"/>
  <c r="J33" i="28"/>
  <c r="K33" i="28"/>
  <c r="L33" i="28"/>
  <c r="M33" i="28"/>
  <c r="F33" i="28"/>
  <c r="U33" i="28"/>
  <c r="G33" i="28"/>
  <c r="N33" i="28"/>
  <c r="Q33" i="28"/>
  <c r="O33" i="28"/>
  <c r="E33" i="28"/>
  <c r="V33" i="28"/>
  <c r="W33" i="28"/>
  <c r="T33" i="28"/>
  <c r="S33" i="28"/>
  <c r="R33" i="28"/>
  <c r="P33" i="28"/>
  <c r="I33" i="28"/>
  <c r="H33" i="28"/>
  <c r="D33" i="28"/>
  <c r="J32" i="28"/>
  <c r="K32" i="28"/>
  <c r="L32" i="28"/>
  <c r="M32" i="28"/>
  <c r="F32" i="28"/>
  <c r="U32" i="28"/>
  <c r="G32" i="28"/>
  <c r="N32" i="28"/>
  <c r="Q32" i="28"/>
  <c r="O32" i="28"/>
  <c r="E32" i="28"/>
  <c r="V32" i="28"/>
  <c r="W32" i="28"/>
  <c r="T32" i="28"/>
  <c r="S32" i="28"/>
  <c r="R32" i="28"/>
  <c r="P32" i="28"/>
  <c r="I32" i="28"/>
  <c r="H32" i="28"/>
  <c r="D32" i="28"/>
  <c r="J31" i="28"/>
  <c r="K31" i="28"/>
  <c r="L31" i="28"/>
  <c r="M31" i="28"/>
  <c r="F31" i="28"/>
  <c r="U31" i="28"/>
  <c r="G31" i="28"/>
  <c r="N31" i="28"/>
  <c r="Q31" i="28"/>
  <c r="O31" i="28"/>
  <c r="E31" i="28"/>
  <c r="V31" i="28"/>
  <c r="W31" i="28"/>
  <c r="T31" i="28"/>
  <c r="S31" i="28"/>
  <c r="R31" i="28"/>
  <c r="P31" i="28"/>
  <c r="I31" i="28"/>
  <c r="H31" i="28"/>
  <c r="D31" i="28"/>
  <c r="J30" i="28"/>
  <c r="K30" i="28"/>
  <c r="L30" i="28"/>
  <c r="M30" i="28"/>
  <c r="F30" i="28"/>
  <c r="U30" i="28"/>
  <c r="G30" i="28"/>
  <c r="N30" i="28"/>
  <c r="Q30" i="28"/>
  <c r="O30" i="28"/>
  <c r="E30" i="28"/>
  <c r="V30" i="28"/>
  <c r="W30" i="28"/>
  <c r="T30" i="28"/>
  <c r="S30" i="28"/>
  <c r="R30" i="28"/>
  <c r="P30" i="28"/>
  <c r="I30" i="28"/>
  <c r="H30" i="28"/>
  <c r="D30" i="28"/>
  <c r="J29" i="28"/>
  <c r="K29" i="28"/>
  <c r="L29" i="28"/>
  <c r="M29" i="28"/>
  <c r="F29" i="28"/>
  <c r="U29" i="28"/>
  <c r="G29" i="28"/>
  <c r="N29" i="28"/>
  <c r="Q29" i="28"/>
  <c r="O29" i="28"/>
  <c r="E29" i="28"/>
  <c r="V29" i="28"/>
  <c r="W29" i="28"/>
  <c r="T29" i="28"/>
  <c r="S29" i="28"/>
  <c r="R29" i="28"/>
  <c r="P29" i="28"/>
  <c r="I29" i="28"/>
  <c r="H29" i="28"/>
  <c r="D29" i="28"/>
  <c r="J28" i="28"/>
  <c r="K28" i="28"/>
  <c r="L28" i="28"/>
  <c r="M28" i="28"/>
  <c r="F28" i="28"/>
  <c r="U28" i="28"/>
  <c r="G28" i="28"/>
  <c r="N28" i="28"/>
  <c r="Q28" i="28"/>
  <c r="O28" i="28"/>
  <c r="E28" i="28"/>
  <c r="V28" i="28"/>
  <c r="W28" i="28"/>
  <c r="T28" i="28"/>
  <c r="S28" i="28"/>
  <c r="R28" i="28"/>
  <c r="P28" i="28"/>
  <c r="I28" i="28"/>
  <c r="H28" i="28"/>
  <c r="D28" i="28"/>
  <c r="J27" i="28"/>
  <c r="K27" i="28"/>
  <c r="L27" i="28"/>
  <c r="M27" i="28"/>
  <c r="F27" i="28"/>
  <c r="U27" i="28"/>
  <c r="G27" i="28"/>
  <c r="N27" i="28"/>
  <c r="Q27" i="28"/>
  <c r="O27" i="28"/>
  <c r="E27" i="28"/>
  <c r="V27" i="28"/>
  <c r="W27" i="28"/>
  <c r="T27" i="28"/>
  <c r="S27" i="28"/>
  <c r="R27" i="28"/>
  <c r="P27" i="28"/>
  <c r="I27" i="28"/>
  <c r="H27" i="28"/>
  <c r="D27" i="28"/>
  <c r="U19" i="28"/>
  <c r="V19" i="28"/>
  <c r="W19" i="28"/>
  <c r="T19" i="28"/>
  <c r="U18" i="28"/>
  <c r="V18" i="28"/>
  <c r="W18" i="28"/>
  <c r="T18" i="28"/>
  <c r="U17" i="28"/>
  <c r="V17" i="28"/>
  <c r="W17" i="28"/>
  <c r="T17" i="28"/>
  <c r="U16" i="28"/>
  <c r="V16" i="28"/>
  <c r="W16" i="28"/>
  <c r="T16" i="28"/>
  <c r="U15" i="28"/>
  <c r="V15" i="28"/>
  <c r="W15" i="28"/>
  <c r="T15" i="28"/>
  <c r="U14" i="28"/>
  <c r="V14" i="28"/>
  <c r="W14" i="28"/>
  <c r="T14" i="28"/>
  <c r="U13" i="28"/>
  <c r="V13" i="28"/>
  <c r="W13" i="28"/>
  <c r="T13" i="28"/>
  <c r="U12" i="28"/>
  <c r="V12" i="28"/>
  <c r="W12" i="28"/>
  <c r="T12" i="28"/>
  <c r="U11" i="28"/>
  <c r="V11" i="28"/>
  <c r="W11" i="28"/>
  <c r="T11" i="28"/>
  <c r="U10" i="28"/>
  <c r="V10" i="28"/>
  <c r="W10" i="28"/>
  <c r="T10" i="28"/>
  <c r="U9" i="28"/>
  <c r="V9" i="28"/>
  <c r="W9" i="28"/>
  <c r="T9" i="28"/>
  <c r="U8" i="28"/>
  <c r="V8" i="28"/>
  <c r="W8" i="28"/>
  <c r="T8" i="28"/>
  <c r="U7" i="28"/>
  <c r="V7" i="28"/>
  <c r="W7" i="28"/>
  <c r="T7" i="28"/>
  <c r="U6" i="28"/>
  <c r="V6" i="28"/>
  <c r="W6" i="28"/>
  <c r="T6" i="28"/>
  <c r="U5" i="28"/>
  <c r="V5" i="28"/>
  <c r="W5" i="28"/>
  <c r="T5" i="28"/>
  <c r="U4" i="28"/>
  <c r="V4" i="28"/>
  <c r="W4" i="28"/>
  <c r="T4" i="28"/>
  <c r="J36" i="27"/>
  <c r="K36" i="27"/>
  <c r="L36" i="27"/>
  <c r="M36" i="27"/>
  <c r="F36" i="27"/>
  <c r="U36" i="27"/>
  <c r="G36" i="27"/>
  <c r="N36" i="27"/>
  <c r="Q36" i="27"/>
  <c r="O36" i="27"/>
  <c r="E36" i="27"/>
  <c r="V36" i="27"/>
  <c r="W36" i="27"/>
  <c r="T36" i="27"/>
  <c r="S36" i="27"/>
  <c r="R36" i="27"/>
  <c r="P36" i="27"/>
  <c r="I36" i="27"/>
  <c r="H36" i="27"/>
  <c r="D36" i="27"/>
  <c r="J35" i="27"/>
  <c r="K35" i="27"/>
  <c r="L35" i="27"/>
  <c r="M35" i="27"/>
  <c r="F35" i="27"/>
  <c r="U35" i="27"/>
  <c r="G35" i="27"/>
  <c r="N35" i="27"/>
  <c r="Q35" i="27"/>
  <c r="O35" i="27"/>
  <c r="E35" i="27"/>
  <c r="V35" i="27"/>
  <c r="W35" i="27"/>
  <c r="T35" i="27"/>
  <c r="S35" i="27"/>
  <c r="R35" i="27"/>
  <c r="P35" i="27"/>
  <c r="I35" i="27"/>
  <c r="H35" i="27"/>
  <c r="D35" i="27"/>
  <c r="J34" i="27"/>
  <c r="K34" i="27"/>
  <c r="L34" i="27"/>
  <c r="M34" i="27"/>
  <c r="F34" i="27"/>
  <c r="U34" i="27"/>
  <c r="G34" i="27"/>
  <c r="N34" i="27"/>
  <c r="Q34" i="27"/>
  <c r="O34" i="27"/>
  <c r="E34" i="27"/>
  <c r="V34" i="27"/>
  <c r="W34" i="27"/>
  <c r="T34" i="27"/>
  <c r="S34" i="27"/>
  <c r="R34" i="27"/>
  <c r="P34" i="27"/>
  <c r="I34" i="27"/>
  <c r="H34" i="27"/>
  <c r="D34" i="27"/>
  <c r="J33" i="27"/>
  <c r="K33" i="27"/>
  <c r="L33" i="27"/>
  <c r="M33" i="27"/>
  <c r="F33" i="27"/>
  <c r="U33" i="27"/>
  <c r="G33" i="27"/>
  <c r="N33" i="27"/>
  <c r="Q33" i="27"/>
  <c r="O33" i="27"/>
  <c r="E33" i="27"/>
  <c r="V33" i="27"/>
  <c r="W33" i="27"/>
  <c r="T33" i="27"/>
  <c r="S33" i="27"/>
  <c r="R33" i="27"/>
  <c r="P33" i="27"/>
  <c r="I33" i="27"/>
  <c r="H33" i="27"/>
  <c r="D33" i="27"/>
  <c r="J32" i="27"/>
  <c r="K32" i="27"/>
  <c r="L32" i="27"/>
  <c r="M32" i="27"/>
  <c r="F32" i="27"/>
  <c r="U32" i="27"/>
  <c r="G32" i="27"/>
  <c r="N32" i="27"/>
  <c r="Q32" i="27"/>
  <c r="O32" i="27"/>
  <c r="E32" i="27"/>
  <c r="V32" i="27"/>
  <c r="W32" i="27"/>
  <c r="T32" i="27"/>
  <c r="S32" i="27"/>
  <c r="R32" i="27"/>
  <c r="P32" i="27"/>
  <c r="I32" i="27"/>
  <c r="H32" i="27"/>
  <c r="D32" i="27"/>
  <c r="J31" i="27"/>
  <c r="K31" i="27"/>
  <c r="L31" i="27"/>
  <c r="M31" i="27"/>
  <c r="F31" i="27"/>
  <c r="U31" i="27"/>
  <c r="G31" i="27"/>
  <c r="N31" i="27"/>
  <c r="Q31" i="27"/>
  <c r="O31" i="27"/>
  <c r="E31" i="27"/>
  <c r="V31" i="27"/>
  <c r="W31" i="27"/>
  <c r="T31" i="27"/>
  <c r="S31" i="27"/>
  <c r="R31" i="27"/>
  <c r="P31" i="27"/>
  <c r="I31" i="27"/>
  <c r="H31" i="27"/>
  <c r="D31" i="27"/>
  <c r="J30" i="27"/>
  <c r="K30" i="27"/>
  <c r="L30" i="27"/>
  <c r="M30" i="27"/>
  <c r="F30" i="27"/>
  <c r="U30" i="27"/>
  <c r="G30" i="27"/>
  <c r="N30" i="27"/>
  <c r="Q30" i="27"/>
  <c r="O30" i="27"/>
  <c r="E30" i="27"/>
  <c r="V30" i="27"/>
  <c r="W30" i="27"/>
  <c r="T30" i="27"/>
  <c r="S30" i="27"/>
  <c r="R30" i="27"/>
  <c r="P30" i="27"/>
  <c r="I30" i="27"/>
  <c r="H30" i="27"/>
  <c r="D30" i="27"/>
  <c r="J29" i="27"/>
  <c r="K29" i="27"/>
  <c r="L29" i="27"/>
  <c r="M29" i="27"/>
  <c r="F29" i="27"/>
  <c r="U29" i="27"/>
  <c r="G29" i="27"/>
  <c r="N29" i="27"/>
  <c r="Q29" i="27"/>
  <c r="O29" i="27"/>
  <c r="E29" i="27"/>
  <c r="V29" i="27"/>
  <c r="W29" i="27"/>
  <c r="T29" i="27"/>
  <c r="S29" i="27"/>
  <c r="R29" i="27"/>
  <c r="P29" i="27"/>
  <c r="I29" i="27"/>
  <c r="H29" i="27"/>
  <c r="D29" i="27"/>
  <c r="J28" i="27"/>
  <c r="K28" i="27"/>
  <c r="L28" i="27"/>
  <c r="M28" i="27"/>
  <c r="F28" i="27"/>
  <c r="U28" i="27"/>
  <c r="G28" i="27"/>
  <c r="N28" i="27"/>
  <c r="Q28" i="27"/>
  <c r="O28" i="27"/>
  <c r="E28" i="27"/>
  <c r="V28" i="27"/>
  <c r="W28" i="27"/>
  <c r="T28" i="27"/>
  <c r="S28" i="27"/>
  <c r="R28" i="27"/>
  <c r="P28" i="27"/>
  <c r="I28" i="27"/>
  <c r="H28" i="27"/>
  <c r="D28" i="27"/>
  <c r="J27" i="27"/>
  <c r="K27" i="27"/>
  <c r="L27" i="27"/>
  <c r="M27" i="27"/>
  <c r="F27" i="27"/>
  <c r="U27" i="27"/>
  <c r="G27" i="27"/>
  <c r="N27" i="27"/>
  <c r="Q27" i="27"/>
  <c r="O27" i="27"/>
  <c r="E27" i="27"/>
  <c r="V27" i="27"/>
  <c r="W27" i="27"/>
  <c r="T27" i="27"/>
  <c r="S27" i="27"/>
  <c r="R27" i="27"/>
  <c r="P27" i="27"/>
  <c r="I27" i="27"/>
  <c r="H27" i="27"/>
  <c r="D27" i="27"/>
  <c r="U19" i="27"/>
  <c r="V19" i="27"/>
  <c r="W19" i="27"/>
  <c r="T19" i="27"/>
  <c r="U18" i="27"/>
  <c r="V18" i="27"/>
  <c r="W18" i="27"/>
  <c r="T18" i="27"/>
  <c r="U17" i="27"/>
  <c r="V17" i="27"/>
  <c r="W17" i="27"/>
  <c r="T17" i="27"/>
  <c r="U16" i="27"/>
  <c r="V16" i="27"/>
  <c r="W16" i="27"/>
  <c r="T16" i="27"/>
  <c r="U15" i="27"/>
  <c r="V15" i="27"/>
  <c r="W15" i="27"/>
  <c r="T15" i="27"/>
  <c r="U14" i="27"/>
  <c r="V14" i="27"/>
  <c r="W14" i="27"/>
  <c r="T14" i="27"/>
  <c r="U13" i="27"/>
  <c r="V13" i="27"/>
  <c r="W13" i="27"/>
  <c r="T13" i="27"/>
  <c r="U12" i="27"/>
  <c r="V12" i="27"/>
  <c r="W12" i="27"/>
  <c r="T12" i="27"/>
  <c r="U11" i="27"/>
  <c r="V11" i="27"/>
  <c r="W11" i="27"/>
  <c r="T11" i="27"/>
  <c r="U10" i="27"/>
  <c r="V10" i="27"/>
  <c r="W10" i="27"/>
  <c r="T10" i="27"/>
  <c r="U9" i="27"/>
  <c r="V9" i="27"/>
  <c r="W9" i="27"/>
  <c r="T9" i="27"/>
  <c r="U8" i="27"/>
  <c r="V8" i="27"/>
  <c r="W8" i="27"/>
  <c r="T8" i="27"/>
  <c r="U7" i="27"/>
  <c r="V7" i="27"/>
  <c r="W7" i="27"/>
  <c r="T7" i="27"/>
  <c r="U6" i="27"/>
  <c r="V6" i="27"/>
  <c r="W6" i="27"/>
  <c r="T6" i="27"/>
  <c r="U5" i="27"/>
  <c r="V5" i="27"/>
  <c r="W5" i="27"/>
  <c r="T5" i="27"/>
  <c r="U4" i="27"/>
  <c r="V4" i="27"/>
  <c r="W4" i="27"/>
  <c r="T4" i="27"/>
  <c r="U19" i="26"/>
  <c r="V19" i="26"/>
  <c r="W19" i="26"/>
  <c r="T19" i="26"/>
  <c r="U18" i="26"/>
  <c r="V18" i="26"/>
  <c r="W18" i="26"/>
  <c r="T18" i="26"/>
  <c r="U17" i="26"/>
  <c r="V17" i="26"/>
  <c r="W17" i="26"/>
  <c r="T17" i="26"/>
  <c r="U16" i="26"/>
  <c r="V16" i="26"/>
  <c r="W16" i="26"/>
  <c r="T16" i="26"/>
  <c r="U15" i="26"/>
  <c r="V15" i="26"/>
  <c r="W15" i="26"/>
  <c r="T15" i="26"/>
  <c r="U14" i="26"/>
  <c r="V14" i="26"/>
  <c r="W14" i="26"/>
  <c r="T14" i="26"/>
  <c r="U13" i="26"/>
  <c r="V13" i="26"/>
  <c r="W13" i="26"/>
  <c r="T13" i="26"/>
  <c r="U12" i="26"/>
  <c r="V12" i="26"/>
  <c r="W12" i="26"/>
  <c r="T12" i="26"/>
  <c r="U11" i="26"/>
  <c r="V11" i="26"/>
  <c r="W11" i="26"/>
  <c r="T11" i="26"/>
  <c r="U10" i="26"/>
  <c r="V10" i="26"/>
  <c r="W10" i="26"/>
  <c r="T10" i="26"/>
  <c r="U9" i="26"/>
  <c r="V9" i="26"/>
  <c r="W9" i="26"/>
  <c r="T9" i="26"/>
  <c r="U8" i="26"/>
  <c r="V8" i="26"/>
  <c r="W8" i="26"/>
  <c r="T8" i="26"/>
  <c r="U7" i="26"/>
  <c r="V7" i="26"/>
  <c r="W7" i="26"/>
  <c r="T7" i="26"/>
  <c r="U6" i="26"/>
  <c r="V6" i="26"/>
  <c r="W6" i="26"/>
  <c r="T6" i="26"/>
  <c r="U5" i="26"/>
  <c r="V5" i="26"/>
  <c r="W5" i="26"/>
  <c r="T5" i="26"/>
  <c r="U4" i="26"/>
  <c r="V4" i="26"/>
  <c r="W4" i="26"/>
  <c r="T4" i="26"/>
  <c r="T18" i="3"/>
  <c r="U18" i="3"/>
  <c r="V18" i="3"/>
  <c r="W18" i="3"/>
  <c r="G19" i="3"/>
  <c r="F19" i="3"/>
  <c r="T19" i="3"/>
  <c r="J19" i="3"/>
  <c r="K19" i="3"/>
  <c r="L19" i="3"/>
  <c r="M19" i="3"/>
  <c r="U19" i="3"/>
  <c r="N19" i="3"/>
  <c r="Q19" i="3"/>
  <c r="E19" i="3"/>
  <c r="V19" i="3"/>
  <c r="W19" i="3"/>
  <c r="H19" i="3"/>
  <c r="I19" i="3"/>
  <c r="O19" i="3"/>
  <c r="P19" i="3"/>
  <c r="R19" i="3"/>
  <c r="S19" i="3"/>
  <c r="J37" i="25"/>
  <c r="K37" i="25"/>
  <c r="L37" i="25"/>
  <c r="M37" i="25"/>
  <c r="F37" i="25"/>
  <c r="U37" i="25"/>
  <c r="G37" i="25"/>
  <c r="N37" i="25"/>
  <c r="Q37" i="25"/>
  <c r="O37" i="25"/>
  <c r="E37" i="25"/>
  <c r="V37" i="25"/>
  <c r="W37" i="25"/>
  <c r="T37" i="25"/>
  <c r="S37" i="25"/>
  <c r="R37" i="25"/>
  <c r="P37" i="25"/>
  <c r="I37" i="25"/>
  <c r="H37" i="25"/>
  <c r="D37" i="25"/>
  <c r="J36" i="25"/>
  <c r="K36" i="25"/>
  <c r="L36" i="25"/>
  <c r="M36" i="25"/>
  <c r="F36" i="25"/>
  <c r="U36" i="25"/>
  <c r="G36" i="25"/>
  <c r="N36" i="25"/>
  <c r="Q36" i="25"/>
  <c r="O36" i="25"/>
  <c r="E36" i="25"/>
  <c r="V36" i="25"/>
  <c r="W36" i="25"/>
  <c r="T36" i="25"/>
  <c r="S36" i="25"/>
  <c r="R36" i="25"/>
  <c r="P36" i="25"/>
  <c r="I36" i="25"/>
  <c r="H36" i="25"/>
  <c r="D36" i="25"/>
  <c r="J35" i="25"/>
  <c r="K35" i="25"/>
  <c r="L35" i="25"/>
  <c r="M35" i="25"/>
  <c r="F35" i="25"/>
  <c r="U35" i="25"/>
  <c r="G35" i="25"/>
  <c r="N35" i="25"/>
  <c r="Q35" i="25"/>
  <c r="O35" i="25"/>
  <c r="E35" i="25"/>
  <c r="V35" i="25"/>
  <c r="W35" i="25"/>
  <c r="T35" i="25"/>
  <c r="S35" i="25"/>
  <c r="R35" i="25"/>
  <c r="P35" i="25"/>
  <c r="I35" i="25"/>
  <c r="H35" i="25"/>
  <c r="D35" i="25"/>
  <c r="J34" i="25"/>
  <c r="K34" i="25"/>
  <c r="L34" i="25"/>
  <c r="M34" i="25"/>
  <c r="F34" i="25"/>
  <c r="U34" i="25"/>
  <c r="G34" i="25"/>
  <c r="N34" i="25"/>
  <c r="Q34" i="25"/>
  <c r="O34" i="25"/>
  <c r="E34" i="25"/>
  <c r="V34" i="25"/>
  <c r="W34" i="25"/>
  <c r="T34" i="25"/>
  <c r="S34" i="25"/>
  <c r="R34" i="25"/>
  <c r="P34" i="25"/>
  <c r="I34" i="25"/>
  <c r="H34" i="25"/>
  <c r="D34" i="25"/>
  <c r="J33" i="25"/>
  <c r="K33" i="25"/>
  <c r="L33" i="25"/>
  <c r="M33" i="25"/>
  <c r="F33" i="25"/>
  <c r="U33" i="25"/>
  <c r="G33" i="25"/>
  <c r="N33" i="25"/>
  <c r="Q33" i="25"/>
  <c r="O33" i="25"/>
  <c r="E33" i="25"/>
  <c r="V33" i="25"/>
  <c r="W33" i="25"/>
  <c r="T33" i="25"/>
  <c r="S33" i="25"/>
  <c r="R33" i="25"/>
  <c r="P33" i="25"/>
  <c r="I33" i="25"/>
  <c r="H33" i="25"/>
  <c r="D33" i="25"/>
  <c r="J32" i="25"/>
  <c r="K32" i="25"/>
  <c r="L32" i="25"/>
  <c r="M32" i="25"/>
  <c r="F32" i="25"/>
  <c r="U32" i="25"/>
  <c r="G32" i="25"/>
  <c r="N32" i="25"/>
  <c r="Q32" i="25"/>
  <c r="O32" i="25"/>
  <c r="E32" i="25"/>
  <c r="V32" i="25"/>
  <c r="W32" i="25"/>
  <c r="T32" i="25"/>
  <c r="S32" i="25"/>
  <c r="R32" i="25"/>
  <c r="P32" i="25"/>
  <c r="I32" i="25"/>
  <c r="H32" i="25"/>
  <c r="D32" i="25"/>
  <c r="J31" i="25"/>
  <c r="K31" i="25"/>
  <c r="L31" i="25"/>
  <c r="M31" i="25"/>
  <c r="F31" i="25"/>
  <c r="U31" i="25"/>
  <c r="G31" i="25"/>
  <c r="N31" i="25"/>
  <c r="Q31" i="25"/>
  <c r="O29" i="25"/>
  <c r="E31" i="25"/>
  <c r="V31" i="25"/>
  <c r="W31" i="25"/>
  <c r="T31" i="25"/>
  <c r="S31" i="25"/>
  <c r="R31" i="25"/>
  <c r="P31" i="25"/>
  <c r="O31" i="25"/>
  <c r="I31" i="25"/>
  <c r="H31" i="25"/>
  <c r="D31" i="25"/>
  <c r="J30" i="25"/>
  <c r="K30" i="25"/>
  <c r="L30" i="25"/>
  <c r="M30" i="25"/>
  <c r="F30" i="25"/>
  <c r="U30" i="25"/>
  <c r="G30" i="25"/>
  <c r="N30" i="25"/>
  <c r="Q30" i="25"/>
  <c r="O30" i="25"/>
  <c r="E30" i="25"/>
  <c r="V30" i="25"/>
  <c r="W30" i="25"/>
  <c r="T30" i="25"/>
  <c r="S30" i="25"/>
  <c r="R30" i="25"/>
  <c r="P30" i="25"/>
  <c r="I30" i="25"/>
  <c r="H30" i="25"/>
  <c r="D30" i="25"/>
  <c r="J29" i="25"/>
  <c r="K29" i="25"/>
  <c r="L29" i="25"/>
  <c r="M29" i="25"/>
  <c r="F29" i="25"/>
  <c r="U29" i="25"/>
  <c r="G29" i="25"/>
  <c r="N29" i="25"/>
  <c r="Q29" i="25"/>
  <c r="E29" i="25"/>
  <c r="V29" i="25"/>
  <c r="W29" i="25"/>
  <c r="T29" i="25"/>
  <c r="S29" i="25"/>
  <c r="R29" i="25"/>
  <c r="P29" i="25"/>
  <c r="I29" i="25"/>
  <c r="H29" i="25"/>
  <c r="D29" i="25"/>
  <c r="J28" i="25"/>
  <c r="K28" i="25"/>
  <c r="L28" i="25"/>
  <c r="M28" i="25"/>
  <c r="F28" i="25"/>
  <c r="U28" i="25"/>
  <c r="G28" i="25"/>
  <c r="N28" i="25"/>
  <c r="Q28" i="25"/>
  <c r="O28" i="25"/>
  <c r="E28" i="25"/>
  <c r="V28" i="25"/>
  <c r="W28" i="25"/>
  <c r="T28" i="25"/>
  <c r="S28" i="25"/>
  <c r="R28" i="25"/>
  <c r="P28" i="25"/>
  <c r="I28" i="25"/>
  <c r="H28" i="25"/>
  <c r="D28" i="25"/>
  <c r="U19" i="25"/>
  <c r="V19" i="25"/>
  <c r="W19" i="25"/>
  <c r="T19" i="25"/>
  <c r="U18" i="25"/>
  <c r="V18" i="25"/>
  <c r="W18" i="25"/>
  <c r="T18" i="25"/>
  <c r="U17" i="25"/>
  <c r="V17" i="25"/>
  <c r="W17" i="25"/>
  <c r="T17" i="25"/>
  <c r="U16" i="25"/>
  <c r="V16" i="25"/>
  <c r="W16" i="25"/>
  <c r="T16" i="25"/>
  <c r="U15" i="25"/>
  <c r="V15" i="25"/>
  <c r="W15" i="25"/>
  <c r="T15" i="25"/>
  <c r="U14" i="25"/>
  <c r="V14" i="25"/>
  <c r="W14" i="25"/>
  <c r="T14" i="25"/>
  <c r="U13" i="25"/>
  <c r="V13" i="25"/>
  <c r="W13" i="25"/>
  <c r="T13" i="25"/>
  <c r="U12" i="25"/>
  <c r="V12" i="25"/>
  <c r="W12" i="25"/>
  <c r="T12" i="25"/>
  <c r="U11" i="25"/>
  <c r="V11" i="25"/>
  <c r="W11" i="25"/>
  <c r="T11" i="25"/>
  <c r="U10" i="25"/>
  <c r="V10" i="25"/>
  <c r="W10" i="25"/>
  <c r="T10" i="25"/>
  <c r="U9" i="25"/>
  <c r="V9" i="25"/>
  <c r="W9" i="25"/>
  <c r="T9" i="25"/>
  <c r="U8" i="25"/>
  <c r="V8" i="25"/>
  <c r="W8" i="25"/>
  <c r="T8" i="25"/>
  <c r="U7" i="25"/>
  <c r="V7" i="25"/>
  <c r="W7" i="25"/>
  <c r="T7" i="25"/>
  <c r="U6" i="25"/>
  <c r="V6" i="25"/>
  <c r="W6" i="25"/>
  <c r="T6" i="25"/>
  <c r="U5" i="25"/>
  <c r="V5" i="25"/>
  <c r="W5" i="25"/>
  <c r="T5" i="25"/>
  <c r="U4" i="25"/>
  <c r="V4" i="25"/>
  <c r="W4" i="25"/>
  <c r="T4" i="25"/>
  <c r="V29" i="24"/>
  <c r="W29" i="24"/>
  <c r="D29" i="24"/>
  <c r="T18" i="24"/>
  <c r="U18" i="24"/>
  <c r="V18" i="24"/>
  <c r="W18" i="24"/>
  <c r="T19" i="24"/>
  <c r="U19" i="24"/>
  <c r="V19" i="24"/>
  <c r="W19" i="24"/>
  <c r="E29" i="24"/>
  <c r="F29" i="24"/>
  <c r="G29" i="24"/>
  <c r="H29" i="24"/>
  <c r="I29" i="24"/>
  <c r="J29" i="24"/>
  <c r="K29" i="24"/>
  <c r="L29" i="24"/>
  <c r="M29" i="24"/>
  <c r="N29" i="24"/>
  <c r="O29" i="24"/>
  <c r="P29" i="24"/>
  <c r="Q29" i="24"/>
  <c r="R29" i="24"/>
  <c r="S29" i="24"/>
  <c r="D30" i="24"/>
  <c r="E30" i="24"/>
  <c r="F30" i="24"/>
  <c r="G30" i="24"/>
  <c r="H30" i="24"/>
  <c r="I30" i="24"/>
  <c r="J30" i="24"/>
  <c r="K30" i="24"/>
  <c r="L30" i="24"/>
  <c r="M30" i="24"/>
  <c r="N30" i="24"/>
  <c r="O30" i="24"/>
  <c r="P30" i="24"/>
  <c r="Q30" i="24"/>
  <c r="R30" i="24"/>
  <c r="S30" i="24"/>
  <c r="D31" i="24"/>
  <c r="E31" i="24"/>
  <c r="F31" i="24"/>
  <c r="G31" i="24"/>
  <c r="H31" i="24"/>
  <c r="I31" i="24"/>
  <c r="J31" i="24"/>
  <c r="K31" i="24"/>
  <c r="L31" i="24"/>
  <c r="M31" i="24"/>
  <c r="N31" i="24"/>
  <c r="O31" i="24"/>
  <c r="P31" i="24"/>
  <c r="Q31" i="24"/>
  <c r="R31" i="24"/>
  <c r="S31" i="24"/>
  <c r="D32" i="24"/>
  <c r="E32" i="24"/>
  <c r="F32" i="24"/>
  <c r="G32" i="24"/>
  <c r="H32" i="24"/>
  <c r="I32" i="24"/>
  <c r="J32" i="24"/>
  <c r="K32" i="24"/>
  <c r="L32" i="24"/>
  <c r="M32" i="24"/>
  <c r="N32" i="24"/>
  <c r="O32" i="24"/>
  <c r="P32" i="24"/>
  <c r="Q32" i="24"/>
  <c r="R32" i="24"/>
  <c r="S32" i="24"/>
  <c r="D33" i="24"/>
  <c r="E33" i="24"/>
  <c r="F33" i="24"/>
  <c r="G33" i="24"/>
  <c r="H33" i="24"/>
  <c r="I33" i="24"/>
  <c r="J33" i="24"/>
  <c r="K33" i="24"/>
  <c r="L33" i="24"/>
  <c r="M33" i="24"/>
  <c r="N33" i="24"/>
  <c r="O33" i="24"/>
  <c r="P33" i="24"/>
  <c r="Q33" i="24"/>
  <c r="R33" i="24"/>
  <c r="S33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D35" i="24"/>
  <c r="E35" i="24"/>
  <c r="F35" i="24"/>
  <c r="G35" i="24"/>
  <c r="H35" i="24"/>
  <c r="I35" i="24"/>
  <c r="J35" i="24"/>
  <c r="K35" i="24"/>
  <c r="L35" i="24"/>
  <c r="M35" i="24"/>
  <c r="N35" i="24"/>
  <c r="O35" i="24"/>
  <c r="P35" i="24"/>
  <c r="Q35" i="24"/>
  <c r="R35" i="24"/>
  <c r="S35" i="24"/>
  <c r="D36" i="24"/>
  <c r="E36" i="24"/>
  <c r="F36" i="24"/>
  <c r="G36" i="24"/>
  <c r="H36" i="24"/>
  <c r="I36" i="24"/>
  <c r="J36" i="24"/>
  <c r="K36" i="24"/>
  <c r="L36" i="24"/>
  <c r="M36" i="24"/>
  <c r="N36" i="24"/>
  <c r="O36" i="24"/>
  <c r="P36" i="24"/>
  <c r="Q36" i="24"/>
  <c r="R36" i="24"/>
  <c r="S36" i="24"/>
  <c r="D37" i="24"/>
  <c r="E37" i="24"/>
  <c r="F37" i="24"/>
  <c r="G37" i="24"/>
  <c r="H37" i="24"/>
  <c r="I37" i="24"/>
  <c r="J37" i="24"/>
  <c r="K37" i="24"/>
  <c r="L37" i="24"/>
  <c r="M37" i="24"/>
  <c r="N37" i="24"/>
  <c r="O37" i="24"/>
  <c r="P37" i="24"/>
  <c r="Q37" i="24"/>
  <c r="R37" i="24"/>
  <c r="S37" i="24"/>
  <c r="E28" i="24"/>
  <c r="F28" i="24"/>
  <c r="G28" i="24"/>
  <c r="H28" i="24"/>
  <c r="I28" i="24"/>
  <c r="J28" i="24"/>
  <c r="K28" i="24"/>
  <c r="L28" i="24"/>
  <c r="M28" i="24"/>
  <c r="N28" i="24"/>
  <c r="O28" i="24"/>
  <c r="P28" i="24"/>
  <c r="Q28" i="24"/>
  <c r="R28" i="24"/>
  <c r="S28" i="24"/>
  <c r="D28" i="24"/>
  <c r="T11" i="24"/>
  <c r="U11" i="24"/>
  <c r="V11" i="24"/>
  <c r="W11" i="24"/>
  <c r="U37" i="24"/>
  <c r="V37" i="24"/>
  <c r="W37" i="24"/>
  <c r="T37" i="24"/>
  <c r="U36" i="24"/>
  <c r="V36" i="24"/>
  <c r="W36" i="24"/>
  <c r="T36" i="24"/>
  <c r="U35" i="24"/>
  <c r="V35" i="24"/>
  <c r="W35" i="24"/>
  <c r="T35" i="24"/>
  <c r="U34" i="24"/>
  <c r="V34" i="24"/>
  <c r="W34" i="24"/>
  <c r="T34" i="24"/>
  <c r="U33" i="24"/>
  <c r="V33" i="24"/>
  <c r="W33" i="24"/>
  <c r="T33" i="24"/>
  <c r="U32" i="24"/>
  <c r="V32" i="24"/>
  <c r="W32" i="24"/>
  <c r="T32" i="24"/>
  <c r="U31" i="24"/>
  <c r="V31" i="24"/>
  <c r="W31" i="24"/>
  <c r="T31" i="24"/>
  <c r="U30" i="24"/>
  <c r="V30" i="24"/>
  <c r="W30" i="24"/>
  <c r="T30" i="24"/>
  <c r="U29" i="24"/>
  <c r="T29" i="24"/>
  <c r="U28" i="24"/>
  <c r="V28" i="24"/>
  <c r="W28" i="24"/>
  <c r="T28" i="24"/>
  <c r="U17" i="24"/>
  <c r="V17" i="24"/>
  <c r="W17" i="24"/>
  <c r="T17" i="24"/>
  <c r="U16" i="24"/>
  <c r="V16" i="24"/>
  <c r="W16" i="24"/>
  <c r="T16" i="24"/>
  <c r="U15" i="24"/>
  <c r="V15" i="24"/>
  <c r="W15" i="24"/>
  <c r="T15" i="24"/>
  <c r="U14" i="24"/>
  <c r="V14" i="24"/>
  <c r="W14" i="24"/>
  <c r="T14" i="24"/>
  <c r="U13" i="24"/>
  <c r="V13" i="24"/>
  <c r="W13" i="24"/>
  <c r="T13" i="24"/>
  <c r="U12" i="24"/>
  <c r="V12" i="24"/>
  <c r="W12" i="24"/>
  <c r="T12" i="24"/>
  <c r="U10" i="24"/>
  <c r="V10" i="24"/>
  <c r="W10" i="24"/>
  <c r="T10" i="24"/>
  <c r="U9" i="24"/>
  <c r="V9" i="24"/>
  <c r="W9" i="24"/>
  <c r="T9" i="24"/>
  <c r="U8" i="24"/>
  <c r="V8" i="24"/>
  <c r="W8" i="24"/>
  <c r="T8" i="24"/>
  <c r="U7" i="24"/>
  <c r="V7" i="24"/>
  <c r="W7" i="24"/>
  <c r="T7" i="24"/>
  <c r="U6" i="24"/>
  <c r="V6" i="24"/>
  <c r="W6" i="24"/>
  <c r="T6" i="24"/>
  <c r="U5" i="24"/>
  <c r="V5" i="24"/>
  <c r="W5" i="24"/>
  <c r="T5" i="24"/>
  <c r="U4" i="24"/>
  <c r="V4" i="24"/>
  <c r="W4" i="24"/>
  <c r="T4" i="24"/>
  <c r="W36" i="23"/>
  <c r="J35" i="23"/>
  <c r="K35" i="23"/>
  <c r="L35" i="23"/>
  <c r="M35" i="23"/>
  <c r="F35" i="23"/>
  <c r="U35" i="23"/>
  <c r="G35" i="23"/>
  <c r="N35" i="23"/>
  <c r="Q35" i="23"/>
  <c r="O35" i="23"/>
  <c r="E35" i="23"/>
  <c r="V35" i="23"/>
  <c r="W35" i="23"/>
  <c r="T35" i="23"/>
  <c r="S35" i="23"/>
  <c r="R35" i="23"/>
  <c r="P35" i="23"/>
  <c r="I35" i="23"/>
  <c r="H35" i="23"/>
  <c r="D35" i="23"/>
  <c r="J34" i="23"/>
  <c r="K34" i="23"/>
  <c r="L34" i="23"/>
  <c r="M34" i="23"/>
  <c r="F34" i="23"/>
  <c r="U34" i="23"/>
  <c r="G34" i="23"/>
  <c r="N34" i="23"/>
  <c r="Q34" i="23"/>
  <c r="O34" i="23"/>
  <c r="E34" i="23"/>
  <c r="V34" i="23"/>
  <c r="W34" i="23"/>
  <c r="T34" i="23"/>
  <c r="S34" i="23"/>
  <c r="R34" i="23"/>
  <c r="P34" i="23"/>
  <c r="I34" i="23"/>
  <c r="H34" i="23"/>
  <c r="D34" i="23"/>
  <c r="J33" i="23"/>
  <c r="K33" i="23"/>
  <c r="L33" i="23"/>
  <c r="M33" i="23"/>
  <c r="F33" i="23"/>
  <c r="U33" i="23"/>
  <c r="G33" i="23"/>
  <c r="N33" i="23"/>
  <c r="Q33" i="23"/>
  <c r="O33" i="23"/>
  <c r="E33" i="23"/>
  <c r="V33" i="23"/>
  <c r="W33" i="23"/>
  <c r="T33" i="23"/>
  <c r="S33" i="23"/>
  <c r="R33" i="23"/>
  <c r="P33" i="23"/>
  <c r="I33" i="23"/>
  <c r="H33" i="23"/>
  <c r="D33" i="23"/>
  <c r="J32" i="23"/>
  <c r="K32" i="23"/>
  <c r="L32" i="23"/>
  <c r="M32" i="23"/>
  <c r="F32" i="23"/>
  <c r="U32" i="23"/>
  <c r="G32" i="23"/>
  <c r="N32" i="23"/>
  <c r="Q32" i="23"/>
  <c r="O32" i="23"/>
  <c r="E32" i="23"/>
  <c r="V32" i="23"/>
  <c r="W32" i="23"/>
  <c r="T32" i="23"/>
  <c r="S32" i="23"/>
  <c r="R32" i="23"/>
  <c r="P32" i="23"/>
  <c r="I32" i="23"/>
  <c r="H32" i="23"/>
  <c r="D32" i="23"/>
  <c r="J31" i="23"/>
  <c r="K31" i="23"/>
  <c r="L31" i="23"/>
  <c r="M31" i="23"/>
  <c r="F31" i="23"/>
  <c r="U31" i="23"/>
  <c r="G31" i="23"/>
  <c r="N31" i="23"/>
  <c r="Q31" i="23"/>
  <c r="O31" i="23"/>
  <c r="E31" i="23"/>
  <c r="V31" i="23"/>
  <c r="W31" i="23"/>
  <c r="T31" i="23"/>
  <c r="S31" i="23"/>
  <c r="R31" i="23"/>
  <c r="P31" i="23"/>
  <c r="I31" i="23"/>
  <c r="H31" i="23"/>
  <c r="D31" i="23"/>
  <c r="J30" i="23"/>
  <c r="K30" i="23"/>
  <c r="L30" i="23"/>
  <c r="M30" i="23"/>
  <c r="F30" i="23"/>
  <c r="U30" i="23"/>
  <c r="G30" i="23"/>
  <c r="N30" i="23"/>
  <c r="Q30" i="23"/>
  <c r="O30" i="23"/>
  <c r="E30" i="23"/>
  <c r="V30" i="23"/>
  <c r="W30" i="23"/>
  <c r="T30" i="23"/>
  <c r="S30" i="23"/>
  <c r="R30" i="23"/>
  <c r="P30" i="23"/>
  <c r="I30" i="23"/>
  <c r="H30" i="23"/>
  <c r="D30" i="23"/>
  <c r="J29" i="23"/>
  <c r="K29" i="23"/>
  <c r="L29" i="23"/>
  <c r="M29" i="23"/>
  <c r="F29" i="23"/>
  <c r="U29" i="23"/>
  <c r="G29" i="23"/>
  <c r="N29" i="23"/>
  <c r="Q29" i="23"/>
  <c r="O29" i="23"/>
  <c r="E29" i="23"/>
  <c r="V29" i="23"/>
  <c r="W29" i="23"/>
  <c r="T29" i="23"/>
  <c r="S29" i="23"/>
  <c r="R29" i="23"/>
  <c r="P29" i="23"/>
  <c r="I29" i="23"/>
  <c r="H29" i="23"/>
  <c r="D29" i="23"/>
  <c r="J28" i="23"/>
  <c r="K28" i="23"/>
  <c r="L28" i="23"/>
  <c r="M28" i="23"/>
  <c r="F28" i="23"/>
  <c r="U28" i="23"/>
  <c r="G28" i="23"/>
  <c r="N28" i="23"/>
  <c r="Q28" i="23"/>
  <c r="O28" i="23"/>
  <c r="E28" i="23"/>
  <c r="V28" i="23"/>
  <c r="W28" i="23"/>
  <c r="T28" i="23"/>
  <c r="S28" i="23"/>
  <c r="R28" i="23"/>
  <c r="P28" i="23"/>
  <c r="I28" i="23"/>
  <c r="H28" i="23"/>
  <c r="D28" i="23"/>
  <c r="J27" i="23"/>
  <c r="K27" i="23"/>
  <c r="L27" i="23"/>
  <c r="M27" i="23"/>
  <c r="F27" i="23"/>
  <c r="U27" i="23"/>
  <c r="G27" i="23"/>
  <c r="N27" i="23"/>
  <c r="Q27" i="23"/>
  <c r="O27" i="23"/>
  <c r="E27" i="23"/>
  <c r="V27" i="23"/>
  <c r="W27" i="23"/>
  <c r="T27" i="23"/>
  <c r="S27" i="23"/>
  <c r="R27" i="23"/>
  <c r="P27" i="23"/>
  <c r="I27" i="23"/>
  <c r="H27" i="23"/>
  <c r="D27" i="23"/>
  <c r="J26" i="23"/>
  <c r="K26" i="23"/>
  <c r="L26" i="23"/>
  <c r="M26" i="23"/>
  <c r="F26" i="23"/>
  <c r="U26" i="23"/>
  <c r="G26" i="23"/>
  <c r="N26" i="23"/>
  <c r="Q26" i="23"/>
  <c r="O26" i="23"/>
  <c r="E26" i="23"/>
  <c r="V26" i="23"/>
  <c r="W26" i="23"/>
  <c r="T26" i="23"/>
  <c r="S26" i="23"/>
  <c r="R26" i="23"/>
  <c r="P26" i="23"/>
  <c r="I26" i="23"/>
  <c r="H26" i="23"/>
  <c r="D26" i="23"/>
  <c r="I21" i="23"/>
  <c r="U17" i="23"/>
  <c r="V17" i="23"/>
  <c r="W17" i="23"/>
  <c r="T17" i="23"/>
  <c r="U16" i="23"/>
  <c r="V16" i="23"/>
  <c r="W16" i="23"/>
  <c r="T16" i="23"/>
  <c r="U15" i="23"/>
  <c r="V15" i="23"/>
  <c r="W15" i="23"/>
  <c r="T15" i="23"/>
  <c r="U14" i="23"/>
  <c r="V14" i="23"/>
  <c r="W14" i="23"/>
  <c r="T14" i="23"/>
  <c r="U13" i="23"/>
  <c r="V13" i="23"/>
  <c r="W13" i="23"/>
  <c r="T13" i="23"/>
  <c r="U12" i="23"/>
  <c r="V12" i="23"/>
  <c r="W12" i="23"/>
  <c r="T12" i="23"/>
  <c r="U11" i="23"/>
  <c r="V11" i="23"/>
  <c r="W11" i="23"/>
  <c r="T11" i="23"/>
  <c r="U10" i="23"/>
  <c r="V10" i="23"/>
  <c r="W10" i="23"/>
  <c r="T10" i="23"/>
  <c r="U9" i="23"/>
  <c r="V9" i="23"/>
  <c r="W9" i="23"/>
  <c r="T9" i="23"/>
  <c r="U8" i="23"/>
  <c r="V8" i="23"/>
  <c r="W8" i="23"/>
  <c r="T8" i="23"/>
  <c r="U7" i="23"/>
  <c r="V7" i="23"/>
  <c r="W7" i="23"/>
  <c r="T7" i="23"/>
  <c r="U6" i="23"/>
  <c r="V6" i="23"/>
  <c r="W6" i="23"/>
  <c r="T6" i="23"/>
  <c r="U5" i="23"/>
  <c r="V5" i="23"/>
  <c r="W5" i="23"/>
  <c r="T5" i="23"/>
  <c r="U4" i="23"/>
  <c r="V4" i="23"/>
  <c r="W4" i="23"/>
  <c r="T4" i="23"/>
  <c r="W36" i="22"/>
  <c r="J35" i="22"/>
  <c r="K35" i="22"/>
  <c r="L35" i="22"/>
  <c r="M35" i="22"/>
  <c r="F35" i="22"/>
  <c r="U35" i="22"/>
  <c r="G35" i="22"/>
  <c r="N35" i="22"/>
  <c r="Q35" i="22"/>
  <c r="O35" i="22"/>
  <c r="E35" i="22"/>
  <c r="V35" i="22"/>
  <c r="W35" i="22"/>
  <c r="T35" i="22"/>
  <c r="S35" i="22"/>
  <c r="R35" i="22"/>
  <c r="P35" i="22"/>
  <c r="I35" i="22"/>
  <c r="H35" i="22"/>
  <c r="D35" i="22"/>
  <c r="J34" i="22"/>
  <c r="K34" i="22"/>
  <c r="L34" i="22"/>
  <c r="M34" i="22"/>
  <c r="F34" i="22"/>
  <c r="U34" i="22"/>
  <c r="G34" i="22"/>
  <c r="N34" i="22"/>
  <c r="Q34" i="22"/>
  <c r="O34" i="22"/>
  <c r="E34" i="22"/>
  <c r="V34" i="22"/>
  <c r="W34" i="22"/>
  <c r="T34" i="22"/>
  <c r="S34" i="22"/>
  <c r="R34" i="22"/>
  <c r="P34" i="22"/>
  <c r="I34" i="22"/>
  <c r="H34" i="22"/>
  <c r="D34" i="22"/>
  <c r="J33" i="22"/>
  <c r="K33" i="22"/>
  <c r="L33" i="22"/>
  <c r="M33" i="22"/>
  <c r="F33" i="22"/>
  <c r="U33" i="22"/>
  <c r="G33" i="22"/>
  <c r="N33" i="22"/>
  <c r="Q33" i="22"/>
  <c r="O33" i="22"/>
  <c r="E33" i="22"/>
  <c r="V33" i="22"/>
  <c r="W33" i="22"/>
  <c r="T33" i="22"/>
  <c r="S33" i="22"/>
  <c r="R33" i="22"/>
  <c r="P33" i="22"/>
  <c r="I33" i="22"/>
  <c r="H33" i="22"/>
  <c r="D33" i="22"/>
  <c r="J32" i="22"/>
  <c r="K32" i="22"/>
  <c r="L32" i="22"/>
  <c r="M32" i="22"/>
  <c r="F32" i="22"/>
  <c r="U32" i="22"/>
  <c r="G32" i="22"/>
  <c r="N32" i="22"/>
  <c r="Q32" i="22"/>
  <c r="O32" i="22"/>
  <c r="E32" i="22"/>
  <c r="V32" i="22"/>
  <c r="W32" i="22"/>
  <c r="T32" i="22"/>
  <c r="S32" i="22"/>
  <c r="R32" i="22"/>
  <c r="P32" i="22"/>
  <c r="I32" i="22"/>
  <c r="H32" i="22"/>
  <c r="D32" i="22"/>
  <c r="J31" i="22"/>
  <c r="K31" i="22"/>
  <c r="L31" i="22"/>
  <c r="M31" i="22"/>
  <c r="F31" i="22"/>
  <c r="U31" i="22"/>
  <c r="G31" i="22"/>
  <c r="N31" i="22"/>
  <c r="Q31" i="22"/>
  <c r="O31" i="22"/>
  <c r="E31" i="22"/>
  <c r="V31" i="22"/>
  <c r="W31" i="22"/>
  <c r="T31" i="22"/>
  <c r="S31" i="22"/>
  <c r="R31" i="22"/>
  <c r="P31" i="22"/>
  <c r="I31" i="22"/>
  <c r="H31" i="22"/>
  <c r="D31" i="22"/>
  <c r="J30" i="22"/>
  <c r="K30" i="22"/>
  <c r="L30" i="22"/>
  <c r="M30" i="22"/>
  <c r="F30" i="22"/>
  <c r="U30" i="22"/>
  <c r="G30" i="22"/>
  <c r="N30" i="22"/>
  <c r="Q30" i="22"/>
  <c r="O30" i="22"/>
  <c r="E30" i="22"/>
  <c r="V30" i="22"/>
  <c r="W30" i="22"/>
  <c r="T30" i="22"/>
  <c r="S30" i="22"/>
  <c r="R30" i="22"/>
  <c r="P30" i="22"/>
  <c r="I30" i="22"/>
  <c r="H30" i="22"/>
  <c r="D30" i="22"/>
  <c r="J29" i="22"/>
  <c r="K29" i="22"/>
  <c r="L29" i="22"/>
  <c r="M29" i="22"/>
  <c r="F29" i="22"/>
  <c r="U29" i="22"/>
  <c r="G29" i="22"/>
  <c r="N29" i="22"/>
  <c r="Q29" i="22"/>
  <c r="O29" i="22"/>
  <c r="E29" i="22"/>
  <c r="V29" i="22"/>
  <c r="W29" i="22"/>
  <c r="T29" i="22"/>
  <c r="S29" i="22"/>
  <c r="R29" i="22"/>
  <c r="P29" i="22"/>
  <c r="I29" i="22"/>
  <c r="H29" i="22"/>
  <c r="D29" i="22"/>
  <c r="J28" i="22"/>
  <c r="K28" i="22"/>
  <c r="L28" i="22"/>
  <c r="M28" i="22"/>
  <c r="F28" i="22"/>
  <c r="U28" i="22"/>
  <c r="G28" i="22"/>
  <c r="N28" i="22"/>
  <c r="Q28" i="22"/>
  <c r="O28" i="22"/>
  <c r="E28" i="22"/>
  <c r="V28" i="22"/>
  <c r="W28" i="22"/>
  <c r="T28" i="22"/>
  <c r="S28" i="22"/>
  <c r="R28" i="22"/>
  <c r="P28" i="22"/>
  <c r="I28" i="22"/>
  <c r="H28" i="22"/>
  <c r="D28" i="22"/>
  <c r="J27" i="22"/>
  <c r="K27" i="22"/>
  <c r="L27" i="22"/>
  <c r="M27" i="22"/>
  <c r="F27" i="22"/>
  <c r="U27" i="22"/>
  <c r="G27" i="22"/>
  <c r="N27" i="22"/>
  <c r="Q27" i="22"/>
  <c r="O27" i="22"/>
  <c r="E27" i="22"/>
  <c r="V27" i="22"/>
  <c r="W27" i="22"/>
  <c r="T27" i="22"/>
  <c r="S27" i="22"/>
  <c r="R27" i="22"/>
  <c r="P27" i="22"/>
  <c r="I27" i="22"/>
  <c r="H27" i="22"/>
  <c r="D27" i="22"/>
  <c r="J26" i="22"/>
  <c r="K26" i="22"/>
  <c r="L26" i="22"/>
  <c r="M26" i="22"/>
  <c r="F26" i="22"/>
  <c r="U26" i="22"/>
  <c r="G26" i="22"/>
  <c r="N26" i="22"/>
  <c r="Q26" i="22"/>
  <c r="O26" i="22"/>
  <c r="E26" i="22"/>
  <c r="V26" i="22"/>
  <c r="W26" i="22"/>
  <c r="T26" i="22"/>
  <c r="S26" i="22"/>
  <c r="R26" i="22"/>
  <c r="P26" i="22"/>
  <c r="I26" i="22"/>
  <c r="H26" i="22"/>
  <c r="D26" i="22"/>
  <c r="I21" i="22"/>
  <c r="U17" i="22"/>
  <c r="V17" i="22"/>
  <c r="W17" i="22"/>
  <c r="T17" i="22"/>
  <c r="U16" i="22"/>
  <c r="V16" i="22"/>
  <c r="W16" i="22"/>
  <c r="T16" i="22"/>
  <c r="U15" i="22"/>
  <c r="V15" i="22"/>
  <c r="W15" i="22"/>
  <c r="T15" i="22"/>
  <c r="U14" i="22"/>
  <c r="V14" i="22"/>
  <c r="W14" i="22"/>
  <c r="T14" i="22"/>
  <c r="U13" i="22"/>
  <c r="V13" i="22"/>
  <c r="W13" i="22"/>
  <c r="T13" i="22"/>
  <c r="U12" i="22"/>
  <c r="V12" i="22"/>
  <c r="W12" i="22"/>
  <c r="T12" i="22"/>
  <c r="U11" i="22"/>
  <c r="V11" i="22"/>
  <c r="W11" i="22"/>
  <c r="T11" i="22"/>
  <c r="U10" i="22"/>
  <c r="V10" i="22"/>
  <c r="W10" i="22"/>
  <c r="T10" i="22"/>
  <c r="U9" i="22"/>
  <c r="V9" i="22"/>
  <c r="W9" i="22"/>
  <c r="T9" i="22"/>
  <c r="U8" i="22"/>
  <c r="V8" i="22"/>
  <c r="W8" i="22"/>
  <c r="T8" i="22"/>
  <c r="U7" i="22"/>
  <c r="V7" i="22"/>
  <c r="W7" i="22"/>
  <c r="T7" i="22"/>
  <c r="U6" i="22"/>
  <c r="V6" i="22"/>
  <c r="W6" i="22"/>
  <c r="T6" i="22"/>
  <c r="U5" i="22"/>
  <c r="V5" i="22"/>
  <c r="W5" i="22"/>
  <c r="T5" i="22"/>
  <c r="U4" i="22"/>
  <c r="V4" i="22"/>
  <c r="W4" i="22"/>
  <c r="T4" i="22"/>
  <c r="T14" i="3"/>
  <c r="U14" i="3"/>
  <c r="V14" i="3"/>
  <c r="W14" i="3"/>
  <c r="I21" i="21"/>
  <c r="J36" i="21"/>
  <c r="K36" i="21"/>
  <c r="L36" i="21"/>
  <c r="M36" i="21"/>
  <c r="F36" i="21"/>
  <c r="U36" i="21"/>
  <c r="G36" i="21"/>
  <c r="N36" i="21"/>
  <c r="Q36" i="21"/>
  <c r="O36" i="21"/>
  <c r="E36" i="21"/>
  <c r="V36" i="21"/>
  <c r="W36" i="21"/>
  <c r="T36" i="21"/>
  <c r="S36" i="21"/>
  <c r="R36" i="21"/>
  <c r="P36" i="21"/>
  <c r="I36" i="21"/>
  <c r="H36" i="21"/>
  <c r="D36" i="21"/>
  <c r="J35" i="21"/>
  <c r="K35" i="21"/>
  <c r="L35" i="21"/>
  <c r="M35" i="21"/>
  <c r="F35" i="21"/>
  <c r="U35" i="21"/>
  <c r="G35" i="21"/>
  <c r="N35" i="21"/>
  <c r="Q35" i="21"/>
  <c r="O35" i="21"/>
  <c r="E35" i="21"/>
  <c r="V35" i="21"/>
  <c r="W35" i="21"/>
  <c r="T35" i="21"/>
  <c r="S35" i="21"/>
  <c r="R35" i="21"/>
  <c r="P35" i="21"/>
  <c r="I35" i="21"/>
  <c r="H35" i="21"/>
  <c r="D35" i="21"/>
  <c r="J34" i="21"/>
  <c r="K34" i="21"/>
  <c r="L34" i="21"/>
  <c r="M34" i="21"/>
  <c r="F34" i="21"/>
  <c r="U34" i="21"/>
  <c r="G34" i="21"/>
  <c r="N34" i="21"/>
  <c r="Q34" i="21"/>
  <c r="O34" i="21"/>
  <c r="E34" i="21"/>
  <c r="V34" i="21"/>
  <c r="W34" i="21"/>
  <c r="T34" i="21"/>
  <c r="S34" i="21"/>
  <c r="R34" i="21"/>
  <c r="P34" i="21"/>
  <c r="I34" i="21"/>
  <c r="H34" i="21"/>
  <c r="D34" i="21"/>
  <c r="J33" i="21"/>
  <c r="K33" i="21"/>
  <c r="L33" i="21"/>
  <c r="M33" i="21"/>
  <c r="F33" i="21"/>
  <c r="U33" i="21"/>
  <c r="G33" i="21"/>
  <c r="N33" i="21"/>
  <c r="Q33" i="21"/>
  <c r="O33" i="21"/>
  <c r="E33" i="21"/>
  <c r="V33" i="21"/>
  <c r="W33" i="21"/>
  <c r="T33" i="21"/>
  <c r="S33" i="21"/>
  <c r="R33" i="21"/>
  <c r="P33" i="21"/>
  <c r="I33" i="21"/>
  <c r="H33" i="21"/>
  <c r="D33" i="21"/>
  <c r="J32" i="21"/>
  <c r="K32" i="21"/>
  <c r="L32" i="21"/>
  <c r="M32" i="21"/>
  <c r="F32" i="21"/>
  <c r="U32" i="21"/>
  <c r="G32" i="21"/>
  <c r="N32" i="21"/>
  <c r="Q32" i="21"/>
  <c r="O32" i="21"/>
  <c r="E32" i="21"/>
  <c r="V32" i="21"/>
  <c r="W32" i="21"/>
  <c r="T32" i="21"/>
  <c r="S32" i="21"/>
  <c r="R32" i="21"/>
  <c r="P32" i="21"/>
  <c r="I32" i="21"/>
  <c r="H32" i="21"/>
  <c r="D32" i="21"/>
  <c r="J31" i="21"/>
  <c r="K31" i="21"/>
  <c r="L31" i="21"/>
  <c r="M31" i="21"/>
  <c r="F31" i="21"/>
  <c r="U31" i="21"/>
  <c r="G31" i="21"/>
  <c r="N31" i="21"/>
  <c r="Q31" i="21"/>
  <c r="O31" i="21"/>
  <c r="E31" i="21"/>
  <c r="V31" i="21"/>
  <c r="W31" i="21"/>
  <c r="T31" i="21"/>
  <c r="S31" i="21"/>
  <c r="R31" i="21"/>
  <c r="P31" i="21"/>
  <c r="I31" i="21"/>
  <c r="H31" i="21"/>
  <c r="D31" i="21"/>
  <c r="J30" i="21"/>
  <c r="K30" i="21"/>
  <c r="L30" i="21"/>
  <c r="M30" i="21"/>
  <c r="F30" i="21"/>
  <c r="U30" i="21"/>
  <c r="G30" i="21"/>
  <c r="N30" i="21"/>
  <c r="Q30" i="21"/>
  <c r="O30" i="21"/>
  <c r="E30" i="21"/>
  <c r="V30" i="21"/>
  <c r="W30" i="21"/>
  <c r="T30" i="21"/>
  <c r="S30" i="21"/>
  <c r="R30" i="21"/>
  <c r="P30" i="21"/>
  <c r="I30" i="21"/>
  <c r="H30" i="21"/>
  <c r="D30" i="21"/>
  <c r="J29" i="21"/>
  <c r="K29" i="21"/>
  <c r="L29" i="21"/>
  <c r="M29" i="21"/>
  <c r="F29" i="21"/>
  <c r="U29" i="21"/>
  <c r="G29" i="21"/>
  <c r="N29" i="21"/>
  <c r="Q29" i="21"/>
  <c r="O29" i="21"/>
  <c r="E29" i="21"/>
  <c r="V29" i="21"/>
  <c r="W29" i="21"/>
  <c r="T29" i="21"/>
  <c r="S29" i="21"/>
  <c r="R29" i="21"/>
  <c r="P29" i="21"/>
  <c r="I29" i="21"/>
  <c r="H29" i="21"/>
  <c r="D29" i="21"/>
  <c r="J28" i="21"/>
  <c r="K28" i="21"/>
  <c r="L28" i="21"/>
  <c r="M28" i="21"/>
  <c r="F28" i="21"/>
  <c r="U28" i="21"/>
  <c r="G28" i="21"/>
  <c r="N28" i="21"/>
  <c r="Q28" i="21"/>
  <c r="O28" i="21"/>
  <c r="E28" i="21"/>
  <c r="V28" i="21"/>
  <c r="W28" i="21"/>
  <c r="T28" i="21"/>
  <c r="S28" i="21"/>
  <c r="R28" i="21"/>
  <c r="P28" i="21"/>
  <c r="I28" i="21"/>
  <c r="H28" i="21"/>
  <c r="D28" i="21"/>
  <c r="J27" i="21"/>
  <c r="K27" i="21"/>
  <c r="L27" i="21"/>
  <c r="M27" i="21"/>
  <c r="F27" i="21"/>
  <c r="U27" i="21"/>
  <c r="G27" i="21"/>
  <c r="N27" i="21"/>
  <c r="Q27" i="21"/>
  <c r="O27" i="21"/>
  <c r="E27" i="21"/>
  <c r="V27" i="21"/>
  <c r="W27" i="21"/>
  <c r="T27" i="21"/>
  <c r="S27" i="21"/>
  <c r="R27" i="21"/>
  <c r="P27" i="21"/>
  <c r="I27" i="21"/>
  <c r="H27" i="21"/>
  <c r="D27" i="21"/>
  <c r="J26" i="21"/>
  <c r="K26" i="21"/>
  <c r="L26" i="21"/>
  <c r="M26" i="21"/>
  <c r="F26" i="21"/>
  <c r="U26" i="21"/>
  <c r="G26" i="21"/>
  <c r="N26" i="21"/>
  <c r="Q26" i="21"/>
  <c r="O26" i="21"/>
  <c r="E26" i="21"/>
  <c r="V26" i="21"/>
  <c r="W26" i="21"/>
  <c r="T26" i="21"/>
  <c r="S26" i="21"/>
  <c r="R26" i="21"/>
  <c r="P26" i="21"/>
  <c r="I26" i="21"/>
  <c r="H26" i="21"/>
  <c r="D26" i="21"/>
  <c r="U17" i="21"/>
  <c r="V17" i="21"/>
  <c r="W17" i="21"/>
  <c r="T17" i="21"/>
  <c r="U16" i="21"/>
  <c r="V16" i="21"/>
  <c r="W16" i="21"/>
  <c r="T16" i="21"/>
  <c r="U15" i="21"/>
  <c r="V15" i="21"/>
  <c r="W15" i="21"/>
  <c r="T15" i="21"/>
  <c r="U14" i="21"/>
  <c r="V14" i="21"/>
  <c r="W14" i="21"/>
  <c r="T14" i="21"/>
  <c r="U13" i="21"/>
  <c r="V13" i="21"/>
  <c r="W13" i="21"/>
  <c r="T13" i="21"/>
  <c r="U12" i="21"/>
  <c r="V12" i="21"/>
  <c r="W12" i="21"/>
  <c r="T12" i="21"/>
  <c r="U11" i="21"/>
  <c r="V11" i="21"/>
  <c r="W11" i="21"/>
  <c r="T11" i="21"/>
  <c r="U10" i="21"/>
  <c r="V10" i="21"/>
  <c r="W10" i="21"/>
  <c r="T10" i="21"/>
  <c r="U9" i="21"/>
  <c r="V9" i="21"/>
  <c r="W9" i="21"/>
  <c r="T9" i="21"/>
  <c r="U8" i="21"/>
  <c r="V8" i="21"/>
  <c r="W8" i="21"/>
  <c r="T8" i="21"/>
  <c r="U7" i="21"/>
  <c r="V7" i="21"/>
  <c r="W7" i="21"/>
  <c r="T7" i="21"/>
  <c r="U6" i="21"/>
  <c r="V6" i="21"/>
  <c r="W6" i="21"/>
  <c r="T6" i="21"/>
  <c r="U5" i="21"/>
  <c r="V5" i="21"/>
  <c r="W5" i="21"/>
  <c r="T5" i="21"/>
  <c r="U4" i="21"/>
  <c r="V4" i="21"/>
  <c r="W4" i="21"/>
  <c r="T4" i="21"/>
  <c r="D36" i="20"/>
  <c r="E36" i="20"/>
  <c r="F36" i="20"/>
  <c r="G36" i="20"/>
  <c r="T36" i="20"/>
  <c r="H36" i="20"/>
  <c r="I36" i="20"/>
  <c r="J36" i="20"/>
  <c r="K36" i="20"/>
  <c r="L36" i="20"/>
  <c r="M36" i="20"/>
  <c r="U36" i="20"/>
  <c r="N36" i="20"/>
  <c r="O36" i="20"/>
  <c r="P36" i="20"/>
  <c r="Q36" i="20"/>
  <c r="V36" i="20"/>
  <c r="W36" i="20"/>
  <c r="R36" i="20"/>
  <c r="S36" i="20"/>
  <c r="I19" i="20"/>
  <c r="J35" i="20"/>
  <c r="K35" i="20"/>
  <c r="L35" i="20"/>
  <c r="M35" i="20"/>
  <c r="F35" i="20"/>
  <c r="U35" i="20"/>
  <c r="G35" i="20"/>
  <c r="N35" i="20"/>
  <c r="Q35" i="20"/>
  <c r="O35" i="20"/>
  <c r="E35" i="20"/>
  <c r="V35" i="20"/>
  <c r="W35" i="20"/>
  <c r="T35" i="20"/>
  <c r="S35" i="20"/>
  <c r="R35" i="20"/>
  <c r="P35" i="20"/>
  <c r="I35" i="20"/>
  <c r="H35" i="20"/>
  <c r="D35" i="20"/>
  <c r="J34" i="20"/>
  <c r="K34" i="20"/>
  <c r="L34" i="20"/>
  <c r="M34" i="20"/>
  <c r="F34" i="20"/>
  <c r="U34" i="20"/>
  <c r="G34" i="20"/>
  <c r="N34" i="20"/>
  <c r="Q34" i="20"/>
  <c r="O34" i="20"/>
  <c r="E34" i="20"/>
  <c r="V34" i="20"/>
  <c r="W34" i="20"/>
  <c r="T34" i="20"/>
  <c r="S34" i="20"/>
  <c r="R34" i="20"/>
  <c r="P34" i="20"/>
  <c r="I34" i="20"/>
  <c r="H34" i="20"/>
  <c r="D34" i="20"/>
  <c r="J33" i="20"/>
  <c r="K33" i="20"/>
  <c r="L33" i="20"/>
  <c r="M33" i="20"/>
  <c r="F33" i="20"/>
  <c r="U33" i="20"/>
  <c r="G33" i="20"/>
  <c r="N33" i="20"/>
  <c r="Q33" i="20"/>
  <c r="O33" i="20"/>
  <c r="E33" i="20"/>
  <c r="V33" i="20"/>
  <c r="W33" i="20"/>
  <c r="T33" i="20"/>
  <c r="S33" i="20"/>
  <c r="R33" i="20"/>
  <c r="P33" i="20"/>
  <c r="I33" i="20"/>
  <c r="H33" i="20"/>
  <c r="D33" i="20"/>
  <c r="J32" i="20"/>
  <c r="K32" i="20"/>
  <c r="L32" i="20"/>
  <c r="M32" i="20"/>
  <c r="F32" i="20"/>
  <c r="U32" i="20"/>
  <c r="G32" i="20"/>
  <c r="N32" i="20"/>
  <c r="Q32" i="20"/>
  <c r="O32" i="20"/>
  <c r="E32" i="20"/>
  <c r="V32" i="20"/>
  <c r="W32" i="20"/>
  <c r="T32" i="20"/>
  <c r="S32" i="20"/>
  <c r="R32" i="20"/>
  <c r="P32" i="20"/>
  <c r="I32" i="20"/>
  <c r="H32" i="20"/>
  <c r="D32" i="20"/>
  <c r="J31" i="20"/>
  <c r="K31" i="20"/>
  <c r="L31" i="20"/>
  <c r="M31" i="20"/>
  <c r="F31" i="20"/>
  <c r="U31" i="20"/>
  <c r="G31" i="20"/>
  <c r="N31" i="20"/>
  <c r="Q31" i="20"/>
  <c r="O31" i="20"/>
  <c r="E31" i="20"/>
  <c r="V31" i="20"/>
  <c r="W31" i="20"/>
  <c r="T31" i="20"/>
  <c r="S31" i="20"/>
  <c r="R31" i="20"/>
  <c r="P31" i="20"/>
  <c r="I31" i="20"/>
  <c r="H31" i="20"/>
  <c r="D31" i="20"/>
  <c r="J30" i="20"/>
  <c r="K30" i="20"/>
  <c r="L30" i="20"/>
  <c r="M30" i="20"/>
  <c r="F30" i="20"/>
  <c r="U30" i="20"/>
  <c r="G30" i="20"/>
  <c r="N30" i="20"/>
  <c r="Q30" i="20"/>
  <c r="O30" i="20"/>
  <c r="E30" i="20"/>
  <c r="V30" i="20"/>
  <c r="W30" i="20"/>
  <c r="T30" i="20"/>
  <c r="S30" i="20"/>
  <c r="R30" i="20"/>
  <c r="P30" i="20"/>
  <c r="I30" i="20"/>
  <c r="H30" i="20"/>
  <c r="D30" i="20"/>
  <c r="J29" i="20"/>
  <c r="K29" i="20"/>
  <c r="L29" i="20"/>
  <c r="M29" i="20"/>
  <c r="F29" i="20"/>
  <c r="U29" i="20"/>
  <c r="G29" i="20"/>
  <c r="N29" i="20"/>
  <c r="Q29" i="20"/>
  <c r="O29" i="20"/>
  <c r="E29" i="20"/>
  <c r="V29" i="20"/>
  <c r="W29" i="20"/>
  <c r="T29" i="20"/>
  <c r="S29" i="20"/>
  <c r="R29" i="20"/>
  <c r="P29" i="20"/>
  <c r="I29" i="20"/>
  <c r="H29" i="20"/>
  <c r="D29" i="20"/>
  <c r="J28" i="20"/>
  <c r="K28" i="20"/>
  <c r="L28" i="20"/>
  <c r="M28" i="20"/>
  <c r="F28" i="20"/>
  <c r="U28" i="20"/>
  <c r="G28" i="20"/>
  <c r="N28" i="20"/>
  <c r="Q28" i="20"/>
  <c r="O28" i="20"/>
  <c r="E28" i="20"/>
  <c r="V28" i="20"/>
  <c r="W28" i="20"/>
  <c r="T28" i="20"/>
  <c r="S28" i="20"/>
  <c r="R28" i="20"/>
  <c r="P28" i="20"/>
  <c r="I28" i="20"/>
  <c r="H28" i="20"/>
  <c r="D28" i="20"/>
  <c r="J27" i="20"/>
  <c r="K27" i="20"/>
  <c r="L27" i="20"/>
  <c r="M27" i="20"/>
  <c r="F27" i="20"/>
  <c r="U27" i="20"/>
  <c r="G27" i="20"/>
  <c r="N27" i="20"/>
  <c r="Q27" i="20"/>
  <c r="O27" i="20"/>
  <c r="E27" i="20"/>
  <c r="V27" i="20"/>
  <c r="W27" i="20"/>
  <c r="T27" i="20"/>
  <c r="S27" i="20"/>
  <c r="R27" i="20"/>
  <c r="P27" i="20"/>
  <c r="I27" i="20"/>
  <c r="H27" i="20"/>
  <c r="D27" i="20"/>
  <c r="J26" i="20"/>
  <c r="K26" i="20"/>
  <c r="L26" i="20"/>
  <c r="M26" i="20"/>
  <c r="F26" i="20"/>
  <c r="U26" i="20"/>
  <c r="G26" i="20"/>
  <c r="N26" i="20"/>
  <c r="Q26" i="20"/>
  <c r="O26" i="20"/>
  <c r="E26" i="20"/>
  <c r="V26" i="20"/>
  <c r="W26" i="20"/>
  <c r="T26" i="20"/>
  <c r="S26" i="20"/>
  <c r="R26" i="20"/>
  <c r="P26" i="20"/>
  <c r="I26" i="20"/>
  <c r="H26" i="20"/>
  <c r="D26" i="20"/>
  <c r="U17" i="20"/>
  <c r="V17" i="20"/>
  <c r="W17" i="20"/>
  <c r="T17" i="20"/>
  <c r="U16" i="20"/>
  <c r="V16" i="20"/>
  <c r="W16" i="20"/>
  <c r="T16" i="20"/>
  <c r="U15" i="20"/>
  <c r="V15" i="20"/>
  <c r="W15" i="20"/>
  <c r="T15" i="20"/>
  <c r="U14" i="20"/>
  <c r="V14" i="20"/>
  <c r="W14" i="20"/>
  <c r="T14" i="20"/>
  <c r="U13" i="20"/>
  <c r="V13" i="20"/>
  <c r="W13" i="20"/>
  <c r="T13" i="20"/>
  <c r="U12" i="20"/>
  <c r="V12" i="20"/>
  <c r="W12" i="20"/>
  <c r="T12" i="20"/>
  <c r="U11" i="20"/>
  <c r="V11" i="20"/>
  <c r="W11" i="20"/>
  <c r="T11" i="20"/>
  <c r="U10" i="20"/>
  <c r="V10" i="20"/>
  <c r="W10" i="20"/>
  <c r="T10" i="20"/>
  <c r="U9" i="20"/>
  <c r="V9" i="20"/>
  <c r="W9" i="20"/>
  <c r="T9" i="20"/>
  <c r="U8" i="20"/>
  <c r="V8" i="20"/>
  <c r="W8" i="20"/>
  <c r="T8" i="20"/>
  <c r="U7" i="20"/>
  <c r="V7" i="20"/>
  <c r="W7" i="20"/>
  <c r="T7" i="20"/>
  <c r="U6" i="20"/>
  <c r="V6" i="20"/>
  <c r="W6" i="20"/>
  <c r="T6" i="20"/>
  <c r="U5" i="20"/>
  <c r="V5" i="20"/>
  <c r="W5" i="20"/>
  <c r="T5" i="20"/>
  <c r="U4" i="20"/>
  <c r="V4" i="20"/>
  <c r="W4" i="20"/>
  <c r="T4" i="20"/>
  <c r="T16" i="3"/>
  <c r="U16" i="3"/>
  <c r="V16" i="3"/>
  <c r="W16" i="3"/>
  <c r="T17" i="3"/>
  <c r="U17" i="3"/>
  <c r="V17" i="3"/>
  <c r="W17" i="3"/>
  <c r="D39" i="8"/>
  <c r="E39" i="8"/>
  <c r="F39" i="8"/>
  <c r="G39" i="8"/>
  <c r="H39" i="8"/>
  <c r="I39" i="8"/>
  <c r="C39" i="8"/>
  <c r="I21" i="8"/>
  <c r="I20" i="8"/>
  <c r="T16" i="7"/>
  <c r="U16" i="7"/>
  <c r="V16" i="7"/>
  <c r="W16" i="7"/>
  <c r="T17" i="7"/>
  <c r="U17" i="7"/>
  <c r="V17" i="7"/>
  <c r="W17" i="7"/>
  <c r="T16" i="8"/>
  <c r="U16" i="8"/>
  <c r="V16" i="8"/>
  <c r="W16" i="8"/>
  <c r="T17" i="8"/>
  <c r="U17" i="8"/>
  <c r="V17" i="8"/>
  <c r="W17" i="8"/>
  <c r="I40" i="8"/>
  <c r="H40" i="8"/>
  <c r="G40" i="8"/>
  <c r="F40" i="8"/>
  <c r="E40" i="8"/>
  <c r="D40" i="8"/>
  <c r="J35" i="8"/>
  <c r="K35" i="8"/>
  <c r="L35" i="8"/>
  <c r="M35" i="8"/>
  <c r="F35" i="8"/>
  <c r="U35" i="8"/>
  <c r="G35" i="8"/>
  <c r="N35" i="8"/>
  <c r="Q35" i="8"/>
  <c r="O35" i="8"/>
  <c r="E35" i="8"/>
  <c r="V35" i="8"/>
  <c r="W35" i="8"/>
  <c r="T35" i="8"/>
  <c r="S35" i="8"/>
  <c r="R35" i="8"/>
  <c r="P35" i="8"/>
  <c r="I35" i="8"/>
  <c r="H35" i="8"/>
  <c r="D35" i="8"/>
  <c r="J34" i="8"/>
  <c r="K34" i="8"/>
  <c r="L34" i="8"/>
  <c r="M34" i="8"/>
  <c r="F34" i="8"/>
  <c r="U34" i="8"/>
  <c r="G34" i="8"/>
  <c r="N34" i="8"/>
  <c r="Q34" i="8"/>
  <c r="O34" i="8"/>
  <c r="E34" i="8"/>
  <c r="V34" i="8"/>
  <c r="W34" i="8"/>
  <c r="T34" i="8"/>
  <c r="S34" i="8"/>
  <c r="R34" i="8"/>
  <c r="P34" i="8"/>
  <c r="I34" i="8"/>
  <c r="H34" i="8"/>
  <c r="D34" i="8"/>
  <c r="J33" i="8"/>
  <c r="K33" i="8"/>
  <c r="L33" i="8"/>
  <c r="M33" i="8"/>
  <c r="F33" i="8"/>
  <c r="U33" i="8"/>
  <c r="G33" i="8"/>
  <c r="N33" i="8"/>
  <c r="Q33" i="8"/>
  <c r="O33" i="8"/>
  <c r="E33" i="8"/>
  <c r="V33" i="8"/>
  <c r="W33" i="8"/>
  <c r="T33" i="8"/>
  <c r="S33" i="8"/>
  <c r="R33" i="8"/>
  <c r="P33" i="8"/>
  <c r="I33" i="8"/>
  <c r="H33" i="8"/>
  <c r="D33" i="8"/>
  <c r="J32" i="8"/>
  <c r="K32" i="8"/>
  <c r="L32" i="8"/>
  <c r="M32" i="8"/>
  <c r="F32" i="8"/>
  <c r="U32" i="8"/>
  <c r="G32" i="8"/>
  <c r="N32" i="8"/>
  <c r="Q32" i="8"/>
  <c r="O32" i="8"/>
  <c r="E32" i="8"/>
  <c r="V32" i="8"/>
  <c r="W32" i="8"/>
  <c r="T32" i="8"/>
  <c r="S32" i="8"/>
  <c r="R32" i="8"/>
  <c r="P32" i="8"/>
  <c r="I32" i="8"/>
  <c r="H32" i="8"/>
  <c r="D32" i="8"/>
  <c r="J31" i="8"/>
  <c r="K31" i="8"/>
  <c r="L31" i="8"/>
  <c r="M31" i="8"/>
  <c r="F31" i="8"/>
  <c r="U31" i="8"/>
  <c r="G31" i="8"/>
  <c r="N31" i="8"/>
  <c r="Q31" i="8"/>
  <c r="O31" i="8"/>
  <c r="E31" i="8"/>
  <c r="V31" i="8"/>
  <c r="W31" i="8"/>
  <c r="T31" i="8"/>
  <c r="S31" i="8"/>
  <c r="R31" i="8"/>
  <c r="P31" i="8"/>
  <c r="I31" i="8"/>
  <c r="H31" i="8"/>
  <c r="D31" i="8"/>
  <c r="J30" i="8"/>
  <c r="K30" i="8"/>
  <c r="L30" i="8"/>
  <c r="M30" i="8"/>
  <c r="F30" i="8"/>
  <c r="U30" i="8"/>
  <c r="G30" i="8"/>
  <c r="N30" i="8"/>
  <c r="Q30" i="8"/>
  <c r="O30" i="8"/>
  <c r="E30" i="8"/>
  <c r="V30" i="8"/>
  <c r="W30" i="8"/>
  <c r="T30" i="8"/>
  <c r="S30" i="8"/>
  <c r="R30" i="8"/>
  <c r="P30" i="8"/>
  <c r="I30" i="8"/>
  <c r="H30" i="8"/>
  <c r="D30" i="8"/>
  <c r="J29" i="8"/>
  <c r="K29" i="8"/>
  <c r="L29" i="8"/>
  <c r="M29" i="8"/>
  <c r="F29" i="8"/>
  <c r="U29" i="8"/>
  <c r="G29" i="8"/>
  <c r="N29" i="8"/>
  <c r="Q29" i="8"/>
  <c r="O29" i="8"/>
  <c r="E29" i="8"/>
  <c r="V29" i="8"/>
  <c r="W29" i="8"/>
  <c r="T29" i="8"/>
  <c r="S29" i="8"/>
  <c r="R29" i="8"/>
  <c r="P29" i="8"/>
  <c r="I29" i="8"/>
  <c r="H29" i="8"/>
  <c r="D29" i="8"/>
  <c r="J28" i="8"/>
  <c r="K28" i="8"/>
  <c r="L28" i="8"/>
  <c r="M28" i="8"/>
  <c r="F28" i="8"/>
  <c r="U28" i="8"/>
  <c r="G28" i="8"/>
  <c r="N28" i="8"/>
  <c r="Q28" i="8"/>
  <c r="O28" i="8"/>
  <c r="E28" i="8"/>
  <c r="V28" i="8"/>
  <c r="W28" i="8"/>
  <c r="T28" i="8"/>
  <c r="S28" i="8"/>
  <c r="R28" i="8"/>
  <c r="P28" i="8"/>
  <c r="I28" i="8"/>
  <c r="H28" i="8"/>
  <c r="D28" i="8"/>
  <c r="J27" i="8"/>
  <c r="K27" i="8"/>
  <c r="L27" i="8"/>
  <c r="M27" i="8"/>
  <c r="F27" i="8"/>
  <c r="U27" i="8"/>
  <c r="G27" i="8"/>
  <c r="N27" i="8"/>
  <c r="Q27" i="8"/>
  <c r="O27" i="8"/>
  <c r="E27" i="8"/>
  <c r="V27" i="8"/>
  <c r="W27" i="8"/>
  <c r="T27" i="8"/>
  <c r="S27" i="8"/>
  <c r="R27" i="8"/>
  <c r="P27" i="8"/>
  <c r="I27" i="8"/>
  <c r="H27" i="8"/>
  <c r="D27" i="8"/>
  <c r="J26" i="8"/>
  <c r="K26" i="8"/>
  <c r="L26" i="8"/>
  <c r="M26" i="8"/>
  <c r="F26" i="8"/>
  <c r="U26" i="8"/>
  <c r="G26" i="8"/>
  <c r="N26" i="8"/>
  <c r="Q26" i="8"/>
  <c r="O26" i="8"/>
  <c r="E26" i="8"/>
  <c r="V26" i="8"/>
  <c r="W26" i="8"/>
  <c r="T26" i="8"/>
  <c r="S26" i="8"/>
  <c r="R26" i="8"/>
  <c r="P26" i="8"/>
  <c r="I26" i="8"/>
  <c r="H26" i="8"/>
  <c r="D26" i="8"/>
  <c r="U15" i="8"/>
  <c r="V15" i="8"/>
  <c r="W15" i="8"/>
  <c r="T15" i="8"/>
  <c r="U14" i="8"/>
  <c r="V14" i="8"/>
  <c r="W14" i="8"/>
  <c r="T14" i="8"/>
  <c r="U13" i="8"/>
  <c r="V13" i="8"/>
  <c r="W13" i="8"/>
  <c r="T13" i="8"/>
  <c r="U12" i="8"/>
  <c r="V12" i="8"/>
  <c r="W12" i="8"/>
  <c r="T12" i="8"/>
  <c r="U11" i="8"/>
  <c r="V11" i="8"/>
  <c r="W11" i="8"/>
  <c r="T11" i="8"/>
  <c r="U10" i="8"/>
  <c r="V10" i="8"/>
  <c r="W10" i="8"/>
  <c r="T10" i="8"/>
  <c r="U9" i="8"/>
  <c r="V9" i="8"/>
  <c r="W9" i="8"/>
  <c r="T9" i="8"/>
  <c r="U8" i="8"/>
  <c r="V8" i="8"/>
  <c r="W8" i="8"/>
  <c r="T8" i="8"/>
  <c r="U7" i="8"/>
  <c r="V7" i="8"/>
  <c r="W7" i="8"/>
  <c r="T7" i="8"/>
  <c r="U6" i="8"/>
  <c r="V6" i="8"/>
  <c r="W6" i="8"/>
  <c r="T6" i="8"/>
  <c r="U5" i="8"/>
  <c r="V5" i="8"/>
  <c r="W5" i="8"/>
  <c r="T5" i="8"/>
  <c r="U4" i="8"/>
  <c r="V4" i="8"/>
  <c r="W4" i="8"/>
  <c r="T4" i="8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D27" i="7"/>
  <c r="D28" i="7"/>
  <c r="D29" i="7"/>
  <c r="D30" i="7"/>
  <c r="D31" i="7"/>
  <c r="D32" i="7"/>
  <c r="D33" i="7"/>
  <c r="D34" i="7"/>
  <c r="D35" i="7"/>
  <c r="D36" i="7"/>
  <c r="D26" i="7"/>
  <c r="I40" i="7"/>
  <c r="H40" i="7"/>
  <c r="G40" i="7"/>
  <c r="F40" i="7"/>
  <c r="E40" i="7"/>
  <c r="D40" i="7"/>
  <c r="I19" i="7"/>
  <c r="I39" i="7"/>
  <c r="H39" i="7"/>
  <c r="G39" i="7"/>
  <c r="F39" i="7"/>
  <c r="E39" i="7"/>
  <c r="D39" i="7"/>
  <c r="U36" i="7"/>
  <c r="V36" i="7"/>
  <c r="W36" i="7"/>
  <c r="T36" i="7"/>
  <c r="U35" i="7"/>
  <c r="V35" i="7"/>
  <c r="W35" i="7"/>
  <c r="T35" i="7"/>
  <c r="U34" i="7"/>
  <c r="V34" i="7"/>
  <c r="W34" i="7"/>
  <c r="T34" i="7"/>
  <c r="U33" i="7"/>
  <c r="V33" i="7"/>
  <c r="W33" i="7"/>
  <c r="T33" i="7"/>
  <c r="U32" i="7"/>
  <c r="V32" i="7"/>
  <c r="W32" i="7"/>
  <c r="T32" i="7"/>
  <c r="U31" i="7"/>
  <c r="V31" i="7"/>
  <c r="W31" i="7"/>
  <c r="T31" i="7"/>
  <c r="U30" i="7"/>
  <c r="V30" i="7"/>
  <c r="W30" i="7"/>
  <c r="T30" i="7"/>
  <c r="U29" i="7"/>
  <c r="V29" i="7"/>
  <c r="W29" i="7"/>
  <c r="T29" i="7"/>
  <c r="U28" i="7"/>
  <c r="V28" i="7"/>
  <c r="W28" i="7"/>
  <c r="T28" i="7"/>
  <c r="U27" i="7"/>
  <c r="V27" i="7"/>
  <c r="W27" i="7"/>
  <c r="T27" i="7"/>
  <c r="U26" i="7"/>
  <c r="V26" i="7"/>
  <c r="W26" i="7"/>
  <c r="T26" i="7"/>
  <c r="U15" i="7"/>
  <c r="V15" i="7"/>
  <c r="W15" i="7"/>
  <c r="T15" i="7"/>
  <c r="U14" i="7"/>
  <c r="V14" i="7"/>
  <c r="W14" i="7"/>
  <c r="T14" i="7"/>
  <c r="U13" i="7"/>
  <c r="V13" i="7"/>
  <c r="W13" i="7"/>
  <c r="T13" i="7"/>
  <c r="U12" i="7"/>
  <c r="V12" i="7"/>
  <c r="W12" i="7"/>
  <c r="T12" i="7"/>
  <c r="U11" i="7"/>
  <c r="V11" i="7"/>
  <c r="W11" i="7"/>
  <c r="T11" i="7"/>
  <c r="U10" i="7"/>
  <c r="V10" i="7"/>
  <c r="W10" i="7"/>
  <c r="T10" i="7"/>
  <c r="U9" i="7"/>
  <c r="V9" i="7"/>
  <c r="W9" i="7"/>
  <c r="T9" i="7"/>
  <c r="U8" i="7"/>
  <c r="V8" i="7"/>
  <c r="W8" i="7"/>
  <c r="T8" i="7"/>
  <c r="U7" i="7"/>
  <c r="V7" i="7"/>
  <c r="W7" i="7"/>
  <c r="T7" i="7"/>
  <c r="U6" i="7"/>
  <c r="V6" i="7"/>
  <c r="W6" i="7"/>
  <c r="T6" i="7"/>
  <c r="U5" i="7"/>
  <c r="V5" i="7"/>
  <c r="W5" i="7"/>
  <c r="T5" i="7"/>
  <c r="U4" i="7"/>
  <c r="V4" i="7"/>
  <c r="W4" i="7"/>
  <c r="T4" i="7"/>
  <c r="T15" i="3"/>
  <c r="U15" i="3"/>
  <c r="V15" i="3"/>
  <c r="W15" i="3"/>
  <c r="I19" i="5"/>
  <c r="T14" i="5"/>
  <c r="U14" i="5"/>
  <c r="V14" i="5"/>
  <c r="W14" i="5"/>
  <c r="T15" i="5"/>
  <c r="U15" i="5"/>
  <c r="V15" i="5"/>
  <c r="W15" i="5"/>
  <c r="T14" i="4"/>
  <c r="U14" i="4"/>
  <c r="V14" i="4"/>
  <c r="W14" i="4"/>
  <c r="T15" i="4"/>
  <c r="U15" i="4"/>
  <c r="V15" i="4"/>
  <c r="W15" i="4"/>
  <c r="I38" i="5"/>
  <c r="H38" i="5"/>
  <c r="G38" i="5"/>
  <c r="F38" i="5"/>
  <c r="E38" i="5"/>
  <c r="D38" i="5"/>
  <c r="I17" i="5"/>
  <c r="I37" i="5"/>
  <c r="H37" i="5"/>
  <c r="G37" i="5"/>
  <c r="F37" i="5"/>
  <c r="E37" i="5"/>
  <c r="D37" i="5"/>
  <c r="J34" i="5"/>
  <c r="K34" i="5"/>
  <c r="L34" i="5"/>
  <c r="M34" i="5"/>
  <c r="F34" i="5"/>
  <c r="U34" i="5"/>
  <c r="G34" i="5"/>
  <c r="N34" i="5"/>
  <c r="Q34" i="5"/>
  <c r="O34" i="5"/>
  <c r="E34" i="5"/>
  <c r="V34" i="5"/>
  <c r="W34" i="5"/>
  <c r="T34" i="5"/>
  <c r="S34" i="5"/>
  <c r="R34" i="5"/>
  <c r="P34" i="5"/>
  <c r="I34" i="5"/>
  <c r="H34" i="5"/>
  <c r="D34" i="5"/>
  <c r="J33" i="5"/>
  <c r="K33" i="5"/>
  <c r="L33" i="5"/>
  <c r="M33" i="5"/>
  <c r="F33" i="5"/>
  <c r="U33" i="5"/>
  <c r="G33" i="5"/>
  <c r="N33" i="5"/>
  <c r="Q33" i="5"/>
  <c r="O33" i="5"/>
  <c r="E33" i="5"/>
  <c r="V33" i="5"/>
  <c r="W33" i="5"/>
  <c r="T33" i="5"/>
  <c r="S33" i="5"/>
  <c r="R33" i="5"/>
  <c r="P33" i="5"/>
  <c r="I33" i="5"/>
  <c r="H33" i="5"/>
  <c r="D33" i="5"/>
  <c r="J32" i="5"/>
  <c r="K32" i="5"/>
  <c r="L32" i="5"/>
  <c r="M32" i="5"/>
  <c r="F32" i="5"/>
  <c r="U32" i="5"/>
  <c r="G32" i="5"/>
  <c r="N32" i="5"/>
  <c r="Q32" i="5"/>
  <c r="O32" i="5"/>
  <c r="E32" i="5"/>
  <c r="V32" i="5"/>
  <c r="W32" i="5"/>
  <c r="T32" i="5"/>
  <c r="S32" i="5"/>
  <c r="R32" i="5"/>
  <c r="P32" i="5"/>
  <c r="I32" i="5"/>
  <c r="H32" i="5"/>
  <c r="D32" i="5"/>
  <c r="J31" i="5"/>
  <c r="K31" i="5"/>
  <c r="L31" i="5"/>
  <c r="M31" i="5"/>
  <c r="F31" i="5"/>
  <c r="U31" i="5"/>
  <c r="G31" i="5"/>
  <c r="N31" i="5"/>
  <c r="Q31" i="5"/>
  <c r="O31" i="5"/>
  <c r="E31" i="5"/>
  <c r="V31" i="5"/>
  <c r="W31" i="5"/>
  <c r="T31" i="5"/>
  <c r="S31" i="5"/>
  <c r="R31" i="5"/>
  <c r="P31" i="5"/>
  <c r="I31" i="5"/>
  <c r="H31" i="5"/>
  <c r="D31" i="5"/>
  <c r="J30" i="5"/>
  <c r="K30" i="5"/>
  <c r="L30" i="5"/>
  <c r="M30" i="5"/>
  <c r="F30" i="5"/>
  <c r="U30" i="5"/>
  <c r="G30" i="5"/>
  <c r="N30" i="5"/>
  <c r="Q30" i="5"/>
  <c r="O30" i="5"/>
  <c r="E30" i="5"/>
  <c r="V30" i="5"/>
  <c r="W30" i="5"/>
  <c r="T30" i="5"/>
  <c r="S30" i="5"/>
  <c r="R30" i="5"/>
  <c r="P30" i="5"/>
  <c r="I30" i="5"/>
  <c r="H30" i="5"/>
  <c r="D30" i="5"/>
  <c r="J29" i="5"/>
  <c r="K29" i="5"/>
  <c r="L29" i="5"/>
  <c r="M29" i="5"/>
  <c r="F29" i="5"/>
  <c r="U29" i="5"/>
  <c r="G29" i="5"/>
  <c r="N29" i="5"/>
  <c r="Q29" i="5"/>
  <c r="O29" i="5"/>
  <c r="E29" i="5"/>
  <c r="V29" i="5"/>
  <c r="W29" i="5"/>
  <c r="T29" i="5"/>
  <c r="S29" i="5"/>
  <c r="R29" i="5"/>
  <c r="P29" i="5"/>
  <c r="I29" i="5"/>
  <c r="H29" i="5"/>
  <c r="D29" i="5"/>
  <c r="J28" i="5"/>
  <c r="K28" i="5"/>
  <c r="L28" i="5"/>
  <c r="M28" i="5"/>
  <c r="F28" i="5"/>
  <c r="U28" i="5"/>
  <c r="G28" i="5"/>
  <c r="N28" i="5"/>
  <c r="Q28" i="5"/>
  <c r="O28" i="5"/>
  <c r="E28" i="5"/>
  <c r="V28" i="5"/>
  <c r="W28" i="5"/>
  <c r="T28" i="5"/>
  <c r="S28" i="5"/>
  <c r="R28" i="5"/>
  <c r="P28" i="5"/>
  <c r="I28" i="5"/>
  <c r="H28" i="5"/>
  <c r="D28" i="5"/>
  <c r="J27" i="5"/>
  <c r="K27" i="5"/>
  <c r="L27" i="5"/>
  <c r="M27" i="5"/>
  <c r="F27" i="5"/>
  <c r="U27" i="5"/>
  <c r="G27" i="5"/>
  <c r="N27" i="5"/>
  <c r="Q27" i="5"/>
  <c r="O27" i="5"/>
  <c r="E27" i="5"/>
  <c r="V27" i="5"/>
  <c r="W27" i="5"/>
  <c r="T27" i="5"/>
  <c r="S27" i="5"/>
  <c r="R27" i="5"/>
  <c r="P27" i="5"/>
  <c r="I27" i="5"/>
  <c r="H27" i="5"/>
  <c r="D27" i="5"/>
  <c r="J26" i="5"/>
  <c r="K26" i="5"/>
  <c r="L26" i="5"/>
  <c r="M26" i="5"/>
  <c r="F26" i="5"/>
  <c r="U26" i="5"/>
  <c r="G26" i="5"/>
  <c r="N26" i="5"/>
  <c r="Q26" i="5"/>
  <c r="O26" i="5"/>
  <c r="E26" i="5"/>
  <c r="V26" i="5"/>
  <c r="W26" i="5"/>
  <c r="T26" i="5"/>
  <c r="S26" i="5"/>
  <c r="R26" i="5"/>
  <c r="P26" i="5"/>
  <c r="I26" i="5"/>
  <c r="H26" i="5"/>
  <c r="D26" i="5"/>
  <c r="J25" i="5"/>
  <c r="K25" i="5"/>
  <c r="L25" i="5"/>
  <c r="M25" i="5"/>
  <c r="F25" i="5"/>
  <c r="U25" i="5"/>
  <c r="G25" i="5"/>
  <c r="N25" i="5"/>
  <c r="Q25" i="5"/>
  <c r="O25" i="5"/>
  <c r="E25" i="5"/>
  <c r="V25" i="5"/>
  <c r="W25" i="5"/>
  <c r="T25" i="5"/>
  <c r="S25" i="5"/>
  <c r="R25" i="5"/>
  <c r="P25" i="5"/>
  <c r="I25" i="5"/>
  <c r="H25" i="5"/>
  <c r="D25" i="5"/>
  <c r="J24" i="5"/>
  <c r="K24" i="5"/>
  <c r="L24" i="5"/>
  <c r="M24" i="5"/>
  <c r="F24" i="5"/>
  <c r="U24" i="5"/>
  <c r="G24" i="5"/>
  <c r="N24" i="5"/>
  <c r="Q24" i="5"/>
  <c r="O24" i="5"/>
  <c r="E24" i="5"/>
  <c r="V24" i="5"/>
  <c r="W24" i="5"/>
  <c r="T24" i="5"/>
  <c r="S24" i="5"/>
  <c r="R24" i="5"/>
  <c r="P24" i="5"/>
  <c r="I24" i="5"/>
  <c r="H24" i="5"/>
  <c r="D24" i="5"/>
  <c r="U13" i="5"/>
  <c r="V13" i="5"/>
  <c r="W13" i="5"/>
  <c r="T13" i="5"/>
  <c r="U12" i="5"/>
  <c r="V12" i="5"/>
  <c r="W12" i="5"/>
  <c r="T12" i="5"/>
  <c r="U11" i="5"/>
  <c r="V11" i="5"/>
  <c r="W11" i="5"/>
  <c r="T11" i="5"/>
  <c r="U10" i="5"/>
  <c r="V10" i="5"/>
  <c r="W10" i="5"/>
  <c r="T10" i="5"/>
  <c r="U9" i="5"/>
  <c r="V9" i="5"/>
  <c r="W9" i="5"/>
  <c r="T9" i="5"/>
  <c r="U8" i="5"/>
  <c r="V8" i="5"/>
  <c r="W8" i="5"/>
  <c r="T8" i="5"/>
  <c r="U7" i="5"/>
  <c r="V7" i="5"/>
  <c r="W7" i="5"/>
  <c r="T7" i="5"/>
  <c r="U6" i="5"/>
  <c r="V6" i="5"/>
  <c r="W6" i="5"/>
  <c r="T6" i="5"/>
  <c r="U5" i="5"/>
  <c r="V5" i="5"/>
  <c r="W5" i="5"/>
  <c r="T5" i="5"/>
  <c r="U4" i="5"/>
  <c r="V4" i="5"/>
  <c r="W4" i="5"/>
  <c r="T4" i="5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D24" i="4"/>
  <c r="I38" i="4"/>
  <c r="H38" i="4"/>
  <c r="G38" i="4"/>
  <c r="F38" i="4"/>
  <c r="E38" i="4"/>
  <c r="D38" i="4"/>
  <c r="I17" i="4"/>
  <c r="I37" i="4"/>
  <c r="H37" i="4"/>
  <c r="G37" i="4"/>
  <c r="F37" i="4"/>
  <c r="E37" i="4"/>
  <c r="D37" i="4"/>
  <c r="U34" i="4"/>
  <c r="V34" i="4"/>
  <c r="W34" i="4"/>
  <c r="T34" i="4"/>
  <c r="U33" i="4"/>
  <c r="V33" i="4"/>
  <c r="W33" i="4"/>
  <c r="T33" i="4"/>
  <c r="U32" i="4"/>
  <c r="V32" i="4"/>
  <c r="W32" i="4"/>
  <c r="T32" i="4"/>
  <c r="U31" i="4"/>
  <c r="V31" i="4"/>
  <c r="W31" i="4"/>
  <c r="T31" i="4"/>
  <c r="U30" i="4"/>
  <c r="V30" i="4"/>
  <c r="W30" i="4"/>
  <c r="T30" i="4"/>
  <c r="U29" i="4"/>
  <c r="V29" i="4"/>
  <c r="W29" i="4"/>
  <c r="T29" i="4"/>
  <c r="U28" i="4"/>
  <c r="V28" i="4"/>
  <c r="W28" i="4"/>
  <c r="T28" i="4"/>
  <c r="U27" i="4"/>
  <c r="V27" i="4"/>
  <c r="W27" i="4"/>
  <c r="T27" i="4"/>
  <c r="U26" i="4"/>
  <c r="V26" i="4"/>
  <c r="W26" i="4"/>
  <c r="T26" i="4"/>
  <c r="U25" i="4"/>
  <c r="V25" i="4"/>
  <c r="W25" i="4"/>
  <c r="T25" i="4"/>
  <c r="U24" i="4"/>
  <c r="V24" i="4"/>
  <c r="W24" i="4"/>
  <c r="T24" i="4"/>
  <c r="U13" i="4"/>
  <c r="V13" i="4"/>
  <c r="W13" i="4"/>
  <c r="T13" i="4"/>
  <c r="U12" i="4"/>
  <c r="V12" i="4"/>
  <c r="W12" i="4"/>
  <c r="T12" i="4"/>
  <c r="U11" i="4"/>
  <c r="V11" i="4"/>
  <c r="W11" i="4"/>
  <c r="T11" i="4"/>
  <c r="U10" i="4"/>
  <c r="V10" i="4"/>
  <c r="W10" i="4"/>
  <c r="T10" i="4"/>
  <c r="U9" i="4"/>
  <c r="V9" i="4"/>
  <c r="W9" i="4"/>
  <c r="T9" i="4"/>
  <c r="U8" i="4"/>
  <c r="V8" i="4"/>
  <c r="W8" i="4"/>
  <c r="T8" i="4"/>
  <c r="U7" i="4"/>
  <c r="V7" i="4"/>
  <c r="W7" i="4"/>
  <c r="T7" i="4"/>
  <c r="U6" i="4"/>
  <c r="V6" i="4"/>
  <c r="W6" i="4"/>
  <c r="T6" i="4"/>
  <c r="U5" i="4"/>
  <c r="V5" i="4"/>
  <c r="W5" i="4"/>
  <c r="T5" i="4"/>
  <c r="U4" i="4"/>
  <c r="V4" i="4"/>
  <c r="W4" i="4"/>
  <c r="T4" i="4"/>
  <c r="E36" i="2"/>
  <c r="F36" i="2"/>
  <c r="G36" i="2"/>
  <c r="H36" i="2"/>
  <c r="I36" i="2"/>
  <c r="D36" i="2"/>
  <c r="D35" i="2"/>
  <c r="I17" i="2"/>
  <c r="I15" i="2"/>
  <c r="I19" i="1"/>
  <c r="I17" i="1"/>
  <c r="T5" i="3"/>
  <c r="U5" i="3"/>
  <c r="V5" i="3"/>
  <c r="W5" i="3"/>
  <c r="T6" i="3"/>
  <c r="U6" i="3"/>
  <c r="V6" i="3"/>
  <c r="W6" i="3"/>
  <c r="T7" i="3"/>
  <c r="U7" i="3"/>
  <c r="V7" i="3"/>
  <c r="W7" i="3"/>
  <c r="T8" i="3"/>
  <c r="U8" i="3"/>
  <c r="V8" i="3"/>
  <c r="W8" i="3"/>
  <c r="T9" i="3"/>
  <c r="U9" i="3"/>
  <c r="V9" i="3"/>
  <c r="W9" i="3"/>
  <c r="T10" i="3"/>
  <c r="U10" i="3"/>
  <c r="V10" i="3"/>
  <c r="W10" i="3"/>
  <c r="T11" i="3"/>
  <c r="U11" i="3"/>
  <c r="V11" i="3"/>
  <c r="W11" i="3"/>
  <c r="T12" i="3"/>
  <c r="U12" i="3"/>
  <c r="V12" i="3"/>
  <c r="W12" i="3"/>
  <c r="T13" i="3"/>
  <c r="U13" i="3"/>
  <c r="V13" i="3"/>
  <c r="W13" i="3"/>
  <c r="E35" i="2"/>
  <c r="F35" i="2"/>
  <c r="G35" i="2"/>
  <c r="H35" i="2"/>
  <c r="I35" i="2"/>
  <c r="I37" i="1"/>
  <c r="H37" i="1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D22" i="2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4" i="1"/>
  <c r="U13" i="2"/>
  <c r="V13" i="2"/>
  <c r="W13" i="2"/>
  <c r="T13" i="2"/>
  <c r="U12" i="2"/>
  <c r="V12" i="2"/>
  <c r="W12" i="2"/>
  <c r="T12" i="2"/>
  <c r="U11" i="2"/>
  <c r="V11" i="2"/>
  <c r="W11" i="2"/>
  <c r="T11" i="2"/>
  <c r="U10" i="2"/>
  <c r="V10" i="2"/>
  <c r="W10" i="2"/>
  <c r="T10" i="2"/>
  <c r="U9" i="2"/>
  <c r="V9" i="2"/>
  <c r="W9" i="2"/>
  <c r="T9" i="2"/>
  <c r="U8" i="2"/>
  <c r="V8" i="2"/>
  <c r="W8" i="2"/>
  <c r="T8" i="2"/>
  <c r="U7" i="2"/>
  <c r="V7" i="2"/>
  <c r="W7" i="2"/>
  <c r="T7" i="2"/>
  <c r="U6" i="2"/>
  <c r="V6" i="2"/>
  <c r="W6" i="2"/>
  <c r="T6" i="2"/>
  <c r="U5" i="2"/>
  <c r="V5" i="2"/>
  <c r="W5" i="2"/>
  <c r="T5" i="2"/>
  <c r="U4" i="2"/>
  <c r="V4" i="2"/>
  <c r="W4" i="2"/>
  <c r="T4" i="2"/>
  <c r="T15" i="1"/>
  <c r="U15" i="1"/>
  <c r="V15" i="1"/>
  <c r="W15" i="1"/>
  <c r="T4" i="3"/>
  <c r="U4" i="3"/>
  <c r="V4" i="3"/>
  <c r="W4" i="3"/>
  <c r="J36" i="26"/>
  <c r="K36" i="26"/>
  <c r="L36" i="26"/>
  <c r="M36" i="26"/>
  <c r="F36" i="26"/>
  <c r="U36" i="26"/>
  <c r="G36" i="26"/>
  <c r="N36" i="26"/>
  <c r="Q36" i="26"/>
  <c r="O36" i="26"/>
  <c r="E36" i="26"/>
  <c r="V36" i="26"/>
  <c r="W36" i="26"/>
  <c r="T36" i="26"/>
  <c r="S36" i="26"/>
  <c r="R36" i="26"/>
  <c r="P36" i="26"/>
  <c r="I36" i="26"/>
  <c r="H36" i="26"/>
  <c r="D36" i="26"/>
  <c r="J35" i="26"/>
  <c r="K35" i="26"/>
  <c r="L35" i="26"/>
  <c r="M35" i="26"/>
  <c r="F35" i="26"/>
  <c r="U35" i="26"/>
  <c r="G35" i="26"/>
  <c r="N35" i="26"/>
  <c r="Q35" i="26"/>
  <c r="O35" i="26"/>
  <c r="E35" i="26"/>
  <c r="V35" i="26"/>
  <c r="W35" i="26"/>
  <c r="T35" i="26"/>
  <c r="S35" i="26"/>
  <c r="R35" i="26"/>
  <c r="P35" i="26"/>
  <c r="I35" i="26"/>
  <c r="H35" i="26"/>
  <c r="D35" i="26"/>
  <c r="J34" i="26"/>
  <c r="K34" i="26"/>
  <c r="L34" i="26"/>
  <c r="M34" i="26"/>
  <c r="F34" i="26"/>
  <c r="U34" i="26"/>
  <c r="G34" i="26"/>
  <c r="N34" i="26"/>
  <c r="Q34" i="26"/>
  <c r="O34" i="26"/>
  <c r="E34" i="26"/>
  <c r="V34" i="26"/>
  <c r="W34" i="26"/>
  <c r="T34" i="26"/>
  <c r="S34" i="26"/>
  <c r="R34" i="26"/>
  <c r="P34" i="26"/>
  <c r="I34" i="26"/>
  <c r="H34" i="26"/>
  <c r="D34" i="26"/>
  <c r="J33" i="26"/>
  <c r="K33" i="26"/>
  <c r="L33" i="26"/>
  <c r="M33" i="26"/>
  <c r="F33" i="26"/>
  <c r="U33" i="26"/>
  <c r="G33" i="26"/>
  <c r="N33" i="26"/>
  <c r="Q33" i="26"/>
  <c r="O33" i="26"/>
  <c r="E33" i="26"/>
  <c r="V33" i="26"/>
  <c r="W33" i="26"/>
  <c r="T33" i="26"/>
  <c r="S33" i="26"/>
  <c r="R33" i="26"/>
  <c r="P33" i="26"/>
  <c r="I33" i="26"/>
  <c r="H33" i="26"/>
  <c r="D33" i="26"/>
  <c r="J32" i="26"/>
  <c r="K32" i="26"/>
  <c r="L32" i="26"/>
  <c r="M32" i="26"/>
  <c r="F32" i="26"/>
  <c r="U32" i="26"/>
  <c r="G32" i="26"/>
  <c r="N32" i="26"/>
  <c r="Q32" i="26"/>
  <c r="O32" i="26"/>
  <c r="E32" i="26"/>
  <c r="V32" i="26"/>
  <c r="W32" i="26"/>
  <c r="T32" i="26"/>
  <c r="S32" i="26"/>
  <c r="R32" i="26"/>
  <c r="P32" i="26"/>
  <c r="I32" i="26"/>
  <c r="H32" i="26"/>
  <c r="D32" i="26"/>
  <c r="J31" i="26"/>
  <c r="K31" i="26"/>
  <c r="L31" i="26"/>
  <c r="M31" i="26"/>
  <c r="F31" i="26"/>
  <c r="U31" i="26"/>
  <c r="G31" i="26"/>
  <c r="N31" i="26"/>
  <c r="Q31" i="26"/>
  <c r="O31" i="26"/>
  <c r="E31" i="26"/>
  <c r="V31" i="26"/>
  <c r="W31" i="26"/>
  <c r="T31" i="26"/>
  <c r="S31" i="26"/>
  <c r="R31" i="26"/>
  <c r="P31" i="26"/>
  <c r="I31" i="26"/>
  <c r="H31" i="26"/>
  <c r="D31" i="26"/>
  <c r="J30" i="26"/>
  <c r="K30" i="26"/>
  <c r="L30" i="26"/>
  <c r="M30" i="26"/>
  <c r="F30" i="26"/>
  <c r="U30" i="26"/>
  <c r="G30" i="26"/>
  <c r="N30" i="26"/>
  <c r="Q30" i="26"/>
  <c r="O30" i="26"/>
  <c r="E30" i="26"/>
  <c r="V30" i="26"/>
  <c r="W30" i="26"/>
  <c r="T30" i="26"/>
  <c r="S30" i="26"/>
  <c r="R30" i="26"/>
  <c r="P30" i="26"/>
  <c r="I30" i="26"/>
  <c r="H30" i="26"/>
  <c r="D30" i="26"/>
  <c r="J29" i="26"/>
  <c r="K29" i="26"/>
  <c r="L29" i="26"/>
  <c r="M29" i="26"/>
  <c r="F29" i="26"/>
  <c r="U29" i="26"/>
  <c r="G29" i="26"/>
  <c r="N29" i="26"/>
  <c r="Q29" i="26"/>
  <c r="O29" i="26"/>
  <c r="E29" i="26"/>
  <c r="V29" i="26"/>
  <c r="W29" i="26"/>
  <c r="T29" i="26"/>
  <c r="S29" i="26"/>
  <c r="R29" i="26"/>
  <c r="P29" i="26"/>
  <c r="I29" i="26"/>
  <c r="H29" i="26"/>
  <c r="D29" i="26"/>
  <c r="J28" i="26"/>
  <c r="K28" i="26"/>
  <c r="L28" i="26"/>
  <c r="M28" i="26"/>
  <c r="F28" i="26"/>
  <c r="U28" i="26"/>
  <c r="G28" i="26"/>
  <c r="N28" i="26"/>
  <c r="Q28" i="26"/>
  <c r="O28" i="26"/>
  <c r="E28" i="26"/>
  <c r="V28" i="26"/>
  <c r="W28" i="26"/>
  <c r="T28" i="26"/>
  <c r="S28" i="26"/>
  <c r="R28" i="26"/>
  <c r="P28" i="26"/>
  <c r="I28" i="26"/>
  <c r="H28" i="26"/>
  <c r="D28" i="26"/>
  <c r="J27" i="26"/>
  <c r="K27" i="26"/>
  <c r="L27" i="26"/>
  <c r="M27" i="26"/>
  <c r="F27" i="26"/>
  <c r="U27" i="26"/>
  <c r="G27" i="26"/>
  <c r="N27" i="26"/>
  <c r="Q27" i="26"/>
  <c r="O27" i="26"/>
  <c r="E27" i="26"/>
  <c r="V27" i="26"/>
  <c r="W27" i="26"/>
  <c r="T27" i="26"/>
  <c r="S27" i="26"/>
  <c r="R27" i="26"/>
  <c r="P27" i="26"/>
  <c r="I27" i="26"/>
  <c r="H27" i="26"/>
  <c r="D27" i="26"/>
  <c r="H6" i="35"/>
  <c r="H7" i="35"/>
  <c r="H8" i="35"/>
  <c r="H9" i="35"/>
  <c r="H10" i="35"/>
  <c r="H11" i="35"/>
  <c r="H12" i="35"/>
  <c r="H13" i="35"/>
  <c r="H14" i="35"/>
  <c r="H5" i="35"/>
  <c r="V25" i="1"/>
  <c r="U25" i="1"/>
  <c r="W25" i="1"/>
  <c r="V26" i="1"/>
  <c r="U26" i="1"/>
  <c r="W26" i="1"/>
  <c r="V27" i="1"/>
  <c r="U27" i="1"/>
  <c r="W27" i="1"/>
  <c r="V28" i="1"/>
  <c r="U28" i="1"/>
  <c r="W28" i="1"/>
  <c r="V29" i="1"/>
  <c r="U29" i="1"/>
  <c r="W29" i="1"/>
  <c r="V30" i="1"/>
  <c r="U30" i="1"/>
  <c r="W30" i="1"/>
  <c r="V31" i="1"/>
  <c r="U31" i="1"/>
  <c r="W31" i="1"/>
  <c r="V32" i="1"/>
  <c r="U32" i="1"/>
  <c r="W32" i="1"/>
  <c r="V33" i="1"/>
  <c r="U33" i="1"/>
  <c r="W33" i="1"/>
  <c r="V24" i="1"/>
  <c r="U24" i="1"/>
  <c r="W24" i="1"/>
  <c r="V5" i="1"/>
  <c r="V6" i="1"/>
  <c r="V7" i="1"/>
  <c r="V8" i="1"/>
  <c r="V9" i="1"/>
  <c r="V10" i="1"/>
  <c r="V11" i="1"/>
  <c r="V12" i="1"/>
  <c r="V13" i="1"/>
  <c r="V14" i="1"/>
  <c r="V4" i="1"/>
  <c r="V23" i="2"/>
  <c r="U23" i="2"/>
  <c r="W23" i="2"/>
  <c r="V24" i="2"/>
  <c r="U24" i="2"/>
  <c r="W24" i="2"/>
  <c r="V25" i="2"/>
  <c r="U25" i="2"/>
  <c r="W25" i="2"/>
  <c r="V26" i="2"/>
  <c r="U26" i="2"/>
  <c r="W26" i="2"/>
  <c r="V27" i="2"/>
  <c r="U27" i="2"/>
  <c r="W27" i="2"/>
  <c r="V28" i="2"/>
  <c r="U28" i="2"/>
  <c r="W28" i="2"/>
  <c r="V29" i="2"/>
  <c r="U29" i="2"/>
  <c r="W29" i="2"/>
  <c r="V30" i="2"/>
  <c r="U30" i="2"/>
  <c r="W30" i="2"/>
  <c r="V31" i="2"/>
  <c r="U31" i="2"/>
  <c r="W31" i="2"/>
  <c r="V32" i="2"/>
  <c r="U32" i="2"/>
  <c r="W32" i="2"/>
  <c r="V22" i="2"/>
  <c r="U22" i="2"/>
  <c r="W22" i="2"/>
  <c r="E37" i="1"/>
  <c r="F37" i="1"/>
  <c r="G37" i="1"/>
  <c r="D37" i="1"/>
  <c r="U14" i="1"/>
  <c r="W14" i="1"/>
  <c r="T14" i="1"/>
  <c r="T5" i="1"/>
  <c r="U5" i="1"/>
  <c r="T6" i="1"/>
  <c r="U6" i="1"/>
  <c r="T7" i="1"/>
  <c r="U7" i="1"/>
  <c r="T8" i="1"/>
  <c r="U8" i="1"/>
  <c r="W8" i="1"/>
  <c r="T9" i="1"/>
  <c r="U9" i="1"/>
  <c r="W9" i="1"/>
  <c r="T10" i="1"/>
  <c r="U10" i="1"/>
  <c r="T11" i="1"/>
  <c r="U11" i="1"/>
  <c r="W11" i="1"/>
  <c r="T12" i="1"/>
  <c r="U12" i="1"/>
  <c r="T13" i="1"/>
  <c r="U13" i="1"/>
  <c r="W13" i="1"/>
  <c r="U4" i="1"/>
  <c r="W4" i="1"/>
  <c r="T4" i="1"/>
  <c r="W10" i="1"/>
  <c r="W7" i="1"/>
  <c r="W6" i="1"/>
  <c r="W12" i="1"/>
  <c r="W5" i="1"/>
  <c r="T24" i="1"/>
  <c r="T30" i="1"/>
  <c r="T26" i="1"/>
  <c r="T33" i="1"/>
  <c r="T32" i="1"/>
  <c r="T31" i="1"/>
  <c r="T29" i="1"/>
  <c r="T27" i="1"/>
  <c r="T25" i="1"/>
  <c r="T28" i="1"/>
  <c r="T22" i="2"/>
  <c r="T27" i="2"/>
  <c r="T26" i="2"/>
  <c r="T23" i="2"/>
  <c r="T29" i="2"/>
  <c r="T28" i="2"/>
  <c r="T31" i="2"/>
  <c r="T32" i="2"/>
  <c r="T24" i="2"/>
  <c r="T30" i="2"/>
  <c r="T25" i="2"/>
</calcChain>
</file>

<file path=xl/sharedStrings.xml><?xml version="1.0" encoding="utf-8"?>
<sst xmlns="http://schemas.openxmlformats.org/spreadsheetml/2006/main" count="2118" uniqueCount="135">
  <si>
    <t>Jhonny</t>
  </si>
  <si>
    <t>Eric</t>
  </si>
  <si>
    <t>Runs</t>
  </si>
  <si>
    <t>K</t>
  </si>
  <si>
    <t>IP</t>
  </si>
  <si>
    <t>Pitching</t>
  </si>
  <si>
    <t>Dan H</t>
  </si>
  <si>
    <t>Johnny</t>
  </si>
  <si>
    <t>Blake</t>
  </si>
  <si>
    <t>Jordan</t>
  </si>
  <si>
    <t>Brenden</t>
  </si>
  <si>
    <t>AJ</t>
  </si>
  <si>
    <t>Trent</t>
  </si>
  <si>
    <t>Chris</t>
  </si>
  <si>
    <t>Dan Laub</t>
  </si>
  <si>
    <t xml:space="preserve">  OPS</t>
  </si>
  <si>
    <t xml:space="preserve">  OBP</t>
  </si>
  <si>
    <t xml:space="preserve">  SLG</t>
  </si>
  <si>
    <t xml:space="preserve">  AVG</t>
  </si>
  <si>
    <t xml:space="preserve">   SO</t>
  </si>
  <si>
    <t xml:space="preserve">   SF</t>
  </si>
  <si>
    <t xml:space="preserve">   FC</t>
  </si>
  <si>
    <t xml:space="preserve">   BB</t>
  </si>
  <si>
    <t xml:space="preserve">   HR</t>
  </si>
  <si>
    <t xml:space="preserve">   3B</t>
  </si>
  <si>
    <t xml:space="preserve">   2B</t>
  </si>
  <si>
    <t>1B</t>
  </si>
  <si>
    <t xml:space="preserve">  RBI</t>
  </si>
  <si>
    <t xml:space="preserve">    H</t>
  </si>
  <si>
    <t xml:space="preserve">    R</t>
  </si>
  <si>
    <t xml:space="preserve">   AB</t>
  </si>
  <si>
    <t xml:space="preserve">   PA</t>
  </si>
  <si>
    <t xml:space="preserve">    G</t>
  </si>
  <si>
    <t>Batting</t>
  </si>
  <si>
    <t>Kelly</t>
  </si>
  <si>
    <t>(1B + 2Bx2 + 3Bx3 + HRx4)/AB</t>
  </si>
  <si>
    <t>Earned</t>
  </si>
  <si>
    <t>HR Out</t>
  </si>
  <si>
    <t>ROE</t>
  </si>
  <si>
    <t>Scott T</t>
  </si>
  <si>
    <t>B Shoop</t>
  </si>
  <si>
    <t>Earned Runs</t>
  </si>
  <si>
    <t>ERA</t>
  </si>
  <si>
    <t>H</t>
  </si>
  <si>
    <t>R</t>
  </si>
  <si>
    <t>PJ Silva</t>
  </si>
  <si>
    <t>PJ MVP</t>
  </si>
  <si>
    <t>John G</t>
  </si>
  <si>
    <t>Matt</t>
  </si>
  <si>
    <t>GS</t>
  </si>
  <si>
    <t>Home</t>
  </si>
  <si>
    <t>Away</t>
  </si>
  <si>
    <t>Time</t>
  </si>
  <si>
    <t>Date</t>
  </si>
  <si>
    <t>Renegade</t>
  </si>
  <si>
    <t>DP Only</t>
  </si>
  <si>
    <t>Black Mamba</t>
  </si>
  <si>
    <t>Wins</t>
  </si>
  <si>
    <t>Loss</t>
  </si>
  <si>
    <t>Avg. Per Game</t>
  </si>
  <si>
    <t>Beefcakes</t>
  </si>
  <si>
    <t>Dirt Bags</t>
  </si>
  <si>
    <t>Inglorius Batters</t>
  </si>
  <si>
    <t>Colony Grill</t>
  </si>
  <si>
    <t>Stealies</t>
  </si>
  <si>
    <t>:Last Call</t>
  </si>
  <si>
    <t>Don Tito</t>
  </si>
  <si>
    <t>Place</t>
  </si>
  <si>
    <t>Game 1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</si>
  <si>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</si>
  <si>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</si>
  <si>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</si>
  <si>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</si>
  <si>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</si>
  <si>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</si>
  <si>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</si>
  <si>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</si>
  <si>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Game 10</t>
  </si>
  <si>
    <t>Game 11</t>
  </si>
  <si>
    <t>Game 12</t>
  </si>
  <si>
    <t>Game 13</t>
  </si>
  <si>
    <t>Game 14</t>
  </si>
  <si>
    <t>Game 15</t>
  </si>
  <si>
    <t>Game 16</t>
  </si>
  <si>
    <t>Game 17</t>
  </si>
  <si>
    <t>Game 18</t>
  </si>
  <si>
    <t>VA Highlands</t>
  </si>
  <si>
    <t>Beefcake</t>
  </si>
  <si>
    <t>8:30PM</t>
  </si>
  <si>
    <t>9:30PM</t>
  </si>
  <si>
    <t>7:00PM</t>
  </si>
  <si>
    <t>Quincy</t>
  </si>
  <si>
    <t>Menzie</t>
  </si>
  <si>
    <t>Jake</t>
  </si>
  <si>
    <t>Steve</t>
  </si>
  <si>
    <t>Brandon</t>
  </si>
  <si>
    <t>Justen</t>
  </si>
  <si>
    <t>Game 1 (9-19)</t>
  </si>
  <si>
    <t>Spaceerasers</t>
  </si>
  <si>
    <t>Game 2 (15-21)</t>
  </si>
  <si>
    <t>Bashers</t>
  </si>
  <si>
    <t>8:00PM</t>
  </si>
  <si>
    <t>Game 3 (9-5)</t>
  </si>
  <si>
    <t>Game 4 (19-10)</t>
  </si>
  <si>
    <t>Pete</t>
  </si>
  <si>
    <t>Game 5 (14-15)</t>
  </si>
  <si>
    <t>Foul Balls</t>
  </si>
  <si>
    <t>Foul Ball</t>
  </si>
  <si>
    <t>Game 6 (15-12)</t>
  </si>
  <si>
    <t>Game 7 (13-13)</t>
  </si>
  <si>
    <t>Gunston</t>
  </si>
  <si>
    <t>6:30pm</t>
  </si>
  <si>
    <t>Game 8 (12-16)</t>
  </si>
  <si>
    <t>Dukes</t>
  </si>
  <si>
    <t>Game 9 (15-5)</t>
  </si>
  <si>
    <t>Jennie Dean</t>
  </si>
  <si>
    <t>The Ringers</t>
  </si>
  <si>
    <t>8:30pm</t>
  </si>
  <si>
    <t>Game 10 (16-11)</t>
  </si>
  <si>
    <t>9:30pm</t>
  </si>
  <si>
    <t>Scott</t>
  </si>
  <si>
    <t>Game 11 (14-12)</t>
  </si>
  <si>
    <t>Shirlington 49ers</t>
  </si>
  <si>
    <t>Game 12 (14-15)</t>
  </si>
  <si>
    <t>Game 13 (11-12)</t>
  </si>
  <si>
    <t>Game 14 (12-22)</t>
  </si>
  <si>
    <t>Game 15 (12-14)</t>
  </si>
  <si>
    <t>Game 16 (16-14)</t>
  </si>
  <si>
    <t>Shiva</t>
  </si>
  <si>
    <t>Game 17 (8-10)</t>
  </si>
  <si>
    <t>Game 18 (19-14)</t>
  </si>
  <si>
    <t>Playoff 1 (19-16)</t>
  </si>
  <si>
    <t>Playoff 2 (8-12)</t>
  </si>
  <si>
    <t>Playoff 3 (11-12)</t>
  </si>
  <si>
    <t>Season (10-11-1)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</si>
</sst>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9"/>
      <color rgb="FF111111"/>
      <name val="Roboto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2" borderId="1" xfId="0" applyFill="1" applyBorder="1"/>
    <xf numFmtId="0" fontId="0" fillId="0" borderId="1" xfId="0" applyBorder="1"/>
    <xf numFmtId="0" fontId="0" fillId="3" borderId="0" xfId="0" applyFill="1"/>
    <xf numFmtId="0" fontId="0" fillId="2" borderId="2" xfId="0" applyFill="1" applyBorder="1"/>
    <xf numFmtId="0" fontId="0" fillId="0" borderId="5" xfId="0" applyBorder="1"/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0" fillId="3" borderId="0" xfId="0" applyFill="1" applyAlignment="1">
      <alignment vertical="center"/>
    </xf>
    <xf numFmtId="164" fontId="0" fillId="3" borderId="0" xfId="0" applyNumberFormat="1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1" fontId="0" fillId="0" borderId="0" xfId="1" applyNumberFormat="1" applyFont="1"/>
    <xf numFmtId="2" fontId="0" fillId="0" borderId="5" xfId="0" applyNumberFormat="1" applyBorder="1" applyAlignment="1">
      <alignment vertical="center"/>
    </xf>
    <xf numFmtId="164" fontId="0" fillId="0" borderId="1" xfId="0" applyNumberFormat="1" applyBorder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4" xfId="0" applyBorder="1"/>
    <xf numFmtId="164" fontId="0" fillId="0" borderId="13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0" fontId="0" fillId="2" borderId="0" xfId="0" applyFill="1"/>
    <xf numFmtId="1" fontId="0" fillId="0" borderId="1" xfId="0" applyNumberFormat="1" applyBorder="1" applyAlignment="1">
      <alignment vertical="center"/>
    </xf>
    <xf numFmtId="1" fontId="0" fillId="0" borderId="5" xfId="0" applyNumberFormat="1" applyBorder="1" applyAlignment="1">
      <alignment vertical="center"/>
    </xf>
    <xf numFmtId="165" fontId="0" fillId="0" borderId="0" xfId="0" applyNumberFormat="1"/>
    <xf numFmtId="0" fontId="0" fillId="4" borderId="1" xfId="0" applyFill="1" applyBorder="1" applyAlignment="1">
      <alignment vertical="center"/>
    </xf>
    <xf numFmtId="14" fontId="0" fillId="4" borderId="1" xfId="0" applyNumberForma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18" fontId="0" fillId="4" borderId="5" xfId="0" applyNumberForma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1" fontId="0" fillId="0" borderId="0" xfId="1" applyNumberFormat="1" applyFont="1" applyFill="1" applyBorder="1"/>
    <xf numFmtId="0" fontId="0" fillId="0" borderId="15" xfId="0" applyBorder="1"/>
    <xf numFmtId="1" fontId="0" fillId="0" borderId="15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164" fontId="0" fillId="0" borderId="15" xfId="0" applyNumberFormat="1" applyBorder="1" applyAlignment="1">
      <alignment vertical="center"/>
    </xf>
    <xf numFmtId="164" fontId="0" fillId="0" borderId="16" xfId="0" applyNumberFormat="1" applyBorder="1" applyAlignment="1">
      <alignment vertical="center"/>
    </xf>
    <xf numFmtId="0" fontId="7" fillId="2" borderId="7" xfId="0" applyFont="1" applyFill="1" applyBorder="1" applyAlignment="1">
      <alignment horizontal="center" textRotation="255"/>
    </xf>
    <xf numFmtId="0" fontId="7" fillId="2" borderId="8" xfId="0" applyFont="1" applyFill="1" applyBorder="1" applyAlignment="1">
      <alignment horizontal="center" textRotation="255"/>
    </xf>
    <xf numFmtId="0" fontId="7" fillId="2" borderId="9" xfId="0" applyFont="1" applyFill="1" applyBorder="1" applyAlignment="1">
      <alignment horizontal="center" textRotation="255"/>
    </xf>
    <xf numFmtId="0" fontId="5" fillId="2" borderId="7" xfId="0" applyFont="1" applyFill="1" applyBorder="1" applyAlignment="1">
      <alignment horizontal="center" textRotation="255"/>
    </xf>
    <xf numFmtId="0" fontId="5" fillId="2" borderId="8" xfId="0" applyFont="1" applyFill="1" applyBorder="1" applyAlignment="1">
      <alignment horizontal="center" textRotation="255"/>
    </xf>
    <xf numFmtId="0" fontId="2" fillId="2" borderId="7" xfId="0" applyFont="1" applyFill="1" applyBorder="1" applyAlignment="1">
      <alignment horizontal="center" textRotation="255"/>
    </xf>
    <xf numFmtId="0" fontId="2" fillId="2" borderId="8" xfId="0" applyFont="1" applyFill="1" applyBorder="1" applyAlignment="1">
      <alignment horizontal="center" textRotation="255"/>
    </xf>
    <xf numFmtId="0" fontId="2" fillId="2" borderId="9" xfId="0" applyFont="1" applyFill="1" applyBorder="1" applyAlignment="1">
      <alignment horizontal="center" textRotation="255"/>
    </xf>
    <xf numFmtId="0" fontId="2" fillId="2" borderId="10" xfId="0" applyFont="1" applyFill="1" applyBorder="1" applyAlignment="1">
      <alignment horizontal="center" textRotation="255"/>
    </xf>
    <xf numFmtId="0" fontId="2" fillId="2" borderId="11" xfId="0" applyFont="1" applyFill="1" applyBorder="1" applyAlignment="1">
      <alignment horizontal="center" textRotation="255"/>
    </xf>
    <xf numFmtId="0" fontId="2" fillId="2" borderId="12" xfId="0" applyFont="1" applyFill="1" applyBorder="1" applyAlignment="1">
      <alignment horizontal="center" textRotation="255"/>
    </xf>
    <xf numFmtId="0" fontId="6" fillId="2" borderId="7" xfId="0" applyFont="1" applyFill="1" applyBorder="1" applyAlignment="1">
      <alignment horizontal="center" textRotation="255"/>
    </xf>
    <xf numFmtId="0" fontId="6" fillId="2" borderId="8" xfId="0" applyFont="1" applyFill="1" applyBorder="1" applyAlignment="1">
      <alignment horizontal="center" textRotation="255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3ACF0-4F8C-42A0-9A52-1864A7158D5C}">
  <dimension ref="D4:Z14"/>
  <sheetViews>
    <sheetView topLeftCell="D1" workbookViewId="0">
      <selection activeCell="Q13" sqref="Q13"/>
    </sheetView>
  </sheetViews>
  <sheetFormatPr defaultRowHeight="14.6" x14ac:dyDescent="0.4"/>
  <cols>
    <col min="4" max="4" width="11.84375" bestFit="1" customWidth="1"/>
    <col min="8" max="8" width="12.765625" bestFit="1" customWidth="1"/>
  </cols>
  <sheetData>
    <row r="4" spans="4:26" x14ac:dyDescent="0.4">
      <c r="E4" t="s">
        <v>57</v>
      </c>
      <c r="F4" t="s">
        <v>58</v>
      </c>
      <c r="H4" t="s">
        <v>59</v>
      </c>
      <c r="I4" t="s">
        <v>68</v>
      </c>
      <c r="J4" t="s">
        <v>69</v>
      </c>
      <c r="K4" t="s">
        <v>70</v>
      </c>
      <c r="L4" t="s">
        <v>71</v>
      </c>
      <c r="M4" t="s">
        <v>72</v>
      </c>
      <c r="N4" t="s">
        <v>73</v>
      </c>
      <c r="O4" t="s">
        <v>74</v>
      </c>
      <c r="P4" t="s">
        <v>75</v>
      </c>
      <c r="Q4" t="s">
        <v>76</v>
      </c>
      <c r="R4" t="s">
        <v>77</v>
      </c>
      <c r="S4" t="s">
        <v>78</v>
      </c>
      <c r="T4" t="s">
        <v>79</v>
      </c>
      <c r="U4" t="s">
        <v>80</v>
      </c>
      <c r="V4" t="s">
        <v>81</v>
      </c>
      <c r="W4" t="s">
        <v>82</v>
      </c>
      <c r="X4" t="s">
        <v>83</v>
      </c>
      <c r="Y4" t="s">
        <v>84</v>
      </c>
      <c r="Z4" t="s">
        <v>85</v>
      </c>
    </row>
    <row r="5" spans="4:26" x14ac:dyDescent="0.4">
      <c r="D5" t="s">
        <v>56</v>
      </c>
      <c r="E5">
        <v>6</v>
      </c>
      <c r="F5">
        <v>0</v>
      </c>
      <c r="H5" s="32">
        <f>AVERAGE(I5:Z5)</f>
        <v>16</v>
      </c>
      <c r="I5">
        <v>7</v>
      </c>
      <c r="J5">
        <v>7</v>
      </c>
      <c r="K5">
        <v>17</v>
      </c>
      <c r="L5">
        <v>23</v>
      </c>
      <c r="M5">
        <v>20</v>
      </c>
      <c r="N5">
        <v>22</v>
      </c>
    </row>
    <row r="6" spans="4:26" x14ac:dyDescent="0.4">
      <c r="D6" t="s">
        <v>54</v>
      </c>
      <c r="E6">
        <v>5</v>
      </c>
      <c r="F6">
        <v>1</v>
      </c>
      <c r="H6" s="32">
        <f t="shared" ref="H6:H14" si="0">AVERAGE(I6:Z6)</f>
        <v>19.375</v>
      </c>
      <c r="I6">
        <v>17</v>
      </c>
      <c r="J6">
        <v>18</v>
      </c>
      <c r="K6">
        <v>24</v>
      </c>
      <c r="L6">
        <v>20</v>
      </c>
      <c r="M6">
        <v>22</v>
      </c>
      <c r="N6">
        <v>22</v>
      </c>
      <c r="O6">
        <v>19</v>
      </c>
      <c r="P6">
        <v>13</v>
      </c>
    </row>
    <row r="7" spans="4:26" x14ac:dyDescent="0.4">
      <c r="D7" t="s">
        <v>60</v>
      </c>
      <c r="E7">
        <v>4</v>
      </c>
      <c r="F7">
        <v>2</v>
      </c>
      <c r="H7" s="32">
        <f t="shared" si="0"/>
        <v>16.25</v>
      </c>
      <c r="I7">
        <v>9</v>
      </c>
      <c r="J7">
        <v>12</v>
      </c>
      <c r="K7">
        <v>21</v>
      </c>
      <c r="L7">
        <v>17</v>
      </c>
      <c r="M7">
        <v>8</v>
      </c>
      <c r="N7">
        <v>14</v>
      </c>
      <c r="O7">
        <v>22</v>
      </c>
      <c r="P7">
        <v>27</v>
      </c>
    </row>
    <row r="8" spans="4:26" x14ac:dyDescent="0.4">
      <c r="D8" t="s">
        <v>61</v>
      </c>
      <c r="E8">
        <v>3</v>
      </c>
      <c r="F8">
        <v>1</v>
      </c>
      <c r="H8" s="32">
        <f t="shared" si="0"/>
        <v>17</v>
      </c>
      <c r="I8">
        <v>22</v>
      </c>
      <c r="J8">
        <v>23</v>
      </c>
      <c r="K8">
        <v>6</v>
      </c>
      <c r="L8">
        <v>17</v>
      </c>
    </row>
    <row r="9" spans="4:26" x14ac:dyDescent="0.4">
      <c r="D9" t="s">
        <v>62</v>
      </c>
      <c r="E9">
        <v>3</v>
      </c>
      <c r="F9">
        <v>4</v>
      </c>
      <c r="G9">
        <v>1</v>
      </c>
      <c r="H9" s="32">
        <f t="shared" si="0"/>
        <v>13.625</v>
      </c>
      <c r="I9">
        <v>18</v>
      </c>
      <c r="J9">
        <v>25</v>
      </c>
      <c r="K9">
        <v>16</v>
      </c>
      <c r="L9">
        <v>14</v>
      </c>
      <c r="M9">
        <v>7</v>
      </c>
      <c r="N9">
        <v>3</v>
      </c>
      <c r="O9">
        <v>13</v>
      </c>
      <c r="P9">
        <v>13</v>
      </c>
    </row>
    <row r="10" spans="4:26" x14ac:dyDescent="0.4">
      <c r="D10" t="s">
        <v>63</v>
      </c>
      <c r="E10">
        <v>3</v>
      </c>
      <c r="F10">
        <v>3</v>
      </c>
      <c r="H10" s="32">
        <f t="shared" si="0"/>
        <v>11.125</v>
      </c>
      <c r="I10">
        <v>7</v>
      </c>
      <c r="J10">
        <v>10</v>
      </c>
      <c r="K10">
        <v>7</v>
      </c>
      <c r="L10">
        <v>14</v>
      </c>
      <c r="M10">
        <v>11</v>
      </c>
      <c r="N10">
        <v>16</v>
      </c>
      <c r="O10">
        <v>17</v>
      </c>
      <c r="P10">
        <v>7</v>
      </c>
    </row>
    <row r="11" spans="4:26" x14ac:dyDescent="0.4">
      <c r="D11" t="s">
        <v>66</v>
      </c>
      <c r="E11">
        <v>3</v>
      </c>
      <c r="F11">
        <v>3</v>
      </c>
      <c r="H11" s="32">
        <f t="shared" si="0"/>
        <v>14.333333333333334</v>
      </c>
      <c r="I11">
        <v>20</v>
      </c>
      <c r="J11">
        <v>17</v>
      </c>
      <c r="K11">
        <v>3</v>
      </c>
      <c r="L11">
        <v>19</v>
      </c>
      <c r="M11">
        <v>10</v>
      </c>
      <c r="N11">
        <v>17</v>
      </c>
    </row>
    <row r="12" spans="4:26" x14ac:dyDescent="0.4">
      <c r="D12" t="s">
        <v>64</v>
      </c>
      <c r="E12">
        <v>1</v>
      </c>
      <c r="F12">
        <v>5</v>
      </c>
      <c r="H12" s="32">
        <f t="shared" si="0"/>
        <v>7.666666666666667</v>
      </c>
      <c r="I12">
        <v>0</v>
      </c>
      <c r="J12">
        <v>0</v>
      </c>
      <c r="K12">
        <v>0</v>
      </c>
      <c r="L12">
        <v>8</v>
      </c>
      <c r="M12">
        <v>14</v>
      </c>
      <c r="N12">
        <v>24</v>
      </c>
    </row>
    <row r="13" spans="4:26" x14ac:dyDescent="0.4">
      <c r="D13" t="s">
        <v>55</v>
      </c>
      <c r="E13">
        <v>0</v>
      </c>
      <c r="F13">
        <v>4</v>
      </c>
      <c r="H13" s="32">
        <f t="shared" si="0"/>
        <v>11.166666666666666</v>
      </c>
      <c r="I13">
        <v>7</v>
      </c>
      <c r="J13">
        <v>11</v>
      </c>
      <c r="K13">
        <v>14</v>
      </c>
      <c r="L13">
        <v>10</v>
      </c>
      <c r="O13">
        <v>10</v>
      </c>
      <c r="P13">
        <v>15</v>
      </c>
    </row>
    <row r="14" spans="4:26" x14ac:dyDescent="0.4">
      <c r="D14" t="s">
        <v>65</v>
      </c>
      <c r="E14">
        <v>0</v>
      </c>
      <c r="F14">
        <v>6</v>
      </c>
      <c r="H14" s="32">
        <f t="shared" si="0"/>
        <v>7.5</v>
      </c>
      <c r="I14">
        <v>3</v>
      </c>
      <c r="J14">
        <v>11</v>
      </c>
      <c r="K14">
        <v>9</v>
      </c>
      <c r="L14">
        <v>3</v>
      </c>
      <c r="M14">
        <v>7</v>
      </c>
      <c r="N14">
        <v>8</v>
      </c>
      <c r="O14">
        <v>6</v>
      </c>
      <c r="P14">
        <v>13</v>
      </c>
    </row>
  </sheetData>
  <phoneticPr fontId="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987CA-29D4-4B23-B13E-C3DE98BD5D91}">
  <dimension ref="B3:W42"/>
  <sheetViews>
    <sheetView zoomScale="55" zoomScaleNormal="55" workbookViewId="0">
      <selection activeCell="C25" sqref="C25:W40"/>
    </sheetView>
  </sheetViews>
  <sheetFormatPr defaultRowHeight="14.6" x14ac:dyDescent="0.4"/>
  <cols>
    <col min="14" max="14" width="9.3828125" bestFit="1" customWidth="1"/>
    <col min="16" max="16" width="11.69140625" bestFit="1" customWidth="1"/>
  </cols>
  <sheetData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48</v>
      </c>
      <c r="D4" s="21">
        <v>1</v>
      </c>
      <c r="E4" s="21">
        <v>4</v>
      </c>
      <c r="F4" s="21">
        <v>3</v>
      </c>
      <c r="G4" s="21">
        <v>2</v>
      </c>
      <c r="H4" s="21">
        <v>2</v>
      </c>
      <c r="I4" s="21">
        <v>3</v>
      </c>
      <c r="J4" s="21">
        <v>1</v>
      </c>
      <c r="K4" s="21"/>
      <c r="L4" s="21"/>
      <c r="M4" s="21">
        <v>1</v>
      </c>
      <c r="N4" s="21"/>
      <c r="O4" s="21"/>
      <c r="P4" s="21"/>
      <c r="Q4" s="21"/>
      <c r="R4" s="21">
        <v>1</v>
      </c>
      <c r="S4" s="21"/>
      <c r="T4" s="11">
        <f>G4/F4</f>
        <v>0.66666666666666663</v>
      </c>
      <c r="U4" s="11">
        <f>(J4+(2*K4)+(3*L4)+(4*M4))/F4</f>
        <v>1.6666666666666667</v>
      </c>
      <c r="V4" s="11">
        <f>(G4+N4+Q4+O4)/E4</f>
        <v>0.5</v>
      </c>
      <c r="W4" s="12">
        <f>U4+V4</f>
        <v>2.166666666666667</v>
      </c>
    </row>
    <row r="5" spans="3:23" x14ac:dyDescent="0.4">
      <c r="C5" t="s">
        <v>40</v>
      </c>
      <c r="D5" s="21">
        <v>1</v>
      </c>
      <c r="E5" s="21">
        <v>4</v>
      </c>
      <c r="F5" s="21">
        <v>3</v>
      </c>
      <c r="G5" s="21">
        <v>3</v>
      </c>
      <c r="H5" s="21"/>
      <c r="I5" s="21">
        <v>2</v>
      </c>
      <c r="J5" s="21">
        <v>1</v>
      </c>
      <c r="K5" s="21">
        <v>2</v>
      </c>
      <c r="L5" s="21"/>
      <c r="M5" s="21"/>
      <c r="N5" s="21"/>
      <c r="O5" s="21"/>
      <c r="P5" s="21"/>
      <c r="Q5" s="21"/>
      <c r="R5" s="21">
        <v>1</v>
      </c>
      <c r="S5" s="21"/>
      <c r="T5" s="11">
        <f t="shared" ref="T5:T17" si="0">G5/F5</f>
        <v>1</v>
      </c>
      <c r="U5" s="11">
        <f t="shared" ref="U5:U17" si="1">(J5+(2*K5)+(3*L5)+(4*M5))/F5</f>
        <v>1.6666666666666667</v>
      </c>
      <c r="V5" s="11">
        <f t="shared" ref="V5:V17" si="2">(G5+N5+Q5+O5)/E5</f>
        <v>0.75</v>
      </c>
      <c r="W5" s="12">
        <f t="shared" ref="W5:W17" si="3">U5+V5</f>
        <v>2.416666666666667</v>
      </c>
    </row>
    <row r="6" spans="3:23" x14ac:dyDescent="0.4">
      <c r="C6" t="s">
        <v>93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11" t="e">
        <f t="shared" si="0"/>
        <v>#DIV/0!</v>
      </c>
      <c r="U6" s="11" t="e">
        <f t="shared" si="1"/>
        <v>#DIV/0!</v>
      </c>
      <c r="V6" s="11" t="e">
        <f t="shared" si="2"/>
        <v>#DIV/0!</v>
      </c>
      <c r="W6" s="12" t="e">
        <f t="shared" si="3"/>
        <v>#DIV/0!</v>
      </c>
    </row>
    <row r="7" spans="3:23" x14ac:dyDescent="0.4">
      <c r="C7" t="s">
        <v>92</v>
      </c>
      <c r="D7" s="21">
        <v>1</v>
      </c>
      <c r="E7" s="21">
        <v>3</v>
      </c>
      <c r="F7" s="21">
        <v>2</v>
      </c>
      <c r="G7" s="21">
        <v>1</v>
      </c>
      <c r="H7" s="21"/>
      <c r="I7" s="21">
        <v>1</v>
      </c>
      <c r="J7" s="21">
        <v>1</v>
      </c>
      <c r="K7" s="21"/>
      <c r="L7" s="21"/>
      <c r="M7" s="21"/>
      <c r="N7" s="21"/>
      <c r="O7" s="21"/>
      <c r="P7" s="21"/>
      <c r="Q7" s="21"/>
      <c r="R7" s="21">
        <v>1</v>
      </c>
      <c r="S7" s="21"/>
      <c r="T7" s="11">
        <f t="shared" si="0"/>
        <v>0.5</v>
      </c>
      <c r="U7" s="11">
        <f t="shared" si="1"/>
        <v>0.5</v>
      </c>
      <c r="V7" s="11">
        <f t="shared" si="2"/>
        <v>0.33333333333333331</v>
      </c>
      <c r="W7" s="12">
        <f t="shared" si="3"/>
        <v>0.83333333333333326</v>
      </c>
    </row>
    <row r="8" spans="3:23" x14ac:dyDescent="0.4">
      <c r="C8" t="s">
        <v>47</v>
      </c>
      <c r="D8" s="21">
        <v>1</v>
      </c>
      <c r="E8" s="21">
        <v>3</v>
      </c>
      <c r="F8" s="21">
        <v>3</v>
      </c>
      <c r="G8" s="21">
        <v>3</v>
      </c>
      <c r="H8" s="21"/>
      <c r="I8" s="21"/>
      <c r="J8" s="21">
        <v>1</v>
      </c>
      <c r="K8" s="21"/>
      <c r="L8" s="21"/>
      <c r="M8" s="21"/>
      <c r="N8" s="21"/>
      <c r="O8" s="21"/>
      <c r="P8" s="21"/>
      <c r="Q8" s="21"/>
      <c r="R8" s="21"/>
      <c r="S8" s="21"/>
      <c r="T8" s="11">
        <f t="shared" si="0"/>
        <v>1</v>
      </c>
      <c r="U8" s="11">
        <f t="shared" si="1"/>
        <v>0.33333333333333331</v>
      </c>
      <c r="V8" s="11">
        <f t="shared" si="2"/>
        <v>1</v>
      </c>
      <c r="W8" s="12">
        <f t="shared" si="3"/>
        <v>1.3333333333333333</v>
      </c>
    </row>
    <row r="9" spans="3:23" x14ac:dyDescent="0.4">
      <c r="C9" t="s">
        <v>94</v>
      </c>
      <c r="D9" s="21">
        <v>1</v>
      </c>
      <c r="E9" s="21">
        <v>4</v>
      </c>
      <c r="F9" s="21">
        <v>4</v>
      </c>
      <c r="G9" s="21">
        <v>2</v>
      </c>
      <c r="H9" s="21">
        <v>2</v>
      </c>
      <c r="I9" s="21">
        <v>1</v>
      </c>
      <c r="J9" s="21"/>
      <c r="K9" s="21"/>
      <c r="L9" s="21">
        <v>1</v>
      </c>
      <c r="M9" s="21">
        <v>1</v>
      </c>
      <c r="N9" s="21"/>
      <c r="O9" s="21"/>
      <c r="P9" s="21"/>
      <c r="Q9" s="21"/>
      <c r="R9" s="21"/>
      <c r="S9" s="21"/>
      <c r="T9" s="11">
        <f t="shared" si="0"/>
        <v>0.5</v>
      </c>
      <c r="U9" s="11">
        <f t="shared" si="1"/>
        <v>1.75</v>
      </c>
      <c r="V9" s="11">
        <f t="shared" si="2"/>
        <v>0.5</v>
      </c>
      <c r="W9" s="12">
        <f t="shared" si="3"/>
        <v>2.25</v>
      </c>
    </row>
    <row r="10" spans="3:23" x14ac:dyDescent="0.4">
      <c r="C10" t="s">
        <v>6</v>
      </c>
      <c r="D10" s="21">
        <v>1</v>
      </c>
      <c r="E10" s="21">
        <v>3</v>
      </c>
      <c r="F10" s="21">
        <v>3</v>
      </c>
      <c r="G10" s="21">
        <v>1</v>
      </c>
      <c r="H10" s="21">
        <v>1</v>
      </c>
      <c r="I10" s="21"/>
      <c r="J10" s="21">
        <v>1</v>
      </c>
      <c r="K10" s="21"/>
      <c r="L10" s="21"/>
      <c r="M10" s="21"/>
      <c r="N10" s="21"/>
      <c r="O10" s="21"/>
      <c r="P10" s="21"/>
      <c r="Q10" s="21"/>
      <c r="R10" s="21"/>
      <c r="S10" s="21"/>
      <c r="T10" s="11">
        <f t="shared" si="0"/>
        <v>0.33333333333333331</v>
      </c>
      <c r="U10" s="11">
        <f t="shared" si="1"/>
        <v>0.33333333333333331</v>
      </c>
      <c r="V10" s="11">
        <f t="shared" si="2"/>
        <v>0.33333333333333331</v>
      </c>
      <c r="W10" s="12">
        <f t="shared" si="3"/>
        <v>0.66666666666666663</v>
      </c>
    </row>
    <row r="11" spans="3:23" x14ac:dyDescent="0.4">
      <c r="C11" t="s">
        <v>95</v>
      </c>
      <c r="D11" s="21">
        <v>1</v>
      </c>
      <c r="E11" s="21">
        <v>3</v>
      </c>
      <c r="F11" s="21">
        <v>2</v>
      </c>
      <c r="G11" s="21">
        <v>1</v>
      </c>
      <c r="H11" s="21"/>
      <c r="I11" s="21"/>
      <c r="J11" s="21">
        <v>1</v>
      </c>
      <c r="K11" s="21"/>
      <c r="L11" s="21"/>
      <c r="M11" s="21"/>
      <c r="N11" s="21">
        <v>1</v>
      </c>
      <c r="O11" s="21"/>
      <c r="P11" s="21">
        <v>1</v>
      </c>
      <c r="Q11" s="21"/>
      <c r="R11" s="21"/>
      <c r="S11" s="21"/>
      <c r="T11" s="11">
        <f t="shared" si="0"/>
        <v>0.5</v>
      </c>
      <c r="U11" s="11">
        <f t="shared" si="1"/>
        <v>0.5</v>
      </c>
      <c r="V11" s="11">
        <f t="shared" si="2"/>
        <v>0.66666666666666663</v>
      </c>
      <c r="W11" s="12">
        <f t="shared" si="3"/>
        <v>1.1666666666666665</v>
      </c>
    </row>
    <row r="12" spans="3:23" x14ac:dyDescent="0.4">
      <c r="C12" t="s">
        <v>1</v>
      </c>
      <c r="D12" s="21">
        <v>1</v>
      </c>
      <c r="E12" s="21">
        <v>3</v>
      </c>
      <c r="F12" s="21">
        <v>2</v>
      </c>
      <c r="G12" s="21"/>
      <c r="H12" s="21">
        <v>1</v>
      </c>
      <c r="I12" s="21"/>
      <c r="J12" s="21"/>
      <c r="K12" s="21"/>
      <c r="L12" s="21"/>
      <c r="M12" s="21"/>
      <c r="N12" s="21">
        <v>1</v>
      </c>
      <c r="O12" s="21"/>
      <c r="P12" s="21"/>
      <c r="Q12" s="21"/>
      <c r="R12" s="21"/>
      <c r="S12" s="21"/>
      <c r="T12" s="11">
        <f t="shared" si="0"/>
        <v>0</v>
      </c>
      <c r="U12" s="11">
        <f t="shared" si="1"/>
        <v>0</v>
      </c>
      <c r="V12" s="11">
        <f t="shared" si="2"/>
        <v>0.33333333333333331</v>
      </c>
      <c r="W12" s="12">
        <f t="shared" si="3"/>
        <v>0.33333333333333331</v>
      </c>
    </row>
    <row r="13" spans="3:23" x14ac:dyDescent="0.4">
      <c r="C13" t="s">
        <v>96</v>
      </c>
      <c r="D13" s="21">
        <v>1</v>
      </c>
      <c r="E13" s="21">
        <v>3</v>
      </c>
      <c r="F13" s="21">
        <v>3</v>
      </c>
      <c r="G13" s="21">
        <v>1</v>
      </c>
      <c r="H13" s="21">
        <v>1</v>
      </c>
      <c r="I13" s="21"/>
      <c r="J13" s="21">
        <v>1</v>
      </c>
      <c r="K13" s="21"/>
      <c r="L13" s="21"/>
      <c r="M13" s="21"/>
      <c r="N13" s="21"/>
      <c r="O13" s="21"/>
      <c r="P13" s="21">
        <v>1</v>
      </c>
      <c r="Q13" s="21"/>
      <c r="R13" s="21"/>
      <c r="S13" s="21"/>
      <c r="T13" s="11">
        <f t="shared" si="0"/>
        <v>0.33333333333333331</v>
      </c>
      <c r="U13" s="11">
        <f t="shared" si="1"/>
        <v>0.33333333333333331</v>
      </c>
      <c r="V13" s="11">
        <f t="shared" si="2"/>
        <v>0.33333333333333331</v>
      </c>
      <c r="W13" s="12">
        <f t="shared" si="3"/>
        <v>0.66666666666666663</v>
      </c>
    </row>
    <row r="14" spans="3:23" x14ac:dyDescent="0.4">
      <c r="C14" t="s">
        <v>46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11" t="e">
        <f t="shared" si="0"/>
        <v>#DIV/0!</v>
      </c>
      <c r="U14" s="11" t="e">
        <f t="shared" si="1"/>
        <v>#DIV/0!</v>
      </c>
      <c r="V14" s="11" t="e">
        <f t="shared" si="2"/>
        <v>#DIV/0!</v>
      </c>
      <c r="W14" s="12" t="e">
        <f t="shared" si="3"/>
        <v>#DIV/0!</v>
      </c>
    </row>
    <row r="15" spans="3:23" x14ac:dyDescent="0.4">
      <c r="C15" t="s">
        <v>13</v>
      </c>
      <c r="D15" s="21">
        <v>1</v>
      </c>
      <c r="E15" s="21">
        <v>4</v>
      </c>
      <c r="F15" s="21">
        <v>3</v>
      </c>
      <c r="G15" s="21">
        <v>3</v>
      </c>
      <c r="H15" s="21">
        <v>3</v>
      </c>
      <c r="I15" s="21">
        <v>1</v>
      </c>
      <c r="J15" s="21">
        <v>3</v>
      </c>
      <c r="K15" s="21"/>
      <c r="L15" s="21"/>
      <c r="M15" s="21"/>
      <c r="N15" s="21">
        <v>1</v>
      </c>
      <c r="O15" s="21"/>
      <c r="P15" s="21"/>
      <c r="Q15" s="21"/>
      <c r="R15" s="21"/>
      <c r="S15" s="21"/>
      <c r="T15" s="11">
        <f t="shared" si="0"/>
        <v>1</v>
      </c>
      <c r="U15" s="11">
        <f t="shared" si="1"/>
        <v>1</v>
      </c>
      <c r="V15" s="11">
        <f t="shared" si="2"/>
        <v>1</v>
      </c>
      <c r="W15" s="12">
        <f t="shared" si="3"/>
        <v>2</v>
      </c>
    </row>
    <row r="16" spans="3:23" x14ac:dyDescent="0.4">
      <c r="C16" t="s">
        <v>104</v>
      </c>
      <c r="D16" s="21">
        <v>1</v>
      </c>
      <c r="E16" s="21">
        <v>4</v>
      </c>
      <c r="F16" s="21">
        <v>4</v>
      </c>
      <c r="G16" s="21">
        <v>3</v>
      </c>
      <c r="H16" s="21">
        <v>3</v>
      </c>
      <c r="I16" s="21">
        <v>5</v>
      </c>
      <c r="J16" s="21"/>
      <c r="K16" s="21">
        <v>2</v>
      </c>
      <c r="L16" s="21"/>
      <c r="M16" s="21">
        <v>1</v>
      </c>
      <c r="N16" s="21"/>
      <c r="O16" s="21"/>
      <c r="P16" s="21"/>
      <c r="Q16" s="21"/>
      <c r="R16" s="21"/>
      <c r="S16" s="21"/>
      <c r="T16" s="11">
        <f t="shared" si="0"/>
        <v>0.75</v>
      </c>
      <c r="U16" s="11">
        <f t="shared" si="1"/>
        <v>2</v>
      </c>
      <c r="V16" s="11">
        <f t="shared" si="2"/>
        <v>0.75</v>
      </c>
      <c r="W16" s="12">
        <f t="shared" si="3"/>
        <v>2.75</v>
      </c>
    </row>
    <row r="17" spans="2:23" x14ac:dyDescent="0.4">
      <c r="C17" t="s">
        <v>11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11" t="e">
        <f t="shared" si="0"/>
        <v>#DIV/0!</v>
      </c>
      <c r="U17" s="11" t="e">
        <f t="shared" si="1"/>
        <v>#DIV/0!</v>
      </c>
      <c r="V17" s="11" t="e">
        <f t="shared" si="2"/>
        <v>#DIV/0!</v>
      </c>
      <c r="W17" s="12" t="e">
        <f t="shared" si="3"/>
        <v>#DIV/0!</v>
      </c>
    </row>
    <row r="18" spans="2:23" x14ac:dyDescent="0.4">
      <c r="C18" t="s">
        <v>5</v>
      </c>
      <c r="D18" t="s">
        <v>49</v>
      </c>
      <c r="E18" t="s">
        <v>4</v>
      </c>
      <c r="F18" t="s">
        <v>3</v>
      </c>
      <c r="G18" t="s">
        <v>2</v>
      </c>
      <c r="H18" t="s">
        <v>36</v>
      </c>
      <c r="I18" t="s">
        <v>42</v>
      </c>
    </row>
    <row r="19" spans="2:23" x14ac:dyDescent="0.4">
      <c r="C19" t="s">
        <v>1</v>
      </c>
      <c r="D19" s="21">
        <v>1</v>
      </c>
      <c r="E19" s="21">
        <v>5</v>
      </c>
      <c r="F19" s="21">
        <v>2</v>
      </c>
      <c r="G19" s="21">
        <v>13</v>
      </c>
      <c r="H19" s="21">
        <v>9</v>
      </c>
      <c r="I19" s="10">
        <f>9*H19/E19</f>
        <v>16.2</v>
      </c>
    </row>
    <row r="20" spans="2:23" x14ac:dyDescent="0.4">
      <c r="C20" t="s">
        <v>104</v>
      </c>
      <c r="I20" s="10"/>
    </row>
    <row r="21" spans="2:23" x14ac:dyDescent="0.4">
      <c r="C21" t="s">
        <v>40</v>
      </c>
      <c r="D21" s="21"/>
      <c r="E21" s="21"/>
      <c r="F21" s="21"/>
      <c r="G21" s="21"/>
      <c r="H21" s="38"/>
      <c r="I21" s="10"/>
    </row>
    <row r="24" spans="2:23" ht="15" thickBot="1" x14ac:dyDescent="0.45"/>
    <row r="25" spans="2:23" ht="14.5" customHeight="1" x14ac:dyDescent="0.4">
      <c r="B25" s="52" t="s">
        <v>109</v>
      </c>
      <c r="C25" s="6" t="s">
        <v>33</v>
      </c>
      <c r="D25" s="8" t="s">
        <v>32</v>
      </c>
      <c r="E25" s="8" t="s">
        <v>31</v>
      </c>
      <c r="F25" s="8" t="s">
        <v>30</v>
      </c>
      <c r="G25" s="8" t="s">
        <v>28</v>
      </c>
      <c r="H25" s="8" t="s">
        <v>29</v>
      </c>
      <c r="I25" s="8" t="s">
        <v>27</v>
      </c>
      <c r="J25" s="8" t="s">
        <v>26</v>
      </c>
      <c r="K25" s="8" t="s">
        <v>25</v>
      </c>
      <c r="L25" s="8" t="s">
        <v>24</v>
      </c>
      <c r="M25" s="8" t="s">
        <v>23</v>
      </c>
      <c r="N25" s="8" t="s">
        <v>22</v>
      </c>
      <c r="O25" s="8" t="s">
        <v>21</v>
      </c>
      <c r="P25" s="8" t="s">
        <v>37</v>
      </c>
      <c r="Q25" s="8" t="s">
        <v>38</v>
      </c>
      <c r="R25" s="8" t="s">
        <v>20</v>
      </c>
      <c r="S25" s="8" t="s">
        <v>19</v>
      </c>
      <c r="T25" s="8" t="s">
        <v>18</v>
      </c>
      <c r="U25" s="8" t="s">
        <v>17</v>
      </c>
      <c r="V25" s="8" t="s">
        <v>16</v>
      </c>
      <c r="W25" s="9" t="s">
        <v>15</v>
      </c>
    </row>
    <row r="26" spans="2:23" x14ac:dyDescent="0.4">
      <c r="B26" s="53"/>
      <c r="C26" s="4" t="s">
        <v>13</v>
      </c>
      <c r="D26" s="10">
        <f>VLOOKUP($C26,$C$4:$S$17,MATCH(D$25,$C$3:$S$3,0),FALSE)</f>
        <v>1</v>
      </c>
      <c r="E26" s="10">
        <f t="shared" ref="E26:S26" si="4">VLOOKUP($C26,$C$4:$S$17,MATCH(E$25,$C$3:$S$3,0),FALSE)</f>
        <v>4</v>
      </c>
      <c r="F26" s="10">
        <f t="shared" si="4"/>
        <v>3</v>
      </c>
      <c r="G26" s="10">
        <f t="shared" si="4"/>
        <v>3</v>
      </c>
      <c r="H26" s="10">
        <f t="shared" si="4"/>
        <v>3</v>
      </c>
      <c r="I26" s="10">
        <f t="shared" si="4"/>
        <v>1</v>
      </c>
      <c r="J26" s="10">
        <f t="shared" si="4"/>
        <v>3</v>
      </c>
      <c r="K26" s="10">
        <f t="shared" si="4"/>
        <v>0</v>
      </c>
      <c r="L26" s="10">
        <f t="shared" si="4"/>
        <v>0</v>
      </c>
      <c r="M26" s="10">
        <f t="shared" si="4"/>
        <v>0</v>
      </c>
      <c r="N26" s="10">
        <f t="shared" si="4"/>
        <v>1</v>
      </c>
      <c r="O26" s="10">
        <f t="shared" si="4"/>
        <v>0</v>
      </c>
      <c r="P26" s="10">
        <f t="shared" si="4"/>
        <v>0</v>
      </c>
      <c r="Q26" s="10">
        <f t="shared" si="4"/>
        <v>0</v>
      </c>
      <c r="R26" s="10">
        <f t="shared" si="4"/>
        <v>0</v>
      </c>
      <c r="S26" s="10">
        <f t="shared" si="4"/>
        <v>0</v>
      </c>
      <c r="T26" s="11">
        <f t="shared" ref="T26:T36" si="5">G26/F26</f>
        <v>1</v>
      </c>
      <c r="U26" s="11">
        <f t="shared" ref="U26:U36" si="6">(J26+(2*K26)+(3*L26)+(4*M26))/F26</f>
        <v>1</v>
      </c>
      <c r="V26" s="11">
        <f>(G26+N26+Q26+O26)/E26</f>
        <v>1</v>
      </c>
      <c r="W26" s="12">
        <f>U26+V26</f>
        <v>2</v>
      </c>
    </row>
    <row r="27" spans="2:23" x14ac:dyDescent="0.4">
      <c r="B27" s="53"/>
      <c r="C27" s="4" t="s">
        <v>48</v>
      </c>
      <c r="D27" s="10">
        <f t="shared" ref="D27:S36" si="7">VLOOKUP($C27,$C$4:$S$17,MATCH(D$25,$C$3:$S$3,0),FALSE)</f>
        <v>1</v>
      </c>
      <c r="E27" s="10">
        <f t="shared" si="7"/>
        <v>4</v>
      </c>
      <c r="F27" s="10">
        <f t="shared" si="7"/>
        <v>3</v>
      </c>
      <c r="G27" s="10">
        <f t="shared" si="7"/>
        <v>2</v>
      </c>
      <c r="H27" s="10">
        <f t="shared" si="7"/>
        <v>2</v>
      </c>
      <c r="I27" s="10">
        <f t="shared" si="7"/>
        <v>3</v>
      </c>
      <c r="J27" s="10">
        <f t="shared" si="7"/>
        <v>1</v>
      </c>
      <c r="K27" s="10">
        <f t="shared" si="7"/>
        <v>0</v>
      </c>
      <c r="L27" s="10">
        <f t="shared" si="7"/>
        <v>0</v>
      </c>
      <c r="M27" s="10">
        <f t="shared" si="7"/>
        <v>1</v>
      </c>
      <c r="N27" s="10">
        <f t="shared" si="7"/>
        <v>0</v>
      </c>
      <c r="O27" s="10">
        <f t="shared" si="7"/>
        <v>0</v>
      </c>
      <c r="P27" s="10">
        <f t="shared" si="7"/>
        <v>0</v>
      </c>
      <c r="Q27" s="10">
        <f t="shared" si="7"/>
        <v>0</v>
      </c>
      <c r="R27" s="10">
        <f t="shared" si="7"/>
        <v>1</v>
      </c>
      <c r="S27" s="10">
        <f t="shared" si="7"/>
        <v>0</v>
      </c>
      <c r="T27" s="11">
        <f t="shared" si="5"/>
        <v>0.66666666666666663</v>
      </c>
      <c r="U27" s="11">
        <f t="shared" si="6"/>
        <v>1.6666666666666667</v>
      </c>
      <c r="V27" s="11">
        <f t="shared" ref="V27:V36" si="8">(G27+N27+Q27+O27)/E27</f>
        <v>0.5</v>
      </c>
      <c r="W27" s="12">
        <f t="shared" ref="W27:W36" si="9">U27+V27</f>
        <v>2.166666666666667</v>
      </c>
    </row>
    <row r="28" spans="2:23" x14ac:dyDescent="0.4">
      <c r="B28" s="53"/>
      <c r="C28" s="4" t="s">
        <v>104</v>
      </c>
      <c r="D28" s="10">
        <f t="shared" si="7"/>
        <v>1</v>
      </c>
      <c r="E28" s="10">
        <f t="shared" si="7"/>
        <v>4</v>
      </c>
      <c r="F28" s="10">
        <f t="shared" si="7"/>
        <v>4</v>
      </c>
      <c r="G28" s="10">
        <f t="shared" si="7"/>
        <v>3</v>
      </c>
      <c r="H28" s="10">
        <f t="shared" si="7"/>
        <v>3</v>
      </c>
      <c r="I28" s="10">
        <f t="shared" si="7"/>
        <v>5</v>
      </c>
      <c r="J28" s="10">
        <f t="shared" si="7"/>
        <v>0</v>
      </c>
      <c r="K28" s="10">
        <f t="shared" si="7"/>
        <v>2</v>
      </c>
      <c r="L28" s="10">
        <f t="shared" si="7"/>
        <v>0</v>
      </c>
      <c r="M28" s="10">
        <f t="shared" si="7"/>
        <v>1</v>
      </c>
      <c r="N28" s="10">
        <f t="shared" si="7"/>
        <v>0</v>
      </c>
      <c r="O28" s="10">
        <f t="shared" si="7"/>
        <v>0</v>
      </c>
      <c r="P28" s="10">
        <f t="shared" si="7"/>
        <v>0</v>
      </c>
      <c r="Q28" s="10">
        <f t="shared" si="7"/>
        <v>0</v>
      </c>
      <c r="R28" s="10">
        <f t="shared" si="7"/>
        <v>0</v>
      </c>
      <c r="S28" s="10">
        <f t="shared" si="7"/>
        <v>0</v>
      </c>
      <c r="T28" s="11">
        <f t="shared" si="5"/>
        <v>0.75</v>
      </c>
      <c r="U28" s="11">
        <f t="shared" si="6"/>
        <v>2</v>
      </c>
      <c r="V28" s="11">
        <f t="shared" si="8"/>
        <v>0.75</v>
      </c>
      <c r="W28" s="12">
        <f t="shared" si="9"/>
        <v>2.75</v>
      </c>
    </row>
    <row r="29" spans="2:23" x14ac:dyDescent="0.4">
      <c r="B29" s="53"/>
      <c r="C29" s="4" t="s">
        <v>94</v>
      </c>
      <c r="D29" s="10">
        <f t="shared" si="7"/>
        <v>1</v>
      </c>
      <c r="E29" s="10">
        <f t="shared" si="7"/>
        <v>4</v>
      </c>
      <c r="F29" s="10">
        <f t="shared" si="7"/>
        <v>4</v>
      </c>
      <c r="G29" s="10">
        <f t="shared" si="7"/>
        <v>2</v>
      </c>
      <c r="H29" s="10">
        <f t="shared" si="7"/>
        <v>2</v>
      </c>
      <c r="I29" s="10">
        <f t="shared" si="7"/>
        <v>1</v>
      </c>
      <c r="J29" s="10">
        <f t="shared" si="7"/>
        <v>0</v>
      </c>
      <c r="K29" s="10">
        <f t="shared" si="7"/>
        <v>0</v>
      </c>
      <c r="L29" s="10">
        <f t="shared" si="7"/>
        <v>1</v>
      </c>
      <c r="M29" s="10">
        <f t="shared" si="7"/>
        <v>1</v>
      </c>
      <c r="N29" s="10">
        <f t="shared" si="7"/>
        <v>0</v>
      </c>
      <c r="O29" s="10">
        <f t="shared" si="7"/>
        <v>0</v>
      </c>
      <c r="P29" s="10">
        <f t="shared" si="7"/>
        <v>0</v>
      </c>
      <c r="Q29" s="10">
        <f t="shared" si="7"/>
        <v>0</v>
      </c>
      <c r="R29" s="10">
        <f t="shared" si="7"/>
        <v>0</v>
      </c>
      <c r="S29" s="10">
        <f t="shared" si="7"/>
        <v>0</v>
      </c>
      <c r="T29" s="11">
        <f t="shared" si="5"/>
        <v>0.5</v>
      </c>
      <c r="U29" s="11">
        <f t="shared" si="6"/>
        <v>1.75</v>
      </c>
      <c r="V29" s="11">
        <f t="shared" si="8"/>
        <v>0.5</v>
      </c>
      <c r="W29" s="12">
        <f t="shared" si="9"/>
        <v>2.25</v>
      </c>
    </row>
    <row r="30" spans="2:23" x14ac:dyDescent="0.4">
      <c r="B30" s="53"/>
      <c r="C30" s="4" t="s">
        <v>40</v>
      </c>
      <c r="D30" s="10">
        <f t="shared" si="7"/>
        <v>1</v>
      </c>
      <c r="E30" s="10">
        <f t="shared" si="7"/>
        <v>4</v>
      </c>
      <c r="F30" s="10">
        <f t="shared" si="7"/>
        <v>3</v>
      </c>
      <c r="G30" s="10">
        <f t="shared" si="7"/>
        <v>3</v>
      </c>
      <c r="H30" s="10">
        <f t="shared" si="7"/>
        <v>0</v>
      </c>
      <c r="I30" s="10">
        <f t="shared" si="7"/>
        <v>2</v>
      </c>
      <c r="J30" s="10">
        <f t="shared" si="7"/>
        <v>1</v>
      </c>
      <c r="K30" s="10">
        <f t="shared" si="7"/>
        <v>2</v>
      </c>
      <c r="L30" s="10">
        <f t="shared" si="7"/>
        <v>0</v>
      </c>
      <c r="M30" s="10">
        <f t="shared" si="7"/>
        <v>0</v>
      </c>
      <c r="N30" s="10">
        <f t="shared" si="7"/>
        <v>0</v>
      </c>
      <c r="O30" s="10">
        <f t="shared" si="7"/>
        <v>0</v>
      </c>
      <c r="P30" s="10">
        <f t="shared" si="7"/>
        <v>0</v>
      </c>
      <c r="Q30" s="10">
        <f t="shared" si="7"/>
        <v>0</v>
      </c>
      <c r="R30" s="10">
        <f t="shared" si="7"/>
        <v>1</v>
      </c>
      <c r="S30" s="10">
        <f t="shared" si="7"/>
        <v>0</v>
      </c>
      <c r="T30" s="11">
        <f t="shared" si="5"/>
        <v>1</v>
      </c>
      <c r="U30" s="11">
        <f t="shared" si="6"/>
        <v>1.6666666666666667</v>
      </c>
      <c r="V30" s="11">
        <f t="shared" si="8"/>
        <v>0.75</v>
      </c>
      <c r="W30" s="12">
        <f t="shared" si="9"/>
        <v>2.416666666666667</v>
      </c>
    </row>
    <row r="31" spans="2:23" x14ac:dyDescent="0.4">
      <c r="B31" s="53"/>
      <c r="C31" s="4" t="s">
        <v>92</v>
      </c>
      <c r="D31" s="10">
        <f t="shared" si="7"/>
        <v>1</v>
      </c>
      <c r="E31" s="10">
        <f t="shared" si="7"/>
        <v>3</v>
      </c>
      <c r="F31" s="10">
        <f t="shared" si="7"/>
        <v>2</v>
      </c>
      <c r="G31" s="10">
        <f t="shared" si="7"/>
        <v>1</v>
      </c>
      <c r="H31" s="10">
        <f t="shared" si="7"/>
        <v>0</v>
      </c>
      <c r="I31" s="10">
        <f t="shared" si="7"/>
        <v>1</v>
      </c>
      <c r="J31" s="10">
        <f t="shared" si="7"/>
        <v>1</v>
      </c>
      <c r="K31" s="10">
        <f t="shared" si="7"/>
        <v>0</v>
      </c>
      <c r="L31" s="10">
        <f t="shared" si="7"/>
        <v>0</v>
      </c>
      <c r="M31" s="10">
        <f t="shared" si="7"/>
        <v>0</v>
      </c>
      <c r="N31" s="10">
        <f t="shared" si="7"/>
        <v>0</v>
      </c>
      <c r="O31" s="10">
        <f t="shared" si="7"/>
        <v>0</v>
      </c>
      <c r="P31" s="10">
        <f t="shared" si="7"/>
        <v>0</v>
      </c>
      <c r="Q31" s="10">
        <f t="shared" si="7"/>
        <v>0</v>
      </c>
      <c r="R31" s="10">
        <f t="shared" si="7"/>
        <v>1</v>
      </c>
      <c r="S31" s="10">
        <f t="shared" si="7"/>
        <v>0</v>
      </c>
      <c r="T31" s="11">
        <f t="shared" si="5"/>
        <v>0.5</v>
      </c>
      <c r="U31" s="11">
        <f t="shared" si="6"/>
        <v>0.5</v>
      </c>
      <c r="V31" s="11">
        <f t="shared" si="8"/>
        <v>0.33333333333333331</v>
      </c>
      <c r="W31" s="12">
        <f t="shared" si="9"/>
        <v>0.83333333333333326</v>
      </c>
    </row>
    <row r="32" spans="2:23" x14ac:dyDescent="0.4">
      <c r="B32" s="53"/>
      <c r="C32" s="4" t="s">
        <v>95</v>
      </c>
      <c r="D32" s="10">
        <f t="shared" si="7"/>
        <v>1</v>
      </c>
      <c r="E32" s="10">
        <f t="shared" si="7"/>
        <v>3</v>
      </c>
      <c r="F32" s="10">
        <f t="shared" si="7"/>
        <v>2</v>
      </c>
      <c r="G32" s="10">
        <f t="shared" si="7"/>
        <v>1</v>
      </c>
      <c r="H32" s="10">
        <f t="shared" si="7"/>
        <v>0</v>
      </c>
      <c r="I32" s="10">
        <f t="shared" si="7"/>
        <v>0</v>
      </c>
      <c r="J32" s="10">
        <f t="shared" si="7"/>
        <v>1</v>
      </c>
      <c r="K32" s="10">
        <f t="shared" si="7"/>
        <v>0</v>
      </c>
      <c r="L32" s="10">
        <f t="shared" si="7"/>
        <v>0</v>
      </c>
      <c r="M32" s="10">
        <f t="shared" si="7"/>
        <v>0</v>
      </c>
      <c r="N32" s="10">
        <f t="shared" si="7"/>
        <v>1</v>
      </c>
      <c r="O32" s="10">
        <f t="shared" si="7"/>
        <v>0</v>
      </c>
      <c r="P32" s="10">
        <f t="shared" si="7"/>
        <v>1</v>
      </c>
      <c r="Q32" s="10">
        <f t="shared" si="7"/>
        <v>0</v>
      </c>
      <c r="R32" s="10">
        <f t="shared" si="7"/>
        <v>0</v>
      </c>
      <c r="S32" s="10">
        <f t="shared" si="7"/>
        <v>0</v>
      </c>
      <c r="T32" s="11">
        <f t="shared" si="5"/>
        <v>0.5</v>
      </c>
      <c r="U32" s="11">
        <f t="shared" si="6"/>
        <v>0.5</v>
      </c>
      <c r="V32" s="11">
        <f t="shared" si="8"/>
        <v>0.66666666666666663</v>
      </c>
      <c r="W32" s="12">
        <f t="shared" si="9"/>
        <v>1.1666666666666665</v>
      </c>
    </row>
    <row r="33" spans="2:23" x14ac:dyDescent="0.4">
      <c r="B33" s="53"/>
      <c r="C33" s="4" t="s">
        <v>47</v>
      </c>
      <c r="D33" s="10">
        <f t="shared" si="7"/>
        <v>1</v>
      </c>
      <c r="E33" s="10">
        <f t="shared" si="7"/>
        <v>3</v>
      </c>
      <c r="F33" s="10">
        <f t="shared" si="7"/>
        <v>3</v>
      </c>
      <c r="G33" s="10">
        <f t="shared" si="7"/>
        <v>3</v>
      </c>
      <c r="H33" s="10">
        <f t="shared" si="7"/>
        <v>0</v>
      </c>
      <c r="I33" s="10">
        <f t="shared" si="7"/>
        <v>0</v>
      </c>
      <c r="J33" s="10">
        <f t="shared" si="7"/>
        <v>1</v>
      </c>
      <c r="K33" s="10">
        <f t="shared" si="7"/>
        <v>0</v>
      </c>
      <c r="L33" s="10">
        <f t="shared" si="7"/>
        <v>0</v>
      </c>
      <c r="M33" s="10">
        <f t="shared" si="7"/>
        <v>0</v>
      </c>
      <c r="N33" s="10">
        <f t="shared" si="7"/>
        <v>0</v>
      </c>
      <c r="O33" s="10">
        <f t="shared" si="7"/>
        <v>0</v>
      </c>
      <c r="P33" s="10">
        <f t="shared" si="7"/>
        <v>0</v>
      </c>
      <c r="Q33" s="10">
        <f t="shared" si="7"/>
        <v>0</v>
      </c>
      <c r="R33" s="10">
        <f t="shared" si="7"/>
        <v>0</v>
      </c>
      <c r="S33" s="10">
        <f t="shared" si="7"/>
        <v>0</v>
      </c>
      <c r="T33" s="11">
        <f t="shared" si="5"/>
        <v>1</v>
      </c>
      <c r="U33" s="11">
        <f t="shared" si="6"/>
        <v>0.33333333333333331</v>
      </c>
      <c r="V33" s="11">
        <f t="shared" si="8"/>
        <v>1</v>
      </c>
      <c r="W33" s="12">
        <f t="shared" si="9"/>
        <v>1.3333333333333333</v>
      </c>
    </row>
    <row r="34" spans="2:23" x14ac:dyDescent="0.4">
      <c r="B34" s="53"/>
      <c r="C34" s="4" t="s">
        <v>6</v>
      </c>
      <c r="D34" s="10">
        <f t="shared" si="7"/>
        <v>1</v>
      </c>
      <c r="E34" s="10">
        <f t="shared" si="7"/>
        <v>3</v>
      </c>
      <c r="F34" s="10">
        <f t="shared" si="7"/>
        <v>3</v>
      </c>
      <c r="G34" s="10">
        <f t="shared" si="7"/>
        <v>1</v>
      </c>
      <c r="H34" s="10">
        <f t="shared" si="7"/>
        <v>1</v>
      </c>
      <c r="I34" s="10">
        <f t="shared" si="7"/>
        <v>0</v>
      </c>
      <c r="J34" s="10">
        <f t="shared" si="7"/>
        <v>1</v>
      </c>
      <c r="K34" s="10">
        <f t="shared" si="7"/>
        <v>0</v>
      </c>
      <c r="L34" s="10">
        <f t="shared" si="7"/>
        <v>0</v>
      </c>
      <c r="M34" s="10">
        <f t="shared" si="7"/>
        <v>0</v>
      </c>
      <c r="N34" s="10">
        <f t="shared" si="7"/>
        <v>0</v>
      </c>
      <c r="O34" s="10">
        <f t="shared" si="7"/>
        <v>0</v>
      </c>
      <c r="P34" s="10">
        <f t="shared" si="7"/>
        <v>0</v>
      </c>
      <c r="Q34" s="10">
        <f t="shared" si="7"/>
        <v>0</v>
      </c>
      <c r="R34" s="10">
        <f t="shared" si="7"/>
        <v>0</v>
      </c>
      <c r="S34" s="10">
        <f t="shared" si="7"/>
        <v>0</v>
      </c>
      <c r="T34" s="11">
        <f t="shared" si="5"/>
        <v>0.33333333333333331</v>
      </c>
      <c r="U34" s="11">
        <f t="shared" si="6"/>
        <v>0.33333333333333331</v>
      </c>
      <c r="V34" s="11">
        <f t="shared" si="8"/>
        <v>0.33333333333333331</v>
      </c>
      <c r="W34" s="12">
        <f t="shared" si="9"/>
        <v>0.66666666666666663</v>
      </c>
    </row>
    <row r="35" spans="2:23" x14ac:dyDescent="0.4">
      <c r="B35" s="53"/>
      <c r="C35" s="4" t="s">
        <v>96</v>
      </c>
      <c r="D35" s="10">
        <f t="shared" si="7"/>
        <v>1</v>
      </c>
      <c r="E35" s="10">
        <f t="shared" si="7"/>
        <v>3</v>
      </c>
      <c r="F35" s="10">
        <f t="shared" si="7"/>
        <v>3</v>
      </c>
      <c r="G35" s="10">
        <f t="shared" si="7"/>
        <v>1</v>
      </c>
      <c r="H35" s="10">
        <f t="shared" si="7"/>
        <v>1</v>
      </c>
      <c r="I35" s="10">
        <f t="shared" si="7"/>
        <v>0</v>
      </c>
      <c r="J35" s="10">
        <f t="shared" si="7"/>
        <v>1</v>
      </c>
      <c r="K35" s="10">
        <f t="shared" si="7"/>
        <v>0</v>
      </c>
      <c r="L35" s="10">
        <f t="shared" si="7"/>
        <v>0</v>
      </c>
      <c r="M35" s="10">
        <f t="shared" si="7"/>
        <v>0</v>
      </c>
      <c r="N35" s="10">
        <f t="shared" si="7"/>
        <v>0</v>
      </c>
      <c r="O35" s="10">
        <f t="shared" si="7"/>
        <v>0</v>
      </c>
      <c r="P35" s="10">
        <f t="shared" si="7"/>
        <v>1</v>
      </c>
      <c r="Q35" s="10">
        <f t="shared" si="7"/>
        <v>0</v>
      </c>
      <c r="R35" s="10">
        <f t="shared" si="7"/>
        <v>0</v>
      </c>
      <c r="S35" s="10">
        <f t="shared" si="7"/>
        <v>0</v>
      </c>
      <c r="T35" s="11">
        <f t="shared" si="5"/>
        <v>0.33333333333333331</v>
      </c>
      <c r="U35" s="11">
        <f t="shared" si="6"/>
        <v>0.33333333333333331</v>
      </c>
      <c r="V35" s="11">
        <f t="shared" si="8"/>
        <v>0.33333333333333331</v>
      </c>
      <c r="W35" s="12">
        <f t="shared" si="9"/>
        <v>0.66666666666666663</v>
      </c>
    </row>
    <row r="36" spans="2:23" x14ac:dyDescent="0.4">
      <c r="B36" s="53"/>
      <c r="C36" s="4" t="s">
        <v>1</v>
      </c>
      <c r="D36" s="10">
        <f t="shared" si="7"/>
        <v>1</v>
      </c>
      <c r="E36" s="10">
        <f t="shared" si="7"/>
        <v>3</v>
      </c>
      <c r="F36" s="10">
        <f t="shared" si="7"/>
        <v>2</v>
      </c>
      <c r="G36" s="10">
        <f t="shared" si="7"/>
        <v>0</v>
      </c>
      <c r="H36" s="10">
        <f t="shared" si="7"/>
        <v>1</v>
      </c>
      <c r="I36" s="10">
        <f t="shared" si="7"/>
        <v>0</v>
      </c>
      <c r="J36" s="10">
        <f t="shared" si="7"/>
        <v>0</v>
      </c>
      <c r="K36" s="10">
        <f t="shared" si="7"/>
        <v>0</v>
      </c>
      <c r="L36" s="10">
        <f t="shared" si="7"/>
        <v>0</v>
      </c>
      <c r="M36" s="10">
        <f t="shared" si="7"/>
        <v>0</v>
      </c>
      <c r="N36" s="10">
        <f t="shared" si="7"/>
        <v>1</v>
      </c>
      <c r="O36" s="10">
        <f t="shared" si="7"/>
        <v>0</v>
      </c>
      <c r="P36" s="10">
        <f t="shared" si="7"/>
        <v>0</v>
      </c>
      <c r="Q36" s="10">
        <f t="shared" si="7"/>
        <v>0</v>
      </c>
      <c r="R36" s="10">
        <f t="shared" si="7"/>
        <v>0</v>
      </c>
      <c r="S36" s="10">
        <f t="shared" si="7"/>
        <v>0</v>
      </c>
      <c r="T36" s="11">
        <f t="shared" si="5"/>
        <v>0</v>
      </c>
      <c r="U36" s="11">
        <f t="shared" si="6"/>
        <v>0</v>
      </c>
      <c r="V36" s="11">
        <f t="shared" si="8"/>
        <v>0.33333333333333331</v>
      </c>
      <c r="W36" s="12">
        <f t="shared" si="9"/>
        <v>0.33333333333333331</v>
      </c>
    </row>
    <row r="37" spans="2:23" x14ac:dyDescent="0.4">
      <c r="B37" s="53"/>
      <c r="C37" s="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11"/>
      <c r="W37" s="12"/>
    </row>
    <row r="38" spans="2:23" x14ac:dyDescent="0.4">
      <c r="B38" s="53"/>
      <c r="C38" s="3" t="s">
        <v>5</v>
      </c>
      <c r="D38" s="13" t="s">
        <v>49</v>
      </c>
      <c r="E38" s="13" t="s">
        <v>4</v>
      </c>
      <c r="F38" s="13" t="s">
        <v>3</v>
      </c>
      <c r="G38" s="13" t="s">
        <v>2</v>
      </c>
      <c r="H38" s="13" t="s">
        <v>36</v>
      </c>
      <c r="I38" s="3" t="s">
        <v>42</v>
      </c>
      <c r="J38" s="10"/>
      <c r="K38" s="10"/>
      <c r="L38" s="10"/>
      <c r="M38" s="33"/>
      <c r="N38" s="34"/>
      <c r="O38" s="33"/>
      <c r="P38" s="33"/>
      <c r="Q38" s="33"/>
      <c r="R38" s="33"/>
      <c r="S38" s="10"/>
      <c r="T38" s="10"/>
      <c r="U38" s="11"/>
      <c r="V38" s="11"/>
      <c r="W38" s="12"/>
    </row>
    <row r="39" spans="2:23" x14ac:dyDescent="0.4">
      <c r="B39" s="53"/>
      <c r="C39" s="4" t="s">
        <v>1</v>
      </c>
      <c r="D39" s="4">
        <v>1</v>
      </c>
      <c r="E39" s="4">
        <v>5</v>
      </c>
      <c r="F39" s="4">
        <v>2</v>
      </c>
      <c r="G39" s="4">
        <v>13</v>
      </c>
      <c r="H39" s="4">
        <v>9</v>
      </c>
      <c r="I39" s="4">
        <v>16.2</v>
      </c>
      <c r="J39" s="10"/>
      <c r="K39" s="10"/>
      <c r="L39" s="10"/>
      <c r="M39" s="33" t="s">
        <v>53</v>
      </c>
      <c r="N39" s="34">
        <v>45049</v>
      </c>
      <c r="O39" s="33" t="s">
        <v>67</v>
      </c>
      <c r="P39" s="33" t="s">
        <v>110</v>
      </c>
      <c r="Q39" s="33" t="s">
        <v>50</v>
      </c>
      <c r="R39" s="33" t="s">
        <v>54</v>
      </c>
      <c r="S39" s="10"/>
      <c r="T39" s="10"/>
      <c r="U39" s="11"/>
      <c r="V39" s="11"/>
      <c r="W39" s="12"/>
    </row>
    <row r="40" spans="2:23" ht="15" thickBot="1" x14ac:dyDescent="0.45">
      <c r="B40" s="54"/>
      <c r="C40" s="7"/>
      <c r="D40" s="10"/>
      <c r="E40" s="10"/>
      <c r="F40" s="10"/>
      <c r="G40" s="10"/>
      <c r="H40" s="10"/>
      <c r="I40" s="10"/>
      <c r="J40" s="14"/>
      <c r="K40" s="14"/>
      <c r="L40" s="14"/>
      <c r="M40" s="35"/>
      <c r="N40" s="35"/>
      <c r="O40" s="35" t="s">
        <v>52</v>
      </c>
      <c r="P40" s="35" t="s">
        <v>111</v>
      </c>
      <c r="Q40" s="35" t="s">
        <v>51</v>
      </c>
      <c r="R40" s="35" t="s">
        <v>113</v>
      </c>
      <c r="S40" s="14"/>
      <c r="T40" s="14"/>
      <c r="U40" s="15"/>
      <c r="V40" s="15"/>
      <c r="W40" s="16"/>
    </row>
    <row r="41" spans="2:23" x14ac:dyDescent="0.4">
      <c r="B41" s="5"/>
      <c r="C41" s="5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8"/>
      <c r="V41" s="18"/>
      <c r="W41" s="18"/>
    </row>
    <row r="42" spans="2:23" x14ac:dyDescent="0.4">
      <c r="B42" s="5"/>
      <c r="C42" s="5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8"/>
      <c r="V42" s="18"/>
      <c r="W42" s="18"/>
    </row>
  </sheetData>
  <mergeCells count="1">
    <mergeCell ref="B25:B4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EBADD-163E-41F1-A11B-B1F4B5637314}">
  <dimension ref="B3:W42"/>
  <sheetViews>
    <sheetView topLeftCell="B9" zoomScale="55" zoomScaleNormal="55" workbookViewId="0">
      <selection activeCell="B9" sqref="A1:XFD1048576"/>
    </sheetView>
  </sheetViews>
  <sheetFormatPr defaultRowHeight="14.6" x14ac:dyDescent="0.4"/>
  <cols>
    <col min="14" max="14" width="9.3828125" bestFit="1" customWidth="1"/>
    <col min="16" max="16" width="11.69140625" bestFit="1" customWidth="1"/>
  </cols>
  <sheetData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48</v>
      </c>
      <c r="D4" s="21">
        <v>1</v>
      </c>
      <c r="E4" s="21">
        <v>4</v>
      </c>
      <c r="F4" s="21">
        <v>3</v>
      </c>
      <c r="G4" s="21">
        <v>2</v>
      </c>
      <c r="H4" s="21">
        <v>2</v>
      </c>
      <c r="I4" s="21">
        <v>3</v>
      </c>
      <c r="J4" s="21">
        <v>1</v>
      </c>
      <c r="K4" s="21"/>
      <c r="L4" s="21"/>
      <c r="M4" s="21">
        <v>1</v>
      </c>
      <c r="N4" s="21"/>
      <c r="O4" s="21"/>
      <c r="P4" s="21"/>
      <c r="Q4" s="21"/>
      <c r="R4" s="21">
        <v>1</v>
      </c>
      <c r="S4" s="21"/>
      <c r="T4" s="11">
        <f>G4/F4</f>
        <v>0.33333333333333331</v>
      </c>
      <c r="U4" s="11">
        <f>(J4+(2*K4)+(3*L4)+(4*M4))/F4</f>
        <v>0.33333333333333331</v>
      </c>
      <c r="V4" s="11">
        <f>(G4+N4+Q4+O4)/E4</f>
        <v>0.33333333333333331</v>
      </c>
      <c r="W4" s="12">
        <f>U4+V4</f>
        <v>0.66666666666666663</v>
      </c>
    </row>
    <row r="5" spans="3:23" x14ac:dyDescent="0.4">
      <c r="C5" t="s">
        <v>40</v>
      </c>
      <c r="D5" s="21">
        <v>1</v>
      </c>
      <c r="E5" s="21">
        <v>4</v>
      </c>
      <c r="F5" s="21">
        <v>3</v>
      </c>
      <c r="G5" s="21">
        <v>3</v>
      </c>
      <c r="H5" s="21"/>
      <c r="I5" s="21">
        <v>2</v>
      </c>
      <c r="J5" s="21">
        <v>1</v>
      </c>
      <c r="K5" s="21">
        <v>2</v>
      </c>
      <c r="L5" s="21"/>
      <c r="M5" s="21"/>
      <c r="N5" s="21"/>
      <c r="O5" s="21"/>
      <c r="P5" s="21"/>
      <c r="Q5" s="21"/>
      <c r="R5" s="21">
        <v>1</v>
      </c>
      <c r="S5" s="21"/>
      <c r="T5" s="11">
        <f t="shared" ref="T5:T17" si="0">G5/F5</f>
        <v>0.33333333333333331</v>
      </c>
      <c r="U5" s="11">
        <f t="shared" ref="U5:U17" si="1">(J5+(2*K5)+(3*L5)+(4*M5))/F5</f>
        <v>0.66666666666666663</v>
      </c>
      <c r="V5" s="11">
        <f t="shared" ref="V5:V17" si="2">(G5+N5+Q5+O5)/E5</f>
        <v>0.66666666666666663</v>
      </c>
      <c r="W5" s="12">
        <f t="shared" ref="W5:W17" si="3">U5+V5</f>
        <v>1.3333333333333333</v>
      </c>
    </row>
    <row r="6" spans="3:23" x14ac:dyDescent="0.4">
      <c r="C6" t="s">
        <v>93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11" t="e">
        <f t="shared" si="0"/>
        <v>#DIV/0!</v>
      </c>
      <c r="U6" s="11" t="e">
        <f t="shared" si="1"/>
        <v>#DIV/0!</v>
      </c>
      <c r="V6" s="11" t="e">
        <f t="shared" si="2"/>
        <v>#DIV/0!</v>
      </c>
      <c r="W6" s="12" t="e">
        <f t="shared" si="3"/>
        <v>#DIV/0!</v>
      </c>
    </row>
    <row r="7" spans="3:23" x14ac:dyDescent="0.4">
      <c r="C7" t="s">
        <v>92</v>
      </c>
      <c r="D7" s="21">
        <v>1</v>
      </c>
      <c r="E7" s="21">
        <v>3</v>
      </c>
      <c r="F7" s="21">
        <v>2</v>
      </c>
      <c r="G7" s="21">
        <v>1</v>
      </c>
      <c r="H7" s="21"/>
      <c r="I7" s="21">
        <v>1</v>
      </c>
      <c r="J7" s="21">
        <v>1</v>
      </c>
      <c r="K7" s="21"/>
      <c r="L7" s="21"/>
      <c r="M7" s="21"/>
      <c r="N7" s="21"/>
      <c r="O7" s="21"/>
      <c r="P7" s="21"/>
      <c r="Q7" s="21"/>
      <c r="R7" s="21">
        <v>1</v>
      </c>
      <c r="S7" s="21"/>
      <c r="T7" s="11">
        <f t="shared" si="0"/>
        <v>0.33333333333333331</v>
      </c>
      <c r="U7" s="11">
        <f t="shared" si="1"/>
        <v>0.33333333333333331</v>
      </c>
      <c r="V7" s="11">
        <f t="shared" si="2"/>
        <v>0.33333333333333331</v>
      </c>
      <c r="W7" s="12">
        <f t="shared" si="3"/>
        <v>0.66666666666666663</v>
      </c>
    </row>
    <row r="8" spans="3:23" x14ac:dyDescent="0.4">
      <c r="C8" t="s">
        <v>47</v>
      </c>
      <c r="D8" s="21">
        <v>1</v>
      </c>
      <c r="E8" s="21">
        <v>3</v>
      </c>
      <c r="F8" s="21">
        <v>3</v>
      </c>
      <c r="G8" s="21">
        <v>3</v>
      </c>
      <c r="H8" s="21"/>
      <c r="I8" s="21"/>
      <c r="J8" s="21">
        <v>1</v>
      </c>
      <c r="K8" s="21"/>
      <c r="L8" s="21"/>
      <c r="M8" s="21"/>
      <c r="N8" s="21"/>
      <c r="O8" s="21"/>
      <c r="P8" s="21"/>
      <c r="Q8" s="21"/>
      <c r="R8" s="21"/>
      <c r="S8" s="21"/>
      <c r="T8" s="11">
        <f t="shared" si="0"/>
        <v>0</v>
      </c>
      <c r="U8" s="11">
        <f t="shared" si="1"/>
        <v>0</v>
      </c>
      <c r="V8" s="11">
        <f t="shared" si="2"/>
        <v>0</v>
      </c>
      <c r="W8" s="12">
        <f t="shared" si="3"/>
        <v>0</v>
      </c>
    </row>
    <row r="9" spans="3:23" x14ac:dyDescent="0.4">
      <c r="C9" t="s">
        <v>94</v>
      </c>
      <c r="D9" s="21">
        <v>1</v>
      </c>
      <c r="E9" s="21">
        <v>4</v>
      </c>
      <c r="F9" s="21">
        <v>4</v>
      </c>
      <c r="G9" s="21">
        <v>2</v>
      </c>
      <c r="H9" s="21">
        <v>2</v>
      </c>
      <c r="I9" s="21">
        <v>1</v>
      </c>
      <c r="J9" s="21"/>
      <c r="K9" s="21"/>
      <c r="L9" s="21">
        <v>1</v>
      </c>
      <c r="M9" s="21">
        <v>1</v>
      </c>
      <c r="N9" s="21"/>
      <c r="O9" s="21"/>
      <c r="P9" s="21"/>
      <c r="Q9" s="21"/>
      <c r="R9" s="21"/>
      <c r="S9" s="21"/>
      <c r="T9" s="11">
        <f t="shared" si="0"/>
        <v>1</v>
      </c>
      <c r="U9" s="11">
        <f t="shared" si="1"/>
        <v>2</v>
      </c>
      <c r="V9" s="11">
        <f t="shared" si="2"/>
        <v>1</v>
      </c>
      <c r="W9" s="12">
        <f t="shared" si="3"/>
        <v>3</v>
      </c>
    </row>
    <row r="10" spans="3:23" x14ac:dyDescent="0.4">
      <c r="C10" t="s">
        <v>6</v>
      </c>
      <c r="D10" s="21">
        <v>1</v>
      </c>
      <c r="E10" s="21">
        <v>3</v>
      </c>
      <c r="F10" s="21">
        <v>3</v>
      </c>
      <c r="G10" s="21">
        <v>1</v>
      </c>
      <c r="H10" s="21">
        <v>1</v>
      </c>
      <c r="I10" s="21"/>
      <c r="J10" s="21">
        <v>1</v>
      </c>
      <c r="K10" s="21"/>
      <c r="L10" s="21"/>
      <c r="M10" s="21"/>
      <c r="N10" s="21"/>
      <c r="O10" s="21"/>
      <c r="P10" s="21"/>
      <c r="Q10" s="21"/>
      <c r="R10" s="21"/>
      <c r="S10" s="21"/>
      <c r="T10" s="11">
        <f t="shared" si="0"/>
        <v>1</v>
      </c>
      <c r="U10" s="11">
        <f t="shared" si="1"/>
        <v>2</v>
      </c>
      <c r="V10" s="11">
        <f t="shared" si="2"/>
        <v>1</v>
      </c>
      <c r="W10" s="12">
        <f t="shared" si="3"/>
        <v>3</v>
      </c>
    </row>
    <row r="11" spans="3:23" x14ac:dyDescent="0.4">
      <c r="C11" t="s">
        <v>95</v>
      </c>
      <c r="D11" s="21">
        <v>1</v>
      </c>
      <c r="E11" s="21">
        <v>3</v>
      </c>
      <c r="F11" s="21">
        <v>2</v>
      </c>
      <c r="G11" s="21">
        <v>1</v>
      </c>
      <c r="H11" s="21"/>
      <c r="I11" s="21">
        <v>1</v>
      </c>
      <c r="J11" s="21">
        <v>1</v>
      </c>
      <c r="K11" s="21"/>
      <c r="L11" s="21"/>
      <c r="M11" s="21"/>
      <c r="N11" s="21">
        <v>1</v>
      </c>
      <c r="O11" s="21"/>
      <c r="P11" s="21">
        <v>1</v>
      </c>
      <c r="Q11" s="21"/>
      <c r="R11" s="21"/>
      <c r="S11" s="21"/>
      <c r="T11" s="11">
        <f t="shared" si="0"/>
        <v>0.66666666666666663</v>
      </c>
      <c r="U11" s="11">
        <f t="shared" si="1"/>
        <v>0.66666666666666663</v>
      </c>
      <c r="V11" s="11">
        <f t="shared" si="2"/>
        <v>0.66666666666666663</v>
      </c>
      <c r="W11" s="12">
        <f t="shared" si="3"/>
        <v>1.3333333333333333</v>
      </c>
    </row>
    <row r="12" spans="3:23" x14ac:dyDescent="0.4">
      <c r="C12" t="s">
        <v>1</v>
      </c>
      <c r="D12" s="21">
        <v>1</v>
      </c>
      <c r="E12" s="21">
        <v>3</v>
      </c>
      <c r="F12" s="21">
        <v>2</v>
      </c>
      <c r="G12" s="21"/>
      <c r="H12" s="21"/>
      <c r="I12" s="21"/>
      <c r="J12" s="21"/>
      <c r="K12" s="21"/>
      <c r="L12" s="21"/>
      <c r="M12" s="21"/>
      <c r="N12" s="21">
        <v>1</v>
      </c>
      <c r="O12" s="21"/>
      <c r="P12" s="21"/>
      <c r="Q12" s="21"/>
      <c r="R12" s="21"/>
      <c r="S12" s="21"/>
      <c r="T12" s="11">
        <f t="shared" si="0"/>
        <v>0.5</v>
      </c>
      <c r="U12" s="11">
        <f t="shared" si="1"/>
        <v>1</v>
      </c>
      <c r="V12" s="11">
        <f t="shared" si="2"/>
        <v>0.66666666666666663</v>
      </c>
      <c r="W12" s="12">
        <f t="shared" si="3"/>
        <v>1.6666666666666665</v>
      </c>
    </row>
    <row r="13" spans="3:23" x14ac:dyDescent="0.4">
      <c r="C13" t="s">
        <v>96</v>
      </c>
      <c r="D13" s="21">
        <v>1</v>
      </c>
      <c r="E13" s="21">
        <v>3</v>
      </c>
      <c r="F13" s="21">
        <v>3</v>
      </c>
      <c r="G13" s="21">
        <v>1</v>
      </c>
      <c r="H13" s="21">
        <v>1</v>
      </c>
      <c r="I13" s="21"/>
      <c r="J13" s="21">
        <v>1</v>
      </c>
      <c r="K13" s="21"/>
      <c r="L13" s="21"/>
      <c r="M13" s="21"/>
      <c r="N13" s="21"/>
      <c r="O13" s="21"/>
      <c r="P13" s="21">
        <v>1</v>
      </c>
      <c r="Q13" s="21"/>
      <c r="R13" s="21"/>
      <c r="S13" s="21"/>
      <c r="T13" s="11">
        <f t="shared" si="0"/>
        <v>0.33333333333333331</v>
      </c>
      <c r="U13" s="11">
        <f t="shared" si="1"/>
        <v>1.3333333333333333</v>
      </c>
      <c r="V13" s="11">
        <f t="shared" si="2"/>
        <v>0.33333333333333331</v>
      </c>
      <c r="W13" s="12">
        <f t="shared" si="3"/>
        <v>1.6666666666666665</v>
      </c>
    </row>
    <row r="14" spans="3:23" x14ac:dyDescent="0.4">
      <c r="C14" t="s">
        <v>46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11" t="e">
        <f t="shared" si="0"/>
        <v>#DIV/0!</v>
      </c>
      <c r="U14" s="11" t="e">
        <f t="shared" si="1"/>
        <v>#DIV/0!</v>
      </c>
      <c r="V14" s="11" t="e">
        <f t="shared" si="2"/>
        <v>#DIV/0!</v>
      </c>
      <c r="W14" s="12" t="e">
        <f t="shared" si="3"/>
        <v>#DIV/0!</v>
      </c>
    </row>
    <row r="15" spans="3:23" x14ac:dyDescent="0.4">
      <c r="C15" t="s">
        <v>13</v>
      </c>
      <c r="D15" s="21">
        <v>1</v>
      </c>
      <c r="E15" s="21">
        <v>4</v>
      </c>
      <c r="F15" s="21">
        <v>3</v>
      </c>
      <c r="G15" s="21">
        <v>3</v>
      </c>
      <c r="H15" s="21">
        <v>3</v>
      </c>
      <c r="I15" s="21">
        <v>1</v>
      </c>
      <c r="J15" s="21">
        <v>3</v>
      </c>
      <c r="K15" s="21"/>
      <c r="L15" s="21"/>
      <c r="M15" s="21"/>
      <c r="N15" s="21">
        <v>1</v>
      </c>
      <c r="O15" s="21"/>
      <c r="P15" s="21"/>
      <c r="Q15" s="21"/>
      <c r="R15" s="21"/>
      <c r="S15" s="21"/>
      <c r="T15" s="11">
        <f t="shared" si="0"/>
        <v>0.66666666666666663</v>
      </c>
      <c r="U15" s="11">
        <f t="shared" si="1"/>
        <v>0.66666666666666663</v>
      </c>
      <c r="V15" s="11">
        <f t="shared" si="2"/>
        <v>0.66666666666666663</v>
      </c>
      <c r="W15" s="12">
        <f t="shared" si="3"/>
        <v>1.3333333333333333</v>
      </c>
    </row>
    <row r="16" spans="3:23" x14ac:dyDescent="0.4">
      <c r="C16" t="s">
        <v>104</v>
      </c>
      <c r="D16" s="21">
        <v>1</v>
      </c>
      <c r="E16" s="21">
        <v>4</v>
      </c>
      <c r="F16" s="21">
        <v>4</v>
      </c>
      <c r="G16" s="21">
        <v>3</v>
      </c>
      <c r="H16" s="21">
        <v>3</v>
      </c>
      <c r="I16" s="21">
        <v>5</v>
      </c>
      <c r="J16" s="21"/>
      <c r="K16" s="21">
        <v>2</v>
      </c>
      <c r="L16" s="21"/>
      <c r="M16" s="21">
        <v>1</v>
      </c>
      <c r="N16" s="21"/>
      <c r="O16" s="21"/>
      <c r="P16" s="21"/>
      <c r="Q16" s="21"/>
      <c r="R16" s="21"/>
      <c r="S16" s="21"/>
      <c r="T16" s="11">
        <f t="shared" si="0"/>
        <v>0.66666666666666663</v>
      </c>
      <c r="U16" s="11">
        <f t="shared" si="1"/>
        <v>0.66666666666666663</v>
      </c>
      <c r="V16" s="11">
        <f t="shared" si="2"/>
        <v>0.66666666666666663</v>
      </c>
      <c r="W16" s="12">
        <f t="shared" si="3"/>
        <v>1.3333333333333333</v>
      </c>
    </row>
    <row r="17" spans="2:23" x14ac:dyDescent="0.4">
      <c r="C17" t="s">
        <v>11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11" t="e">
        <f t="shared" si="0"/>
        <v>#DIV/0!</v>
      </c>
      <c r="U17" s="11" t="e">
        <f t="shared" si="1"/>
        <v>#DIV/0!</v>
      </c>
      <c r="V17" s="11" t="e">
        <f t="shared" si="2"/>
        <v>#DIV/0!</v>
      </c>
      <c r="W17" s="12" t="e">
        <f t="shared" si="3"/>
        <v>#DIV/0!</v>
      </c>
    </row>
    <row r="18" spans="2:23" x14ac:dyDescent="0.4">
      <c r="C18" t="s">
        <v>5</v>
      </c>
      <c r="D18" t="s">
        <v>49</v>
      </c>
      <c r="E18" t="s">
        <v>4</v>
      </c>
      <c r="F18" t="s">
        <v>3</v>
      </c>
      <c r="G18" t="s">
        <v>2</v>
      </c>
      <c r="H18" t="s">
        <v>36</v>
      </c>
      <c r="I18" t="s">
        <v>42</v>
      </c>
    </row>
    <row r="19" spans="2:23" x14ac:dyDescent="0.4">
      <c r="C19" t="s">
        <v>1</v>
      </c>
      <c r="D19" s="21"/>
      <c r="E19" s="21"/>
      <c r="F19" s="21"/>
      <c r="G19" s="21"/>
      <c r="H19" s="21"/>
      <c r="I19" s="10"/>
    </row>
    <row r="20" spans="2:23" x14ac:dyDescent="0.4">
      <c r="C20" t="s">
        <v>104</v>
      </c>
      <c r="I20" s="10"/>
    </row>
    <row r="21" spans="2:23" x14ac:dyDescent="0.4">
      <c r="C21" t="s">
        <v>40</v>
      </c>
      <c r="D21" s="21">
        <v>1</v>
      </c>
      <c r="E21" s="21">
        <v>5</v>
      </c>
      <c r="F21" s="21"/>
      <c r="G21" s="21">
        <v>16</v>
      </c>
      <c r="H21" s="38">
        <v>10</v>
      </c>
      <c r="I21" s="10">
        <f>9*H21/E21</f>
        <v>18</v>
      </c>
    </row>
    <row r="24" spans="2:23" ht="15" thickBot="1" x14ac:dyDescent="0.45"/>
    <row r="25" spans="2:23" ht="14.5" customHeight="1" x14ac:dyDescent="0.4">
      <c r="B25" s="52" t="s">
        <v>112</v>
      </c>
      <c r="C25" s="6" t="s">
        <v>33</v>
      </c>
      <c r="D25" s="8" t="s">
        <v>32</v>
      </c>
      <c r="E25" s="8" t="s">
        <v>31</v>
      </c>
      <c r="F25" s="8" t="s">
        <v>30</v>
      </c>
      <c r="G25" s="8" t="s">
        <v>28</v>
      </c>
      <c r="H25" s="8" t="s">
        <v>29</v>
      </c>
      <c r="I25" s="8" t="s">
        <v>27</v>
      </c>
      <c r="J25" s="8" t="s">
        <v>26</v>
      </c>
      <c r="K25" s="8" t="s">
        <v>25</v>
      </c>
      <c r="L25" s="8" t="s">
        <v>24</v>
      </c>
      <c r="M25" s="8" t="s">
        <v>23</v>
      </c>
      <c r="N25" s="8" t="s">
        <v>22</v>
      </c>
      <c r="O25" s="8" t="s">
        <v>21</v>
      </c>
      <c r="P25" s="8" t="s">
        <v>37</v>
      </c>
      <c r="Q25" s="8" t="s">
        <v>38</v>
      </c>
      <c r="R25" s="8" t="s">
        <v>20</v>
      </c>
      <c r="S25" s="8" t="s">
        <v>19</v>
      </c>
      <c r="T25" s="8" t="s">
        <v>18</v>
      </c>
      <c r="U25" s="8" t="s">
        <v>17</v>
      </c>
      <c r="V25" s="8" t="s">
        <v>16</v>
      </c>
      <c r="W25" s="9" t="s">
        <v>15</v>
      </c>
    </row>
    <row r="26" spans="2:23" x14ac:dyDescent="0.4">
      <c r="B26" s="53"/>
      <c r="C26" s="4" t="s">
        <v>13</v>
      </c>
      <c r="D26" s="10">
        <f>VLOOKUP($C26,$C$4:$S$17,MATCH(D$25,$C$3:$S$3,0),FALSE)</f>
        <v>1</v>
      </c>
      <c r="E26" s="10">
        <f t="shared" ref="E26:S26" si="4">VLOOKUP($C26,$C$4:$S$17,MATCH(E$25,$C$3:$S$3,0),FALSE)</f>
        <v>3</v>
      </c>
      <c r="F26" s="10">
        <f t="shared" si="4"/>
        <v>3</v>
      </c>
      <c r="G26" s="10">
        <f t="shared" si="4"/>
        <v>2</v>
      </c>
      <c r="H26" s="10">
        <f t="shared" si="4"/>
        <v>2</v>
      </c>
      <c r="I26" s="10">
        <f t="shared" si="4"/>
        <v>1</v>
      </c>
      <c r="J26" s="10">
        <f t="shared" si="4"/>
        <v>2</v>
      </c>
      <c r="K26" s="10">
        <f t="shared" si="4"/>
        <v>0</v>
      </c>
      <c r="L26" s="10">
        <f t="shared" si="4"/>
        <v>0</v>
      </c>
      <c r="M26" s="10">
        <f t="shared" si="4"/>
        <v>0</v>
      </c>
      <c r="N26" s="10">
        <f t="shared" si="4"/>
        <v>0</v>
      </c>
      <c r="O26" s="10">
        <f t="shared" si="4"/>
        <v>0</v>
      </c>
      <c r="P26" s="10">
        <f t="shared" si="4"/>
        <v>0</v>
      </c>
      <c r="Q26" s="10">
        <f t="shared" si="4"/>
        <v>0</v>
      </c>
      <c r="R26" s="10">
        <f t="shared" si="4"/>
        <v>0</v>
      </c>
      <c r="S26" s="10">
        <f t="shared" si="4"/>
        <v>0</v>
      </c>
      <c r="T26" s="11">
        <f t="shared" ref="T26:T36" si="5">G26/F26</f>
        <v>0.66666666666666663</v>
      </c>
      <c r="U26" s="11">
        <f t="shared" ref="U26:U36" si="6">(J26+(2*K26)+(3*L26)+(4*M26))/F26</f>
        <v>0.66666666666666663</v>
      </c>
      <c r="V26" s="11">
        <f>(G26+N26+Q26+O26)/E26</f>
        <v>0.66666666666666663</v>
      </c>
      <c r="W26" s="12">
        <f>U26+V26</f>
        <v>1.3333333333333333</v>
      </c>
    </row>
    <row r="27" spans="2:23" x14ac:dyDescent="0.4">
      <c r="B27" s="53"/>
      <c r="C27" s="4" t="s">
        <v>48</v>
      </c>
      <c r="D27" s="10">
        <f t="shared" ref="D27:S36" si="7">VLOOKUP($C27,$C$4:$S$17,MATCH(D$25,$C$3:$S$3,0),FALSE)</f>
        <v>1</v>
      </c>
      <c r="E27" s="10">
        <f t="shared" si="7"/>
        <v>3</v>
      </c>
      <c r="F27" s="10">
        <f t="shared" si="7"/>
        <v>2</v>
      </c>
      <c r="G27" s="10">
        <f t="shared" si="7"/>
        <v>0</v>
      </c>
      <c r="H27" s="10">
        <f t="shared" si="7"/>
        <v>0</v>
      </c>
      <c r="I27" s="10">
        <f t="shared" si="7"/>
        <v>1</v>
      </c>
      <c r="J27" s="10">
        <f t="shared" si="7"/>
        <v>0</v>
      </c>
      <c r="K27" s="10">
        <f t="shared" si="7"/>
        <v>0</v>
      </c>
      <c r="L27" s="10">
        <f t="shared" si="7"/>
        <v>0</v>
      </c>
      <c r="M27" s="10">
        <f t="shared" si="7"/>
        <v>0</v>
      </c>
      <c r="N27" s="10">
        <f t="shared" si="7"/>
        <v>0</v>
      </c>
      <c r="O27" s="10">
        <f t="shared" si="7"/>
        <v>0</v>
      </c>
      <c r="P27" s="10">
        <f t="shared" si="7"/>
        <v>0</v>
      </c>
      <c r="Q27" s="10">
        <f t="shared" si="7"/>
        <v>0</v>
      </c>
      <c r="R27" s="10">
        <f t="shared" si="7"/>
        <v>1</v>
      </c>
      <c r="S27" s="10">
        <f t="shared" si="7"/>
        <v>0</v>
      </c>
      <c r="T27" s="11">
        <f t="shared" si="5"/>
        <v>0</v>
      </c>
      <c r="U27" s="11">
        <f t="shared" si="6"/>
        <v>0</v>
      </c>
      <c r="V27" s="11">
        <f t="shared" ref="V27:V36" si="8">(G27+N27+Q27+O27)/E27</f>
        <v>0</v>
      </c>
      <c r="W27" s="12">
        <f t="shared" ref="W27:W36" si="9">U27+V27</f>
        <v>0</v>
      </c>
    </row>
    <row r="28" spans="2:23" x14ac:dyDescent="0.4">
      <c r="B28" s="53"/>
      <c r="C28" s="4" t="s">
        <v>104</v>
      </c>
      <c r="D28" s="10">
        <f t="shared" si="7"/>
        <v>1</v>
      </c>
      <c r="E28" s="10">
        <f t="shared" si="7"/>
        <v>3</v>
      </c>
      <c r="F28" s="10">
        <f t="shared" si="7"/>
        <v>3</v>
      </c>
      <c r="G28" s="10">
        <f t="shared" si="7"/>
        <v>3</v>
      </c>
      <c r="H28" s="10">
        <f t="shared" si="7"/>
        <v>2</v>
      </c>
      <c r="I28" s="10">
        <f t="shared" si="7"/>
        <v>3</v>
      </c>
      <c r="J28" s="10">
        <f t="shared" si="7"/>
        <v>2</v>
      </c>
      <c r="K28" s="10">
        <f t="shared" si="7"/>
        <v>0</v>
      </c>
      <c r="L28" s="10">
        <f t="shared" si="7"/>
        <v>0</v>
      </c>
      <c r="M28" s="10">
        <f t="shared" si="7"/>
        <v>1</v>
      </c>
      <c r="N28" s="10">
        <f t="shared" si="7"/>
        <v>0</v>
      </c>
      <c r="O28" s="10">
        <f t="shared" si="7"/>
        <v>0</v>
      </c>
      <c r="P28" s="10">
        <f t="shared" si="7"/>
        <v>0</v>
      </c>
      <c r="Q28" s="10">
        <f t="shared" si="7"/>
        <v>0</v>
      </c>
      <c r="R28" s="10">
        <f t="shared" si="7"/>
        <v>0</v>
      </c>
      <c r="S28" s="10">
        <f t="shared" si="7"/>
        <v>0</v>
      </c>
      <c r="T28" s="11">
        <f t="shared" si="5"/>
        <v>1</v>
      </c>
      <c r="U28" s="11">
        <f t="shared" si="6"/>
        <v>2</v>
      </c>
      <c r="V28" s="11">
        <f t="shared" si="8"/>
        <v>1</v>
      </c>
      <c r="W28" s="12">
        <f t="shared" si="9"/>
        <v>3</v>
      </c>
    </row>
    <row r="29" spans="2:23" x14ac:dyDescent="0.4">
      <c r="B29" s="53"/>
      <c r="C29" s="4" t="s">
        <v>94</v>
      </c>
      <c r="D29" s="10">
        <f t="shared" si="7"/>
        <v>1</v>
      </c>
      <c r="E29" s="10">
        <f t="shared" si="7"/>
        <v>3</v>
      </c>
      <c r="F29" s="10">
        <f t="shared" si="7"/>
        <v>3</v>
      </c>
      <c r="G29" s="10">
        <f t="shared" si="7"/>
        <v>1</v>
      </c>
      <c r="H29" s="10">
        <f t="shared" si="7"/>
        <v>1</v>
      </c>
      <c r="I29" s="10">
        <f t="shared" si="7"/>
        <v>2</v>
      </c>
      <c r="J29" s="10">
        <f t="shared" si="7"/>
        <v>0</v>
      </c>
      <c r="K29" s="10">
        <f t="shared" si="7"/>
        <v>0</v>
      </c>
      <c r="L29" s="10">
        <f t="shared" si="7"/>
        <v>0</v>
      </c>
      <c r="M29" s="10">
        <f t="shared" si="7"/>
        <v>1</v>
      </c>
      <c r="N29" s="10">
        <f t="shared" si="7"/>
        <v>0</v>
      </c>
      <c r="O29" s="10">
        <f t="shared" si="7"/>
        <v>0</v>
      </c>
      <c r="P29" s="10">
        <f t="shared" si="7"/>
        <v>0</v>
      </c>
      <c r="Q29" s="10">
        <f t="shared" si="7"/>
        <v>0</v>
      </c>
      <c r="R29" s="10">
        <f t="shared" si="7"/>
        <v>0</v>
      </c>
      <c r="S29" s="10">
        <f t="shared" si="7"/>
        <v>0</v>
      </c>
      <c r="T29" s="11">
        <f t="shared" si="5"/>
        <v>0.33333333333333331</v>
      </c>
      <c r="U29" s="11">
        <f t="shared" si="6"/>
        <v>1.3333333333333333</v>
      </c>
      <c r="V29" s="11">
        <f t="shared" si="8"/>
        <v>0.33333333333333331</v>
      </c>
      <c r="W29" s="12">
        <f t="shared" si="9"/>
        <v>1.6666666666666665</v>
      </c>
    </row>
    <row r="30" spans="2:23" x14ac:dyDescent="0.4">
      <c r="B30" s="53"/>
      <c r="C30" s="4" t="s">
        <v>40</v>
      </c>
      <c r="D30" s="10">
        <f t="shared" si="7"/>
        <v>1</v>
      </c>
      <c r="E30" s="10">
        <f t="shared" si="7"/>
        <v>3</v>
      </c>
      <c r="F30" s="10">
        <f t="shared" si="7"/>
        <v>2</v>
      </c>
      <c r="G30" s="10">
        <f t="shared" si="7"/>
        <v>1</v>
      </c>
      <c r="H30" s="10">
        <f t="shared" si="7"/>
        <v>0</v>
      </c>
      <c r="I30" s="10">
        <f t="shared" si="7"/>
        <v>0</v>
      </c>
      <c r="J30" s="10">
        <f t="shared" si="7"/>
        <v>0</v>
      </c>
      <c r="K30" s="10">
        <f t="shared" si="7"/>
        <v>1</v>
      </c>
      <c r="L30" s="10">
        <f t="shared" si="7"/>
        <v>0</v>
      </c>
      <c r="M30" s="10">
        <f t="shared" si="7"/>
        <v>0</v>
      </c>
      <c r="N30" s="10">
        <f t="shared" si="7"/>
        <v>1</v>
      </c>
      <c r="O30" s="10">
        <f t="shared" si="7"/>
        <v>0</v>
      </c>
      <c r="P30" s="10">
        <f t="shared" si="7"/>
        <v>0</v>
      </c>
      <c r="Q30" s="10">
        <f t="shared" si="7"/>
        <v>0</v>
      </c>
      <c r="R30" s="10">
        <f t="shared" si="7"/>
        <v>0</v>
      </c>
      <c r="S30" s="10">
        <f t="shared" si="7"/>
        <v>0</v>
      </c>
      <c r="T30" s="11">
        <f t="shared" si="5"/>
        <v>0.5</v>
      </c>
      <c r="U30" s="11">
        <f t="shared" si="6"/>
        <v>1</v>
      </c>
      <c r="V30" s="11">
        <f t="shared" si="8"/>
        <v>0.66666666666666663</v>
      </c>
      <c r="W30" s="12">
        <f t="shared" si="9"/>
        <v>1.6666666666666665</v>
      </c>
    </row>
    <row r="31" spans="2:23" x14ac:dyDescent="0.4">
      <c r="B31" s="53"/>
      <c r="C31" s="4" t="s">
        <v>92</v>
      </c>
      <c r="D31" s="10">
        <f t="shared" si="7"/>
        <v>1</v>
      </c>
      <c r="E31" s="10">
        <f t="shared" si="7"/>
        <v>3</v>
      </c>
      <c r="F31" s="10">
        <f t="shared" si="7"/>
        <v>3</v>
      </c>
      <c r="G31" s="10">
        <f t="shared" si="7"/>
        <v>2</v>
      </c>
      <c r="H31" s="10">
        <f t="shared" si="7"/>
        <v>1</v>
      </c>
      <c r="I31" s="10">
        <f t="shared" si="7"/>
        <v>0</v>
      </c>
      <c r="J31" s="10">
        <f t="shared" si="7"/>
        <v>2</v>
      </c>
      <c r="K31" s="10">
        <f t="shared" si="7"/>
        <v>0</v>
      </c>
      <c r="L31" s="10">
        <f t="shared" si="7"/>
        <v>0</v>
      </c>
      <c r="M31" s="10">
        <f t="shared" si="7"/>
        <v>0</v>
      </c>
      <c r="N31" s="10">
        <f t="shared" si="7"/>
        <v>0</v>
      </c>
      <c r="O31" s="10">
        <f t="shared" si="7"/>
        <v>0</v>
      </c>
      <c r="P31" s="10">
        <f t="shared" si="7"/>
        <v>0</v>
      </c>
      <c r="Q31" s="10">
        <f t="shared" si="7"/>
        <v>0</v>
      </c>
      <c r="R31" s="10">
        <f t="shared" si="7"/>
        <v>0</v>
      </c>
      <c r="S31" s="10">
        <f t="shared" si="7"/>
        <v>0</v>
      </c>
      <c r="T31" s="11">
        <f t="shared" si="5"/>
        <v>0.66666666666666663</v>
      </c>
      <c r="U31" s="11">
        <f t="shared" si="6"/>
        <v>0.66666666666666663</v>
      </c>
      <c r="V31" s="11">
        <f t="shared" si="8"/>
        <v>0.66666666666666663</v>
      </c>
      <c r="W31" s="12">
        <f t="shared" si="9"/>
        <v>1.3333333333333333</v>
      </c>
    </row>
    <row r="32" spans="2:23" x14ac:dyDescent="0.4">
      <c r="B32" s="53"/>
      <c r="C32" s="4" t="s">
        <v>95</v>
      </c>
      <c r="D32" s="10">
        <f t="shared" si="7"/>
        <v>1</v>
      </c>
      <c r="E32" s="10">
        <f t="shared" si="7"/>
        <v>3</v>
      </c>
      <c r="F32" s="10">
        <f t="shared" si="7"/>
        <v>3</v>
      </c>
      <c r="G32" s="10">
        <f t="shared" si="7"/>
        <v>1</v>
      </c>
      <c r="H32" s="10">
        <f t="shared" si="7"/>
        <v>1</v>
      </c>
      <c r="I32" s="10">
        <f t="shared" si="7"/>
        <v>0</v>
      </c>
      <c r="J32" s="10">
        <f t="shared" si="7"/>
        <v>1</v>
      </c>
      <c r="K32" s="10">
        <f t="shared" si="7"/>
        <v>0</v>
      </c>
      <c r="L32" s="10">
        <f t="shared" si="7"/>
        <v>0</v>
      </c>
      <c r="M32" s="10">
        <f t="shared" si="7"/>
        <v>0</v>
      </c>
      <c r="N32" s="10">
        <f t="shared" si="7"/>
        <v>0</v>
      </c>
      <c r="O32" s="10">
        <f t="shared" si="7"/>
        <v>0</v>
      </c>
      <c r="P32" s="10">
        <f t="shared" si="7"/>
        <v>0</v>
      </c>
      <c r="Q32" s="10">
        <f t="shared" si="7"/>
        <v>0</v>
      </c>
      <c r="R32" s="10">
        <f t="shared" si="7"/>
        <v>0</v>
      </c>
      <c r="S32" s="10">
        <f t="shared" si="7"/>
        <v>0</v>
      </c>
      <c r="T32" s="11">
        <f t="shared" si="5"/>
        <v>0.33333333333333331</v>
      </c>
      <c r="U32" s="11">
        <f t="shared" si="6"/>
        <v>0.33333333333333331</v>
      </c>
      <c r="V32" s="11">
        <f t="shared" si="8"/>
        <v>0.33333333333333331</v>
      </c>
      <c r="W32" s="12">
        <f t="shared" si="9"/>
        <v>0.66666666666666663</v>
      </c>
    </row>
    <row r="33" spans="2:23" x14ac:dyDescent="0.4">
      <c r="B33" s="53"/>
      <c r="C33" s="4" t="s">
        <v>47</v>
      </c>
      <c r="D33" s="10">
        <f t="shared" si="7"/>
        <v>1</v>
      </c>
      <c r="E33" s="10">
        <f t="shared" si="7"/>
        <v>3</v>
      </c>
      <c r="F33" s="10">
        <f t="shared" si="7"/>
        <v>3</v>
      </c>
      <c r="G33" s="10">
        <f t="shared" si="7"/>
        <v>2</v>
      </c>
      <c r="H33" s="10">
        <f t="shared" si="7"/>
        <v>2</v>
      </c>
      <c r="I33" s="10">
        <f t="shared" si="7"/>
        <v>0</v>
      </c>
      <c r="J33" s="10">
        <f t="shared" si="7"/>
        <v>2</v>
      </c>
      <c r="K33" s="10">
        <f t="shared" si="7"/>
        <v>0</v>
      </c>
      <c r="L33" s="10">
        <f t="shared" si="7"/>
        <v>0</v>
      </c>
      <c r="M33" s="10">
        <f t="shared" si="7"/>
        <v>0</v>
      </c>
      <c r="N33" s="10">
        <f t="shared" si="7"/>
        <v>0</v>
      </c>
      <c r="O33" s="10">
        <f t="shared" si="7"/>
        <v>0</v>
      </c>
      <c r="P33" s="10">
        <f t="shared" si="7"/>
        <v>0</v>
      </c>
      <c r="Q33" s="10">
        <f t="shared" si="7"/>
        <v>0</v>
      </c>
      <c r="R33" s="10">
        <f t="shared" si="7"/>
        <v>0</v>
      </c>
      <c r="S33" s="10">
        <f t="shared" si="7"/>
        <v>0</v>
      </c>
      <c r="T33" s="11">
        <f t="shared" si="5"/>
        <v>0.66666666666666663</v>
      </c>
      <c r="U33" s="11">
        <f t="shared" si="6"/>
        <v>0.66666666666666663</v>
      </c>
      <c r="V33" s="11">
        <f t="shared" si="8"/>
        <v>0.66666666666666663</v>
      </c>
      <c r="W33" s="12">
        <f t="shared" si="9"/>
        <v>1.3333333333333333</v>
      </c>
    </row>
    <row r="34" spans="2:23" x14ac:dyDescent="0.4">
      <c r="B34" s="53"/>
      <c r="C34" s="4" t="s">
        <v>6</v>
      </c>
      <c r="D34" s="10">
        <f t="shared" si="7"/>
        <v>1</v>
      </c>
      <c r="E34" s="10">
        <f t="shared" si="7"/>
        <v>3</v>
      </c>
      <c r="F34" s="10">
        <f t="shared" si="7"/>
        <v>3</v>
      </c>
      <c r="G34" s="10">
        <f t="shared" si="7"/>
        <v>3</v>
      </c>
      <c r="H34" s="10">
        <f t="shared" si="7"/>
        <v>1</v>
      </c>
      <c r="I34" s="10">
        <f t="shared" si="7"/>
        <v>3</v>
      </c>
      <c r="J34" s="10">
        <f t="shared" si="7"/>
        <v>2</v>
      </c>
      <c r="K34" s="10">
        <f t="shared" si="7"/>
        <v>0</v>
      </c>
      <c r="L34" s="10">
        <f t="shared" si="7"/>
        <v>0</v>
      </c>
      <c r="M34" s="10">
        <f t="shared" si="7"/>
        <v>1</v>
      </c>
      <c r="N34" s="10">
        <f t="shared" si="7"/>
        <v>0</v>
      </c>
      <c r="O34" s="10">
        <f t="shared" si="7"/>
        <v>0</v>
      </c>
      <c r="P34" s="10">
        <f t="shared" si="7"/>
        <v>0</v>
      </c>
      <c r="Q34" s="10">
        <f t="shared" si="7"/>
        <v>0</v>
      </c>
      <c r="R34" s="10">
        <f t="shared" si="7"/>
        <v>0</v>
      </c>
      <c r="S34" s="10">
        <f t="shared" si="7"/>
        <v>0</v>
      </c>
      <c r="T34" s="11">
        <f t="shared" si="5"/>
        <v>1</v>
      </c>
      <c r="U34" s="11">
        <f t="shared" si="6"/>
        <v>2</v>
      </c>
      <c r="V34" s="11">
        <f t="shared" si="8"/>
        <v>1</v>
      </c>
      <c r="W34" s="12">
        <f t="shared" si="9"/>
        <v>3</v>
      </c>
    </row>
    <row r="35" spans="2:23" x14ac:dyDescent="0.4">
      <c r="B35" s="53"/>
      <c r="C35" s="4" t="s">
        <v>96</v>
      </c>
      <c r="D35" s="10">
        <f t="shared" si="7"/>
        <v>1</v>
      </c>
      <c r="E35" s="10">
        <f t="shared" si="7"/>
        <v>3</v>
      </c>
      <c r="F35" s="10">
        <f t="shared" si="7"/>
        <v>3</v>
      </c>
      <c r="G35" s="10">
        <f t="shared" si="7"/>
        <v>1</v>
      </c>
      <c r="H35" s="10">
        <f t="shared" si="7"/>
        <v>1</v>
      </c>
      <c r="I35" s="10">
        <f t="shared" si="7"/>
        <v>1</v>
      </c>
      <c r="J35" s="10">
        <f t="shared" si="7"/>
        <v>0</v>
      </c>
      <c r="K35" s="10">
        <f t="shared" si="7"/>
        <v>1</v>
      </c>
      <c r="L35" s="10">
        <f t="shared" si="7"/>
        <v>0</v>
      </c>
      <c r="M35" s="10">
        <f t="shared" si="7"/>
        <v>0</v>
      </c>
      <c r="N35" s="10">
        <f t="shared" si="7"/>
        <v>0</v>
      </c>
      <c r="O35" s="10">
        <f t="shared" si="7"/>
        <v>1</v>
      </c>
      <c r="P35" s="10">
        <f t="shared" si="7"/>
        <v>0</v>
      </c>
      <c r="Q35" s="10">
        <f t="shared" si="7"/>
        <v>0</v>
      </c>
      <c r="R35" s="10">
        <f t="shared" si="7"/>
        <v>0</v>
      </c>
      <c r="S35" s="10">
        <f t="shared" si="7"/>
        <v>0</v>
      </c>
      <c r="T35" s="11">
        <f t="shared" si="5"/>
        <v>0.33333333333333331</v>
      </c>
      <c r="U35" s="11">
        <f t="shared" si="6"/>
        <v>0.66666666666666663</v>
      </c>
      <c r="V35" s="11">
        <f t="shared" si="8"/>
        <v>0.66666666666666663</v>
      </c>
      <c r="W35" s="12">
        <f t="shared" si="9"/>
        <v>1.3333333333333333</v>
      </c>
    </row>
    <row r="36" spans="2:23" x14ac:dyDescent="0.4">
      <c r="B36" s="53"/>
      <c r="C36" s="4" t="s">
        <v>1</v>
      </c>
      <c r="D36" s="10">
        <f t="shared" si="7"/>
        <v>1</v>
      </c>
      <c r="E36" s="10">
        <f t="shared" si="7"/>
        <v>3</v>
      </c>
      <c r="F36" s="10">
        <f t="shared" si="7"/>
        <v>3</v>
      </c>
      <c r="G36" s="10">
        <f t="shared" si="7"/>
        <v>1</v>
      </c>
      <c r="H36" s="10">
        <f t="shared" si="7"/>
        <v>1</v>
      </c>
      <c r="I36" s="10">
        <f t="shared" si="7"/>
        <v>1</v>
      </c>
      <c r="J36" s="10">
        <f t="shared" si="7"/>
        <v>1</v>
      </c>
      <c r="K36" s="10">
        <f t="shared" si="7"/>
        <v>0</v>
      </c>
      <c r="L36" s="10">
        <f t="shared" si="7"/>
        <v>0</v>
      </c>
      <c r="M36" s="10">
        <f t="shared" si="7"/>
        <v>0</v>
      </c>
      <c r="N36" s="10">
        <f t="shared" si="7"/>
        <v>0</v>
      </c>
      <c r="O36" s="10">
        <f t="shared" si="7"/>
        <v>0</v>
      </c>
      <c r="P36" s="10">
        <f t="shared" si="7"/>
        <v>0</v>
      </c>
      <c r="Q36" s="10">
        <f t="shared" si="7"/>
        <v>0</v>
      </c>
      <c r="R36" s="10">
        <f t="shared" si="7"/>
        <v>0</v>
      </c>
      <c r="S36" s="10">
        <f t="shared" si="7"/>
        <v>0</v>
      </c>
      <c r="T36" s="11">
        <f t="shared" si="5"/>
        <v>0.33333333333333331</v>
      </c>
      <c r="U36" s="11">
        <f t="shared" si="6"/>
        <v>0.33333333333333331</v>
      </c>
      <c r="V36" s="11">
        <f t="shared" si="8"/>
        <v>0.33333333333333331</v>
      </c>
      <c r="W36" s="12">
        <f t="shared" si="9"/>
        <v>0.66666666666666663</v>
      </c>
    </row>
    <row r="37" spans="2:23" x14ac:dyDescent="0.4">
      <c r="B37" s="53"/>
      <c r="C37" s="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11"/>
      <c r="W37" s="12"/>
    </row>
    <row r="38" spans="2:23" x14ac:dyDescent="0.4">
      <c r="B38" s="53"/>
      <c r="C38" s="3" t="s">
        <v>5</v>
      </c>
      <c r="D38" s="13" t="s">
        <v>49</v>
      </c>
      <c r="E38" s="13" t="s">
        <v>4</v>
      </c>
      <c r="F38" s="13" t="s">
        <v>3</v>
      </c>
      <c r="G38" s="13" t="s">
        <v>2</v>
      </c>
      <c r="H38" s="13" t="s">
        <v>36</v>
      </c>
      <c r="I38" s="3" t="s">
        <v>42</v>
      </c>
      <c r="J38" s="10"/>
      <c r="K38" s="10"/>
      <c r="L38" s="10"/>
      <c r="M38" s="33"/>
      <c r="N38" s="34"/>
      <c r="O38" s="33"/>
      <c r="P38" s="33"/>
      <c r="Q38" s="33"/>
      <c r="R38" s="33"/>
      <c r="S38" s="10"/>
      <c r="T38" s="10"/>
      <c r="U38" s="11"/>
      <c r="V38" s="11"/>
      <c r="W38" s="12"/>
    </row>
    <row r="39" spans="2:23" x14ac:dyDescent="0.4">
      <c r="B39" s="53"/>
      <c r="C39" s="4" t="s">
        <v>40</v>
      </c>
      <c r="D39" s="4">
        <v>1</v>
      </c>
      <c r="E39" s="4">
        <v>5</v>
      </c>
      <c r="F39" s="4"/>
      <c r="G39" s="4">
        <v>16</v>
      </c>
      <c r="H39" s="4">
        <v>10</v>
      </c>
      <c r="I39" s="4">
        <v>18</v>
      </c>
      <c r="J39" s="10"/>
      <c r="K39" s="10"/>
      <c r="L39" s="10"/>
      <c r="M39" s="33" t="s">
        <v>53</v>
      </c>
      <c r="N39" s="34">
        <v>45049</v>
      </c>
      <c r="O39" s="33" t="s">
        <v>67</v>
      </c>
      <c r="P39" s="33" t="s">
        <v>110</v>
      </c>
      <c r="Q39" s="33" t="s">
        <v>50</v>
      </c>
      <c r="R39" s="33" t="s">
        <v>54</v>
      </c>
      <c r="S39" s="10"/>
      <c r="T39" s="10"/>
      <c r="U39" s="11"/>
      <c r="V39" s="11"/>
      <c r="W39" s="12"/>
    </row>
    <row r="40" spans="2:23" ht="15" thickBot="1" x14ac:dyDescent="0.45">
      <c r="B40" s="54"/>
      <c r="C40" s="7"/>
      <c r="D40" s="10"/>
      <c r="E40" s="10"/>
      <c r="F40" s="10"/>
      <c r="G40" s="10"/>
      <c r="H40" s="10"/>
      <c r="I40" s="10"/>
      <c r="J40" s="14"/>
      <c r="K40" s="14"/>
      <c r="L40" s="14"/>
      <c r="M40" s="35"/>
      <c r="N40" s="35"/>
      <c r="O40" s="35" t="s">
        <v>52</v>
      </c>
      <c r="P40" s="35" t="s">
        <v>111</v>
      </c>
      <c r="Q40" s="35" t="s">
        <v>51</v>
      </c>
      <c r="R40" s="35" t="s">
        <v>107</v>
      </c>
      <c r="S40" s="14"/>
      <c r="T40" s="14"/>
      <c r="U40" s="15"/>
      <c r="V40" s="15"/>
      <c r="W40" s="16"/>
    </row>
    <row r="41" spans="2:23" x14ac:dyDescent="0.4">
      <c r="B41" s="5"/>
      <c r="C41" s="5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8"/>
      <c r="V41" s="18"/>
      <c r="W41" s="18"/>
    </row>
    <row r="42" spans="2:23" x14ac:dyDescent="0.4">
      <c r="B42" s="5"/>
      <c r="C42" s="5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8"/>
      <c r="V42" s="18"/>
      <c r="W42" s="18"/>
    </row>
  </sheetData>
  <mergeCells count="1">
    <mergeCell ref="B25:B4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D8407-DC5D-4CC7-9080-D3EFC6B4C4D8}">
  <dimension ref="B3:W42"/>
  <sheetViews>
    <sheetView zoomScale="70" zoomScaleNormal="70" workbookViewId="0">
      <selection activeCell="D16" sqref="D16"/>
    </sheetView>
  </sheetViews>
  <sheetFormatPr defaultRowHeight="14.6" x14ac:dyDescent="0.4"/>
  <cols>
    <col min="14" max="14" width="9.3828125" bestFit="1" customWidth="1"/>
    <col min="16" max="16" width="11.69140625" bestFit="1" customWidth="1"/>
    <col min="18" max="18" width="10.3828125" bestFit="1" customWidth="1"/>
  </cols>
  <sheetData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48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1">
        <v>1</v>
      </c>
      <c r="E5" s="21">
        <v>4</v>
      </c>
      <c r="F5" s="21">
        <v>4</v>
      </c>
      <c r="G5" s="21">
        <v>1</v>
      </c>
      <c r="H5" s="21">
        <v>2</v>
      </c>
      <c r="I5" s="21">
        <v>1</v>
      </c>
      <c r="J5" s="21"/>
      <c r="K5" s="21">
        <v>1</v>
      </c>
      <c r="L5" s="21"/>
      <c r="M5" s="21"/>
      <c r="N5" s="21"/>
      <c r="O5" s="21">
        <v>1</v>
      </c>
      <c r="P5" s="21"/>
      <c r="Q5" s="21"/>
      <c r="R5" s="21"/>
      <c r="S5" s="21"/>
      <c r="T5" s="11">
        <f t="shared" ref="T5:T17" si="0">G5/F5</f>
        <v>0.25</v>
      </c>
      <c r="U5" s="11">
        <f t="shared" ref="U5:U17" si="1">(J5+(2*K5)+(3*L5)+(4*M5))/F5</f>
        <v>0.5</v>
      </c>
      <c r="V5" s="11">
        <f t="shared" ref="V5:V17" si="2">(G5+N5+Q5+O5)/E5</f>
        <v>0.5</v>
      </c>
      <c r="W5" s="12">
        <f t="shared" ref="W5:W17" si="3">U5+V5</f>
        <v>1</v>
      </c>
    </row>
    <row r="6" spans="3:23" x14ac:dyDescent="0.4">
      <c r="C6" t="s">
        <v>93</v>
      </c>
      <c r="D6" s="21">
        <v>1</v>
      </c>
      <c r="E6" s="21">
        <v>4</v>
      </c>
      <c r="F6" s="21">
        <v>3</v>
      </c>
      <c r="G6" s="21">
        <v>3</v>
      </c>
      <c r="H6" s="21">
        <v>3</v>
      </c>
      <c r="I6" s="21">
        <v>2</v>
      </c>
      <c r="J6" s="21">
        <v>1</v>
      </c>
      <c r="K6" s="21">
        <v>1</v>
      </c>
      <c r="L6" s="21">
        <v>1</v>
      </c>
      <c r="M6" s="21"/>
      <c r="N6" s="21">
        <v>1</v>
      </c>
      <c r="O6" s="21"/>
      <c r="P6" s="21"/>
      <c r="Q6" s="21"/>
      <c r="R6" s="21"/>
      <c r="S6" s="21"/>
      <c r="T6" s="11">
        <f t="shared" si="0"/>
        <v>1</v>
      </c>
      <c r="U6" s="11">
        <f t="shared" si="1"/>
        <v>2</v>
      </c>
      <c r="V6" s="11">
        <f t="shared" si="2"/>
        <v>1</v>
      </c>
      <c r="W6" s="12">
        <f t="shared" si="3"/>
        <v>3</v>
      </c>
    </row>
    <row r="7" spans="3:23" x14ac:dyDescent="0.4">
      <c r="C7" t="s">
        <v>92</v>
      </c>
      <c r="D7" s="21">
        <v>1</v>
      </c>
      <c r="E7" s="21">
        <v>4</v>
      </c>
      <c r="F7" s="21">
        <v>4</v>
      </c>
      <c r="G7" s="21">
        <v>3</v>
      </c>
      <c r="H7" s="21">
        <v>1</v>
      </c>
      <c r="I7" s="21">
        <v>3</v>
      </c>
      <c r="J7" s="21">
        <v>2</v>
      </c>
      <c r="K7" s="21"/>
      <c r="L7" s="21">
        <v>1</v>
      </c>
      <c r="M7" s="21"/>
      <c r="N7" s="21"/>
      <c r="O7" s="21"/>
      <c r="P7" s="21"/>
      <c r="Q7" s="21"/>
      <c r="R7" s="21"/>
      <c r="S7" s="21"/>
      <c r="T7" s="11">
        <f t="shared" si="0"/>
        <v>0.75</v>
      </c>
      <c r="U7" s="11">
        <f t="shared" si="1"/>
        <v>1.25</v>
      </c>
      <c r="V7" s="11">
        <f t="shared" si="2"/>
        <v>0.75</v>
      </c>
      <c r="W7" s="12">
        <f t="shared" si="3"/>
        <v>2</v>
      </c>
    </row>
    <row r="8" spans="3:23" x14ac:dyDescent="0.4">
      <c r="C8" t="s">
        <v>47</v>
      </c>
      <c r="D8" s="21">
        <v>1</v>
      </c>
      <c r="E8" s="21">
        <v>3</v>
      </c>
      <c r="F8" s="21">
        <v>3</v>
      </c>
      <c r="G8" s="21">
        <v>3</v>
      </c>
      <c r="H8" s="21">
        <v>2</v>
      </c>
      <c r="I8" s="21">
        <v>1</v>
      </c>
      <c r="J8" s="21">
        <v>1</v>
      </c>
      <c r="K8" s="21">
        <v>2</v>
      </c>
      <c r="L8" s="21"/>
      <c r="M8" s="21"/>
      <c r="N8" s="21"/>
      <c r="O8" s="21"/>
      <c r="P8" s="21"/>
      <c r="Q8" s="21"/>
      <c r="R8" s="21"/>
      <c r="S8" s="21"/>
      <c r="T8" s="11">
        <f t="shared" si="0"/>
        <v>1</v>
      </c>
      <c r="U8" s="11">
        <f t="shared" si="1"/>
        <v>1.6666666666666667</v>
      </c>
      <c r="V8" s="11">
        <f t="shared" si="2"/>
        <v>1</v>
      </c>
      <c r="W8" s="12">
        <f t="shared" si="3"/>
        <v>2.666666666666667</v>
      </c>
    </row>
    <row r="9" spans="3:23" x14ac:dyDescent="0.4">
      <c r="C9" t="s">
        <v>94</v>
      </c>
      <c r="D9" s="21">
        <v>1</v>
      </c>
      <c r="E9" s="21">
        <v>4</v>
      </c>
      <c r="F9" s="21">
        <v>4</v>
      </c>
      <c r="G9" s="21">
        <v>3</v>
      </c>
      <c r="H9" s="21">
        <v>2</v>
      </c>
      <c r="I9" s="21">
        <v>4</v>
      </c>
      <c r="J9" s="21">
        <v>2</v>
      </c>
      <c r="K9" s="21"/>
      <c r="L9" s="21"/>
      <c r="M9" s="21">
        <v>1</v>
      </c>
      <c r="N9" s="21"/>
      <c r="O9" s="21"/>
      <c r="P9" s="21"/>
      <c r="Q9" s="21"/>
      <c r="R9" s="21"/>
      <c r="S9" s="21"/>
      <c r="T9" s="11">
        <f t="shared" si="0"/>
        <v>0.75</v>
      </c>
      <c r="U9" s="11">
        <f t="shared" si="1"/>
        <v>1.5</v>
      </c>
      <c r="V9" s="11">
        <f t="shared" si="2"/>
        <v>0.75</v>
      </c>
      <c r="W9" s="12">
        <f t="shared" si="3"/>
        <v>2.25</v>
      </c>
    </row>
    <row r="10" spans="3:23" x14ac:dyDescent="0.4">
      <c r="C10" t="s">
        <v>6</v>
      </c>
      <c r="D10" s="21">
        <v>1</v>
      </c>
      <c r="E10" s="21">
        <v>4</v>
      </c>
      <c r="F10" s="21">
        <v>4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11">
        <f t="shared" si="0"/>
        <v>0</v>
      </c>
      <c r="U10" s="11">
        <f t="shared" si="1"/>
        <v>0</v>
      </c>
      <c r="V10" s="11">
        <f t="shared" si="2"/>
        <v>0</v>
      </c>
      <c r="W10" s="12">
        <f t="shared" si="3"/>
        <v>0</v>
      </c>
    </row>
    <row r="11" spans="3:23" x14ac:dyDescent="0.4">
      <c r="C11" t="s">
        <v>95</v>
      </c>
      <c r="D11" s="21">
        <v>1</v>
      </c>
      <c r="E11" s="21">
        <v>4</v>
      </c>
      <c r="F11" s="21">
        <v>2</v>
      </c>
      <c r="G11" s="21">
        <v>2</v>
      </c>
      <c r="H11" s="21"/>
      <c r="I11" s="21">
        <v>1</v>
      </c>
      <c r="J11" s="21">
        <v>2</v>
      </c>
      <c r="K11" s="21"/>
      <c r="L11" s="21"/>
      <c r="M11" s="21"/>
      <c r="N11" s="21">
        <v>2</v>
      </c>
      <c r="O11" s="21"/>
      <c r="P11" s="21"/>
      <c r="Q11" s="21"/>
      <c r="R11" s="21"/>
      <c r="S11" s="21"/>
      <c r="T11" s="11">
        <f t="shared" si="0"/>
        <v>1</v>
      </c>
      <c r="U11" s="11">
        <f t="shared" si="1"/>
        <v>1</v>
      </c>
      <c r="V11" s="11">
        <f t="shared" si="2"/>
        <v>1</v>
      </c>
      <c r="W11" s="12">
        <f t="shared" si="3"/>
        <v>2</v>
      </c>
    </row>
    <row r="12" spans="3:23" x14ac:dyDescent="0.4">
      <c r="C12" t="s">
        <v>1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11" t="e">
        <f t="shared" si="0"/>
        <v>#DIV/0!</v>
      </c>
      <c r="U12" s="11" t="e">
        <f t="shared" si="1"/>
        <v>#DIV/0!</v>
      </c>
      <c r="V12" s="11" t="e">
        <f t="shared" si="2"/>
        <v>#DIV/0!</v>
      </c>
      <c r="W12" s="12" t="e">
        <f t="shared" si="3"/>
        <v>#DIV/0!</v>
      </c>
    </row>
    <row r="13" spans="3:23" x14ac:dyDescent="0.4">
      <c r="C13" t="s">
        <v>96</v>
      </c>
      <c r="D13" s="21">
        <v>1</v>
      </c>
      <c r="E13" s="21">
        <v>3</v>
      </c>
      <c r="F13" s="21">
        <v>3</v>
      </c>
      <c r="G13" s="21">
        <v>2</v>
      </c>
      <c r="H13" s="21">
        <v>1</v>
      </c>
      <c r="I13" s="21">
        <v>1</v>
      </c>
      <c r="J13" s="21">
        <v>1</v>
      </c>
      <c r="K13" s="21">
        <v>1</v>
      </c>
      <c r="L13" s="21"/>
      <c r="M13" s="21"/>
      <c r="N13" s="21"/>
      <c r="O13" s="21"/>
      <c r="P13" s="21"/>
      <c r="Q13" s="21"/>
      <c r="R13" s="21"/>
      <c r="S13" s="21"/>
      <c r="T13" s="11">
        <f t="shared" si="0"/>
        <v>0.66666666666666663</v>
      </c>
      <c r="U13" s="11">
        <f t="shared" si="1"/>
        <v>1</v>
      </c>
      <c r="V13" s="11">
        <f t="shared" si="2"/>
        <v>0.66666666666666663</v>
      </c>
      <c r="W13" s="12">
        <f t="shared" si="3"/>
        <v>1.6666666666666665</v>
      </c>
    </row>
    <row r="14" spans="3:23" x14ac:dyDescent="0.4">
      <c r="C14" t="s">
        <v>46</v>
      </c>
      <c r="D14" s="21">
        <v>1</v>
      </c>
      <c r="E14" s="21">
        <v>4</v>
      </c>
      <c r="F14" s="21">
        <v>4</v>
      </c>
      <c r="G14" s="21">
        <v>2</v>
      </c>
      <c r="H14" s="21">
        <v>1</v>
      </c>
      <c r="I14" s="21">
        <v>1</v>
      </c>
      <c r="J14" s="21">
        <v>2</v>
      </c>
      <c r="K14" s="21"/>
      <c r="L14" s="21"/>
      <c r="M14" s="21"/>
      <c r="N14" s="21"/>
      <c r="O14" s="21"/>
      <c r="P14" s="21">
        <v>1</v>
      </c>
      <c r="Q14" s="21"/>
      <c r="R14" s="21"/>
      <c r="S14" s="21"/>
      <c r="T14" s="11">
        <f t="shared" si="0"/>
        <v>0.5</v>
      </c>
      <c r="U14" s="11">
        <f t="shared" si="1"/>
        <v>0.5</v>
      </c>
      <c r="V14" s="11">
        <f t="shared" si="2"/>
        <v>0.5</v>
      </c>
      <c r="W14" s="12">
        <f t="shared" si="3"/>
        <v>1</v>
      </c>
    </row>
    <row r="15" spans="3:23" x14ac:dyDescent="0.4">
      <c r="C15" t="s">
        <v>13</v>
      </c>
      <c r="D15" s="21">
        <v>1</v>
      </c>
      <c r="E15" s="21">
        <v>4</v>
      </c>
      <c r="F15" s="21">
        <v>3</v>
      </c>
      <c r="G15" s="21">
        <v>3</v>
      </c>
      <c r="H15" s="21">
        <v>3</v>
      </c>
      <c r="I15" s="21">
        <v>1</v>
      </c>
      <c r="J15" s="21">
        <v>2</v>
      </c>
      <c r="K15" s="21">
        <v>1</v>
      </c>
      <c r="L15" s="21"/>
      <c r="M15" s="21"/>
      <c r="N15" s="21"/>
      <c r="O15" s="21"/>
      <c r="P15" s="21"/>
      <c r="Q15" s="21"/>
      <c r="R15" s="21"/>
      <c r="S15" s="21"/>
      <c r="T15" s="11">
        <f t="shared" si="0"/>
        <v>1</v>
      </c>
      <c r="U15" s="11">
        <f t="shared" si="1"/>
        <v>1.3333333333333333</v>
      </c>
      <c r="V15" s="11">
        <f t="shared" si="2"/>
        <v>0.75</v>
      </c>
      <c r="W15" s="12">
        <f t="shared" si="3"/>
        <v>2.083333333333333</v>
      </c>
    </row>
    <row r="16" spans="3:23" x14ac:dyDescent="0.4">
      <c r="C16" t="s">
        <v>104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11" t="e">
        <f t="shared" si="0"/>
        <v>#DIV/0!</v>
      </c>
      <c r="U16" s="11" t="e">
        <f t="shared" si="1"/>
        <v>#DIV/0!</v>
      </c>
      <c r="V16" s="11" t="e">
        <f t="shared" si="2"/>
        <v>#DIV/0!</v>
      </c>
      <c r="W16" s="12" t="e">
        <f t="shared" si="3"/>
        <v>#DIV/0!</v>
      </c>
    </row>
    <row r="17" spans="2:23" x14ac:dyDescent="0.4">
      <c r="C17" t="s">
        <v>11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11" t="e">
        <f t="shared" si="0"/>
        <v>#DIV/0!</v>
      </c>
      <c r="U17" s="11" t="e">
        <f t="shared" si="1"/>
        <v>#DIV/0!</v>
      </c>
      <c r="V17" s="11" t="e">
        <f t="shared" si="2"/>
        <v>#DIV/0!</v>
      </c>
      <c r="W17" s="12" t="e">
        <f t="shared" si="3"/>
        <v>#DIV/0!</v>
      </c>
    </row>
    <row r="18" spans="2:23" x14ac:dyDescent="0.4">
      <c r="C18" t="s">
        <v>5</v>
      </c>
      <c r="D18" t="s">
        <v>49</v>
      </c>
      <c r="E18" t="s">
        <v>4</v>
      </c>
      <c r="F18" t="s">
        <v>3</v>
      </c>
      <c r="G18" t="s">
        <v>2</v>
      </c>
      <c r="H18" t="s">
        <v>36</v>
      </c>
      <c r="I18" t="s">
        <v>42</v>
      </c>
    </row>
    <row r="19" spans="2:23" x14ac:dyDescent="0.4">
      <c r="C19" t="s">
        <v>1</v>
      </c>
      <c r="D19" s="21"/>
      <c r="E19" s="21"/>
      <c r="F19" s="21"/>
      <c r="G19" s="21"/>
      <c r="H19" s="21"/>
      <c r="I19" s="10"/>
    </row>
    <row r="20" spans="2:23" x14ac:dyDescent="0.4">
      <c r="C20" t="s">
        <v>104</v>
      </c>
      <c r="I20" s="10"/>
    </row>
    <row r="21" spans="2:23" x14ac:dyDescent="0.4">
      <c r="C21" t="s">
        <v>40</v>
      </c>
      <c r="D21" s="21">
        <v>1</v>
      </c>
      <c r="E21" s="21">
        <v>5</v>
      </c>
      <c r="F21" s="21"/>
      <c r="G21" s="21">
        <v>5</v>
      </c>
      <c r="H21" s="38">
        <v>3</v>
      </c>
      <c r="I21" s="10">
        <f>9*H21/E21</f>
        <v>5.4</v>
      </c>
    </row>
    <row r="24" spans="2:23" ht="15" thickBot="1" x14ac:dyDescent="0.45"/>
    <row r="25" spans="2:23" ht="14.5" customHeight="1" x14ac:dyDescent="0.4">
      <c r="B25" s="52" t="s">
        <v>114</v>
      </c>
      <c r="C25" s="6" t="s">
        <v>33</v>
      </c>
      <c r="D25" s="8" t="s">
        <v>32</v>
      </c>
      <c r="E25" s="8" t="s">
        <v>31</v>
      </c>
      <c r="F25" s="8" t="s">
        <v>30</v>
      </c>
      <c r="G25" s="8" t="s">
        <v>28</v>
      </c>
      <c r="H25" s="8" t="s">
        <v>29</v>
      </c>
      <c r="I25" s="8" t="s">
        <v>27</v>
      </c>
      <c r="J25" s="8" t="s">
        <v>26</v>
      </c>
      <c r="K25" s="8" t="s">
        <v>25</v>
      </c>
      <c r="L25" s="8" t="s">
        <v>24</v>
      </c>
      <c r="M25" s="8" t="s">
        <v>23</v>
      </c>
      <c r="N25" s="8" t="s">
        <v>22</v>
      </c>
      <c r="O25" s="8" t="s">
        <v>21</v>
      </c>
      <c r="P25" s="8" t="s">
        <v>37</v>
      </c>
      <c r="Q25" s="8" t="s">
        <v>38</v>
      </c>
      <c r="R25" s="8" t="s">
        <v>20</v>
      </c>
      <c r="S25" s="8" t="s">
        <v>19</v>
      </c>
      <c r="T25" s="8" t="s">
        <v>18</v>
      </c>
      <c r="U25" s="8" t="s">
        <v>17</v>
      </c>
      <c r="V25" s="8" t="s">
        <v>16</v>
      </c>
      <c r="W25" s="9" t="s">
        <v>15</v>
      </c>
    </row>
    <row r="26" spans="2:23" x14ac:dyDescent="0.4">
      <c r="B26" s="53"/>
      <c r="C26" s="4" t="s">
        <v>13</v>
      </c>
      <c r="D26" s="10">
        <f>VLOOKUP($C26,$C$4:$S$17,MATCH(D$25,$C$3:$S$3,0),FALSE)</f>
        <v>1</v>
      </c>
      <c r="E26" s="10">
        <f t="shared" ref="E26:S26" si="4">VLOOKUP($C26,$C$4:$S$17,MATCH(E$25,$C$3:$S$3,0),FALSE)</f>
        <v>4</v>
      </c>
      <c r="F26" s="10">
        <f t="shared" si="4"/>
        <v>3</v>
      </c>
      <c r="G26" s="10">
        <f t="shared" si="4"/>
        <v>3</v>
      </c>
      <c r="H26" s="10">
        <f t="shared" si="4"/>
        <v>3</v>
      </c>
      <c r="I26" s="10">
        <f t="shared" si="4"/>
        <v>1</v>
      </c>
      <c r="J26" s="10">
        <f t="shared" si="4"/>
        <v>2</v>
      </c>
      <c r="K26" s="10">
        <f t="shared" si="4"/>
        <v>1</v>
      </c>
      <c r="L26" s="10">
        <f t="shared" si="4"/>
        <v>0</v>
      </c>
      <c r="M26" s="10">
        <f t="shared" si="4"/>
        <v>0</v>
      </c>
      <c r="N26" s="10">
        <f t="shared" si="4"/>
        <v>0</v>
      </c>
      <c r="O26" s="10">
        <f t="shared" si="4"/>
        <v>0</v>
      </c>
      <c r="P26" s="10">
        <f t="shared" si="4"/>
        <v>0</v>
      </c>
      <c r="Q26" s="10">
        <f t="shared" si="4"/>
        <v>0</v>
      </c>
      <c r="R26" s="10">
        <f t="shared" si="4"/>
        <v>0</v>
      </c>
      <c r="S26" s="10">
        <f t="shared" si="4"/>
        <v>0</v>
      </c>
      <c r="T26" s="11">
        <f t="shared" ref="T26:T35" si="5">G26/F26</f>
        <v>1</v>
      </c>
      <c r="U26" s="11">
        <f t="shared" ref="U26:U35" si="6">(J26+(2*K26)+(3*L26)+(4*M26))/F26</f>
        <v>1.3333333333333333</v>
      </c>
      <c r="V26" s="11">
        <f>(G26+N26+Q26+O26)/E26</f>
        <v>0.75</v>
      </c>
      <c r="W26" s="12">
        <f>U26+V26</f>
        <v>2.083333333333333</v>
      </c>
    </row>
    <row r="27" spans="2:23" x14ac:dyDescent="0.4">
      <c r="B27" s="53"/>
      <c r="C27" s="4" t="s">
        <v>93</v>
      </c>
      <c r="D27" s="10">
        <f t="shared" ref="D27:S35" si="7">VLOOKUP($C27,$C$4:$S$17,MATCH(D$25,$C$3:$S$3,0),FALSE)</f>
        <v>1</v>
      </c>
      <c r="E27" s="10">
        <f t="shared" si="7"/>
        <v>4</v>
      </c>
      <c r="F27" s="10">
        <f t="shared" si="7"/>
        <v>3</v>
      </c>
      <c r="G27" s="10">
        <f t="shared" si="7"/>
        <v>3</v>
      </c>
      <c r="H27" s="10">
        <f t="shared" si="7"/>
        <v>3</v>
      </c>
      <c r="I27" s="10">
        <f t="shared" si="7"/>
        <v>2</v>
      </c>
      <c r="J27" s="10">
        <f t="shared" si="7"/>
        <v>1</v>
      </c>
      <c r="K27" s="10">
        <f t="shared" si="7"/>
        <v>1</v>
      </c>
      <c r="L27" s="10">
        <f t="shared" si="7"/>
        <v>1</v>
      </c>
      <c r="M27" s="10">
        <f t="shared" si="7"/>
        <v>0</v>
      </c>
      <c r="N27" s="10">
        <f t="shared" si="7"/>
        <v>1</v>
      </c>
      <c r="O27" s="10">
        <f t="shared" si="7"/>
        <v>0</v>
      </c>
      <c r="P27" s="10">
        <f t="shared" si="7"/>
        <v>0</v>
      </c>
      <c r="Q27" s="10">
        <f t="shared" si="7"/>
        <v>0</v>
      </c>
      <c r="R27" s="10">
        <f t="shared" si="7"/>
        <v>0</v>
      </c>
      <c r="S27" s="10">
        <f t="shared" si="7"/>
        <v>0</v>
      </c>
      <c r="T27" s="11">
        <f t="shared" si="5"/>
        <v>1</v>
      </c>
      <c r="U27" s="11">
        <f t="shared" si="6"/>
        <v>2</v>
      </c>
      <c r="V27" s="11">
        <f t="shared" ref="V27:V35" si="8">(G27+N27+Q27+O27)/E27</f>
        <v>1</v>
      </c>
      <c r="W27" s="12">
        <f t="shared" ref="W27:W36" si="9">U27+V27</f>
        <v>3</v>
      </c>
    </row>
    <row r="28" spans="2:23" x14ac:dyDescent="0.4">
      <c r="B28" s="53"/>
      <c r="C28" s="4" t="s">
        <v>92</v>
      </c>
      <c r="D28" s="10">
        <f t="shared" si="7"/>
        <v>1</v>
      </c>
      <c r="E28" s="10">
        <f t="shared" si="7"/>
        <v>4</v>
      </c>
      <c r="F28" s="10">
        <f t="shared" si="7"/>
        <v>4</v>
      </c>
      <c r="G28" s="10">
        <f t="shared" si="7"/>
        <v>3</v>
      </c>
      <c r="H28" s="10">
        <f t="shared" si="7"/>
        <v>1</v>
      </c>
      <c r="I28" s="10">
        <f t="shared" si="7"/>
        <v>3</v>
      </c>
      <c r="J28" s="10">
        <f t="shared" si="7"/>
        <v>2</v>
      </c>
      <c r="K28" s="10">
        <f t="shared" si="7"/>
        <v>0</v>
      </c>
      <c r="L28" s="10">
        <f t="shared" si="7"/>
        <v>1</v>
      </c>
      <c r="M28" s="10">
        <f t="shared" si="7"/>
        <v>0</v>
      </c>
      <c r="N28" s="10">
        <f t="shared" si="7"/>
        <v>0</v>
      </c>
      <c r="O28" s="10">
        <f t="shared" si="7"/>
        <v>0</v>
      </c>
      <c r="P28" s="10">
        <f t="shared" si="7"/>
        <v>0</v>
      </c>
      <c r="Q28" s="10">
        <f t="shared" si="7"/>
        <v>0</v>
      </c>
      <c r="R28" s="10">
        <f t="shared" si="7"/>
        <v>0</v>
      </c>
      <c r="S28" s="10">
        <f t="shared" si="7"/>
        <v>0</v>
      </c>
      <c r="T28" s="11">
        <f t="shared" si="5"/>
        <v>0.75</v>
      </c>
      <c r="U28" s="11">
        <f t="shared" si="6"/>
        <v>1.25</v>
      </c>
      <c r="V28" s="11">
        <f t="shared" si="8"/>
        <v>0.75</v>
      </c>
      <c r="W28" s="12">
        <f t="shared" si="9"/>
        <v>2</v>
      </c>
    </row>
    <row r="29" spans="2:23" x14ac:dyDescent="0.4">
      <c r="B29" s="53"/>
      <c r="C29" s="4" t="s">
        <v>40</v>
      </c>
      <c r="D29" s="10">
        <f t="shared" si="7"/>
        <v>1</v>
      </c>
      <c r="E29" s="10">
        <f t="shared" si="7"/>
        <v>4</v>
      </c>
      <c r="F29" s="10">
        <f t="shared" si="7"/>
        <v>4</v>
      </c>
      <c r="G29" s="10">
        <f t="shared" si="7"/>
        <v>1</v>
      </c>
      <c r="H29" s="10">
        <f t="shared" si="7"/>
        <v>2</v>
      </c>
      <c r="I29" s="10">
        <f t="shared" si="7"/>
        <v>1</v>
      </c>
      <c r="J29" s="10">
        <f t="shared" si="7"/>
        <v>0</v>
      </c>
      <c r="K29" s="10">
        <f t="shared" si="7"/>
        <v>1</v>
      </c>
      <c r="L29" s="10">
        <f t="shared" si="7"/>
        <v>0</v>
      </c>
      <c r="M29" s="10">
        <f t="shared" si="7"/>
        <v>0</v>
      </c>
      <c r="N29" s="10">
        <f t="shared" si="7"/>
        <v>0</v>
      </c>
      <c r="O29" s="10">
        <f t="shared" si="7"/>
        <v>1</v>
      </c>
      <c r="P29" s="10">
        <f t="shared" si="7"/>
        <v>0</v>
      </c>
      <c r="Q29" s="10">
        <f t="shared" si="7"/>
        <v>0</v>
      </c>
      <c r="R29" s="10">
        <f t="shared" si="7"/>
        <v>0</v>
      </c>
      <c r="S29" s="10">
        <f t="shared" si="7"/>
        <v>0</v>
      </c>
      <c r="T29" s="11">
        <f t="shared" si="5"/>
        <v>0.25</v>
      </c>
      <c r="U29" s="11">
        <f t="shared" si="6"/>
        <v>0.5</v>
      </c>
      <c r="V29" s="11">
        <f t="shared" si="8"/>
        <v>0.5</v>
      </c>
      <c r="W29" s="12">
        <f t="shared" si="9"/>
        <v>1</v>
      </c>
    </row>
    <row r="30" spans="2:23" x14ac:dyDescent="0.4">
      <c r="B30" s="53"/>
      <c r="C30" s="4" t="s">
        <v>94</v>
      </c>
      <c r="D30" s="10">
        <f t="shared" si="7"/>
        <v>1</v>
      </c>
      <c r="E30" s="10">
        <f t="shared" si="7"/>
        <v>4</v>
      </c>
      <c r="F30" s="10">
        <f t="shared" si="7"/>
        <v>4</v>
      </c>
      <c r="G30" s="10">
        <f t="shared" si="7"/>
        <v>3</v>
      </c>
      <c r="H30" s="10">
        <f t="shared" si="7"/>
        <v>2</v>
      </c>
      <c r="I30" s="10">
        <f t="shared" si="7"/>
        <v>4</v>
      </c>
      <c r="J30" s="10">
        <f t="shared" si="7"/>
        <v>2</v>
      </c>
      <c r="K30" s="10">
        <f t="shared" si="7"/>
        <v>0</v>
      </c>
      <c r="L30" s="10">
        <f t="shared" si="7"/>
        <v>0</v>
      </c>
      <c r="M30" s="10">
        <f t="shared" si="7"/>
        <v>1</v>
      </c>
      <c r="N30" s="10">
        <f t="shared" si="7"/>
        <v>0</v>
      </c>
      <c r="O30" s="10">
        <f t="shared" si="7"/>
        <v>0</v>
      </c>
      <c r="P30" s="10">
        <f t="shared" si="7"/>
        <v>0</v>
      </c>
      <c r="Q30" s="10">
        <f t="shared" si="7"/>
        <v>0</v>
      </c>
      <c r="R30" s="10">
        <f t="shared" si="7"/>
        <v>0</v>
      </c>
      <c r="S30" s="10">
        <f t="shared" si="7"/>
        <v>0</v>
      </c>
      <c r="T30" s="11">
        <f t="shared" si="5"/>
        <v>0.75</v>
      </c>
      <c r="U30" s="11">
        <f t="shared" si="6"/>
        <v>1.5</v>
      </c>
      <c r="V30" s="11">
        <f t="shared" si="8"/>
        <v>0.75</v>
      </c>
      <c r="W30" s="12">
        <f t="shared" si="9"/>
        <v>2.25</v>
      </c>
    </row>
    <row r="31" spans="2:23" x14ac:dyDescent="0.4">
      <c r="B31" s="53"/>
      <c r="C31" s="4" t="s">
        <v>46</v>
      </c>
      <c r="D31" s="10">
        <f t="shared" si="7"/>
        <v>1</v>
      </c>
      <c r="E31" s="10">
        <f t="shared" si="7"/>
        <v>4</v>
      </c>
      <c r="F31" s="10">
        <f t="shared" si="7"/>
        <v>4</v>
      </c>
      <c r="G31" s="10">
        <f t="shared" si="7"/>
        <v>2</v>
      </c>
      <c r="H31" s="10">
        <f t="shared" si="7"/>
        <v>1</v>
      </c>
      <c r="I31" s="10">
        <f t="shared" si="7"/>
        <v>1</v>
      </c>
      <c r="J31" s="10">
        <f t="shared" si="7"/>
        <v>2</v>
      </c>
      <c r="K31" s="10">
        <f t="shared" si="7"/>
        <v>0</v>
      </c>
      <c r="L31" s="10">
        <f t="shared" si="7"/>
        <v>0</v>
      </c>
      <c r="M31" s="10">
        <f t="shared" si="7"/>
        <v>0</v>
      </c>
      <c r="N31" s="10">
        <f t="shared" si="7"/>
        <v>0</v>
      </c>
      <c r="O31" s="10">
        <f t="shared" si="7"/>
        <v>0</v>
      </c>
      <c r="P31" s="10">
        <f t="shared" si="7"/>
        <v>1</v>
      </c>
      <c r="Q31" s="10">
        <f t="shared" si="7"/>
        <v>0</v>
      </c>
      <c r="R31" s="10">
        <f t="shared" si="7"/>
        <v>0</v>
      </c>
      <c r="S31" s="10">
        <f t="shared" si="7"/>
        <v>0</v>
      </c>
      <c r="T31" s="11">
        <f t="shared" si="5"/>
        <v>0.5</v>
      </c>
      <c r="U31" s="11">
        <f t="shared" si="6"/>
        <v>0.5</v>
      </c>
      <c r="V31" s="11">
        <f t="shared" si="8"/>
        <v>0.5</v>
      </c>
      <c r="W31" s="12">
        <f t="shared" si="9"/>
        <v>1</v>
      </c>
    </row>
    <row r="32" spans="2:23" x14ac:dyDescent="0.4">
      <c r="B32" s="53"/>
      <c r="C32" s="4" t="s">
        <v>95</v>
      </c>
      <c r="D32" s="10">
        <f t="shared" si="7"/>
        <v>1</v>
      </c>
      <c r="E32" s="10">
        <f t="shared" si="7"/>
        <v>4</v>
      </c>
      <c r="F32" s="10">
        <f t="shared" si="7"/>
        <v>2</v>
      </c>
      <c r="G32" s="10">
        <f t="shared" si="7"/>
        <v>2</v>
      </c>
      <c r="H32" s="10">
        <f t="shared" si="7"/>
        <v>0</v>
      </c>
      <c r="I32" s="10">
        <f t="shared" si="7"/>
        <v>1</v>
      </c>
      <c r="J32" s="10">
        <f t="shared" si="7"/>
        <v>2</v>
      </c>
      <c r="K32" s="10">
        <f t="shared" si="7"/>
        <v>0</v>
      </c>
      <c r="L32" s="10">
        <f t="shared" si="7"/>
        <v>0</v>
      </c>
      <c r="M32" s="10">
        <f t="shared" si="7"/>
        <v>0</v>
      </c>
      <c r="N32" s="10">
        <f t="shared" si="7"/>
        <v>2</v>
      </c>
      <c r="O32" s="10">
        <f t="shared" si="7"/>
        <v>0</v>
      </c>
      <c r="P32" s="10">
        <f t="shared" si="7"/>
        <v>0</v>
      </c>
      <c r="Q32" s="10">
        <f t="shared" si="7"/>
        <v>0</v>
      </c>
      <c r="R32" s="10">
        <f t="shared" si="7"/>
        <v>0</v>
      </c>
      <c r="S32" s="10">
        <f t="shared" si="7"/>
        <v>0</v>
      </c>
      <c r="T32" s="11">
        <f t="shared" si="5"/>
        <v>1</v>
      </c>
      <c r="U32" s="11">
        <f t="shared" si="6"/>
        <v>1</v>
      </c>
      <c r="V32" s="11">
        <f t="shared" si="8"/>
        <v>1</v>
      </c>
      <c r="W32" s="12">
        <f t="shared" si="9"/>
        <v>2</v>
      </c>
    </row>
    <row r="33" spans="2:23" x14ac:dyDescent="0.4">
      <c r="B33" s="53"/>
      <c r="C33" s="4" t="s">
        <v>6</v>
      </c>
      <c r="D33" s="10">
        <f t="shared" si="7"/>
        <v>1</v>
      </c>
      <c r="E33" s="10">
        <f t="shared" si="7"/>
        <v>4</v>
      </c>
      <c r="F33" s="10">
        <f t="shared" si="7"/>
        <v>4</v>
      </c>
      <c r="G33" s="10">
        <f t="shared" si="7"/>
        <v>0</v>
      </c>
      <c r="H33" s="10">
        <f t="shared" si="7"/>
        <v>0</v>
      </c>
      <c r="I33" s="10">
        <f t="shared" si="7"/>
        <v>0</v>
      </c>
      <c r="J33" s="10">
        <f t="shared" si="7"/>
        <v>0</v>
      </c>
      <c r="K33" s="10">
        <f t="shared" si="7"/>
        <v>0</v>
      </c>
      <c r="L33" s="10">
        <f t="shared" si="7"/>
        <v>0</v>
      </c>
      <c r="M33" s="10">
        <f t="shared" si="7"/>
        <v>0</v>
      </c>
      <c r="N33" s="10">
        <f t="shared" si="7"/>
        <v>0</v>
      </c>
      <c r="O33" s="10">
        <f t="shared" si="7"/>
        <v>0</v>
      </c>
      <c r="P33" s="10">
        <f t="shared" si="7"/>
        <v>0</v>
      </c>
      <c r="Q33" s="10">
        <f t="shared" si="7"/>
        <v>0</v>
      </c>
      <c r="R33" s="10">
        <f t="shared" si="7"/>
        <v>0</v>
      </c>
      <c r="S33" s="10">
        <f t="shared" si="7"/>
        <v>0</v>
      </c>
      <c r="T33" s="11">
        <f t="shared" si="5"/>
        <v>0</v>
      </c>
      <c r="U33" s="11">
        <f t="shared" si="6"/>
        <v>0</v>
      </c>
      <c r="V33" s="11">
        <f t="shared" si="8"/>
        <v>0</v>
      </c>
      <c r="W33" s="12">
        <f t="shared" si="9"/>
        <v>0</v>
      </c>
    </row>
    <row r="34" spans="2:23" x14ac:dyDescent="0.4">
      <c r="B34" s="53"/>
      <c r="C34" s="4" t="s">
        <v>96</v>
      </c>
      <c r="D34" s="10">
        <f t="shared" si="7"/>
        <v>1</v>
      </c>
      <c r="E34" s="10">
        <f t="shared" si="7"/>
        <v>3</v>
      </c>
      <c r="F34" s="10">
        <f t="shared" si="7"/>
        <v>3</v>
      </c>
      <c r="G34" s="10">
        <f t="shared" si="7"/>
        <v>2</v>
      </c>
      <c r="H34" s="10">
        <f t="shared" si="7"/>
        <v>1</v>
      </c>
      <c r="I34" s="10">
        <f t="shared" si="7"/>
        <v>1</v>
      </c>
      <c r="J34" s="10">
        <f t="shared" si="7"/>
        <v>1</v>
      </c>
      <c r="K34" s="10">
        <f t="shared" si="7"/>
        <v>1</v>
      </c>
      <c r="L34" s="10">
        <f t="shared" si="7"/>
        <v>0</v>
      </c>
      <c r="M34" s="10">
        <f t="shared" si="7"/>
        <v>0</v>
      </c>
      <c r="N34" s="10">
        <f t="shared" si="7"/>
        <v>0</v>
      </c>
      <c r="O34" s="10">
        <f t="shared" si="7"/>
        <v>0</v>
      </c>
      <c r="P34" s="10">
        <f t="shared" si="7"/>
        <v>0</v>
      </c>
      <c r="Q34" s="10">
        <f t="shared" si="7"/>
        <v>0</v>
      </c>
      <c r="R34" s="10">
        <f t="shared" si="7"/>
        <v>0</v>
      </c>
      <c r="S34" s="10">
        <f t="shared" si="7"/>
        <v>0</v>
      </c>
      <c r="T34" s="11">
        <f t="shared" si="5"/>
        <v>0.66666666666666663</v>
      </c>
      <c r="U34" s="11">
        <f t="shared" si="6"/>
        <v>1</v>
      </c>
      <c r="V34" s="11">
        <f t="shared" si="8"/>
        <v>0.66666666666666663</v>
      </c>
      <c r="W34" s="12">
        <f t="shared" si="9"/>
        <v>1.6666666666666665</v>
      </c>
    </row>
    <row r="35" spans="2:23" x14ac:dyDescent="0.4">
      <c r="B35" s="53"/>
      <c r="C35" s="4" t="s">
        <v>47</v>
      </c>
      <c r="D35" s="10">
        <f t="shared" si="7"/>
        <v>1</v>
      </c>
      <c r="E35" s="10">
        <f t="shared" si="7"/>
        <v>3</v>
      </c>
      <c r="F35" s="10">
        <f t="shared" si="7"/>
        <v>3</v>
      </c>
      <c r="G35" s="10">
        <f t="shared" si="7"/>
        <v>3</v>
      </c>
      <c r="H35" s="10">
        <f t="shared" si="7"/>
        <v>2</v>
      </c>
      <c r="I35" s="10">
        <f t="shared" si="7"/>
        <v>1</v>
      </c>
      <c r="J35" s="10">
        <f t="shared" si="7"/>
        <v>1</v>
      </c>
      <c r="K35" s="10">
        <f t="shared" si="7"/>
        <v>2</v>
      </c>
      <c r="L35" s="10">
        <f t="shared" si="7"/>
        <v>0</v>
      </c>
      <c r="M35" s="10">
        <f t="shared" si="7"/>
        <v>0</v>
      </c>
      <c r="N35" s="10">
        <f t="shared" si="7"/>
        <v>0</v>
      </c>
      <c r="O35" s="10">
        <f t="shared" si="7"/>
        <v>0</v>
      </c>
      <c r="P35" s="10">
        <f t="shared" si="7"/>
        <v>0</v>
      </c>
      <c r="Q35" s="10">
        <f t="shared" si="7"/>
        <v>0</v>
      </c>
      <c r="R35" s="10">
        <f t="shared" si="7"/>
        <v>0</v>
      </c>
      <c r="S35" s="10">
        <f t="shared" si="7"/>
        <v>0</v>
      </c>
      <c r="T35" s="11">
        <f t="shared" si="5"/>
        <v>1</v>
      </c>
      <c r="U35" s="11">
        <f t="shared" si="6"/>
        <v>1.6666666666666667</v>
      </c>
      <c r="V35" s="11">
        <f t="shared" si="8"/>
        <v>1</v>
      </c>
      <c r="W35" s="12">
        <f t="shared" si="9"/>
        <v>2.666666666666667</v>
      </c>
    </row>
    <row r="36" spans="2:23" x14ac:dyDescent="0.4">
      <c r="B36" s="53"/>
      <c r="C36" s="4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1"/>
      <c r="U36" s="11"/>
      <c r="V36" s="11"/>
      <c r="W36" s="12">
        <f t="shared" si="9"/>
        <v>0</v>
      </c>
    </row>
    <row r="37" spans="2:23" x14ac:dyDescent="0.4">
      <c r="B37" s="53"/>
      <c r="C37" s="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11"/>
      <c r="W37" s="12"/>
    </row>
    <row r="38" spans="2:23" x14ac:dyDescent="0.4">
      <c r="B38" s="53"/>
      <c r="C38" s="3" t="s">
        <v>5</v>
      </c>
      <c r="D38" s="13" t="s">
        <v>49</v>
      </c>
      <c r="E38" s="13" t="s">
        <v>4</v>
      </c>
      <c r="F38" s="13" t="s">
        <v>3</v>
      </c>
      <c r="G38" s="13" t="s">
        <v>2</v>
      </c>
      <c r="H38" s="13" t="s">
        <v>36</v>
      </c>
      <c r="I38" s="3" t="s">
        <v>42</v>
      </c>
      <c r="J38" s="10"/>
      <c r="K38" s="10"/>
      <c r="L38" s="10"/>
      <c r="M38" s="33"/>
      <c r="N38" s="34"/>
      <c r="O38" s="33"/>
      <c r="P38" s="33"/>
      <c r="Q38" s="33"/>
      <c r="R38" s="33"/>
      <c r="S38" s="10"/>
      <c r="T38" s="10"/>
      <c r="U38" s="11"/>
      <c r="V38" s="11"/>
      <c r="W38" s="12"/>
    </row>
    <row r="39" spans="2:23" x14ac:dyDescent="0.4">
      <c r="B39" s="53"/>
      <c r="C39" s="4" t="s">
        <v>40</v>
      </c>
      <c r="D39" s="4">
        <v>1</v>
      </c>
      <c r="E39" s="4">
        <v>5</v>
      </c>
      <c r="F39" s="4"/>
      <c r="G39" s="4">
        <v>5</v>
      </c>
      <c r="H39" s="4">
        <v>3</v>
      </c>
      <c r="I39" s="4">
        <v>5.4</v>
      </c>
      <c r="J39" s="10"/>
      <c r="K39" s="10"/>
      <c r="L39" s="10"/>
      <c r="M39" s="33" t="s">
        <v>53</v>
      </c>
      <c r="N39" s="34">
        <v>45056</v>
      </c>
      <c r="O39" s="33" t="s">
        <v>67</v>
      </c>
      <c r="P39" s="33" t="s">
        <v>115</v>
      </c>
      <c r="Q39" s="33" t="s">
        <v>50</v>
      </c>
      <c r="R39" s="33" t="s">
        <v>54</v>
      </c>
      <c r="S39" s="10"/>
      <c r="T39" s="10"/>
      <c r="U39" s="11"/>
      <c r="V39" s="11"/>
      <c r="W39" s="12"/>
    </row>
    <row r="40" spans="2:23" ht="15" thickBot="1" x14ac:dyDescent="0.45">
      <c r="B40" s="54"/>
      <c r="C40" s="7"/>
      <c r="D40" s="10"/>
      <c r="E40" s="10"/>
      <c r="F40" s="10"/>
      <c r="G40" s="10"/>
      <c r="H40" s="10"/>
      <c r="I40" s="10"/>
      <c r="J40" s="14"/>
      <c r="K40" s="14"/>
      <c r="L40" s="14"/>
      <c r="M40" s="35"/>
      <c r="N40" s="35"/>
      <c r="O40" s="35" t="s">
        <v>52</v>
      </c>
      <c r="P40" s="35" t="s">
        <v>117</v>
      </c>
      <c r="Q40" s="35" t="s">
        <v>51</v>
      </c>
      <c r="R40" s="35" t="s">
        <v>116</v>
      </c>
      <c r="S40" s="14"/>
      <c r="T40" s="14"/>
      <c r="U40" s="15"/>
      <c r="V40" s="15"/>
      <c r="W40" s="16"/>
    </row>
    <row r="41" spans="2:23" x14ac:dyDescent="0.4">
      <c r="B41" s="5"/>
      <c r="C41" s="5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8"/>
      <c r="V41" s="18"/>
      <c r="W41" s="18"/>
    </row>
    <row r="42" spans="2:23" x14ac:dyDescent="0.4">
      <c r="B42" s="5"/>
      <c r="C42" s="5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8"/>
      <c r="V42" s="18"/>
      <c r="W42" s="18"/>
    </row>
  </sheetData>
  <mergeCells count="1">
    <mergeCell ref="B25:B4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6D6E9-26BC-4AA3-8319-06029867E498}">
  <dimension ref="B3:W42"/>
  <sheetViews>
    <sheetView topLeftCell="C1" zoomScale="70" zoomScaleNormal="70" workbookViewId="0">
      <selection activeCell="C25" sqref="C25:W40"/>
    </sheetView>
  </sheetViews>
  <sheetFormatPr defaultRowHeight="14.6" x14ac:dyDescent="0.4"/>
  <cols>
    <col min="14" max="14" width="9.3828125" bestFit="1" customWidth="1"/>
    <col min="16" max="16" width="11.69140625" bestFit="1" customWidth="1"/>
    <col min="18" max="18" width="10.3828125" bestFit="1" customWidth="1"/>
  </cols>
  <sheetData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48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1">
        <v>1</v>
      </c>
      <c r="E5" s="21">
        <v>3</v>
      </c>
      <c r="F5" s="21">
        <v>3</v>
      </c>
      <c r="G5" s="21">
        <v>2</v>
      </c>
      <c r="H5" s="21">
        <v>2</v>
      </c>
      <c r="I5" s="21">
        <v>1</v>
      </c>
      <c r="J5" s="21">
        <v>1</v>
      </c>
      <c r="K5" s="21"/>
      <c r="L5" s="21">
        <v>1</v>
      </c>
      <c r="M5" s="21"/>
      <c r="N5" s="21"/>
      <c r="O5" s="21"/>
      <c r="P5" s="21"/>
      <c r="Q5" s="21"/>
      <c r="R5" s="21"/>
      <c r="S5" s="21"/>
      <c r="T5" s="11">
        <f t="shared" ref="T5:T17" si="0">G5/F5</f>
        <v>0.66666666666666663</v>
      </c>
      <c r="U5" s="11">
        <f t="shared" ref="U5:U17" si="1">(J5+(2*K5)+(3*L5)+(4*M5))/F5</f>
        <v>1.3333333333333333</v>
      </c>
      <c r="V5" s="11">
        <f t="shared" ref="V5:V17" si="2">(G5+N5+Q5+O5)/E5</f>
        <v>0.66666666666666663</v>
      </c>
      <c r="W5" s="12">
        <f t="shared" ref="W5:W17" si="3">U5+V5</f>
        <v>2</v>
      </c>
    </row>
    <row r="6" spans="3:23" x14ac:dyDescent="0.4">
      <c r="C6" t="s">
        <v>93</v>
      </c>
      <c r="D6" s="21">
        <v>1</v>
      </c>
      <c r="E6" s="21">
        <v>3</v>
      </c>
      <c r="F6" s="21">
        <v>3</v>
      </c>
      <c r="G6" s="21">
        <v>2</v>
      </c>
      <c r="H6" s="21">
        <v>2</v>
      </c>
      <c r="I6" s="21">
        <v>1</v>
      </c>
      <c r="J6" s="21">
        <v>2</v>
      </c>
      <c r="K6" s="21"/>
      <c r="L6" s="21"/>
      <c r="M6" s="21"/>
      <c r="N6" s="21"/>
      <c r="O6" s="21"/>
      <c r="P6" s="21"/>
      <c r="Q6" s="21"/>
      <c r="R6" s="21"/>
      <c r="S6" s="21"/>
      <c r="T6" s="11">
        <f t="shared" si="0"/>
        <v>0.66666666666666663</v>
      </c>
      <c r="U6" s="11">
        <f t="shared" si="1"/>
        <v>0.66666666666666663</v>
      </c>
      <c r="V6" s="11">
        <f t="shared" si="2"/>
        <v>0.66666666666666663</v>
      </c>
      <c r="W6" s="12">
        <f t="shared" si="3"/>
        <v>1.3333333333333333</v>
      </c>
    </row>
    <row r="7" spans="3:23" x14ac:dyDescent="0.4">
      <c r="C7" t="s">
        <v>92</v>
      </c>
      <c r="D7" s="21">
        <v>1</v>
      </c>
      <c r="E7" s="21">
        <v>3</v>
      </c>
      <c r="F7" s="21">
        <v>3</v>
      </c>
      <c r="G7" s="21">
        <v>2</v>
      </c>
      <c r="H7" s="21">
        <v>1</v>
      </c>
      <c r="I7" s="21">
        <v>1</v>
      </c>
      <c r="J7" s="21">
        <v>1</v>
      </c>
      <c r="K7" s="21">
        <v>1</v>
      </c>
      <c r="L7" s="21"/>
      <c r="M7" s="21"/>
      <c r="N7" s="21"/>
      <c r="O7" s="21"/>
      <c r="P7" s="21"/>
      <c r="Q7" s="21"/>
      <c r="R7" s="21"/>
      <c r="S7" s="21"/>
      <c r="T7" s="11">
        <f t="shared" si="0"/>
        <v>0.66666666666666663</v>
      </c>
      <c r="U7" s="11">
        <f t="shared" si="1"/>
        <v>1</v>
      </c>
      <c r="V7" s="11">
        <f t="shared" si="2"/>
        <v>0.66666666666666663</v>
      </c>
      <c r="W7" s="12">
        <f t="shared" si="3"/>
        <v>1.6666666666666665</v>
      </c>
    </row>
    <row r="8" spans="3:23" x14ac:dyDescent="0.4">
      <c r="C8" t="s">
        <v>47</v>
      </c>
      <c r="D8" s="21">
        <v>1</v>
      </c>
      <c r="E8" s="21">
        <v>3</v>
      </c>
      <c r="F8" s="21">
        <v>3</v>
      </c>
      <c r="G8" s="21">
        <v>2</v>
      </c>
      <c r="H8" s="21">
        <v>1</v>
      </c>
      <c r="I8" s="21">
        <v>3</v>
      </c>
      <c r="J8" s="21">
        <v>1</v>
      </c>
      <c r="K8" s="21"/>
      <c r="L8" s="21">
        <v>1</v>
      </c>
      <c r="M8" s="21"/>
      <c r="N8" s="21"/>
      <c r="O8" s="21"/>
      <c r="P8" s="21"/>
      <c r="Q8" s="21"/>
      <c r="R8" s="21"/>
      <c r="S8" s="21"/>
      <c r="T8" s="11">
        <f t="shared" si="0"/>
        <v>0.66666666666666663</v>
      </c>
      <c r="U8" s="11">
        <f t="shared" si="1"/>
        <v>1.3333333333333333</v>
      </c>
      <c r="V8" s="11">
        <f t="shared" si="2"/>
        <v>0.66666666666666663</v>
      </c>
      <c r="W8" s="12">
        <f t="shared" si="3"/>
        <v>2</v>
      </c>
    </row>
    <row r="9" spans="3:23" x14ac:dyDescent="0.4">
      <c r="C9" t="s">
        <v>94</v>
      </c>
      <c r="D9" s="21">
        <v>1</v>
      </c>
      <c r="E9" s="21">
        <v>3</v>
      </c>
      <c r="F9" s="21">
        <v>3</v>
      </c>
      <c r="G9" s="21">
        <v>2</v>
      </c>
      <c r="H9" s="21">
        <v>1</v>
      </c>
      <c r="I9" s="21">
        <v>2</v>
      </c>
      <c r="J9" s="21">
        <v>1</v>
      </c>
      <c r="K9" s="21"/>
      <c r="L9" s="21">
        <v>1</v>
      </c>
      <c r="M9" s="21"/>
      <c r="N9" s="21"/>
      <c r="O9" s="21"/>
      <c r="P9" s="21"/>
      <c r="Q9" s="21"/>
      <c r="R9" s="21"/>
      <c r="S9" s="21"/>
      <c r="T9" s="11">
        <f t="shared" si="0"/>
        <v>0.66666666666666663</v>
      </c>
      <c r="U9" s="11">
        <f t="shared" si="1"/>
        <v>1.3333333333333333</v>
      </c>
      <c r="V9" s="11">
        <f t="shared" si="2"/>
        <v>0.66666666666666663</v>
      </c>
      <c r="W9" s="12">
        <f t="shared" si="3"/>
        <v>2</v>
      </c>
    </row>
    <row r="10" spans="3:23" x14ac:dyDescent="0.4">
      <c r="C10" t="s">
        <v>6</v>
      </c>
      <c r="D10" s="21">
        <v>1</v>
      </c>
      <c r="E10" s="21">
        <v>3</v>
      </c>
      <c r="F10" s="21">
        <v>2</v>
      </c>
      <c r="G10" s="21">
        <v>2</v>
      </c>
      <c r="H10" s="21">
        <v>1</v>
      </c>
      <c r="I10" s="21">
        <v>2</v>
      </c>
      <c r="J10" s="21">
        <v>2</v>
      </c>
      <c r="K10" s="21"/>
      <c r="L10" s="21"/>
      <c r="M10" s="21"/>
      <c r="N10" s="21"/>
      <c r="O10" s="21"/>
      <c r="P10" s="21"/>
      <c r="Q10" s="21"/>
      <c r="R10" s="21">
        <v>1</v>
      </c>
      <c r="S10" s="21"/>
      <c r="T10" s="11">
        <f t="shared" si="0"/>
        <v>1</v>
      </c>
      <c r="U10" s="11">
        <f t="shared" si="1"/>
        <v>1</v>
      </c>
      <c r="V10" s="11">
        <f t="shared" si="2"/>
        <v>0.66666666666666663</v>
      </c>
      <c r="W10" s="12">
        <f t="shared" si="3"/>
        <v>1.6666666666666665</v>
      </c>
    </row>
    <row r="11" spans="3:23" x14ac:dyDescent="0.4">
      <c r="C11" t="s">
        <v>95</v>
      </c>
      <c r="D11" s="21">
        <v>1</v>
      </c>
      <c r="E11" s="21">
        <v>3</v>
      </c>
      <c r="F11" s="21">
        <v>3</v>
      </c>
      <c r="G11" s="21">
        <v>3</v>
      </c>
      <c r="H11" s="21">
        <v>2</v>
      </c>
      <c r="I11" s="21">
        <v>2</v>
      </c>
      <c r="J11" s="21">
        <v>2</v>
      </c>
      <c r="K11" s="21">
        <v>1</v>
      </c>
      <c r="L11" s="21"/>
      <c r="M11" s="21"/>
      <c r="N11" s="21"/>
      <c r="O11" s="21"/>
      <c r="P11" s="21"/>
      <c r="Q11" s="21"/>
      <c r="R11" s="21"/>
      <c r="S11" s="21"/>
      <c r="T11" s="11">
        <f t="shared" si="0"/>
        <v>1</v>
      </c>
      <c r="U11" s="11">
        <f t="shared" si="1"/>
        <v>1.3333333333333333</v>
      </c>
      <c r="V11" s="11">
        <f t="shared" si="2"/>
        <v>1</v>
      </c>
      <c r="W11" s="12">
        <f t="shared" si="3"/>
        <v>2.333333333333333</v>
      </c>
    </row>
    <row r="12" spans="3:23" x14ac:dyDescent="0.4">
      <c r="C12" t="s">
        <v>1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11" t="e">
        <f t="shared" si="0"/>
        <v>#DIV/0!</v>
      </c>
      <c r="U12" s="11" t="e">
        <f t="shared" si="1"/>
        <v>#DIV/0!</v>
      </c>
      <c r="V12" s="11" t="e">
        <f t="shared" si="2"/>
        <v>#DIV/0!</v>
      </c>
      <c r="W12" s="12" t="e">
        <f t="shared" si="3"/>
        <v>#DIV/0!</v>
      </c>
    </row>
    <row r="13" spans="3:23" x14ac:dyDescent="0.4">
      <c r="C13" t="s">
        <v>96</v>
      </c>
      <c r="D13" s="21">
        <v>1</v>
      </c>
      <c r="E13" s="21">
        <v>3</v>
      </c>
      <c r="F13" s="21">
        <v>2</v>
      </c>
      <c r="G13" s="21">
        <v>1</v>
      </c>
      <c r="H13" s="21">
        <v>2</v>
      </c>
      <c r="I13" s="21">
        <v>1</v>
      </c>
      <c r="J13" s="21">
        <v>1</v>
      </c>
      <c r="K13" s="21"/>
      <c r="L13" s="21"/>
      <c r="M13" s="21"/>
      <c r="N13" s="21">
        <v>1</v>
      </c>
      <c r="O13" s="21"/>
      <c r="P13" s="21"/>
      <c r="Q13" s="21"/>
      <c r="R13" s="21"/>
      <c r="S13" s="21"/>
      <c r="T13" s="11">
        <f t="shared" si="0"/>
        <v>0.5</v>
      </c>
      <c r="U13" s="11">
        <f t="shared" si="1"/>
        <v>0.5</v>
      </c>
      <c r="V13" s="11">
        <f t="shared" si="2"/>
        <v>0.66666666666666663</v>
      </c>
      <c r="W13" s="12">
        <f t="shared" si="3"/>
        <v>1.1666666666666665</v>
      </c>
    </row>
    <row r="14" spans="3:23" x14ac:dyDescent="0.4">
      <c r="C14" t="s">
        <v>46</v>
      </c>
      <c r="D14" s="21">
        <v>1</v>
      </c>
      <c r="E14" s="21">
        <v>3</v>
      </c>
      <c r="F14" s="21">
        <v>3</v>
      </c>
      <c r="G14" s="21">
        <v>2</v>
      </c>
      <c r="H14" s="21">
        <v>2</v>
      </c>
      <c r="I14" s="21">
        <v>1</v>
      </c>
      <c r="J14" s="21">
        <v>2</v>
      </c>
      <c r="K14" s="21"/>
      <c r="L14" s="21"/>
      <c r="M14" s="21"/>
      <c r="N14" s="21"/>
      <c r="O14" s="21"/>
      <c r="P14" s="21"/>
      <c r="Q14" s="21"/>
      <c r="R14" s="21"/>
      <c r="S14" s="21"/>
      <c r="T14" s="11">
        <f t="shared" si="0"/>
        <v>0.66666666666666663</v>
      </c>
      <c r="U14" s="11">
        <f t="shared" si="1"/>
        <v>0.66666666666666663</v>
      </c>
      <c r="V14" s="11">
        <f t="shared" si="2"/>
        <v>0.66666666666666663</v>
      </c>
      <c r="W14" s="12">
        <f t="shared" si="3"/>
        <v>1.3333333333333333</v>
      </c>
    </row>
    <row r="15" spans="3:23" x14ac:dyDescent="0.4">
      <c r="C15" t="s">
        <v>13</v>
      </c>
      <c r="D15" s="21">
        <v>1</v>
      </c>
      <c r="E15" s="21">
        <v>3</v>
      </c>
      <c r="F15" s="21">
        <v>3</v>
      </c>
      <c r="G15" s="21">
        <v>2</v>
      </c>
      <c r="H15" s="21">
        <v>2</v>
      </c>
      <c r="I15" s="21">
        <v>2</v>
      </c>
      <c r="J15" s="21">
        <v>1</v>
      </c>
      <c r="K15" s="21"/>
      <c r="L15" s="21"/>
      <c r="M15" s="21">
        <v>1</v>
      </c>
      <c r="N15" s="21"/>
      <c r="O15" s="21"/>
      <c r="P15" s="21"/>
      <c r="Q15" s="21"/>
      <c r="R15" s="21"/>
      <c r="S15" s="21"/>
      <c r="T15" s="11">
        <f t="shared" si="0"/>
        <v>0.66666666666666663</v>
      </c>
      <c r="U15" s="11">
        <f t="shared" si="1"/>
        <v>1.6666666666666667</v>
      </c>
      <c r="V15" s="11">
        <f t="shared" si="2"/>
        <v>0.66666666666666663</v>
      </c>
      <c r="W15" s="12">
        <f t="shared" si="3"/>
        <v>2.3333333333333335</v>
      </c>
    </row>
    <row r="16" spans="3:23" x14ac:dyDescent="0.4">
      <c r="C16" t="s">
        <v>104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11" t="e">
        <f t="shared" si="0"/>
        <v>#DIV/0!</v>
      </c>
      <c r="U16" s="11" t="e">
        <f t="shared" si="1"/>
        <v>#DIV/0!</v>
      </c>
      <c r="V16" s="11" t="e">
        <f t="shared" si="2"/>
        <v>#DIV/0!</v>
      </c>
      <c r="W16" s="12" t="e">
        <f t="shared" si="3"/>
        <v>#DIV/0!</v>
      </c>
    </row>
    <row r="17" spans="2:23" x14ac:dyDescent="0.4">
      <c r="C17" t="s">
        <v>11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11" t="e">
        <f t="shared" si="0"/>
        <v>#DIV/0!</v>
      </c>
      <c r="U17" s="11" t="e">
        <f t="shared" si="1"/>
        <v>#DIV/0!</v>
      </c>
      <c r="V17" s="11" t="e">
        <f t="shared" si="2"/>
        <v>#DIV/0!</v>
      </c>
      <c r="W17" s="12" t="e">
        <f t="shared" si="3"/>
        <v>#DIV/0!</v>
      </c>
    </row>
    <row r="18" spans="2:23" x14ac:dyDescent="0.4">
      <c r="C18" t="s">
        <v>5</v>
      </c>
      <c r="D18" t="s">
        <v>49</v>
      </c>
      <c r="E18" t="s">
        <v>4</v>
      </c>
      <c r="F18" t="s">
        <v>3</v>
      </c>
      <c r="G18" t="s">
        <v>2</v>
      </c>
      <c r="H18" t="s">
        <v>36</v>
      </c>
      <c r="I18" t="s">
        <v>42</v>
      </c>
    </row>
    <row r="19" spans="2:23" x14ac:dyDescent="0.4">
      <c r="C19" t="s">
        <v>1</v>
      </c>
      <c r="D19" s="21"/>
      <c r="E19" s="21"/>
      <c r="F19" s="21"/>
      <c r="G19" s="21"/>
      <c r="H19" s="21"/>
      <c r="I19" s="10"/>
    </row>
    <row r="20" spans="2:23" x14ac:dyDescent="0.4">
      <c r="C20" t="s">
        <v>104</v>
      </c>
      <c r="I20" s="10"/>
    </row>
    <row r="21" spans="2:23" x14ac:dyDescent="0.4">
      <c r="C21" t="s">
        <v>40</v>
      </c>
      <c r="D21" s="21">
        <v>1</v>
      </c>
      <c r="E21" s="21">
        <v>5</v>
      </c>
      <c r="F21" s="21"/>
      <c r="G21" s="21">
        <v>11</v>
      </c>
      <c r="H21" s="38">
        <v>9</v>
      </c>
      <c r="I21" s="10">
        <f>9*H21/E21</f>
        <v>16.2</v>
      </c>
    </row>
    <row r="24" spans="2:23" ht="15" thickBot="1" x14ac:dyDescent="0.45"/>
    <row r="25" spans="2:23" ht="14.5" customHeight="1" x14ac:dyDescent="0.4">
      <c r="B25" s="52" t="s">
        <v>118</v>
      </c>
      <c r="C25" s="6" t="s">
        <v>33</v>
      </c>
      <c r="D25" s="8" t="s">
        <v>32</v>
      </c>
      <c r="E25" s="8" t="s">
        <v>31</v>
      </c>
      <c r="F25" s="8" t="s">
        <v>30</v>
      </c>
      <c r="G25" s="8" t="s">
        <v>28</v>
      </c>
      <c r="H25" s="8" t="s">
        <v>29</v>
      </c>
      <c r="I25" s="8" t="s">
        <v>27</v>
      </c>
      <c r="J25" s="8" t="s">
        <v>26</v>
      </c>
      <c r="K25" s="8" t="s">
        <v>25</v>
      </c>
      <c r="L25" s="8" t="s">
        <v>24</v>
      </c>
      <c r="M25" s="8" t="s">
        <v>23</v>
      </c>
      <c r="N25" s="8" t="s">
        <v>22</v>
      </c>
      <c r="O25" s="8" t="s">
        <v>21</v>
      </c>
      <c r="P25" s="8" t="s">
        <v>37</v>
      </c>
      <c r="Q25" s="8" t="s">
        <v>38</v>
      </c>
      <c r="R25" s="8" t="s">
        <v>20</v>
      </c>
      <c r="S25" s="8" t="s">
        <v>19</v>
      </c>
      <c r="T25" s="8" t="s">
        <v>18</v>
      </c>
      <c r="U25" s="8" t="s">
        <v>17</v>
      </c>
      <c r="V25" s="8" t="s">
        <v>16</v>
      </c>
      <c r="W25" s="9" t="s">
        <v>15</v>
      </c>
    </row>
    <row r="26" spans="2:23" x14ac:dyDescent="0.4">
      <c r="B26" s="53"/>
      <c r="C26" s="4" t="s">
        <v>13</v>
      </c>
      <c r="D26" s="10">
        <f>VLOOKUP($C26,$C$4:$S$17,MATCH(D$25,$C$3:$S$3,0),FALSE)</f>
        <v>1</v>
      </c>
      <c r="E26" s="10">
        <f t="shared" ref="E26:S26" si="4">VLOOKUP($C26,$C$4:$S$17,MATCH(E$25,$C$3:$S$3,0),FALSE)</f>
        <v>3</v>
      </c>
      <c r="F26" s="10">
        <f t="shared" si="4"/>
        <v>3</v>
      </c>
      <c r="G26" s="10">
        <f t="shared" si="4"/>
        <v>2</v>
      </c>
      <c r="H26" s="10">
        <f t="shared" si="4"/>
        <v>2</v>
      </c>
      <c r="I26" s="10">
        <f t="shared" si="4"/>
        <v>2</v>
      </c>
      <c r="J26" s="10">
        <f t="shared" si="4"/>
        <v>1</v>
      </c>
      <c r="K26" s="10">
        <f t="shared" si="4"/>
        <v>0</v>
      </c>
      <c r="L26" s="10">
        <f t="shared" si="4"/>
        <v>0</v>
      </c>
      <c r="M26" s="10">
        <f t="shared" si="4"/>
        <v>1</v>
      </c>
      <c r="N26" s="10">
        <f t="shared" si="4"/>
        <v>0</v>
      </c>
      <c r="O26" s="10">
        <f t="shared" si="4"/>
        <v>0</v>
      </c>
      <c r="P26" s="10">
        <f t="shared" si="4"/>
        <v>0</v>
      </c>
      <c r="Q26" s="10">
        <f t="shared" si="4"/>
        <v>0</v>
      </c>
      <c r="R26" s="10">
        <f t="shared" si="4"/>
        <v>0</v>
      </c>
      <c r="S26" s="10">
        <f t="shared" si="4"/>
        <v>0</v>
      </c>
      <c r="T26" s="11">
        <f t="shared" ref="T26:T35" si="5">G26/F26</f>
        <v>0.66666666666666663</v>
      </c>
      <c r="U26" s="11">
        <f t="shared" ref="U26:U35" si="6">(J26+(2*K26)+(3*L26)+(4*M26))/F26</f>
        <v>1.6666666666666667</v>
      </c>
      <c r="V26" s="11">
        <f>(G26+N26+Q26+O26)/E26</f>
        <v>0.66666666666666663</v>
      </c>
      <c r="W26" s="12">
        <f>U26+V26</f>
        <v>2.3333333333333335</v>
      </c>
    </row>
    <row r="27" spans="2:23" x14ac:dyDescent="0.4">
      <c r="B27" s="53"/>
      <c r="C27" s="4" t="s">
        <v>93</v>
      </c>
      <c r="D27" s="10">
        <f t="shared" ref="D27:S35" si="7">VLOOKUP($C27,$C$4:$S$17,MATCH(D$25,$C$3:$S$3,0),FALSE)</f>
        <v>1</v>
      </c>
      <c r="E27" s="10">
        <f t="shared" si="7"/>
        <v>3</v>
      </c>
      <c r="F27" s="10">
        <f t="shared" si="7"/>
        <v>3</v>
      </c>
      <c r="G27" s="10">
        <f t="shared" si="7"/>
        <v>2</v>
      </c>
      <c r="H27" s="10">
        <f t="shared" si="7"/>
        <v>2</v>
      </c>
      <c r="I27" s="10">
        <f t="shared" si="7"/>
        <v>1</v>
      </c>
      <c r="J27" s="10">
        <f t="shared" si="7"/>
        <v>2</v>
      </c>
      <c r="K27" s="10">
        <f t="shared" si="7"/>
        <v>0</v>
      </c>
      <c r="L27" s="10">
        <f t="shared" si="7"/>
        <v>0</v>
      </c>
      <c r="M27" s="10">
        <f t="shared" si="7"/>
        <v>0</v>
      </c>
      <c r="N27" s="10">
        <f t="shared" si="7"/>
        <v>0</v>
      </c>
      <c r="O27" s="10">
        <f t="shared" si="7"/>
        <v>0</v>
      </c>
      <c r="P27" s="10">
        <f t="shared" si="7"/>
        <v>0</v>
      </c>
      <c r="Q27" s="10">
        <f t="shared" si="7"/>
        <v>0</v>
      </c>
      <c r="R27" s="10">
        <f t="shared" si="7"/>
        <v>0</v>
      </c>
      <c r="S27" s="10">
        <f t="shared" si="7"/>
        <v>0</v>
      </c>
      <c r="T27" s="11">
        <f t="shared" si="5"/>
        <v>0.66666666666666663</v>
      </c>
      <c r="U27" s="11">
        <f t="shared" si="6"/>
        <v>0.66666666666666663</v>
      </c>
      <c r="V27" s="11">
        <f t="shared" ref="V27:V35" si="8">(G27+N27+Q27+O27)/E27</f>
        <v>0.66666666666666663</v>
      </c>
      <c r="W27" s="12">
        <f t="shared" ref="W27:W36" si="9">U27+V27</f>
        <v>1.3333333333333333</v>
      </c>
    </row>
    <row r="28" spans="2:23" x14ac:dyDescent="0.4">
      <c r="B28" s="53"/>
      <c r="C28" s="4" t="s">
        <v>92</v>
      </c>
      <c r="D28" s="10">
        <f t="shared" si="7"/>
        <v>1</v>
      </c>
      <c r="E28" s="10">
        <f t="shared" si="7"/>
        <v>3</v>
      </c>
      <c r="F28" s="10">
        <f t="shared" si="7"/>
        <v>3</v>
      </c>
      <c r="G28" s="10">
        <f t="shared" si="7"/>
        <v>2</v>
      </c>
      <c r="H28" s="10">
        <f t="shared" si="7"/>
        <v>1</v>
      </c>
      <c r="I28" s="10">
        <f t="shared" si="7"/>
        <v>1</v>
      </c>
      <c r="J28" s="10">
        <f t="shared" si="7"/>
        <v>1</v>
      </c>
      <c r="K28" s="10">
        <f t="shared" si="7"/>
        <v>1</v>
      </c>
      <c r="L28" s="10">
        <f t="shared" si="7"/>
        <v>0</v>
      </c>
      <c r="M28" s="10">
        <f t="shared" si="7"/>
        <v>0</v>
      </c>
      <c r="N28" s="10">
        <f t="shared" si="7"/>
        <v>0</v>
      </c>
      <c r="O28" s="10">
        <f t="shared" si="7"/>
        <v>0</v>
      </c>
      <c r="P28" s="10">
        <f t="shared" si="7"/>
        <v>0</v>
      </c>
      <c r="Q28" s="10">
        <f t="shared" si="7"/>
        <v>0</v>
      </c>
      <c r="R28" s="10">
        <f t="shared" si="7"/>
        <v>0</v>
      </c>
      <c r="S28" s="10">
        <f t="shared" si="7"/>
        <v>0</v>
      </c>
      <c r="T28" s="11">
        <f t="shared" si="5"/>
        <v>0.66666666666666663</v>
      </c>
      <c r="U28" s="11">
        <f t="shared" si="6"/>
        <v>1</v>
      </c>
      <c r="V28" s="11">
        <f t="shared" si="8"/>
        <v>0.66666666666666663</v>
      </c>
      <c r="W28" s="12">
        <f t="shared" si="9"/>
        <v>1.6666666666666665</v>
      </c>
    </row>
    <row r="29" spans="2:23" x14ac:dyDescent="0.4">
      <c r="B29" s="53"/>
      <c r="C29" s="4" t="s">
        <v>40</v>
      </c>
      <c r="D29" s="10">
        <f t="shared" si="7"/>
        <v>1</v>
      </c>
      <c r="E29" s="10">
        <f t="shared" si="7"/>
        <v>3</v>
      </c>
      <c r="F29" s="10">
        <f t="shared" si="7"/>
        <v>3</v>
      </c>
      <c r="G29" s="10">
        <f t="shared" si="7"/>
        <v>2</v>
      </c>
      <c r="H29" s="10">
        <f t="shared" si="7"/>
        <v>2</v>
      </c>
      <c r="I29" s="10">
        <f t="shared" si="7"/>
        <v>1</v>
      </c>
      <c r="J29" s="10">
        <f t="shared" si="7"/>
        <v>1</v>
      </c>
      <c r="K29" s="10">
        <f t="shared" si="7"/>
        <v>0</v>
      </c>
      <c r="L29" s="10">
        <f t="shared" si="7"/>
        <v>1</v>
      </c>
      <c r="M29" s="10">
        <f t="shared" si="7"/>
        <v>0</v>
      </c>
      <c r="N29" s="10">
        <f t="shared" si="7"/>
        <v>0</v>
      </c>
      <c r="O29" s="10">
        <f t="shared" si="7"/>
        <v>0</v>
      </c>
      <c r="P29" s="10">
        <f t="shared" si="7"/>
        <v>0</v>
      </c>
      <c r="Q29" s="10">
        <f t="shared" si="7"/>
        <v>0</v>
      </c>
      <c r="R29" s="10">
        <f t="shared" si="7"/>
        <v>0</v>
      </c>
      <c r="S29" s="10">
        <f t="shared" si="7"/>
        <v>0</v>
      </c>
      <c r="T29" s="11">
        <f t="shared" si="5"/>
        <v>0.66666666666666663</v>
      </c>
      <c r="U29" s="11">
        <f t="shared" si="6"/>
        <v>1.3333333333333333</v>
      </c>
      <c r="V29" s="11">
        <f t="shared" si="8"/>
        <v>0.66666666666666663</v>
      </c>
      <c r="W29" s="12">
        <f t="shared" si="9"/>
        <v>2</v>
      </c>
    </row>
    <row r="30" spans="2:23" x14ac:dyDescent="0.4">
      <c r="B30" s="53"/>
      <c r="C30" s="4" t="s">
        <v>94</v>
      </c>
      <c r="D30" s="10">
        <f t="shared" si="7"/>
        <v>1</v>
      </c>
      <c r="E30" s="10">
        <f t="shared" si="7"/>
        <v>3</v>
      </c>
      <c r="F30" s="10">
        <f t="shared" si="7"/>
        <v>3</v>
      </c>
      <c r="G30" s="10">
        <f t="shared" si="7"/>
        <v>2</v>
      </c>
      <c r="H30" s="10">
        <f t="shared" si="7"/>
        <v>1</v>
      </c>
      <c r="I30" s="10">
        <f t="shared" si="7"/>
        <v>2</v>
      </c>
      <c r="J30" s="10">
        <f t="shared" si="7"/>
        <v>1</v>
      </c>
      <c r="K30" s="10">
        <f t="shared" si="7"/>
        <v>0</v>
      </c>
      <c r="L30" s="10">
        <f t="shared" si="7"/>
        <v>1</v>
      </c>
      <c r="M30" s="10">
        <f t="shared" si="7"/>
        <v>0</v>
      </c>
      <c r="N30" s="10">
        <f t="shared" si="7"/>
        <v>0</v>
      </c>
      <c r="O30" s="10">
        <f t="shared" si="7"/>
        <v>0</v>
      </c>
      <c r="P30" s="10">
        <f t="shared" si="7"/>
        <v>0</v>
      </c>
      <c r="Q30" s="10">
        <f t="shared" si="7"/>
        <v>0</v>
      </c>
      <c r="R30" s="10">
        <f t="shared" si="7"/>
        <v>0</v>
      </c>
      <c r="S30" s="10">
        <f t="shared" si="7"/>
        <v>0</v>
      </c>
      <c r="T30" s="11">
        <f t="shared" si="5"/>
        <v>0.66666666666666663</v>
      </c>
      <c r="U30" s="11">
        <f t="shared" si="6"/>
        <v>1.3333333333333333</v>
      </c>
      <c r="V30" s="11">
        <f t="shared" si="8"/>
        <v>0.66666666666666663</v>
      </c>
      <c r="W30" s="12">
        <f t="shared" si="9"/>
        <v>2</v>
      </c>
    </row>
    <row r="31" spans="2:23" x14ac:dyDescent="0.4">
      <c r="B31" s="53"/>
      <c r="C31" s="4" t="s">
        <v>46</v>
      </c>
      <c r="D31" s="10">
        <f t="shared" si="7"/>
        <v>1</v>
      </c>
      <c r="E31" s="10">
        <f t="shared" si="7"/>
        <v>3</v>
      </c>
      <c r="F31" s="10">
        <f t="shared" si="7"/>
        <v>3</v>
      </c>
      <c r="G31" s="10">
        <f t="shared" si="7"/>
        <v>2</v>
      </c>
      <c r="H31" s="10">
        <f t="shared" si="7"/>
        <v>2</v>
      </c>
      <c r="I31" s="10">
        <f t="shared" si="7"/>
        <v>1</v>
      </c>
      <c r="J31" s="10">
        <f t="shared" si="7"/>
        <v>2</v>
      </c>
      <c r="K31" s="10">
        <f t="shared" si="7"/>
        <v>0</v>
      </c>
      <c r="L31" s="10">
        <f t="shared" si="7"/>
        <v>0</v>
      </c>
      <c r="M31" s="10">
        <f t="shared" si="7"/>
        <v>0</v>
      </c>
      <c r="N31" s="10">
        <f t="shared" si="7"/>
        <v>0</v>
      </c>
      <c r="O31" s="10">
        <f t="shared" si="7"/>
        <v>0</v>
      </c>
      <c r="P31" s="10">
        <f t="shared" si="7"/>
        <v>0</v>
      </c>
      <c r="Q31" s="10">
        <f t="shared" si="7"/>
        <v>0</v>
      </c>
      <c r="R31" s="10">
        <f t="shared" si="7"/>
        <v>0</v>
      </c>
      <c r="S31" s="10">
        <f t="shared" si="7"/>
        <v>0</v>
      </c>
      <c r="T31" s="11">
        <f t="shared" si="5"/>
        <v>0.66666666666666663</v>
      </c>
      <c r="U31" s="11">
        <f t="shared" si="6"/>
        <v>0.66666666666666663</v>
      </c>
      <c r="V31" s="11">
        <f t="shared" si="8"/>
        <v>0.66666666666666663</v>
      </c>
      <c r="W31" s="12">
        <f t="shared" si="9"/>
        <v>1.3333333333333333</v>
      </c>
    </row>
    <row r="32" spans="2:23" x14ac:dyDescent="0.4">
      <c r="B32" s="53"/>
      <c r="C32" s="4" t="s">
        <v>95</v>
      </c>
      <c r="D32" s="10">
        <f t="shared" si="7"/>
        <v>1</v>
      </c>
      <c r="E32" s="10">
        <f t="shared" si="7"/>
        <v>3</v>
      </c>
      <c r="F32" s="10">
        <f t="shared" si="7"/>
        <v>3</v>
      </c>
      <c r="G32" s="10">
        <f t="shared" si="7"/>
        <v>3</v>
      </c>
      <c r="H32" s="10">
        <f t="shared" si="7"/>
        <v>2</v>
      </c>
      <c r="I32" s="10">
        <f t="shared" si="7"/>
        <v>2</v>
      </c>
      <c r="J32" s="10">
        <f t="shared" si="7"/>
        <v>2</v>
      </c>
      <c r="K32" s="10">
        <f t="shared" si="7"/>
        <v>1</v>
      </c>
      <c r="L32" s="10">
        <f t="shared" si="7"/>
        <v>0</v>
      </c>
      <c r="M32" s="10">
        <f t="shared" si="7"/>
        <v>0</v>
      </c>
      <c r="N32" s="10">
        <f t="shared" si="7"/>
        <v>0</v>
      </c>
      <c r="O32" s="10">
        <f t="shared" si="7"/>
        <v>0</v>
      </c>
      <c r="P32" s="10">
        <f t="shared" si="7"/>
        <v>0</v>
      </c>
      <c r="Q32" s="10">
        <f t="shared" si="7"/>
        <v>0</v>
      </c>
      <c r="R32" s="10">
        <f t="shared" si="7"/>
        <v>0</v>
      </c>
      <c r="S32" s="10">
        <f t="shared" si="7"/>
        <v>0</v>
      </c>
      <c r="T32" s="11">
        <f t="shared" si="5"/>
        <v>1</v>
      </c>
      <c r="U32" s="11">
        <f t="shared" si="6"/>
        <v>1.3333333333333333</v>
      </c>
      <c r="V32" s="11">
        <f t="shared" si="8"/>
        <v>1</v>
      </c>
      <c r="W32" s="12">
        <f t="shared" si="9"/>
        <v>2.333333333333333</v>
      </c>
    </row>
    <row r="33" spans="2:23" x14ac:dyDescent="0.4">
      <c r="B33" s="53"/>
      <c r="C33" s="4" t="s">
        <v>6</v>
      </c>
      <c r="D33" s="10">
        <f t="shared" si="7"/>
        <v>1</v>
      </c>
      <c r="E33" s="10">
        <f t="shared" si="7"/>
        <v>3</v>
      </c>
      <c r="F33" s="10">
        <f t="shared" si="7"/>
        <v>2</v>
      </c>
      <c r="G33" s="10">
        <f t="shared" si="7"/>
        <v>2</v>
      </c>
      <c r="H33" s="10">
        <f t="shared" si="7"/>
        <v>1</v>
      </c>
      <c r="I33" s="10">
        <f t="shared" si="7"/>
        <v>2</v>
      </c>
      <c r="J33" s="10">
        <f t="shared" si="7"/>
        <v>2</v>
      </c>
      <c r="K33" s="10">
        <f t="shared" si="7"/>
        <v>0</v>
      </c>
      <c r="L33" s="10">
        <f t="shared" si="7"/>
        <v>0</v>
      </c>
      <c r="M33" s="10">
        <f t="shared" si="7"/>
        <v>0</v>
      </c>
      <c r="N33" s="10">
        <f t="shared" si="7"/>
        <v>0</v>
      </c>
      <c r="O33" s="10">
        <f t="shared" si="7"/>
        <v>0</v>
      </c>
      <c r="P33" s="10">
        <f t="shared" si="7"/>
        <v>0</v>
      </c>
      <c r="Q33" s="10">
        <f t="shared" si="7"/>
        <v>0</v>
      </c>
      <c r="R33" s="10">
        <f t="shared" si="7"/>
        <v>1</v>
      </c>
      <c r="S33" s="10">
        <f t="shared" si="7"/>
        <v>0</v>
      </c>
      <c r="T33" s="11">
        <f t="shared" si="5"/>
        <v>1</v>
      </c>
      <c r="U33" s="11">
        <f t="shared" si="6"/>
        <v>1</v>
      </c>
      <c r="V33" s="11">
        <f t="shared" si="8"/>
        <v>0.66666666666666663</v>
      </c>
      <c r="W33" s="12">
        <f t="shared" si="9"/>
        <v>1.6666666666666665</v>
      </c>
    </row>
    <row r="34" spans="2:23" x14ac:dyDescent="0.4">
      <c r="B34" s="53"/>
      <c r="C34" s="4" t="s">
        <v>96</v>
      </c>
      <c r="D34" s="10">
        <f t="shared" si="7"/>
        <v>1</v>
      </c>
      <c r="E34" s="10">
        <f t="shared" si="7"/>
        <v>3</v>
      </c>
      <c r="F34" s="10">
        <f t="shared" si="7"/>
        <v>2</v>
      </c>
      <c r="G34" s="10">
        <f t="shared" si="7"/>
        <v>1</v>
      </c>
      <c r="H34" s="10">
        <f t="shared" si="7"/>
        <v>2</v>
      </c>
      <c r="I34" s="10">
        <f t="shared" si="7"/>
        <v>1</v>
      </c>
      <c r="J34" s="10">
        <f t="shared" si="7"/>
        <v>1</v>
      </c>
      <c r="K34" s="10">
        <f t="shared" si="7"/>
        <v>0</v>
      </c>
      <c r="L34" s="10">
        <f t="shared" si="7"/>
        <v>0</v>
      </c>
      <c r="M34" s="10">
        <f t="shared" si="7"/>
        <v>0</v>
      </c>
      <c r="N34" s="10">
        <f t="shared" si="7"/>
        <v>1</v>
      </c>
      <c r="O34" s="10">
        <f t="shared" si="7"/>
        <v>0</v>
      </c>
      <c r="P34" s="10">
        <f t="shared" si="7"/>
        <v>0</v>
      </c>
      <c r="Q34" s="10">
        <f t="shared" si="7"/>
        <v>0</v>
      </c>
      <c r="R34" s="10">
        <f t="shared" si="7"/>
        <v>0</v>
      </c>
      <c r="S34" s="10">
        <f t="shared" si="7"/>
        <v>0</v>
      </c>
      <c r="T34" s="11">
        <f t="shared" si="5"/>
        <v>0.5</v>
      </c>
      <c r="U34" s="11">
        <f t="shared" si="6"/>
        <v>0.5</v>
      </c>
      <c r="V34" s="11">
        <f t="shared" si="8"/>
        <v>0.66666666666666663</v>
      </c>
      <c r="W34" s="12">
        <f t="shared" si="9"/>
        <v>1.1666666666666665</v>
      </c>
    </row>
    <row r="35" spans="2:23" x14ac:dyDescent="0.4">
      <c r="B35" s="53"/>
      <c r="C35" s="4" t="s">
        <v>47</v>
      </c>
      <c r="D35" s="10">
        <f t="shared" si="7"/>
        <v>1</v>
      </c>
      <c r="E35" s="10">
        <f t="shared" si="7"/>
        <v>3</v>
      </c>
      <c r="F35" s="10">
        <f t="shared" si="7"/>
        <v>3</v>
      </c>
      <c r="G35" s="10">
        <f t="shared" si="7"/>
        <v>2</v>
      </c>
      <c r="H35" s="10">
        <f t="shared" si="7"/>
        <v>1</v>
      </c>
      <c r="I35" s="10">
        <f t="shared" si="7"/>
        <v>3</v>
      </c>
      <c r="J35" s="10">
        <f t="shared" si="7"/>
        <v>1</v>
      </c>
      <c r="K35" s="10">
        <f t="shared" si="7"/>
        <v>0</v>
      </c>
      <c r="L35" s="10">
        <f t="shared" si="7"/>
        <v>1</v>
      </c>
      <c r="M35" s="10">
        <f t="shared" si="7"/>
        <v>0</v>
      </c>
      <c r="N35" s="10">
        <f t="shared" si="7"/>
        <v>0</v>
      </c>
      <c r="O35" s="10">
        <f t="shared" si="7"/>
        <v>0</v>
      </c>
      <c r="P35" s="10">
        <f t="shared" si="7"/>
        <v>0</v>
      </c>
      <c r="Q35" s="10">
        <f t="shared" si="7"/>
        <v>0</v>
      </c>
      <c r="R35" s="10">
        <f t="shared" si="7"/>
        <v>0</v>
      </c>
      <c r="S35" s="10">
        <f t="shared" si="7"/>
        <v>0</v>
      </c>
      <c r="T35" s="11">
        <f t="shared" si="5"/>
        <v>0.66666666666666663</v>
      </c>
      <c r="U35" s="11">
        <f t="shared" si="6"/>
        <v>1.3333333333333333</v>
      </c>
      <c r="V35" s="11">
        <f t="shared" si="8"/>
        <v>0.66666666666666663</v>
      </c>
      <c r="W35" s="12">
        <f t="shared" si="9"/>
        <v>2</v>
      </c>
    </row>
    <row r="36" spans="2:23" x14ac:dyDescent="0.4">
      <c r="B36" s="53"/>
      <c r="C36" s="4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1"/>
      <c r="U36" s="11"/>
      <c r="V36" s="11"/>
      <c r="W36" s="12">
        <f t="shared" si="9"/>
        <v>0</v>
      </c>
    </row>
    <row r="37" spans="2:23" x14ac:dyDescent="0.4">
      <c r="B37" s="53"/>
      <c r="C37" s="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11"/>
      <c r="W37" s="12"/>
    </row>
    <row r="38" spans="2:23" x14ac:dyDescent="0.4">
      <c r="B38" s="53"/>
      <c r="C38" s="3" t="s">
        <v>5</v>
      </c>
      <c r="D38" s="13" t="s">
        <v>49</v>
      </c>
      <c r="E38" s="13" t="s">
        <v>4</v>
      </c>
      <c r="F38" s="13" t="s">
        <v>3</v>
      </c>
      <c r="G38" s="13" t="s">
        <v>2</v>
      </c>
      <c r="H38" s="13" t="s">
        <v>36</v>
      </c>
      <c r="I38" s="3" t="s">
        <v>42</v>
      </c>
      <c r="J38" s="10"/>
      <c r="K38" s="10"/>
      <c r="L38" s="10"/>
      <c r="M38" s="33"/>
      <c r="N38" s="34"/>
      <c r="O38" s="33"/>
      <c r="P38" s="33"/>
      <c r="Q38" s="33"/>
      <c r="R38" s="33"/>
      <c r="S38" s="10"/>
      <c r="T38" s="10"/>
      <c r="U38" s="11"/>
      <c r="V38" s="11"/>
      <c r="W38" s="12"/>
    </row>
    <row r="39" spans="2:23" x14ac:dyDescent="0.4">
      <c r="B39" s="53"/>
      <c r="C39" s="4" t="s">
        <v>40</v>
      </c>
      <c r="D39" s="4">
        <v>1</v>
      </c>
      <c r="E39" s="4">
        <v>5</v>
      </c>
      <c r="F39" s="4"/>
      <c r="G39" s="4">
        <v>11</v>
      </c>
      <c r="H39" s="4">
        <v>9</v>
      </c>
      <c r="I39" s="4">
        <v>16.2</v>
      </c>
      <c r="J39" s="10"/>
      <c r="K39" s="10"/>
      <c r="L39" s="10"/>
      <c r="M39" s="33" t="s">
        <v>53</v>
      </c>
      <c r="N39" s="34">
        <v>45056</v>
      </c>
      <c r="O39" s="33" t="s">
        <v>67</v>
      </c>
      <c r="P39" s="33" t="s">
        <v>115</v>
      </c>
      <c r="Q39" s="33" t="s">
        <v>50</v>
      </c>
      <c r="R39" s="33" t="s">
        <v>116</v>
      </c>
      <c r="S39" s="10"/>
      <c r="T39" s="10"/>
      <c r="U39" s="11"/>
      <c r="V39" s="11"/>
      <c r="W39" s="12"/>
    </row>
    <row r="40" spans="2:23" ht="15" thickBot="1" x14ac:dyDescent="0.45">
      <c r="B40" s="54"/>
      <c r="C40" s="7"/>
      <c r="D40" s="10"/>
      <c r="E40" s="10"/>
      <c r="F40" s="10"/>
      <c r="G40" s="10"/>
      <c r="H40" s="10"/>
      <c r="I40" s="10"/>
      <c r="J40" s="14"/>
      <c r="K40" s="14"/>
      <c r="L40" s="14"/>
      <c r="M40" s="35"/>
      <c r="N40" s="35"/>
      <c r="O40" s="35" t="s">
        <v>52</v>
      </c>
      <c r="P40" s="35" t="s">
        <v>119</v>
      </c>
      <c r="Q40" s="35" t="s">
        <v>51</v>
      </c>
      <c r="R40" s="35" t="s">
        <v>54</v>
      </c>
      <c r="S40" s="14"/>
      <c r="T40" s="14"/>
      <c r="U40" s="15"/>
      <c r="V40" s="15"/>
      <c r="W40" s="16"/>
    </row>
    <row r="41" spans="2:23" x14ac:dyDescent="0.4">
      <c r="B41" s="5"/>
      <c r="C41" s="5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8"/>
      <c r="V41" s="18"/>
      <c r="W41" s="18"/>
    </row>
    <row r="42" spans="2:23" x14ac:dyDescent="0.4">
      <c r="B42" s="5"/>
      <c r="C42" s="5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8"/>
      <c r="V42" s="18"/>
      <c r="W42" s="18"/>
    </row>
  </sheetData>
  <mergeCells count="1">
    <mergeCell ref="B25:B40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4AAAB-9109-4B17-A7C8-AB7E698DFFBF}">
  <dimension ref="B3:W44"/>
  <sheetViews>
    <sheetView topLeftCell="A7" zoomScaleNormal="100" workbookViewId="0">
      <selection activeCell="H37" sqref="H28:H37"/>
    </sheetView>
  </sheetViews>
  <sheetFormatPr defaultRowHeight="14.6" x14ac:dyDescent="0.4"/>
  <cols>
    <col min="14" max="14" width="9.3828125" bestFit="1" customWidth="1"/>
    <col min="16" max="16" width="11.69140625" bestFit="1" customWidth="1"/>
    <col min="18" max="18" width="10.3828125" bestFit="1" customWidth="1"/>
  </cols>
  <sheetData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48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1">
        <v>1</v>
      </c>
      <c r="E5" s="21">
        <v>3</v>
      </c>
      <c r="F5" s="21">
        <v>3</v>
      </c>
      <c r="G5" s="21">
        <v>3</v>
      </c>
      <c r="H5" s="21">
        <v>3</v>
      </c>
      <c r="I5" s="21">
        <v>3</v>
      </c>
      <c r="J5" s="21">
        <v>1</v>
      </c>
      <c r="K5" s="21">
        <v>2</v>
      </c>
      <c r="L5" s="21"/>
      <c r="M5" s="21"/>
      <c r="N5" s="21"/>
      <c r="O5" s="21"/>
      <c r="P5" s="21"/>
      <c r="Q5" s="21"/>
      <c r="R5" s="21"/>
      <c r="S5" s="21"/>
      <c r="T5" s="11">
        <f t="shared" ref="T5:T17" si="0">G5/F5</f>
        <v>1</v>
      </c>
      <c r="U5" s="11">
        <f t="shared" ref="U5:U17" si="1">(J5+(2*K5)+(3*L5)+(4*M5))/F5</f>
        <v>1.6666666666666667</v>
      </c>
      <c r="V5" s="11">
        <f t="shared" ref="V5:V17" si="2">(G5+N5+Q5+O5)/E5</f>
        <v>1</v>
      </c>
      <c r="W5" s="12">
        <f t="shared" ref="W5:W17" si="3">U5+V5</f>
        <v>2.666666666666667</v>
      </c>
    </row>
    <row r="6" spans="3:23" x14ac:dyDescent="0.4">
      <c r="C6" t="s">
        <v>93</v>
      </c>
      <c r="D6" s="21">
        <v>1</v>
      </c>
      <c r="E6" s="21">
        <v>3</v>
      </c>
      <c r="F6" s="21">
        <v>3</v>
      </c>
      <c r="G6" s="21">
        <v>3</v>
      </c>
      <c r="H6" s="21"/>
      <c r="I6" s="21">
        <v>4</v>
      </c>
      <c r="J6" s="21">
        <v>2</v>
      </c>
      <c r="K6" s="21">
        <v>1</v>
      </c>
      <c r="L6" s="21"/>
      <c r="M6" s="21"/>
      <c r="N6" s="21"/>
      <c r="O6" s="21"/>
      <c r="P6" s="21"/>
      <c r="Q6" s="21"/>
      <c r="R6" s="21"/>
      <c r="S6" s="21"/>
      <c r="T6" s="11">
        <f t="shared" si="0"/>
        <v>1</v>
      </c>
      <c r="U6" s="11">
        <f t="shared" si="1"/>
        <v>1.3333333333333333</v>
      </c>
      <c r="V6" s="11">
        <f t="shared" si="2"/>
        <v>1</v>
      </c>
      <c r="W6" s="12">
        <f t="shared" si="3"/>
        <v>2.333333333333333</v>
      </c>
    </row>
    <row r="7" spans="3:23" x14ac:dyDescent="0.4">
      <c r="C7" t="s">
        <v>92</v>
      </c>
      <c r="D7" s="21">
        <v>1</v>
      </c>
      <c r="E7" s="21">
        <v>3</v>
      </c>
      <c r="F7" s="21">
        <v>3</v>
      </c>
      <c r="G7" s="21">
        <v>2</v>
      </c>
      <c r="H7" s="21">
        <v>1</v>
      </c>
      <c r="I7" s="21"/>
      <c r="J7" s="21">
        <v>2</v>
      </c>
      <c r="K7" s="21"/>
      <c r="L7" s="21"/>
      <c r="M7" s="21"/>
      <c r="N7" s="21"/>
      <c r="O7" s="21"/>
      <c r="P7" s="21"/>
      <c r="Q7" s="21"/>
      <c r="R7" s="21"/>
      <c r="S7" s="21"/>
      <c r="T7" s="11">
        <f t="shared" si="0"/>
        <v>0.66666666666666663</v>
      </c>
      <c r="U7" s="11">
        <f t="shared" si="1"/>
        <v>0.66666666666666663</v>
      </c>
      <c r="V7" s="11">
        <f t="shared" si="2"/>
        <v>0.66666666666666663</v>
      </c>
      <c r="W7" s="12">
        <f t="shared" si="3"/>
        <v>1.3333333333333333</v>
      </c>
    </row>
    <row r="8" spans="3:23" x14ac:dyDescent="0.4">
      <c r="C8" t="s">
        <v>47</v>
      </c>
      <c r="L8" s="21"/>
      <c r="M8" s="21"/>
      <c r="N8" s="21"/>
      <c r="O8" s="21"/>
      <c r="P8" s="21"/>
      <c r="Q8" s="21"/>
      <c r="R8" s="21"/>
      <c r="S8" s="21"/>
      <c r="T8" s="11">
        <f>G11/F11</f>
        <v>0.33333333333333331</v>
      </c>
      <c r="U8" s="11">
        <f>(J11+(2*K11)+(3*L8)+(4*M8))/F11</f>
        <v>0.66666666666666663</v>
      </c>
      <c r="V8" s="11">
        <f>(G11+N8+Q8+O8)/E11</f>
        <v>0.33333333333333331</v>
      </c>
      <c r="W8" s="12">
        <f t="shared" si="3"/>
        <v>1</v>
      </c>
    </row>
    <row r="9" spans="3:23" x14ac:dyDescent="0.4">
      <c r="C9" t="s">
        <v>94</v>
      </c>
      <c r="D9" s="21">
        <v>1</v>
      </c>
      <c r="E9" s="21">
        <v>3</v>
      </c>
      <c r="F9" s="21">
        <v>3</v>
      </c>
      <c r="G9" s="21">
        <v>3</v>
      </c>
      <c r="H9" s="21">
        <v>2</v>
      </c>
      <c r="I9" s="21">
        <v>3</v>
      </c>
      <c r="J9" s="21">
        <v>3</v>
      </c>
      <c r="K9" s="21"/>
      <c r="L9" s="21"/>
      <c r="M9" s="21"/>
      <c r="N9" s="21"/>
      <c r="O9" s="21"/>
      <c r="P9" s="21"/>
      <c r="Q9" s="21"/>
      <c r="R9" s="21"/>
      <c r="S9" s="21"/>
      <c r="T9" s="11">
        <f t="shared" si="0"/>
        <v>1</v>
      </c>
      <c r="U9" s="11">
        <f t="shared" si="1"/>
        <v>1</v>
      </c>
      <c r="V9" s="11">
        <f t="shared" si="2"/>
        <v>1</v>
      </c>
      <c r="W9" s="12">
        <f t="shared" si="3"/>
        <v>2</v>
      </c>
    </row>
    <row r="10" spans="3:23" x14ac:dyDescent="0.4">
      <c r="C10" t="s">
        <v>6</v>
      </c>
      <c r="D10" s="21">
        <v>1</v>
      </c>
      <c r="E10" s="21">
        <v>3</v>
      </c>
      <c r="F10" s="21">
        <v>3</v>
      </c>
      <c r="G10" s="21">
        <v>1</v>
      </c>
      <c r="H10" s="21"/>
      <c r="I10" s="21">
        <v>1</v>
      </c>
      <c r="J10" s="21">
        <v>1</v>
      </c>
      <c r="K10" s="21"/>
      <c r="L10" s="21"/>
      <c r="M10" s="21"/>
      <c r="N10" s="21"/>
      <c r="O10" s="21"/>
      <c r="P10" s="21"/>
      <c r="Q10" s="21"/>
      <c r="R10" s="21"/>
      <c r="S10" s="21"/>
      <c r="T10" s="11">
        <f t="shared" si="0"/>
        <v>0.33333333333333331</v>
      </c>
      <c r="U10" s="11">
        <f t="shared" si="1"/>
        <v>0.33333333333333331</v>
      </c>
      <c r="V10" s="11">
        <f t="shared" si="2"/>
        <v>0.33333333333333331</v>
      </c>
      <c r="W10" s="12">
        <f t="shared" si="3"/>
        <v>0.66666666666666663</v>
      </c>
    </row>
    <row r="11" spans="3:23" x14ac:dyDescent="0.4">
      <c r="C11" t="s">
        <v>95</v>
      </c>
      <c r="D11" s="21">
        <v>1</v>
      </c>
      <c r="E11" s="21">
        <v>3</v>
      </c>
      <c r="F11" s="21">
        <v>3</v>
      </c>
      <c r="G11" s="21">
        <v>1</v>
      </c>
      <c r="H11" s="21">
        <v>1</v>
      </c>
      <c r="I11" s="21">
        <v>2</v>
      </c>
      <c r="J11" s="21"/>
      <c r="K11" s="21">
        <v>1</v>
      </c>
      <c r="L11" s="21"/>
      <c r="M11" s="21"/>
      <c r="N11" s="21"/>
      <c r="O11" s="21"/>
      <c r="P11" s="21"/>
      <c r="Q11" s="21"/>
      <c r="R11" s="21"/>
      <c r="S11" s="21">
        <v>1</v>
      </c>
      <c r="T11" s="11">
        <f t="shared" ref="T11" si="4">G11/F11</f>
        <v>0.33333333333333331</v>
      </c>
      <c r="U11" s="11">
        <f t="shared" ref="U11" si="5">(J11+(2*K11)+(3*L11)+(4*M11))/F11</f>
        <v>0.66666666666666663</v>
      </c>
      <c r="V11" s="11">
        <f t="shared" ref="V11" si="6">(G11+N11+Q11+O11)/E11</f>
        <v>0.33333333333333331</v>
      </c>
      <c r="W11" s="12">
        <f t="shared" ref="W11" si="7">U11+V11</f>
        <v>1</v>
      </c>
    </row>
    <row r="12" spans="3:23" x14ac:dyDescent="0.4">
      <c r="C12" t="s">
        <v>1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11" t="e">
        <f t="shared" si="0"/>
        <v>#DIV/0!</v>
      </c>
      <c r="U12" s="11" t="e">
        <f t="shared" si="1"/>
        <v>#DIV/0!</v>
      </c>
      <c r="V12" s="11" t="e">
        <f t="shared" si="2"/>
        <v>#DIV/0!</v>
      </c>
      <c r="W12" s="12" t="e">
        <f t="shared" si="3"/>
        <v>#DIV/0!</v>
      </c>
    </row>
    <row r="13" spans="3:23" x14ac:dyDescent="0.4">
      <c r="C13" t="s">
        <v>96</v>
      </c>
      <c r="D13" s="21">
        <v>1</v>
      </c>
      <c r="E13" s="21">
        <v>3</v>
      </c>
      <c r="F13" s="21">
        <v>3</v>
      </c>
      <c r="G13" s="21">
        <v>1</v>
      </c>
      <c r="H13" s="21">
        <v>1</v>
      </c>
      <c r="I13" s="21"/>
      <c r="J13" s="21">
        <v>1</v>
      </c>
      <c r="K13" s="21"/>
      <c r="L13" s="21"/>
      <c r="M13" s="21"/>
      <c r="N13" s="21"/>
      <c r="O13" s="21">
        <v>1</v>
      </c>
      <c r="P13" s="21"/>
      <c r="Q13" s="21"/>
      <c r="R13" s="21"/>
      <c r="S13" s="21"/>
      <c r="T13" s="11">
        <f t="shared" si="0"/>
        <v>0.33333333333333331</v>
      </c>
      <c r="U13" s="11">
        <f t="shared" si="1"/>
        <v>0.33333333333333331</v>
      </c>
      <c r="V13" s="11">
        <f t="shared" si="2"/>
        <v>0.66666666666666663</v>
      </c>
      <c r="W13" s="12">
        <f t="shared" si="3"/>
        <v>1</v>
      </c>
    </row>
    <row r="14" spans="3:23" x14ac:dyDescent="0.4">
      <c r="C14" t="s">
        <v>46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11" t="e">
        <f t="shared" si="0"/>
        <v>#DIV/0!</v>
      </c>
      <c r="U14" s="11" t="e">
        <f t="shared" si="1"/>
        <v>#DIV/0!</v>
      </c>
      <c r="V14" s="11" t="e">
        <f t="shared" si="2"/>
        <v>#DIV/0!</v>
      </c>
      <c r="W14" s="12" t="e">
        <f t="shared" si="3"/>
        <v>#DIV/0!</v>
      </c>
    </row>
    <row r="15" spans="3:23" x14ac:dyDescent="0.4">
      <c r="C15" t="s">
        <v>13</v>
      </c>
      <c r="D15" s="21">
        <v>1</v>
      </c>
      <c r="E15" s="21">
        <v>4</v>
      </c>
      <c r="F15" s="21">
        <v>4</v>
      </c>
      <c r="G15" s="21">
        <v>2</v>
      </c>
      <c r="H15" s="21">
        <v>2</v>
      </c>
      <c r="I15" s="21">
        <v>1</v>
      </c>
      <c r="J15" s="21">
        <v>2</v>
      </c>
      <c r="K15" s="21"/>
      <c r="L15" s="21"/>
      <c r="M15" s="21"/>
      <c r="N15" s="21"/>
      <c r="O15" s="21">
        <v>1</v>
      </c>
      <c r="P15" s="21"/>
      <c r="Q15" s="21"/>
      <c r="R15" s="21"/>
      <c r="S15" s="21"/>
      <c r="T15" s="11">
        <f t="shared" si="0"/>
        <v>0.5</v>
      </c>
      <c r="U15" s="11">
        <f t="shared" si="1"/>
        <v>0.5</v>
      </c>
      <c r="V15" s="11">
        <f t="shared" si="2"/>
        <v>0.75</v>
      </c>
      <c r="W15" s="12">
        <f t="shared" si="3"/>
        <v>1.25</v>
      </c>
    </row>
    <row r="16" spans="3:23" x14ac:dyDescent="0.4">
      <c r="C16" t="s">
        <v>104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11" t="e">
        <f t="shared" si="0"/>
        <v>#DIV/0!</v>
      </c>
      <c r="U16" s="11" t="e">
        <f t="shared" si="1"/>
        <v>#DIV/0!</v>
      </c>
      <c r="V16" s="11" t="e">
        <f t="shared" si="2"/>
        <v>#DIV/0!</v>
      </c>
      <c r="W16" s="12" t="e">
        <f t="shared" si="3"/>
        <v>#DIV/0!</v>
      </c>
    </row>
    <row r="17" spans="2:23" x14ac:dyDescent="0.4">
      <c r="C17" t="s">
        <v>11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11" t="e">
        <f t="shared" si="0"/>
        <v>#DIV/0!</v>
      </c>
      <c r="U17" s="11" t="e">
        <f t="shared" si="1"/>
        <v>#DIV/0!</v>
      </c>
      <c r="V17" s="11" t="e">
        <f t="shared" si="2"/>
        <v>#DIV/0!</v>
      </c>
      <c r="W17" s="12" t="e">
        <f t="shared" si="3"/>
        <v>#DIV/0!</v>
      </c>
    </row>
    <row r="18" spans="2:23" x14ac:dyDescent="0.4">
      <c r="C18" t="s">
        <v>120</v>
      </c>
      <c r="D18" s="21">
        <v>1</v>
      </c>
      <c r="E18" s="21">
        <v>4</v>
      </c>
      <c r="F18" s="21">
        <v>3</v>
      </c>
      <c r="G18" s="21">
        <v>2</v>
      </c>
      <c r="H18" s="21">
        <v>3</v>
      </c>
      <c r="I18" s="21"/>
      <c r="J18" s="21">
        <v>2</v>
      </c>
      <c r="K18" s="21"/>
      <c r="L18" s="21"/>
      <c r="M18" s="21"/>
      <c r="N18" s="21">
        <v>1</v>
      </c>
      <c r="O18" s="21">
        <v>1</v>
      </c>
      <c r="P18" s="21"/>
      <c r="Q18" s="21"/>
      <c r="R18" s="21"/>
      <c r="S18" s="21"/>
      <c r="T18" s="11">
        <f t="shared" ref="T18:T19" si="8">G18/F18</f>
        <v>0.66666666666666663</v>
      </c>
      <c r="U18" s="11">
        <f t="shared" ref="U18:U19" si="9">(J18+(2*K18)+(3*L18)+(4*M18))/F18</f>
        <v>0.66666666666666663</v>
      </c>
      <c r="V18" s="11">
        <f t="shared" ref="V18:V19" si="10">(G18+N18+Q18+O18)/E18</f>
        <v>1</v>
      </c>
      <c r="W18" s="12">
        <f t="shared" ref="W18:W19" si="11">U18+V18</f>
        <v>1.6666666666666665</v>
      </c>
    </row>
    <row r="19" spans="2:23" x14ac:dyDescent="0.4">
      <c r="C19" t="s">
        <v>34</v>
      </c>
      <c r="D19" s="21">
        <v>1</v>
      </c>
      <c r="E19" s="21">
        <v>3</v>
      </c>
      <c r="F19" s="21">
        <v>3</v>
      </c>
      <c r="G19" s="21">
        <v>2</v>
      </c>
      <c r="H19" s="21">
        <v>1</v>
      </c>
      <c r="J19" s="21">
        <v>2</v>
      </c>
      <c r="O19">
        <v>1</v>
      </c>
      <c r="P19" s="21"/>
      <c r="Q19" s="21"/>
      <c r="R19" s="21"/>
      <c r="S19" s="21"/>
      <c r="T19" s="11">
        <f t="shared" si="8"/>
        <v>0.66666666666666663</v>
      </c>
      <c r="U19" s="11">
        <f t="shared" si="9"/>
        <v>0.66666666666666663</v>
      </c>
      <c r="V19" s="11">
        <f t="shared" si="10"/>
        <v>1</v>
      </c>
      <c r="W19" s="12">
        <f t="shared" si="11"/>
        <v>1.6666666666666665</v>
      </c>
    </row>
    <row r="20" spans="2:23" x14ac:dyDescent="0.4">
      <c r="C20" t="s">
        <v>5</v>
      </c>
      <c r="D20" t="s">
        <v>49</v>
      </c>
      <c r="E20" t="s">
        <v>4</v>
      </c>
      <c r="F20" t="s">
        <v>3</v>
      </c>
      <c r="G20" t="s">
        <v>2</v>
      </c>
      <c r="H20" t="s">
        <v>36</v>
      </c>
      <c r="I20" t="s">
        <v>42</v>
      </c>
    </row>
    <row r="21" spans="2:23" x14ac:dyDescent="0.4">
      <c r="C21" t="s">
        <v>1</v>
      </c>
      <c r="D21" s="21"/>
      <c r="E21" s="21"/>
      <c r="F21" s="21"/>
      <c r="G21" s="21"/>
      <c r="H21" s="21"/>
      <c r="I21" s="10"/>
    </row>
    <row r="22" spans="2:23" x14ac:dyDescent="0.4">
      <c r="C22" t="s">
        <v>104</v>
      </c>
      <c r="I22" s="10"/>
    </row>
    <row r="23" spans="2:23" x14ac:dyDescent="0.4">
      <c r="C23" t="s">
        <v>40</v>
      </c>
      <c r="D23" s="21"/>
      <c r="E23" s="21"/>
      <c r="F23" s="21"/>
      <c r="G23" s="21"/>
      <c r="H23" s="38"/>
      <c r="I23" s="10"/>
    </row>
    <row r="26" spans="2:23" ht="15" thickBot="1" x14ac:dyDescent="0.45"/>
    <row r="27" spans="2:23" ht="14.5" customHeight="1" x14ac:dyDescent="0.4">
      <c r="B27" s="52" t="s">
        <v>121</v>
      </c>
      <c r="C27" s="6" t="s">
        <v>33</v>
      </c>
      <c r="D27" s="8" t="s">
        <v>32</v>
      </c>
      <c r="E27" s="8" t="s">
        <v>31</v>
      </c>
      <c r="F27" s="8" t="s">
        <v>30</v>
      </c>
      <c r="G27" s="8" t="s">
        <v>28</v>
      </c>
      <c r="H27" s="8" t="s">
        <v>29</v>
      </c>
      <c r="I27" s="8" t="s">
        <v>27</v>
      </c>
      <c r="J27" s="8" t="s">
        <v>26</v>
      </c>
      <c r="K27" s="8" t="s">
        <v>25</v>
      </c>
      <c r="L27" s="8" t="s">
        <v>24</v>
      </c>
      <c r="M27" s="8" t="s">
        <v>23</v>
      </c>
      <c r="N27" s="8" t="s">
        <v>22</v>
      </c>
      <c r="O27" s="8" t="s">
        <v>21</v>
      </c>
      <c r="P27" s="8" t="s">
        <v>37</v>
      </c>
      <c r="Q27" s="8" t="s">
        <v>38</v>
      </c>
      <c r="R27" s="8" t="s">
        <v>20</v>
      </c>
      <c r="S27" s="8" t="s">
        <v>19</v>
      </c>
      <c r="T27" s="8" t="s">
        <v>18</v>
      </c>
      <c r="U27" s="8" t="s">
        <v>17</v>
      </c>
      <c r="V27" s="8" t="s">
        <v>16</v>
      </c>
      <c r="W27" s="9" t="s">
        <v>15</v>
      </c>
    </row>
    <row r="28" spans="2:23" x14ac:dyDescent="0.4">
      <c r="B28" s="53"/>
      <c r="C28" s="4" t="s">
        <v>13</v>
      </c>
      <c r="D28" s="10">
        <f>VLOOKUP($C28,$C$4:$S$19,MATCH(D$27,$C$3:$S$3,0),FALSE)</f>
        <v>1</v>
      </c>
      <c r="E28" s="10">
        <f t="shared" ref="E28:S37" si="12">VLOOKUP($C28,$C$4:$S$19,MATCH(E$27,$C$3:$S$3,0),FALSE)</f>
        <v>4</v>
      </c>
      <c r="F28" s="10">
        <f t="shared" si="12"/>
        <v>4</v>
      </c>
      <c r="G28" s="10">
        <f t="shared" si="12"/>
        <v>2</v>
      </c>
      <c r="H28" s="10">
        <f t="shared" si="12"/>
        <v>2</v>
      </c>
      <c r="I28" s="10">
        <f t="shared" si="12"/>
        <v>1</v>
      </c>
      <c r="J28" s="10">
        <f t="shared" si="12"/>
        <v>2</v>
      </c>
      <c r="K28" s="10">
        <f t="shared" si="12"/>
        <v>0</v>
      </c>
      <c r="L28" s="10">
        <f t="shared" si="12"/>
        <v>0</v>
      </c>
      <c r="M28" s="10">
        <f t="shared" si="12"/>
        <v>0</v>
      </c>
      <c r="N28" s="10">
        <f t="shared" si="12"/>
        <v>0</v>
      </c>
      <c r="O28" s="10">
        <f t="shared" si="12"/>
        <v>1</v>
      </c>
      <c r="P28" s="10">
        <f t="shared" si="12"/>
        <v>0</v>
      </c>
      <c r="Q28" s="10">
        <f t="shared" si="12"/>
        <v>0</v>
      </c>
      <c r="R28" s="10">
        <f t="shared" si="12"/>
        <v>0</v>
      </c>
      <c r="S28" s="10">
        <f t="shared" si="12"/>
        <v>0</v>
      </c>
      <c r="T28" s="11">
        <f t="shared" ref="T28:T37" si="13">G28/F28</f>
        <v>0.5</v>
      </c>
      <c r="U28" s="11">
        <f t="shared" ref="U28:U37" si="14">(J28+(2*K28)+(3*L28)+(4*M28))/F28</f>
        <v>0.5</v>
      </c>
      <c r="V28" s="11">
        <f>(G28+N28+Q28+O28)/E28</f>
        <v>0.75</v>
      </c>
      <c r="W28" s="12">
        <f>U28+V28</f>
        <v>1.25</v>
      </c>
    </row>
    <row r="29" spans="2:23" x14ac:dyDescent="0.4">
      <c r="B29" s="53"/>
      <c r="C29" s="4" t="s">
        <v>120</v>
      </c>
      <c r="D29" s="10">
        <f>VLOOKUP($C29,$C$4:$S$19,MATCH(D$27,$C$3:$S$3,0),FALSE)</f>
        <v>1</v>
      </c>
      <c r="E29" s="10">
        <f t="shared" si="12"/>
        <v>4</v>
      </c>
      <c r="F29" s="10">
        <f t="shared" si="12"/>
        <v>3</v>
      </c>
      <c r="G29" s="10">
        <f t="shared" si="12"/>
        <v>2</v>
      </c>
      <c r="H29" s="10">
        <f t="shared" si="12"/>
        <v>3</v>
      </c>
      <c r="I29" s="10">
        <f t="shared" si="12"/>
        <v>0</v>
      </c>
      <c r="J29" s="10">
        <f t="shared" si="12"/>
        <v>2</v>
      </c>
      <c r="K29" s="10">
        <f t="shared" si="12"/>
        <v>0</v>
      </c>
      <c r="L29" s="10">
        <f t="shared" si="12"/>
        <v>0</v>
      </c>
      <c r="M29" s="10">
        <f t="shared" si="12"/>
        <v>0</v>
      </c>
      <c r="N29" s="10">
        <f t="shared" si="12"/>
        <v>1</v>
      </c>
      <c r="O29" s="10">
        <f t="shared" si="12"/>
        <v>1</v>
      </c>
      <c r="P29" s="10">
        <f t="shared" si="12"/>
        <v>0</v>
      </c>
      <c r="Q29" s="10">
        <f t="shared" si="12"/>
        <v>0</v>
      </c>
      <c r="R29" s="10">
        <f t="shared" si="12"/>
        <v>0</v>
      </c>
      <c r="S29" s="10">
        <f t="shared" si="12"/>
        <v>0</v>
      </c>
      <c r="T29" s="11">
        <f t="shared" si="13"/>
        <v>0.66666666666666663</v>
      </c>
      <c r="U29" s="11">
        <f t="shared" si="14"/>
        <v>0.66666666666666663</v>
      </c>
      <c r="V29" s="11">
        <f>(G29+N29+Q29+O29)/E29</f>
        <v>1</v>
      </c>
      <c r="W29" s="12">
        <f>U29+V29</f>
        <v>1.6666666666666665</v>
      </c>
    </row>
    <row r="30" spans="2:23" x14ac:dyDescent="0.4">
      <c r="B30" s="53"/>
      <c r="C30" s="4" t="s">
        <v>40</v>
      </c>
      <c r="D30" s="10">
        <f t="shared" ref="D30:D37" si="15">VLOOKUP($C30,$C$4:$S$19,MATCH(D$27,$C$3:$S$3,0),FALSE)</f>
        <v>1</v>
      </c>
      <c r="E30" s="10">
        <f t="shared" si="12"/>
        <v>3</v>
      </c>
      <c r="F30" s="10">
        <f t="shared" si="12"/>
        <v>3</v>
      </c>
      <c r="G30" s="10">
        <f t="shared" si="12"/>
        <v>3</v>
      </c>
      <c r="H30" s="10">
        <f t="shared" si="12"/>
        <v>3</v>
      </c>
      <c r="I30" s="10">
        <f t="shared" si="12"/>
        <v>3</v>
      </c>
      <c r="J30" s="10">
        <f t="shared" si="12"/>
        <v>1</v>
      </c>
      <c r="K30" s="10">
        <f t="shared" si="12"/>
        <v>2</v>
      </c>
      <c r="L30" s="10">
        <f t="shared" si="12"/>
        <v>0</v>
      </c>
      <c r="M30" s="10">
        <f t="shared" si="12"/>
        <v>0</v>
      </c>
      <c r="N30" s="10">
        <f t="shared" si="12"/>
        <v>0</v>
      </c>
      <c r="O30" s="10">
        <f t="shared" si="12"/>
        <v>0</v>
      </c>
      <c r="P30" s="10">
        <f t="shared" si="12"/>
        <v>0</v>
      </c>
      <c r="Q30" s="10">
        <f t="shared" si="12"/>
        <v>0</v>
      </c>
      <c r="R30" s="10">
        <f t="shared" si="12"/>
        <v>0</v>
      </c>
      <c r="S30" s="10">
        <f t="shared" si="12"/>
        <v>0</v>
      </c>
      <c r="T30" s="11">
        <f t="shared" si="13"/>
        <v>1</v>
      </c>
      <c r="U30" s="11">
        <f t="shared" si="14"/>
        <v>1.6666666666666667</v>
      </c>
      <c r="V30" s="11">
        <f t="shared" ref="V30:V37" si="16">(G30+N30+Q30+O30)/E30</f>
        <v>1</v>
      </c>
      <c r="W30" s="12">
        <f t="shared" ref="W30:W37" si="17">U30+V30</f>
        <v>2.666666666666667</v>
      </c>
    </row>
    <row r="31" spans="2:23" x14ac:dyDescent="0.4">
      <c r="B31" s="53"/>
      <c r="C31" s="4" t="s">
        <v>95</v>
      </c>
      <c r="D31" s="10">
        <f t="shared" si="15"/>
        <v>1</v>
      </c>
      <c r="E31" s="10">
        <f t="shared" si="12"/>
        <v>3</v>
      </c>
      <c r="F31" s="10">
        <f t="shared" si="12"/>
        <v>3</v>
      </c>
      <c r="G31" s="10">
        <f t="shared" si="12"/>
        <v>1</v>
      </c>
      <c r="H31" s="10">
        <f t="shared" si="12"/>
        <v>1</v>
      </c>
      <c r="I31" s="10">
        <f t="shared" si="12"/>
        <v>2</v>
      </c>
      <c r="J31" s="10">
        <f t="shared" si="12"/>
        <v>0</v>
      </c>
      <c r="K31" s="10">
        <f t="shared" si="12"/>
        <v>1</v>
      </c>
      <c r="L31" s="10">
        <f t="shared" si="12"/>
        <v>0</v>
      </c>
      <c r="M31" s="10">
        <f t="shared" si="12"/>
        <v>0</v>
      </c>
      <c r="N31" s="10">
        <f t="shared" si="12"/>
        <v>0</v>
      </c>
      <c r="O31" s="10">
        <f t="shared" si="12"/>
        <v>0</v>
      </c>
      <c r="P31" s="10">
        <f t="shared" si="12"/>
        <v>0</v>
      </c>
      <c r="Q31" s="10">
        <f t="shared" si="12"/>
        <v>0</v>
      </c>
      <c r="R31" s="10">
        <f t="shared" si="12"/>
        <v>0</v>
      </c>
      <c r="S31" s="10">
        <f t="shared" si="12"/>
        <v>1</v>
      </c>
      <c r="T31" s="11">
        <f t="shared" si="13"/>
        <v>0.33333333333333331</v>
      </c>
      <c r="U31" s="11">
        <f t="shared" si="14"/>
        <v>0.66666666666666663</v>
      </c>
      <c r="V31" s="11">
        <f>(G31+N31+Q31+O29)/E31</f>
        <v>0.66666666666666663</v>
      </c>
      <c r="W31" s="12">
        <f t="shared" si="17"/>
        <v>1.3333333333333333</v>
      </c>
    </row>
    <row r="32" spans="2:23" x14ac:dyDescent="0.4">
      <c r="B32" s="53"/>
      <c r="C32" s="4" t="s">
        <v>94</v>
      </c>
      <c r="D32" s="10">
        <f t="shared" si="15"/>
        <v>1</v>
      </c>
      <c r="E32" s="10">
        <f t="shared" si="12"/>
        <v>3</v>
      </c>
      <c r="F32" s="10">
        <f t="shared" si="12"/>
        <v>3</v>
      </c>
      <c r="G32" s="10">
        <f t="shared" si="12"/>
        <v>3</v>
      </c>
      <c r="H32" s="10">
        <f t="shared" si="12"/>
        <v>2</v>
      </c>
      <c r="I32" s="10">
        <f t="shared" si="12"/>
        <v>3</v>
      </c>
      <c r="J32" s="10">
        <f t="shared" si="12"/>
        <v>3</v>
      </c>
      <c r="K32" s="10">
        <f t="shared" si="12"/>
        <v>0</v>
      </c>
      <c r="L32" s="10">
        <f t="shared" si="12"/>
        <v>0</v>
      </c>
      <c r="M32" s="10">
        <f t="shared" si="12"/>
        <v>0</v>
      </c>
      <c r="N32" s="10">
        <f t="shared" si="12"/>
        <v>0</v>
      </c>
      <c r="O32" s="10">
        <f t="shared" si="12"/>
        <v>0</v>
      </c>
      <c r="P32" s="10">
        <f t="shared" si="12"/>
        <v>0</v>
      </c>
      <c r="Q32" s="10">
        <f t="shared" si="12"/>
        <v>0</v>
      </c>
      <c r="R32" s="10">
        <f t="shared" si="12"/>
        <v>0</v>
      </c>
      <c r="S32" s="10">
        <f t="shared" si="12"/>
        <v>0</v>
      </c>
      <c r="T32" s="11">
        <f t="shared" si="13"/>
        <v>1</v>
      </c>
      <c r="U32" s="11">
        <f t="shared" si="14"/>
        <v>1</v>
      </c>
      <c r="V32" s="11">
        <f t="shared" si="16"/>
        <v>1</v>
      </c>
      <c r="W32" s="12">
        <f t="shared" si="17"/>
        <v>2</v>
      </c>
    </row>
    <row r="33" spans="2:23" x14ac:dyDescent="0.4">
      <c r="B33" s="53"/>
      <c r="C33" s="4" t="s">
        <v>34</v>
      </c>
      <c r="D33" s="10">
        <f t="shared" si="15"/>
        <v>1</v>
      </c>
      <c r="E33" s="10">
        <f t="shared" si="12"/>
        <v>3</v>
      </c>
      <c r="F33" s="10">
        <f t="shared" si="12"/>
        <v>3</v>
      </c>
      <c r="G33" s="10">
        <f t="shared" si="12"/>
        <v>2</v>
      </c>
      <c r="H33" s="10">
        <f t="shared" si="12"/>
        <v>1</v>
      </c>
      <c r="I33" s="10">
        <f t="shared" si="12"/>
        <v>0</v>
      </c>
      <c r="J33" s="10">
        <f t="shared" si="12"/>
        <v>2</v>
      </c>
      <c r="K33" s="10">
        <f t="shared" si="12"/>
        <v>0</v>
      </c>
      <c r="L33" s="10">
        <f t="shared" si="12"/>
        <v>0</v>
      </c>
      <c r="M33" s="10">
        <f t="shared" si="12"/>
        <v>0</v>
      </c>
      <c r="N33" s="10">
        <f t="shared" si="12"/>
        <v>0</v>
      </c>
      <c r="O33" s="10">
        <f t="shared" si="12"/>
        <v>1</v>
      </c>
      <c r="P33" s="10">
        <f t="shared" si="12"/>
        <v>0</v>
      </c>
      <c r="Q33" s="10">
        <f t="shared" si="12"/>
        <v>0</v>
      </c>
      <c r="R33" s="10">
        <f t="shared" si="12"/>
        <v>0</v>
      </c>
      <c r="S33" s="10">
        <f t="shared" si="12"/>
        <v>0</v>
      </c>
      <c r="T33" s="11">
        <f t="shared" si="13"/>
        <v>0.66666666666666663</v>
      </c>
      <c r="U33" s="11">
        <f t="shared" si="14"/>
        <v>0.66666666666666663</v>
      </c>
      <c r="V33" s="11">
        <f t="shared" si="16"/>
        <v>1</v>
      </c>
      <c r="W33" s="12">
        <f t="shared" si="17"/>
        <v>1.6666666666666665</v>
      </c>
    </row>
    <row r="34" spans="2:23" x14ac:dyDescent="0.4">
      <c r="B34" s="53"/>
      <c r="C34" s="4" t="s">
        <v>93</v>
      </c>
      <c r="D34" s="10">
        <f t="shared" si="15"/>
        <v>1</v>
      </c>
      <c r="E34" s="10">
        <f t="shared" si="12"/>
        <v>3</v>
      </c>
      <c r="F34" s="10">
        <f t="shared" si="12"/>
        <v>3</v>
      </c>
      <c r="G34" s="10">
        <f t="shared" si="12"/>
        <v>3</v>
      </c>
      <c r="H34" s="10">
        <f t="shared" si="12"/>
        <v>0</v>
      </c>
      <c r="I34" s="10">
        <f t="shared" si="12"/>
        <v>4</v>
      </c>
      <c r="J34" s="10">
        <f t="shared" si="12"/>
        <v>2</v>
      </c>
      <c r="K34" s="10">
        <f t="shared" si="12"/>
        <v>1</v>
      </c>
      <c r="L34" s="10">
        <f t="shared" si="12"/>
        <v>0</v>
      </c>
      <c r="M34" s="10">
        <f t="shared" si="12"/>
        <v>0</v>
      </c>
      <c r="N34" s="10">
        <f t="shared" si="12"/>
        <v>0</v>
      </c>
      <c r="O34" s="10">
        <f t="shared" si="12"/>
        <v>0</v>
      </c>
      <c r="P34" s="10">
        <f t="shared" si="12"/>
        <v>0</v>
      </c>
      <c r="Q34" s="10">
        <f t="shared" si="12"/>
        <v>0</v>
      </c>
      <c r="R34" s="10">
        <f t="shared" si="12"/>
        <v>0</v>
      </c>
      <c r="S34" s="10">
        <f t="shared" si="12"/>
        <v>0</v>
      </c>
      <c r="T34" s="11">
        <f t="shared" si="13"/>
        <v>1</v>
      </c>
      <c r="U34" s="11">
        <f t="shared" si="14"/>
        <v>1.3333333333333333</v>
      </c>
      <c r="V34" s="11">
        <f t="shared" si="16"/>
        <v>1</v>
      </c>
      <c r="W34" s="12">
        <f t="shared" si="17"/>
        <v>2.333333333333333</v>
      </c>
    </row>
    <row r="35" spans="2:23" x14ac:dyDescent="0.4">
      <c r="B35" s="53"/>
      <c r="C35" s="4" t="s">
        <v>6</v>
      </c>
      <c r="D35" s="10">
        <f t="shared" si="15"/>
        <v>1</v>
      </c>
      <c r="E35" s="10">
        <f t="shared" si="12"/>
        <v>3</v>
      </c>
      <c r="F35" s="10">
        <f t="shared" si="12"/>
        <v>3</v>
      </c>
      <c r="G35" s="10">
        <f t="shared" si="12"/>
        <v>1</v>
      </c>
      <c r="H35" s="10">
        <f t="shared" si="12"/>
        <v>0</v>
      </c>
      <c r="I35" s="10">
        <f t="shared" si="12"/>
        <v>1</v>
      </c>
      <c r="J35" s="10">
        <f t="shared" si="12"/>
        <v>1</v>
      </c>
      <c r="K35" s="10">
        <f t="shared" si="12"/>
        <v>0</v>
      </c>
      <c r="L35" s="10">
        <f t="shared" si="12"/>
        <v>0</v>
      </c>
      <c r="M35" s="10">
        <f t="shared" si="12"/>
        <v>0</v>
      </c>
      <c r="N35" s="10">
        <f t="shared" si="12"/>
        <v>0</v>
      </c>
      <c r="O35" s="10">
        <f t="shared" si="12"/>
        <v>0</v>
      </c>
      <c r="P35" s="10">
        <f t="shared" si="12"/>
        <v>0</v>
      </c>
      <c r="Q35" s="10">
        <f t="shared" si="12"/>
        <v>0</v>
      </c>
      <c r="R35" s="10">
        <f t="shared" si="12"/>
        <v>0</v>
      </c>
      <c r="S35" s="10">
        <f t="shared" si="12"/>
        <v>0</v>
      </c>
      <c r="T35" s="11">
        <f t="shared" si="13"/>
        <v>0.33333333333333331</v>
      </c>
      <c r="U35" s="11">
        <f t="shared" si="14"/>
        <v>0.33333333333333331</v>
      </c>
      <c r="V35" s="11">
        <f t="shared" si="16"/>
        <v>0.33333333333333331</v>
      </c>
      <c r="W35" s="12">
        <f t="shared" si="17"/>
        <v>0.66666666666666663</v>
      </c>
    </row>
    <row r="36" spans="2:23" x14ac:dyDescent="0.4">
      <c r="B36" s="53"/>
      <c r="C36" s="4" t="s">
        <v>92</v>
      </c>
      <c r="D36" s="10">
        <f t="shared" si="15"/>
        <v>1</v>
      </c>
      <c r="E36" s="10">
        <f t="shared" si="12"/>
        <v>3</v>
      </c>
      <c r="F36" s="10">
        <f t="shared" si="12"/>
        <v>3</v>
      </c>
      <c r="G36" s="10">
        <f t="shared" si="12"/>
        <v>2</v>
      </c>
      <c r="H36" s="10">
        <f t="shared" si="12"/>
        <v>1</v>
      </c>
      <c r="I36" s="10">
        <f t="shared" si="12"/>
        <v>0</v>
      </c>
      <c r="J36" s="10">
        <f t="shared" si="12"/>
        <v>2</v>
      </c>
      <c r="K36" s="10">
        <f t="shared" si="12"/>
        <v>0</v>
      </c>
      <c r="L36" s="10">
        <f t="shared" si="12"/>
        <v>0</v>
      </c>
      <c r="M36" s="10">
        <f t="shared" si="12"/>
        <v>0</v>
      </c>
      <c r="N36" s="10">
        <f t="shared" si="12"/>
        <v>0</v>
      </c>
      <c r="O36" s="10">
        <f t="shared" si="12"/>
        <v>0</v>
      </c>
      <c r="P36" s="10">
        <f t="shared" si="12"/>
        <v>0</v>
      </c>
      <c r="Q36" s="10">
        <f t="shared" si="12"/>
        <v>0</v>
      </c>
      <c r="R36" s="10">
        <f t="shared" si="12"/>
        <v>0</v>
      </c>
      <c r="S36" s="10">
        <f t="shared" si="12"/>
        <v>0</v>
      </c>
      <c r="T36" s="11">
        <f t="shared" si="13"/>
        <v>0.66666666666666663</v>
      </c>
      <c r="U36" s="11">
        <f t="shared" si="14"/>
        <v>0.66666666666666663</v>
      </c>
      <c r="V36" s="11">
        <f t="shared" si="16"/>
        <v>0.66666666666666663</v>
      </c>
      <c r="W36" s="12">
        <f t="shared" si="17"/>
        <v>1.3333333333333333</v>
      </c>
    </row>
    <row r="37" spans="2:23" x14ac:dyDescent="0.4">
      <c r="B37" s="53"/>
      <c r="C37" s="4" t="s">
        <v>96</v>
      </c>
      <c r="D37" s="10">
        <f t="shared" si="15"/>
        <v>1</v>
      </c>
      <c r="E37" s="10">
        <f t="shared" si="12"/>
        <v>3</v>
      </c>
      <c r="F37" s="10">
        <f t="shared" si="12"/>
        <v>3</v>
      </c>
      <c r="G37" s="10">
        <f t="shared" si="12"/>
        <v>1</v>
      </c>
      <c r="H37" s="10">
        <f t="shared" si="12"/>
        <v>1</v>
      </c>
      <c r="I37" s="10">
        <f t="shared" si="12"/>
        <v>0</v>
      </c>
      <c r="J37" s="10">
        <f t="shared" si="12"/>
        <v>1</v>
      </c>
      <c r="K37" s="10">
        <f t="shared" si="12"/>
        <v>0</v>
      </c>
      <c r="L37" s="10">
        <f t="shared" si="12"/>
        <v>0</v>
      </c>
      <c r="M37" s="10">
        <f t="shared" si="12"/>
        <v>0</v>
      </c>
      <c r="N37" s="10">
        <f t="shared" si="12"/>
        <v>0</v>
      </c>
      <c r="O37" s="10">
        <f t="shared" si="12"/>
        <v>1</v>
      </c>
      <c r="P37" s="10">
        <f t="shared" si="12"/>
        <v>0</v>
      </c>
      <c r="Q37" s="10">
        <f t="shared" si="12"/>
        <v>0</v>
      </c>
      <c r="R37" s="10">
        <f t="shared" si="12"/>
        <v>0</v>
      </c>
      <c r="S37" s="10">
        <f t="shared" si="12"/>
        <v>0</v>
      </c>
      <c r="T37" s="11">
        <f t="shared" si="13"/>
        <v>0.33333333333333331</v>
      </c>
      <c r="U37" s="11">
        <f t="shared" si="14"/>
        <v>0.33333333333333331</v>
      </c>
      <c r="V37" s="11">
        <f t="shared" si="16"/>
        <v>0.66666666666666663</v>
      </c>
      <c r="W37" s="12">
        <f t="shared" si="17"/>
        <v>1</v>
      </c>
    </row>
    <row r="38" spans="2:23" x14ac:dyDescent="0.4">
      <c r="B38" s="53"/>
      <c r="C38" s="4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1"/>
      <c r="U38" s="11"/>
      <c r="V38" s="11"/>
      <c r="W38" s="12"/>
    </row>
    <row r="39" spans="2:23" x14ac:dyDescent="0.4">
      <c r="B39" s="53"/>
      <c r="C39" s="4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1"/>
      <c r="V39" s="11"/>
      <c r="W39" s="12"/>
    </row>
    <row r="40" spans="2:23" x14ac:dyDescent="0.4">
      <c r="B40" s="53"/>
      <c r="C40" s="3" t="s">
        <v>5</v>
      </c>
      <c r="D40" s="13" t="s">
        <v>49</v>
      </c>
      <c r="E40" s="13" t="s">
        <v>4</v>
      </c>
      <c r="F40" s="13" t="s">
        <v>3</v>
      </c>
      <c r="G40" s="13" t="s">
        <v>2</v>
      </c>
      <c r="H40" s="13" t="s">
        <v>36</v>
      </c>
      <c r="I40" s="3" t="s">
        <v>42</v>
      </c>
      <c r="J40" s="10"/>
      <c r="K40" s="10"/>
      <c r="L40" s="10"/>
      <c r="M40" s="33"/>
      <c r="N40" s="34"/>
      <c r="O40" s="33"/>
      <c r="P40" s="33"/>
      <c r="Q40" s="33"/>
      <c r="R40" s="33"/>
      <c r="S40" s="10"/>
      <c r="T40" s="10"/>
      <c r="U40" s="11"/>
      <c r="V40" s="11"/>
      <c r="W40" s="12"/>
    </row>
    <row r="41" spans="2:23" x14ac:dyDescent="0.4">
      <c r="B41" s="53"/>
      <c r="C41" s="4"/>
      <c r="D41" s="4"/>
      <c r="E41" s="4"/>
      <c r="F41" s="4"/>
      <c r="G41" s="4"/>
      <c r="H41" s="4"/>
      <c r="I41" s="4"/>
      <c r="J41" s="10"/>
      <c r="K41" s="10"/>
      <c r="L41" s="10"/>
      <c r="M41" s="33" t="s">
        <v>53</v>
      </c>
      <c r="N41" s="34">
        <v>45063</v>
      </c>
      <c r="O41" s="33" t="s">
        <v>67</v>
      </c>
      <c r="P41" s="33" t="s">
        <v>115</v>
      </c>
      <c r="Q41" s="33" t="s">
        <v>50</v>
      </c>
      <c r="R41" s="33" t="s">
        <v>54</v>
      </c>
      <c r="S41" s="10"/>
      <c r="T41" s="10"/>
      <c r="U41" s="11"/>
      <c r="V41" s="11"/>
      <c r="W41" s="12"/>
    </row>
    <row r="42" spans="2:23" ht="15" thickBot="1" x14ac:dyDescent="0.45">
      <c r="B42" s="54"/>
      <c r="C42" s="7"/>
      <c r="D42" s="10"/>
      <c r="E42" s="10"/>
      <c r="F42" s="10"/>
      <c r="G42" s="10"/>
      <c r="H42" s="10"/>
      <c r="I42" s="10"/>
      <c r="J42" s="14"/>
      <c r="K42" s="14"/>
      <c r="L42" s="14"/>
      <c r="M42" s="35"/>
      <c r="N42" s="35"/>
      <c r="O42" s="35" t="s">
        <v>52</v>
      </c>
      <c r="P42" s="35" t="s">
        <v>117</v>
      </c>
      <c r="Q42" s="35" t="s">
        <v>51</v>
      </c>
      <c r="R42" s="35" t="s">
        <v>122</v>
      </c>
      <c r="S42" s="14"/>
      <c r="T42" s="14"/>
      <c r="U42" s="15"/>
      <c r="V42" s="15"/>
      <c r="W42" s="16"/>
    </row>
    <row r="43" spans="2:23" x14ac:dyDescent="0.4">
      <c r="B43" s="5"/>
      <c r="C43" s="5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8"/>
      <c r="V43" s="18"/>
      <c r="W43" s="18"/>
    </row>
    <row r="44" spans="2:23" x14ac:dyDescent="0.4">
      <c r="B44" s="5"/>
      <c r="C44" s="5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8"/>
      <c r="V44" s="18"/>
      <c r="W44" s="18"/>
    </row>
  </sheetData>
  <mergeCells count="1">
    <mergeCell ref="B27:B42"/>
  </mergeCells>
  <pageMargins left="0.7" right="0.7" top="0.75" bottom="0.75" header="0.3" footer="0.3"/>
  <ignoredErrors>
    <ignoredError sqref="V3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66DA4-12D3-4A26-9450-C8F10E7642D1}">
  <dimension ref="B3:W44"/>
  <sheetViews>
    <sheetView topLeftCell="A2" zoomScale="85" zoomScaleNormal="85" workbookViewId="0">
      <selection activeCell="I37" sqref="I28:I37"/>
    </sheetView>
  </sheetViews>
  <sheetFormatPr defaultRowHeight="14.6" x14ac:dyDescent="0.4"/>
  <cols>
    <col min="14" max="14" width="9.3828125" bestFit="1" customWidth="1"/>
    <col min="16" max="16" width="11.69140625" bestFit="1" customWidth="1"/>
    <col min="18" max="18" width="10.3828125" bestFit="1" customWidth="1"/>
  </cols>
  <sheetData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48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1">
        <v>1</v>
      </c>
      <c r="E5" s="21">
        <v>4</v>
      </c>
      <c r="F5" s="21">
        <v>4</v>
      </c>
      <c r="G5" s="21">
        <v>2</v>
      </c>
      <c r="H5" s="21">
        <v>1</v>
      </c>
      <c r="I5" s="21">
        <v>1</v>
      </c>
      <c r="J5" s="21">
        <v>1</v>
      </c>
      <c r="K5" s="21">
        <v>1</v>
      </c>
      <c r="L5" s="21"/>
      <c r="M5" s="21"/>
      <c r="N5" s="21"/>
      <c r="O5" s="21"/>
      <c r="P5" s="21"/>
      <c r="Q5" s="21"/>
      <c r="R5" s="21"/>
      <c r="S5" s="21"/>
      <c r="T5" s="11">
        <f t="shared" ref="T5:T19" si="0">G5/F5</f>
        <v>0.5</v>
      </c>
      <c r="U5" s="11">
        <f t="shared" ref="U5:U19" si="1">(J5+(2*K5)+(3*L5)+(4*M5))/F5</f>
        <v>0.75</v>
      </c>
      <c r="V5" s="11">
        <f t="shared" ref="V5:V19" si="2">(G5+N5+Q5+O5)/E5</f>
        <v>0.5</v>
      </c>
      <c r="W5" s="12">
        <f t="shared" ref="W5:W19" si="3">U5+V5</f>
        <v>1.25</v>
      </c>
    </row>
    <row r="6" spans="3:23" x14ac:dyDescent="0.4">
      <c r="C6" t="s">
        <v>93</v>
      </c>
      <c r="D6" s="21">
        <v>1</v>
      </c>
      <c r="E6" s="21">
        <v>3</v>
      </c>
      <c r="F6" s="21">
        <v>3</v>
      </c>
      <c r="G6" s="21">
        <v>3</v>
      </c>
      <c r="H6" s="21">
        <v>3</v>
      </c>
      <c r="I6" s="21">
        <v>1</v>
      </c>
      <c r="J6" s="21">
        <v>1</v>
      </c>
      <c r="K6" s="21">
        <v>1</v>
      </c>
      <c r="L6" s="21">
        <v>1</v>
      </c>
      <c r="M6" s="21"/>
      <c r="N6" s="21"/>
      <c r="O6" s="21"/>
      <c r="P6" s="21"/>
      <c r="Q6" s="21"/>
      <c r="R6" s="21"/>
      <c r="S6" s="21"/>
      <c r="T6" s="11">
        <f t="shared" si="0"/>
        <v>1</v>
      </c>
      <c r="U6" s="11">
        <f t="shared" si="1"/>
        <v>2</v>
      </c>
      <c r="V6" s="11">
        <f t="shared" si="2"/>
        <v>1</v>
      </c>
      <c r="W6" s="12">
        <f t="shared" si="3"/>
        <v>3</v>
      </c>
    </row>
    <row r="7" spans="3:23" x14ac:dyDescent="0.4">
      <c r="C7" t="s">
        <v>92</v>
      </c>
      <c r="D7" s="21">
        <v>1</v>
      </c>
      <c r="E7" s="21">
        <v>3</v>
      </c>
      <c r="F7" s="21">
        <v>3</v>
      </c>
      <c r="G7" s="21">
        <v>2</v>
      </c>
      <c r="H7" s="21"/>
      <c r="I7" s="21">
        <v>1</v>
      </c>
      <c r="J7" s="21">
        <v>2</v>
      </c>
      <c r="K7" s="21"/>
      <c r="L7" s="21"/>
      <c r="M7" s="21"/>
      <c r="N7" s="21"/>
      <c r="O7" s="21"/>
      <c r="P7" s="21"/>
      <c r="Q7" s="21"/>
      <c r="R7" s="21"/>
      <c r="S7" s="21"/>
      <c r="T7" s="11">
        <f t="shared" si="0"/>
        <v>0.66666666666666663</v>
      </c>
      <c r="U7" s="11">
        <f t="shared" si="1"/>
        <v>0.66666666666666663</v>
      </c>
      <c r="V7" s="11">
        <f t="shared" si="2"/>
        <v>0.66666666666666663</v>
      </c>
      <c r="W7" s="12">
        <f t="shared" si="3"/>
        <v>1.3333333333333333</v>
      </c>
    </row>
    <row r="8" spans="3:23" x14ac:dyDescent="0.4">
      <c r="C8" t="s">
        <v>47</v>
      </c>
      <c r="L8" s="21"/>
      <c r="M8" s="21"/>
      <c r="N8" s="21"/>
      <c r="O8" s="21"/>
      <c r="P8" s="21"/>
      <c r="Q8" s="21"/>
      <c r="R8" s="21"/>
      <c r="S8" s="21"/>
      <c r="T8" s="11">
        <f>G11/F11</f>
        <v>0.33333333333333331</v>
      </c>
      <c r="U8" s="11">
        <f>(J11+(2*K11)+(3*L8)+(4*M8))/F11</f>
        <v>0.33333333333333331</v>
      </c>
      <c r="V8" s="11">
        <f>(G11+N8+Q8+O8)/E11</f>
        <v>0.25</v>
      </c>
      <c r="W8" s="12">
        <f t="shared" si="3"/>
        <v>0.58333333333333326</v>
      </c>
    </row>
    <row r="9" spans="3:23" x14ac:dyDescent="0.4">
      <c r="C9" t="s">
        <v>94</v>
      </c>
      <c r="D9" s="21">
        <v>1</v>
      </c>
      <c r="E9" s="21">
        <v>4</v>
      </c>
      <c r="F9" s="21">
        <v>4</v>
      </c>
      <c r="G9" s="21">
        <v>3</v>
      </c>
      <c r="H9" s="21">
        <v>3</v>
      </c>
      <c r="I9" s="21">
        <v>3</v>
      </c>
      <c r="J9" s="21">
        <v>1</v>
      </c>
      <c r="K9" s="21">
        <v>1</v>
      </c>
      <c r="L9" s="21"/>
      <c r="M9" s="21">
        <v>1</v>
      </c>
      <c r="N9" s="21"/>
      <c r="O9" s="21"/>
      <c r="P9" s="21"/>
      <c r="Q9" s="21"/>
      <c r="R9" s="21"/>
      <c r="S9" s="21"/>
      <c r="T9" s="11">
        <f t="shared" si="0"/>
        <v>0.75</v>
      </c>
      <c r="U9" s="11">
        <f t="shared" si="1"/>
        <v>1.75</v>
      </c>
      <c r="V9" s="11">
        <f t="shared" si="2"/>
        <v>0.75</v>
      </c>
      <c r="W9" s="12">
        <f t="shared" si="3"/>
        <v>2.5</v>
      </c>
    </row>
    <row r="10" spans="3:23" x14ac:dyDescent="0.4">
      <c r="C10" t="s">
        <v>6</v>
      </c>
      <c r="D10" s="21">
        <v>1</v>
      </c>
      <c r="E10" s="21">
        <v>3</v>
      </c>
      <c r="F10" s="21">
        <v>2</v>
      </c>
      <c r="G10" s="21">
        <v>2</v>
      </c>
      <c r="H10" s="21">
        <v>1</v>
      </c>
      <c r="I10" s="21">
        <v>3</v>
      </c>
      <c r="J10" s="21">
        <v>2</v>
      </c>
      <c r="K10" s="21"/>
      <c r="L10" s="21"/>
      <c r="M10" s="21"/>
      <c r="N10" s="21"/>
      <c r="O10" s="21"/>
      <c r="P10" s="21"/>
      <c r="Q10" s="21"/>
      <c r="R10" s="21">
        <v>1</v>
      </c>
      <c r="S10" s="21"/>
      <c r="T10" s="11">
        <f t="shared" si="0"/>
        <v>1</v>
      </c>
      <c r="U10" s="11">
        <f t="shared" si="1"/>
        <v>1</v>
      </c>
      <c r="V10" s="11">
        <f t="shared" si="2"/>
        <v>0.66666666666666663</v>
      </c>
      <c r="W10" s="12">
        <f t="shared" si="3"/>
        <v>1.6666666666666665</v>
      </c>
    </row>
    <row r="11" spans="3:23" x14ac:dyDescent="0.4">
      <c r="C11" t="s">
        <v>95</v>
      </c>
      <c r="D11" s="21">
        <v>1</v>
      </c>
      <c r="E11" s="21">
        <v>4</v>
      </c>
      <c r="F11" s="21">
        <v>3</v>
      </c>
      <c r="G11" s="21">
        <v>1</v>
      </c>
      <c r="H11" s="21">
        <v>1</v>
      </c>
      <c r="I11" s="21">
        <v>1</v>
      </c>
      <c r="J11" s="21">
        <v>1</v>
      </c>
      <c r="K11" s="21"/>
      <c r="L11" s="21"/>
      <c r="M11" s="21"/>
      <c r="N11" s="21">
        <v>1</v>
      </c>
      <c r="O11" s="21">
        <v>1</v>
      </c>
      <c r="P11" s="21"/>
      <c r="Q11" s="21"/>
      <c r="R11" s="21"/>
      <c r="S11" s="21"/>
      <c r="T11" s="11">
        <f t="shared" si="0"/>
        <v>0.33333333333333331</v>
      </c>
      <c r="U11" s="11">
        <f t="shared" si="1"/>
        <v>0.33333333333333331</v>
      </c>
      <c r="V11" s="11">
        <f t="shared" si="2"/>
        <v>0.75</v>
      </c>
      <c r="W11" s="12">
        <f t="shared" si="3"/>
        <v>1.0833333333333333</v>
      </c>
    </row>
    <row r="12" spans="3:23" x14ac:dyDescent="0.4">
      <c r="C12" t="s">
        <v>1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11" t="e">
        <f t="shared" si="0"/>
        <v>#DIV/0!</v>
      </c>
      <c r="U12" s="11" t="e">
        <f t="shared" si="1"/>
        <v>#DIV/0!</v>
      </c>
      <c r="V12" s="11" t="e">
        <f t="shared" si="2"/>
        <v>#DIV/0!</v>
      </c>
      <c r="W12" s="12" t="e">
        <f t="shared" si="3"/>
        <v>#DIV/0!</v>
      </c>
    </row>
    <row r="13" spans="3:23" x14ac:dyDescent="0.4">
      <c r="C13" t="s">
        <v>96</v>
      </c>
      <c r="D13" s="21">
        <v>1</v>
      </c>
      <c r="E13" s="21">
        <v>3</v>
      </c>
      <c r="F13" s="21">
        <v>3</v>
      </c>
      <c r="G13" s="21">
        <v>1</v>
      </c>
      <c r="H13" s="21">
        <v>1</v>
      </c>
      <c r="I13" s="21">
        <v>1</v>
      </c>
      <c r="J13" s="21">
        <v>1</v>
      </c>
      <c r="K13" s="21"/>
      <c r="L13" s="21"/>
      <c r="M13" s="21"/>
      <c r="N13" s="21"/>
      <c r="O13" s="21">
        <v>1</v>
      </c>
      <c r="P13" s="21"/>
      <c r="Q13" s="21"/>
      <c r="R13" s="21"/>
      <c r="S13" s="21"/>
      <c r="T13" s="11">
        <f t="shared" si="0"/>
        <v>0.33333333333333331</v>
      </c>
      <c r="U13" s="11">
        <f t="shared" si="1"/>
        <v>0.33333333333333331</v>
      </c>
      <c r="V13" s="11">
        <f t="shared" si="2"/>
        <v>0.66666666666666663</v>
      </c>
      <c r="W13" s="12">
        <f t="shared" si="3"/>
        <v>1</v>
      </c>
    </row>
    <row r="14" spans="3:23" x14ac:dyDescent="0.4">
      <c r="C14" t="s">
        <v>46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11" t="e">
        <f t="shared" si="0"/>
        <v>#DIV/0!</v>
      </c>
      <c r="U14" s="11" t="e">
        <f t="shared" si="1"/>
        <v>#DIV/0!</v>
      </c>
      <c r="V14" s="11" t="e">
        <f t="shared" si="2"/>
        <v>#DIV/0!</v>
      </c>
      <c r="W14" s="12" t="e">
        <f t="shared" si="3"/>
        <v>#DIV/0!</v>
      </c>
    </row>
    <row r="15" spans="3:23" x14ac:dyDescent="0.4">
      <c r="C15" t="s">
        <v>13</v>
      </c>
      <c r="D15" s="21">
        <v>1</v>
      </c>
      <c r="E15" s="21">
        <v>4</v>
      </c>
      <c r="F15" s="21">
        <v>4</v>
      </c>
      <c r="G15" s="21">
        <v>2</v>
      </c>
      <c r="H15" s="21">
        <v>2</v>
      </c>
      <c r="I15" s="21">
        <v>1</v>
      </c>
      <c r="J15" s="21">
        <v>1</v>
      </c>
      <c r="K15" s="21"/>
      <c r="L15" s="21">
        <v>1</v>
      </c>
      <c r="M15" s="21"/>
      <c r="N15" s="21"/>
      <c r="O15" s="21">
        <v>1</v>
      </c>
      <c r="P15" s="21"/>
      <c r="Q15" s="21"/>
      <c r="R15" s="21"/>
      <c r="S15" s="21"/>
      <c r="T15" s="11">
        <f t="shared" si="0"/>
        <v>0.5</v>
      </c>
      <c r="U15" s="11">
        <f t="shared" si="1"/>
        <v>1</v>
      </c>
      <c r="V15" s="11">
        <f t="shared" si="2"/>
        <v>0.75</v>
      </c>
      <c r="W15" s="12">
        <f t="shared" si="3"/>
        <v>1.75</v>
      </c>
    </row>
    <row r="16" spans="3:23" x14ac:dyDescent="0.4">
      <c r="C16" t="s">
        <v>104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11" t="e">
        <f t="shared" si="0"/>
        <v>#DIV/0!</v>
      </c>
      <c r="U16" s="11" t="e">
        <f t="shared" si="1"/>
        <v>#DIV/0!</v>
      </c>
      <c r="V16" s="11" t="e">
        <f t="shared" si="2"/>
        <v>#DIV/0!</v>
      </c>
      <c r="W16" s="12" t="e">
        <f t="shared" si="3"/>
        <v>#DIV/0!</v>
      </c>
    </row>
    <row r="17" spans="2:23" x14ac:dyDescent="0.4">
      <c r="C17" t="s">
        <v>11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11" t="e">
        <f t="shared" si="0"/>
        <v>#DIV/0!</v>
      </c>
      <c r="U17" s="11" t="e">
        <f t="shared" si="1"/>
        <v>#DIV/0!</v>
      </c>
      <c r="V17" s="11" t="e">
        <f t="shared" si="2"/>
        <v>#DIV/0!</v>
      </c>
      <c r="W17" s="12" t="e">
        <f t="shared" si="3"/>
        <v>#DIV/0!</v>
      </c>
    </row>
    <row r="18" spans="2:23" x14ac:dyDescent="0.4">
      <c r="C18" t="s">
        <v>120</v>
      </c>
      <c r="D18" s="21">
        <v>1</v>
      </c>
      <c r="E18" s="21">
        <v>4</v>
      </c>
      <c r="F18" s="21">
        <v>4</v>
      </c>
      <c r="G18" s="21">
        <v>4</v>
      </c>
      <c r="H18" s="21">
        <v>1</v>
      </c>
      <c r="I18" s="21">
        <v>1</v>
      </c>
      <c r="J18" s="21">
        <v>4</v>
      </c>
      <c r="K18" s="21"/>
      <c r="L18" s="21"/>
      <c r="M18" s="21"/>
      <c r="N18" s="21"/>
      <c r="O18" s="21"/>
      <c r="P18" s="21"/>
      <c r="Q18" s="21"/>
      <c r="R18" s="21"/>
      <c r="S18" s="21"/>
      <c r="T18" s="11">
        <f t="shared" si="0"/>
        <v>1</v>
      </c>
      <c r="U18" s="11">
        <f t="shared" si="1"/>
        <v>1</v>
      </c>
      <c r="V18" s="11">
        <f t="shared" si="2"/>
        <v>1</v>
      </c>
      <c r="W18" s="12">
        <f t="shared" si="3"/>
        <v>2</v>
      </c>
    </row>
    <row r="19" spans="2:23" x14ac:dyDescent="0.4">
      <c r="C19" t="s">
        <v>34</v>
      </c>
      <c r="D19" s="21">
        <v>1</v>
      </c>
      <c r="E19" s="21">
        <v>3</v>
      </c>
      <c r="F19" s="21">
        <v>3</v>
      </c>
      <c r="G19" s="21">
        <v>1</v>
      </c>
      <c r="H19" s="21">
        <v>1</v>
      </c>
      <c r="I19" s="21">
        <v>1</v>
      </c>
      <c r="J19" s="21">
        <v>1</v>
      </c>
      <c r="P19" s="21"/>
      <c r="Q19" s="21"/>
      <c r="R19" s="21"/>
      <c r="S19" s="21"/>
      <c r="T19" s="11">
        <f t="shared" si="0"/>
        <v>0.33333333333333331</v>
      </c>
      <c r="U19" s="11">
        <f t="shared" si="1"/>
        <v>0.33333333333333331</v>
      </c>
      <c r="V19" s="11">
        <f t="shared" si="2"/>
        <v>0.33333333333333331</v>
      </c>
      <c r="W19" s="12">
        <f t="shared" si="3"/>
        <v>0.66666666666666663</v>
      </c>
    </row>
    <row r="20" spans="2:23" x14ac:dyDescent="0.4">
      <c r="C20" t="s">
        <v>5</v>
      </c>
      <c r="D20" t="s">
        <v>49</v>
      </c>
      <c r="E20" t="s">
        <v>4</v>
      </c>
      <c r="F20" t="s">
        <v>3</v>
      </c>
      <c r="G20" t="s">
        <v>2</v>
      </c>
      <c r="H20" t="s">
        <v>36</v>
      </c>
      <c r="I20" t="s">
        <v>42</v>
      </c>
    </row>
    <row r="21" spans="2:23" x14ac:dyDescent="0.4">
      <c r="C21" t="s">
        <v>1</v>
      </c>
      <c r="D21" s="21"/>
      <c r="E21" s="21"/>
      <c r="F21" s="21"/>
      <c r="G21" s="21"/>
      <c r="H21" s="21"/>
      <c r="I21" s="10"/>
    </row>
    <row r="22" spans="2:23" x14ac:dyDescent="0.4">
      <c r="C22" t="s">
        <v>104</v>
      </c>
      <c r="I22" s="10"/>
    </row>
    <row r="23" spans="2:23" x14ac:dyDescent="0.4">
      <c r="C23" t="s">
        <v>40</v>
      </c>
      <c r="D23" s="21"/>
      <c r="E23" s="21"/>
      <c r="F23" s="21"/>
      <c r="G23" s="21"/>
      <c r="H23" s="38"/>
      <c r="I23" s="10"/>
    </row>
    <row r="26" spans="2:23" ht="15" thickBot="1" x14ac:dyDescent="0.45"/>
    <row r="27" spans="2:23" ht="14.5" customHeight="1" x14ac:dyDescent="0.4">
      <c r="B27" s="52" t="s">
        <v>123</v>
      </c>
      <c r="C27" s="6" t="s">
        <v>33</v>
      </c>
      <c r="D27" s="8" t="s">
        <v>32</v>
      </c>
      <c r="E27" s="8" t="s">
        <v>31</v>
      </c>
      <c r="F27" s="8" t="s">
        <v>30</v>
      </c>
      <c r="G27" s="8" t="s">
        <v>28</v>
      </c>
      <c r="H27" s="8" t="s">
        <v>29</v>
      </c>
      <c r="I27" s="8" t="s">
        <v>27</v>
      </c>
      <c r="J27" s="8" t="s">
        <v>26</v>
      </c>
      <c r="K27" s="8" t="s">
        <v>25</v>
      </c>
      <c r="L27" s="8" t="s">
        <v>24</v>
      </c>
      <c r="M27" s="8" t="s">
        <v>23</v>
      </c>
      <c r="N27" s="8" t="s">
        <v>22</v>
      </c>
      <c r="O27" s="8" t="s">
        <v>21</v>
      </c>
      <c r="P27" s="8" t="s">
        <v>37</v>
      </c>
      <c r="Q27" s="8" t="s">
        <v>38</v>
      </c>
      <c r="R27" s="8" t="s">
        <v>20</v>
      </c>
      <c r="S27" s="8" t="s">
        <v>19</v>
      </c>
      <c r="T27" s="8" t="s">
        <v>18</v>
      </c>
      <c r="U27" s="8" t="s">
        <v>17</v>
      </c>
      <c r="V27" s="8" t="s">
        <v>16</v>
      </c>
      <c r="W27" s="9" t="s">
        <v>15</v>
      </c>
    </row>
    <row r="28" spans="2:23" x14ac:dyDescent="0.4">
      <c r="B28" s="53"/>
      <c r="C28" s="4" t="s">
        <v>13</v>
      </c>
      <c r="D28" s="10">
        <f>VLOOKUP($C28,$C$4:$S$19,MATCH(D$27,$C$3:$S$3,0),FALSE)</f>
        <v>1</v>
      </c>
      <c r="E28" s="10">
        <f t="shared" ref="E28:S37" si="4">VLOOKUP($C28,$C$4:$S$19,MATCH(E$27,$C$3:$S$3,0),FALSE)</f>
        <v>4</v>
      </c>
      <c r="F28" s="10">
        <f t="shared" si="4"/>
        <v>4</v>
      </c>
      <c r="G28" s="10">
        <f t="shared" si="4"/>
        <v>2</v>
      </c>
      <c r="H28" s="10">
        <f t="shared" si="4"/>
        <v>2</v>
      </c>
      <c r="I28" s="10">
        <f t="shared" si="4"/>
        <v>1</v>
      </c>
      <c r="J28" s="10">
        <f t="shared" si="4"/>
        <v>1</v>
      </c>
      <c r="K28" s="10">
        <f t="shared" si="4"/>
        <v>0</v>
      </c>
      <c r="L28" s="10">
        <f t="shared" si="4"/>
        <v>1</v>
      </c>
      <c r="M28" s="10">
        <f t="shared" si="4"/>
        <v>0</v>
      </c>
      <c r="N28" s="10">
        <f t="shared" si="4"/>
        <v>0</v>
      </c>
      <c r="O28" s="10">
        <f t="shared" si="4"/>
        <v>1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1">
        <f t="shared" ref="T28:T37" si="5">G28/F28</f>
        <v>0.5</v>
      </c>
      <c r="U28" s="11">
        <f t="shared" ref="U28:U37" si="6">(J28+(2*K28)+(3*L28)+(4*M28))/F28</f>
        <v>1</v>
      </c>
      <c r="V28" s="11">
        <f>(G28+N28+Q28+O28)/E28</f>
        <v>0.75</v>
      </c>
      <c r="W28" s="12">
        <f>U28+V28</f>
        <v>1.75</v>
      </c>
    </row>
    <row r="29" spans="2:23" x14ac:dyDescent="0.4">
      <c r="B29" s="53"/>
      <c r="C29" s="4" t="s">
        <v>120</v>
      </c>
      <c r="D29" s="10">
        <f>VLOOKUP($C29,$C$4:$S$19,MATCH(D$27,$C$3:$S$3,0),FALSE)</f>
        <v>1</v>
      </c>
      <c r="E29" s="10">
        <f t="shared" si="4"/>
        <v>4</v>
      </c>
      <c r="F29" s="10">
        <f t="shared" si="4"/>
        <v>4</v>
      </c>
      <c r="G29" s="10">
        <f t="shared" si="4"/>
        <v>4</v>
      </c>
      <c r="H29" s="10">
        <f t="shared" si="4"/>
        <v>1</v>
      </c>
      <c r="I29" s="10">
        <f t="shared" si="4"/>
        <v>1</v>
      </c>
      <c r="J29" s="10">
        <f t="shared" si="4"/>
        <v>4</v>
      </c>
      <c r="K29" s="10">
        <f t="shared" si="4"/>
        <v>0</v>
      </c>
      <c r="L29" s="10">
        <f t="shared" si="4"/>
        <v>0</v>
      </c>
      <c r="M29" s="10">
        <f t="shared" si="4"/>
        <v>0</v>
      </c>
      <c r="N29" s="10">
        <f t="shared" si="4"/>
        <v>0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0</v>
      </c>
      <c r="S29" s="10">
        <f t="shared" si="4"/>
        <v>0</v>
      </c>
      <c r="T29" s="11">
        <f t="shared" si="5"/>
        <v>1</v>
      </c>
      <c r="U29" s="11">
        <f t="shared" si="6"/>
        <v>1</v>
      </c>
      <c r="V29" s="11">
        <f>(G29+N29+Q29+O29)/E29</f>
        <v>1</v>
      </c>
      <c r="W29" s="12">
        <f>U29+V29</f>
        <v>2</v>
      </c>
    </row>
    <row r="30" spans="2:23" x14ac:dyDescent="0.4">
      <c r="B30" s="53"/>
      <c r="C30" s="4" t="s">
        <v>40</v>
      </c>
      <c r="D30" s="10">
        <f t="shared" ref="D30:D37" si="7">VLOOKUP($C30,$C$4:$S$19,MATCH(D$27,$C$3:$S$3,0),FALSE)</f>
        <v>1</v>
      </c>
      <c r="E30" s="10">
        <f t="shared" si="4"/>
        <v>4</v>
      </c>
      <c r="F30" s="10">
        <f t="shared" si="4"/>
        <v>4</v>
      </c>
      <c r="G30" s="10">
        <f t="shared" si="4"/>
        <v>2</v>
      </c>
      <c r="H30" s="10">
        <f t="shared" si="4"/>
        <v>1</v>
      </c>
      <c r="I30" s="10">
        <f t="shared" si="4"/>
        <v>1</v>
      </c>
      <c r="J30" s="10">
        <f t="shared" si="4"/>
        <v>1</v>
      </c>
      <c r="K30" s="10">
        <f t="shared" si="4"/>
        <v>1</v>
      </c>
      <c r="L30" s="10">
        <f t="shared" si="4"/>
        <v>0</v>
      </c>
      <c r="M30" s="10">
        <f t="shared" si="4"/>
        <v>0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  <c r="T30" s="11">
        <f t="shared" si="5"/>
        <v>0.5</v>
      </c>
      <c r="U30" s="11">
        <f t="shared" si="6"/>
        <v>0.75</v>
      </c>
      <c r="V30" s="11">
        <f t="shared" ref="V30:V37" si="8">(G30+N30+Q30+O30)/E30</f>
        <v>0.5</v>
      </c>
      <c r="W30" s="12">
        <f t="shared" ref="W30:W37" si="9">U30+V30</f>
        <v>1.25</v>
      </c>
    </row>
    <row r="31" spans="2:23" x14ac:dyDescent="0.4">
      <c r="B31" s="53"/>
      <c r="C31" s="4" t="s">
        <v>95</v>
      </c>
      <c r="D31" s="10">
        <f t="shared" si="7"/>
        <v>1</v>
      </c>
      <c r="E31" s="10">
        <f t="shared" si="4"/>
        <v>4</v>
      </c>
      <c r="F31" s="10">
        <f t="shared" si="4"/>
        <v>3</v>
      </c>
      <c r="G31" s="10">
        <f t="shared" si="4"/>
        <v>1</v>
      </c>
      <c r="H31" s="10">
        <f t="shared" si="4"/>
        <v>1</v>
      </c>
      <c r="I31" s="10">
        <f t="shared" si="4"/>
        <v>1</v>
      </c>
      <c r="J31" s="10">
        <f t="shared" si="4"/>
        <v>1</v>
      </c>
      <c r="K31" s="10">
        <f t="shared" si="4"/>
        <v>0</v>
      </c>
      <c r="L31" s="10">
        <f t="shared" si="4"/>
        <v>0</v>
      </c>
      <c r="M31" s="10">
        <f t="shared" si="4"/>
        <v>0</v>
      </c>
      <c r="N31" s="10">
        <f t="shared" si="4"/>
        <v>1</v>
      </c>
      <c r="O31" s="10">
        <f t="shared" si="4"/>
        <v>1</v>
      </c>
      <c r="P31" s="10">
        <f t="shared" si="4"/>
        <v>0</v>
      </c>
      <c r="Q31" s="10">
        <f t="shared" si="4"/>
        <v>0</v>
      </c>
      <c r="R31" s="10">
        <f t="shared" si="4"/>
        <v>0</v>
      </c>
      <c r="S31" s="10">
        <f t="shared" si="4"/>
        <v>0</v>
      </c>
      <c r="T31" s="11">
        <f t="shared" si="5"/>
        <v>0.33333333333333331</v>
      </c>
      <c r="U31" s="11">
        <f t="shared" si="6"/>
        <v>0.33333333333333331</v>
      </c>
      <c r="V31" s="11">
        <f>(G31+N31+Q31+O29)/E31</f>
        <v>0.5</v>
      </c>
      <c r="W31" s="12">
        <f t="shared" si="9"/>
        <v>0.83333333333333326</v>
      </c>
    </row>
    <row r="32" spans="2:23" x14ac:dyDescent="0.4">
      <c r="B32" s="53"/>
      <c r="C32" s="4" t="s">
        <v>94</v>
      </c>
      <c r="D32" s="10">
        <f t="shared" si="7"/>
        <v>1</v>
      </c>
      <c r="E32" s="10">
        <f t="shared" si="4"/>
        <v>4</v>
      </c>
      <c r="F32" s="10">
        <f t="shared" si="4"/>
        <v>4</v>
      </c>
      <c r="G32" s="10">
        <f t="shared" si="4"/>
        <v>3</v>
      </c>
      <c r="H32" s="10">
        <f t="shared" si="4"/>
        <v>3</v>
      </c>
      <c r="I32" s="10">
        <f t="shared" si="4"/>
        <v>3</v>
      </c>
      <c r="J32" s="10">
        <f t="shared" si="4"/>
        <v>1</v>
      </c>
      <c r="K32" s="10">
        <f t="shared" si="4"/>
        <v>1</v>
      </c>
      <c r="L32" s="10">
        <f t="shared" si="4"/>
        <v>0</v>
      </c>
      <c r="M32" s="10">
        <f t="shared" si="4"/>
        <v>1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>
        <f t="shared" si="5"/>
        <v>0.75</v>
      </c>
      <c r="U32" s="11">
        <f t="shared" si="6"/>
        <v>1.75</v>
      </c>
      <c r="V32" s="11">
        <f t="shared" si="8"/>
        <v>0.75</v>
      </c>
      <c r="W32" s="12">
        <f t="shared" si="9"/>
        <v>2.5</v>
      </c>
    </row>
    <row r="33" spans="2:23" x14ac:dyDescent="0.4">
      <c r="B33" s="53"/>
      <c r="C33" s="4" t="s">
        <v>34</v>
      </c>
      <c r="D33" s="10">
        <f t="shared" si="7"/>
        <v>1</v>
      </c>
      <c r="E33" s="10">
        <f t="shared" si="4"/>
        <v>3</v>
      </c>
      <c r="F33" s="10">
        <f t="shared" si="4"/>
        <v>3</v>
      </c>
      <c r="G33" s="10">
        <f t="shared" si="4"/>
        <v>1</v>
      </c>
      <c r="H33" s="10">
        <f t="shared" si="4"/>
        <v>1</v>
      </c>
      <c r="I33" s="10">
        <f t="shared" si="4"/>
        <v>1</v>
      </c>
      <c r="J33" s="10">
        <f t="shared" si="4"/>
        <v>1</v>
      </c>
      <c r="K33" s="10">
        <f t="shared" si="4"/>
        <v>0</v>
      </c>
      <c r="L33" s="10">
        <f t="shared" si="4"/>
        <v>0</v>
      </c>
      <c r="M33" s="10">
        <f t="shared" si="4"/>
        <v>0</v>
      </c>
      <c r="N33" s="10">
        <f t="shared" si="4"/>
        <v>0</v>
      </c>
      <c r="O33" s="10">
        <f t="shared" si="4"/>
        <v>0</v>
      </c>
      <c r="P33" s="10">
        <f t="shared" si="4"/>
        <v>0</v>
      </c>
      <c r="Q33" s="10">
        <f t="shared" si="4"/>
        <v>0</v>
      </c>
      <c r="R33" s="10">
        <f t="shared" si="4"/>
        <v>0</v>
      </c>
      <c r="S33" s="10">
        <f t="shared" si="4"/>
        <v>0</v>
      </c>
      <c r="T33" s="11">
        <f t="shared" si="5"/>
        <v>0.33333333333333331</v>
      </c>
      <c r="U33" s="11">
        <f t="shared" si="6"/>
        <v>0.33333333333333331</v>
      </c>
      <c r="V33" s="11">
        <f t="shared" si="8"/>
        <v>0.33333333333333331</v>
      </c>
      <c r="W33" s="12">
        <f t="shared" si="9"/>
        <v>0.66666666666666663</v>
      </c>
    </row>
    <row r="34" spans="2:23" x14ac:dyDescent="0.4">
      <c r="B34" s="53"/>
      <c r="C34" s="4" t="s">
        <v>93</v>
      </c>
      <c r="D34" s="10">
        <f t="shared" si="7"/>
        <v>1</v>
      </c>
      <c r="E34" s="10">
        <f t="shared" si="4"/>
        <v>3</v>
      </c>
      <c r="F34" s="10">
        <f t="shared" si="4"/>
        <v>3</v>
      </c>
      <c r="G34" s="10">
        <f t="shared" si="4"/>
        <v>3</v>
      </c>
      <c r="H34" s="10">
        <f t="shared" si="4"/>
        <v>3</v>
      </c>
      <c r="I34" s="10">
        <f t="shared" si="4"/>
        <v>1</v>
      </c>
      <c r="J34" s="10">
        <f t="shared" si="4"/>
        <v>1</v>
      </c>
      <c r="K34" s="10">
        <f t="shared" si="4"/>
        <v>1</v>
      </c>
      <c r="L34" s="10">
        <f t="shared" si="4"/>
        <v>1</v>
      </c>
      <c r="M34" s="10">
        <f t="shared" si="4"/>
        <v>0</v>
      </c>
      <c r="N34" s="10">
        <f t="shared" si="4"/>
        <v>0</v>
      </c>
      <c r="O34" s="10">
        <f t="shared" si="4"/>
        <v>0</v>
      </c>
      <c r="P34" s="10">
        <f t="shared" si="4"/>
        <v>0</v>
      </c>
      <c r="Q34" s="10">
        <f t="shared" si="4"/>
        <v>0</v>
      </c>
      <c r="R34" s="10">
        <f t="shared" si="4"/>
        <v>0</v>
      </c>
      <c r="S34" s="10">
        <f t="shared" si="4"/>
        <v>0</v>
      </c>
      <c r="T34" s="11">
        <f t="shared" si="5"/>
        <v>1</v>
      </c>
      <c r="U34" s="11">
        <f t="shared" si="6"/>
        <v>2</v>
      </c>
      <c r="V34" s="11">
        <f t="shared" si="8"/>
        <v>1</v>
      </c>
      <c r="W34" s="12">
        <f t="shared" si="9"/>
        <v>3</v>
      </c>
    </row>
    <row r="35" spans="2:23" x14ac:dyDescent="0.4">
      <c r="B35" s="53"/>
      <c r="C35" s="4" t="s">
        <v>6</v>
      </c>
      <c r="D35" s="10">
        <f t="shared" si="7"/>
        <v>1</v>
      </c>
      <c r="E35" s="10">
        <f t="shared" si="4"/>
        <v>3</v>
      </c>
      <c r="F35" s="10">
        <f t="shared" si="4"/>
        <v>2</v>
      </c>
      <c r="G35" s="10">
        <f t="shared" si="4"/>
        <v>2</v>
      </c>
      <c r="H35" s="10">
        <f t="shared" si="4"/>
        <v>1</v>
      </c>
      <c r="I35" s="10">
        <f t="shared" si="4"/>
        <v>3</v>
      </c>
      <c r="J35" s="10">
        <f t="shared" si="4"/>
        <v>2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1</v>
      </c>
      <c r="S35" s="10">
        <f t="shared" si="4"/>
        <v>0</v>
      </c>
      <c r="T35" s="11">
        <f t="shared" si="5"/>
        <v>1</v>
      </c>
      <c r="U35" s="11">
        <f t="shared" si="6"/>
        <v>1</v>
      </c>
      <c r="V35" s="11">
        <f t="shared" si="8"/>
        <v>0.66666666666666663</v>
      </c>
      <c r="W35" s="12">
        <f t="shared" si="9"/>
        <v>1.6666666666666665</v>
      </c>
    </row>
    <row r="36" spans="2:23" x14ac:dyDescent="0.4">
      <c r="B36" s="53"/>
      <c r="C36" s="4" t="s">
        <v>92</v>
      </c>
      <c r="D36" s="10">
        <f t="shared" si="7"/>
        <v>1</v>
      </c>
      <c r="E36" s="10">
        <f t="shared" si="4"/>
        <v>3</v>
      </c>
      <c r="F36" s="10">
        <f t="shared" si="4"/>
        <v>3</v>
      </c>
      <c r="G36" s="10">
        <f t="shared" si="4"/>
        <v>2</v>
      </c>
      <c r="H36" s="10">
        <f t="shared" si="4"/>
        <v>0</v>
      </c>
      <c r="I36" s="10">
        <f t="shared" si="4"/>
        <v>1</v>
      </c>
      <c r="J36" s="10">
        <f t="shared" si="4"/>
        <v>2</v>
      </c>
      <c r="K36" s="10">
        <f t="shared" si="4"/>
        <v>0</v>
      </c>
      <c r="L36" s="10">
        <f t="shared" si="4"/>
        <v>0</v>
      </c>
      <c r="M36" s="10">
        <f t="shared" si="4"/>
        <v>0</v>
      </c>
      <c r="N36" s="10">
        <f t="shared" si="4"/>
        <v>0</v>
      </c>
      <c r="O36" s="10">
        <f t="shared" si="4"/>
        <v>0</v>
      </c>
      <c r="P36" s="10">
        <f t="shared" si="4"/>
        <v>0</v>
      </c>
      <c r="Q36" s="10">
        <f t="shared" si="4"/>
        <v>0</v>
      </c>
      <c r="R36" s="10">
        <f t="shared" si="4"/>
        <v>0</v>
      </c>
      <c r="S36" s="10">
        <f t="shared" si="4"/>
        <v>0</v>
      </c>
      <c r="T36" s="11">
        <f t="shared" si="5"/>
        <v>0.66666666666666663</v>
      </c>
      <c r="U36" s="11">
        <f t="shared" si="6"/>
        <v>0.66666666666666663</v>
      </c>
      <c r="V36" s="11">
        <f t="shared" si="8"/>
        <v>0.66666666666666663</v>
      </c>
      <c r="W36" s="12">
        <f t="shared" si="9"/>
        <v>1.3333333333333333</v>
      </c>
    </row>
    <row r="37" spans="2:23" x14ac:dyDescent="0.4">
      <c r="B37" s="53"/>
      <c r="C37" s="4" t="s">
        <v>96</v>
      </c>
      <c r="D37" s="10">
        <f t="shared" si="7"/>
        <v>1</v>
      </c>
      <c r="E37" s="10">
        <f t="shared" si="4"/>
        <v>3</v>
      </c>
      <c r="F37" s="10">
        <f t="shared" si="4"/>
        <v>3</v>
      </c>
      <c r="G37" s="10">
        <f t="shared" si="4"/>
        <v>1</v>
      </c>
      <c r="H37" s="10">
        <f t="shared" si="4"/>
        <v>1</v>
      </c>
      <c r="I37" s="10">
        <f t="shared" si="4"/>
        <v>1</v>
      </c>
      <c r="J37" s="10">
        <f t="shared" si="4"/>
        <v>1</v>
      </c>
      <c r="K37" s="10">
        <f t="shared" si="4"/>
        <v>0</v>
      </c>
      <c r="L37" s="10">
        <f t="shared" si="4"/>
        <v>0</v>
      </c>
      <c r="M37" s="10">
        <f t="shared" si="4"/>
        <v>0</v>
      </c>
      <c r="N37" s="10">
        <f t="shared" si="4"/>
        <v>0</v>
      </c>
      <c r="O37" s="10">
        <f t="shared" si="4"/>
        <v>1</v>
      </c>
      <c r="P37" s="10">
        <f t="shared" si="4"/>
        <v>0</v>
      </c>
      <c r="Q37" s="10">
        <f t="shared" si="4"/>
        <v>0</v>
      </c>
      <c r="R37" s="10">
        <f t="shared" si="4"/>
        <v>0</v>
      </c>
      <c r="S37" s="10">
        <f t="shared" si="4"/>
        <v>0</v>
      </c>
      <c r="T37" s="11">
        <f t="shared" si="5"/>
        <v>0.33333333333333331</v>
      </c>
      <c r="U37" s="11">
        <f t="shared" si="6"/>
        <v>0.33333333333333331</v>
      </c>
      <c r="V37" s="11">
        <f t="shared" si="8"/>
        <v>0.66666666666666663</v>
      </c>
      <c r="W37" s="12">
        <f t="shared" si="9"/>
        <v>1</v>
      </c>
    </row>
    <row r="38" spans="2:23" x14ac:dyDescent="0.4">
      <c r="B38" s="53"/>
      <c r="C38" s="4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1"/>
      <c r="U38" s="11"/>
      <c r="V38" s="11"/>
      <c r="W38" s="12"/>
    </row>
    <row r="39" spans="2:23" x14ac:dyDescent="0.4">
      <c r="B39" s="53"/>
      <c r="C39" s="4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1"/>
      <c r="V39" s="11"/>
      <c r="W39" s="12"/>
    </row>
    <row r="40" spans="2:23" x14ac:dyDescent="0.4">
      <c r="B40" s="53"/>
      <c r="C40" s="3" t="s">
        <v>5</v>
      </c>
      <c r="D40" s="13" t="s">
        <v>49</v>
      </c>
      <c r="E40" s="13" t="s">
        <v>4</v>
      </c>
      <c r="F40" s="13" t="s">
        <v>3</v>
      </c>
      <c r="G40" s="13" t="s">
        <v>2</v>
      </c>
      <c r="H40" s="13" t="s">
        <v>36</v>
      </c>
      <c r="I40" s="3" t="s">
        <v>42</v>
      </c>
      <c r="J40" s="10"/>
      <c r="K40" s="10"/>
      <c r="L40" s="10"/>
      <c r="M40" s="33"/>
      <c r="N40" s="34"/>
      <c r="O40" s="33"/>
      <c r="P40" s="33"/>
      <c r="Q40" s="33"/>
      <c r="R40" s="33"/>
      <c r="S40" s="10"/>
      <c r="T40" s="10"/>
      <c r="U40" s="11"/>
      <c r="V40" s="11"/>
      <c r="W40" s="12"/>
    </row>
    <row r="41" spans="2:23" x14ac:dyDescent="0.4">
      <c r="B41" s="53"/>
      <c r="C41" s="4"/>
      <c r="D41" s="4"/>
      <c r="E41" s="4"/>
      <c r="F41" s="4"/>
      <c r="G41" s="4"/>
      <c r="H41" s="4"/>
      <c r="I41" s="4"/>
      <c r="J41" s="10"/>
      <c r="K41" s="10"/>
      <c r="L41" s="10"/>
      <c r="M41" s="33" t="s">
        <v>53</v>
      </c>
      <c r="N41" s="34">
        <v>45063</v>
      </c>
      <c r="O41" s="33" t="s">
        <v>67</v>
      </c>
      <c r="P41" s="33" t="s">
        <v>115</v>
      </c>
      <c r="Q41" s="33" t="s">
        <v>50</v>
      </c>
      <c r="R41" s="33" t="s">
        <v>54</v>
      </c>
      <c r="S41" s="10"/>
      <c r="T41" s="10"/>
      <c r="U41" s="11"/>
      <c r="V41" s="11"/>
      <c r="W41" s="12"/>
    </row>
    <row r="42" spans="2:23" ht="15" thickBot="1" x14ac:dyDescent="0.45">
      <c r="B42" s="54"/>
      <c r="C42" s="7"/>
      <c r="D42" s="10"/>
      <c r="E42" s="10"/>
      <c r="F42" s="10"/>
      <c r="G42" s="10"/>
      <c r="H42" s="10"/>
      <c r="I42" s="10"/>
      <c r="J42" s="14"/>
      <c r="K42" s="14"/>
      <c r="L42" s="14"/>
      <c r="M42" s="35"/>
      <c r="N42" s="35"/>
      <c r="O42" s="35" t="s">
        <v>52</v>
      </c>
      <c r="P42" s="35" t="s">
        <v>119</v>
      </c>
      <c r="Q42" s="35" t="s">
        <v>51</v>
      </c>
      <c r="R42" s="35" t="s">
        <v>122</v>
      </c>
      <c r="S42" s="14"/>
      <c r="T42" s="14"/>
      <c r="U42" s="15"/>
      <c r="V42" s="15"/>
      <c r="W42" s="16"/>
    </row>
    <row r="43" spans="2:23" x14ac:dyDescent="0.4">
      <c r="B43" s="5"/>
      <c r="C43" s="5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8"/>
      <c r="V43" s="18"/>
      <c r="W43" s="18"/>
    </row>
    <row r="44" spans="2:23" x14ac:dyDescent="0.4">
      <c r="B44" s="5"/>
      <c r="C44" s="5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8"/>
      <c r="V44" s="18"/>
      <c r="W44" s="18"/>
    </row>
  </sheetData>
  <mergeCells count="1">
    <mergeCell ref="B27:B4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FED13-DE9E-4368-8F4C-8BBF1C384CA9}">
  <dimension ref="B2:W40"/>
  <sheetViews>
    <sheetView zoomScaleNormal="100" workbookViewId="0">
      <selection activeCell="A15" sqref="A15"/>
    </sheetView>
  </sheetViews>
  <sheetFormatPr defaultRowHeight="14.6" x14ac:dyDescent="0.4"/>
  <cols>
    <col min="14" max="14" width="9.765625" bestFit="1" customWidth="1"/>
    <col min="15" max="15" width="9.23046875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48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11" t="e">
        <f t="shared" ref="T5:T19" si="0">G5/F5</f>
        <v>#DIV/0!</v>
      </c>
      <c r="U5" s="11" t="e">
        <f t="shared" ref="U5:U19" si="1">(J5+(2*K5)+(3*L5)+(4*M5))/F5</f>
        <v>#DIV/0!</v>
      </c>
      <c r="V5" s="11" t="e">
        <f t="shared" ref="V5:V19" si="2">(G5+N5+Q5+O5)/E5</f>
        <v>#DIV/0!</v>
      </c>
      <c r="W5" s="12" t="e">
        <f t="shared" ref="W5:W19" si="3">U5+V5</f>
        <v>#DIV/0!</v>
      </c>
    </row>
    <row r="6" spans="3:23" x14ac:dyDescent="0.4">
      <c r="C6" t="s">
        <v>93</v>
      </c>
      <c r="D6" s="21">
        <v>1</v>
      </c>
      <c r="E6" s="21">
        <v>3</v>
      </c>
      <c r="F6" s="21">
        <v>3</v>
      </c>
      <c r="G6" s="21">
        <v>2</v>
      </c>
      <c r="H6" s="21">
        <v>1</v>
      </c>
      <c r="I6" s="21">
        <v>1</v>
      </c>
      <c r="J6" s="21">
        <v>1</v>
      </c>
      <c r="K6" s="21">
        <v>1</v>
      </c>
      <c r="L6" s="21"/>
      <c r="M6" s="21"/>
      <c r="N6" s="21"/>
      <c r="O6" s="21"/>
      <c r="P6" s="21"/>
      <c r="Q6" s="21"/>
      <c r="R6" s="21"/>
      <c r="S6" s="21"/>
      <c r="T6" s="11">
        <f t="shared" si="0"/>
        <v>0.66666666666666663</v>
      </c>
      <c r="U6" s="11">
        <f t="shared" si="1"/>
        <v>1</v>
      </c>
      <c r="V6" s="11">
        <f t="shared" si="2"/>
        <v>0.66666666666666663</v>
      </c>
      <c r="W6" s="12">
        <f t="shared" si="3"/>
        <v>1.6666666666666665</v>
      </c>
    </row>
    <row r="7" spans="3:23" x14ac:dyDescent="0.4">
      <c r="C7" t="s">
        <v>92</v>
      </c>
      <c r="D7" s="21">
        <v>1</v>
      </c>
      <c r="E7" s="21">
        <v>4</v>
      </c>
      <c r="F7" s="21">
        <v>4</v>
      </c>
      <c r="G7" s="21">
        <v>4</v>
      </c>
      <c r="H7" s="21">
        <v>3</v>
      </c>
      <c r="I7" s="21">
        <v>1</v>
      </c>
      <c r="J7" s="21">
        <v>2</v>
      </c>
      <c r="K7" s="21">
        <v>1</v>
      </c>
      <c r="L7" s="21">
        <v>1</v>
      </c>
      <c r="M7" s="21"/>
      <c r="N7" s="21"/>
      <c r="O7" s="21"/>
      <c r="P7" s="21"/>
      <c r="Q7" s="21"/>
      <c r="R7" s="21"/>
      <c r="S7" s="21"/>
      <c r="T7" s="11">
        <f t="shared" si="0"/>
        <v>1</v>
      </c>
      <c r="U7" s="11">
        <f t="shared" si="1"/>
        <v>1.75</v>
      </c>
      <c r="V7" s="11">
        <f t="shared" si="2"/>
        <v>1</v>
      </c>
      <c r="W7" s="12">
        <f t="shared" si="3"/>
        <v>2.75</v>
      </c>
    </row>
    <row r="8" spans="3:23" x14ac:dyDescent="0.4">
      <c r="C8" t="s">
        <v>47</v>
      </c>
      <c r="D8">
        <v>1</v>
      </c>
      <c r="E8">
        <v>4</v>
      </c>
      <c r="F8">
        <v>4</v>
      </c>
      <c r="G8">
        <v>1</v>
      </c>
      <c r="H8">
        <v>1</v>
      </c>
      <c r="I8">
        <v>0</v>
      </c>
      <c r="J8">
        <v>0</v>
      </c>
      <c r="K8">
        <v>0</v>
      </c>
      <c r="L8" s="21">
        <v>1</v>
      </c>
      <c r="M8" s="21"/>
      <c r="N8" s="21"/>
      <c r="O8" s="21"/>
      <c r="P8" s="21"/>
      <c r="Q8" s="21"/>
      <c r="R8" s="21"/>
      <c r="S8" s="21"/>
      <c r="T8" s="11">
        <f>G11/F11</f>
        <v>0.75</v>
      </c>
      <c r="U8" s="11">
        <f>(J11+(2*K11)+(3*L8)+(4*M8))/F11</f>
        <v>1.5</v>
      </c>
      <c r="V8" s="11">
        <f>(G11+N8+Q8+O8)/E11</f>
        <v>0.75</v>
      </c>
      <c r="W8" s="12">
        <f t="shared" si="3"/>
        <v>2.25</v>
      </c>
    </row>
    <row r="9" spans="3:23" x14ac:dyDescent="0.4">
      <c r="C9" t="s">
        <v>94</v>
      </c>
      <c r="D9" s="21">
        <v>1</v>
      </c>
      <c r="E9" s="21">
        <v>4</v>
      </c>
      <c r="F9" s="21">
        <v>4</v>
      </c>
      <c r="G9" s="21">
        <v>1</v>
      </c>
      <c r="H9" s="21">
        <v>1</v>
      </c>
      <c r="I9" s="21">
        <v>1</v>
      </c>
      <c r="J9" s="21">
        <v>0</v>
      </c>
      <c r="K9" s="21">
        <v>0</v>
      </c>
      <c r="L9" s="21">
        <v>0</v>
      </c>
      <c r="M9" s="21">
        <v>1</v>
      </c>
      <c r="N9" s="21"/>
      <c r="O9" s="21"/>
      <c r="P9" s="21"/>
      <c r="Q9" s="21"/>
      <c r="R9" s="21"/>
      <c r="S9" s="21"/>
      <c r="T9" s="11">
        <f t="shared" si="0"/>
        <v>0.25</v>
      </c>
      <c r="U9" s="11">
        <f t="shared" si="1"/>
        <v>1</v>
      </c>
      <c r="V9" s="11">
        <f t="shared" si="2"/>
        <v>0.25</v>
      </c>
      <c r="W9" s="12">
        <f t="shared" si="3"/>
        <v>1.25</v>
      </c>
    </row>
    <row r="10" spans="3:23" x14ac:dyDescent="0.4">
      <c r="C10" t="s">
        <v>6</v>
      </c>
      <c r="D10" s="21">
        <v>1</v>
      </c>
      <c r="E10" s="21">
        <v>4</v>
      </c>
      <c r="F10" s="21">
        <v>4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11">
        <f t="shared" si="0"/>
        <v>0</v>
      </c>
      <c r="U10" s="11">
        <f t="shared" si="1"/>
        <v>0</v>
      </c>
      <c r="V10" s="11">
        <f t="shared" si="2"/>
        <v>0</v>
      </c>
      <c r="W10" s="12">
        <f t="shared" si="3"/>
        <v>0</v>
      </c>
    </row>
    <row r="11" spans="3:23" x14ac:dyDescent="0.4">
      <c r="C11" t="s">
        <v>95</v>
      </c>
      <c r="D11" s="21">
        <v>1</v>
      </c>
      <c r="E11" s="21">
        <v>4</v>
      </c>
      <c r="F11" s="21">
        <v>4</v>
      </c>
      <c r="G11" s="21">
        <v>3</v>
      </c>
      <c r="H11" s="21">
        <v>0</v>
      </c>
      <c r="I11" s="21">
        <v>2</v>
      </c>
      <c r="J11" s="21">
        <v>1</v>
      </c>
      <c r="K11" s="21">
        <v>1</v>
      </c>
      <c r="L11" s="21">
        <v>1</v>
      </c>
      <c r="M11" s="21"/>
      <c r="N11" s="21"/>
      <c r="O11" s="21"/>
      <c r="P11" s="21"/>
      <c r="Q11" s="21"/>
      <c r="R11" s="21"/>
      <c r="S11" s="21"/>
      <c r="T11" s="11">
        <f t="shared" si="0"/>
        <v>0.75</v>
      </c>
      <c r="U11" s="11">
        <f t="shared" si="1"/>
        <v>1.5</v>
      </c>
      <c r="V11" s="11">
        <f t="shared" si="2"/>
        <v>0.75</v>
      </c>
      <c r="W11" s="12">
        <f t="shared" si="3"/>
        <v>2.25</v>
      </c>
    </row>
    <row r="12" spans="3:23" x14ac:dyDescent="0.4">
      <c r="C12" t="s">
        <v>1</v>
      </c>
      <c r="D12" s="21">
        <v>1</v>
      </c>
      <c r="E12" s="21">
        <v>3</v>
      </c>
      <c r="F12" s="21">
        <v>3</v>
      </c>
      <c r="G12" s="21">
        <v>2</v>
      </c>
      <c r="H12" s="21">
        <v>2</v>
      </c>
      <c r="I12" s="21">
        <v>1</v>
      </c>
      <c r="J12" s="21">
        <v>2</v>
      </c>
      <c r="K12" s="21"/>
      <c r="L12" s="21"/>
      <c r="M12" s="21"/>
      <c r="N12" s="21"/>
      <c r="O12" s="21"/>
      <c r="P12" s="21"/>
      <c r="Q12" s="21"/>
      <c r="R12" s="21"/>
      <c r="S12" s="21"/>
      <c r="T12" s="11">
        <f t="shared" si="0"/>
        <v>0.66666666666666663</v>
      </c>
      <c r="U12" s="11">
        <f t="shared" si="1"/>
        <v>0.66666666666666663</v>
      </c>
      <c r="V12" s="11">
        <f t="shared" si="2"/>
        <v>0.66666666666666663</v>
      </c>
      <c r="W12" s="12">
        <f t="shared" si="3"/>
        <v>1.3333333333333333</v>
      </c>
    </row>
    <row r="13" spans="3:23" x14ac:dyDescent="0.4">
      <c r="C13" t="s">
        <v>96</v>
      </c>
      <c r="D13" s="21">
        <v>1</v>
      </c>
      <c r="E13" s="21">
        <v>4</v>
      </c>
      <c r="F13" s="21">
        <v>4</v>
      </c>
      <c r="G13" s="21">
        <v>2</v>
      </c>
      <c r="H13" s="21">
        <v>1</v>
      </c>
      <c r="I13" s="21">
        <v>1</v>
      </c>
      <c r="J13" s="21">
        <v>1</v>
      </c>
      <c r="K13" s="21">
        <v>0</v>
      </c>
      <c r="L13" s="21">
        <v>1</v>
      </c>
      <c r="M13" s="21"/>
      <c r="N13" s="21"/>
      <c r="O13" s="21"/>
      <c r="P13" s="21"/>
      <c r="Q13" s="21"/>
      <c r="R13" s="21"/>
      <c r="S13" s="21"/>
      <c r="T13" s="11">
        <f t="shared" si="0"/>
        <v>0.5</v>
      </c>
      <c r="U13" s="11">
        <f t="shared" si="1"/>
        <v>1</v>
      </c>
      <c r="V13" s="11">
        <f t="shared" si="2"/>
        <v>0.5</v>
      </c>
      <c r="W13" s="12">
        <f t="shared" si="3"/>
        <v>1.5</v>
      </c>
    </row>
    <row r="14" spans="3:23" x14ac:dyDescent="0.4">
      <c r="C14" t="s">
        <v>46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11" t="e">
        <f t="shared" si="0"/>
        <v>#DIV/0!</v>
      </c>
      <c r="U14" s="11" t="e">
        <f t="shared" si="1"/>
        <v>#DIV/0!</v>
      </c>
      <c r="V14" s="11" t="e">
        <f t="shared" si="2"/>
        <v>#DIV/0!</v>
      </c>
      <c r="W14" s="12" t="e">
        <f t="shared" si="3"/>
        <v>#DIV/0!</v>
      </c>
    </row>
    <row r="15" spans="3:23" x14ac:dyDescent="0.4">
      <c r="C15" t="s">
        <v>13</v>
      </c>
      <c r="D15" s="21">
        <v>1</v>
      </c>
      <c r="E15" s="21">
        <v>4</v>
      </c>
      <c r="F15" s="21">
        <v>4</v>
      </c>
      <c r="G15" s="21">
        <v>1</v>
      </c>
      <c r="H15" s="21">
        <v>1</v>
      </c>
      <c r="I15" s="21">
        <v>2</v>
      </c>
      <c r="J15" s="21">
        <v>0</v>
      </c>
      <c r="K15" s="21">
        <v>0</v>
      </c>
      <c r="L15" s="21">
        <v>1</v>
      </c>
      <c r="M15" s="21"/>
      <c r="N15" s="21"/>
      <c r="O15" s="21"/>
      <c r="P15" s="21"/>
      <c r="Q15" s="21"/>
      <c r="R15" s="21"/>
      <c r="S15" s="21"/>
      <c r="T15" s="11">
        <f t="shared" si="0"/>
        <v>0.25</v>
      </c>
      <c r="U15" s="11">
        <f t="shared" si="1"/>
        <v>0.75</v>
      </c>
      <c r="V15" s="11">
        <f t="shared" si="2"/>
        <v>0.25</v>
      </c>
      <c r="W15" s="12">
        <f t="shared" si="3"/>
        <v>1</v>
      </c>
    </row>
    <row r="16" spans="3:23" x14ac:dyDescent="0.4">
      <c r="C16" t="s">
        <v>104</v>
      </c>
      <c r="D16" s="21">
        <v>1</v>
      </c>
      <c r="E16" s="21">
        <v>4</v>
      </c>
      <c r="F16" s="21">
        <v>3</v>
      </c>
      <c r="G16" s="21">
        <v>1</v>
      </c>
      <c r="H16" s="21">
        <v>0</v>
      </c>
      <c r="I16" s="21">
        <v>3</v>
      </c>
      <c r="J16" s="21">
        <v>0</v>
      </c>
      <c r="K16" s="21">
        <v>1</v>
      </c>
      <c r="L16" s="21"/>
      <c r="M16" s="21"/>
      <c r="N16" s="21"/>
      <c r="O16" s="21"/>
      <c r="P16" s="21"/>
      <c r="Q16" s="21"/>
      <c r="R16" s="21">
        <v>1</v>
      </c>
      <c r="S16" s="21"/>
      <c r="T16" s="11">
        <f t="shared" si="0"/>
        <v>0.33333333333333331</v>
      </c>
      <c r="U16" s="11">
        <f t="shared" si="1"/>
        <v>0.66666666666666663</v>
      </c>
      <c r="V16" s="11">
        <f t="shared" si="2"/>
        <v>0.25</v>
      </c>
      <c r="W16" s="12">
        <f t="shared" si="3"/>
        <v>0.91666666666666663</v>
      </c>
    </row>
    <row r="17" spans="2:23" x14ac:dyDescent="0.4">
      <c r="C17" t="s">
        <v>11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11" t="e">
        <f t="shared" si="0"/>
        <v>#DIV/0!</v>
      </c>
      <c r="U17" s="11" t="e">
        <f t="shared" si="1"/>
        <v>#DIV/0!</v>
      </c>
      <c r="V17" s="11" t="e">
        <f t="shared" si="2"/>
        <v>#DIV/0!</v>
      </c>
      <c r="W17" s="12" t="e">
        <f t="shared" si="3"/>
        <v>#DIV/0!</v>
      </c>
    </row>
    <row r="18" spans="2:23" x14ac:dyDescent="0.4">
      <c r="C18" t="s">
        <v>120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11" t="e">
        <f t="shared" si="0"/>
        <v>#DIV/0!</v>
      </c>
      <c r="U18" s="11" t="e">
        <f t="shared" si="1"/>
        <v>#DIV/0!</v>
      </c>
      <c r="V18" s="11" t="e">
        <f t="shared" si="2"/>
        <v>#DIV/0!</v>
      </c>
      <c r="W18" s="12" t="e">
        <f t="shared" si="3"/>
        <v>#DIV/0!</v>
      </c>
    </row>
    <row r="19" spans="2:23" x14ac:dyDescent="0.4">
      <c r="C19" t="s">
        <v>34</v>
      </c>
      <c r="D19" s="21"/>
      <c r="E19" s="21"/>
      <c r="F19" s="21"/>
      <c r="G19" s="21"/>
      <c r="H19" s="21"/>
      <c r="J19" s="21"/>
      <c r="P19" s="21"/>
      <c r="Q19" s="21"/>
      <c r="R19" s="21"/>
      <c r="S19" s="21"/>
      <c r="T19" s="11" t="e">
        <f t="shared" si="0"/>
        <v>#DIV/0!</v>
      </c>
      <c r="U19" s="11" t="e">
        <f t="shared" si="1"/>
        <v>#DIV/0!</v>
      </c>
      <c r="V19" s="11" t="e">
        <f t="shared" si="2"/>
        <v>#DIV/0!</v>
      </c>
      <c r="W19" s="12" t="e">
        <f t="shared" si="3"/>
        <v>#DIV/0!</v>
      </c>
    </row>
    <row r="20" spans="2:23" x14ac:dyDescent="0.4">
      <c r="C20" t="s">
        <v>5</v>
      </c>
      <c r="D20" t="s">
        <v>49</v>
      </c>
      <c r="E20" t="s">
        <v>4</v>
      </c>
      <c r="F20" t="s">
        <v>3</v>
      </c>
      <c r="G20" t="s">
        <v>2</v>
      </c>
      <c r="H20" t="s">
        <v>36</v>
      </c>
      <c r="I20" t="s">
        <v>42</v>
      </c>
    </row>
    <row r="21" spans="2:23" x14ac:dyDescent="0.4">
      <c r="C21" t="s">
        <v>1</v>
      </c>
      <c r="D21" s="21"/>
      <c r="E21" s="21"/>
      <c r="F21" s="21"/>
      <c r="G21" s="21"/>
      <c r="H21" s="21"/>
      <c r="I21" s="10"/>
    </row>
    <row r="22" spans="2:23" x14ac:dyDescent="0.4">
      <c r="C22" t="s">
        <v>104</v>
      </c>
      <c r="I22" s="10"/>
    </row>
    <row r="23" spans="2:23" x14ac:dyDescent="0.4">
      <c r="C23" t="s">
        <v>40</v>
      </c>
      <c r="D23" s="21"/>
      <c r="E23" s="21"/>
      <c r="F23" s="21"/>
      <c r="G23" s="21"/>
      <c r="H23" s="38"/>
      <c r="I23" s="10"/>
    </row>
    <row r="25" spans="2:23" ht="15" thickBot="1" x14ac:dyDescent="0.45"/>
    <row r="26" spans="2:23" ht="14.6" customHeight="1" x14ac:dyDescent="0.4">
      <c r="B26" s="47" t="s">
        <v>124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48"/>
      <c r="C27" t="s">
        <v>92</v>
      </c>
      <c r="D27" s="10">
        <f>VLOOKUP($C27,$C$4:$S$18,MATCH(D$26,$C$3:$S$3,0),FALSE)</f>
        <v>1</v>
      </c>
      <c r="E27" s="10">
        <f t="shared" ref="E27:S36" si="4">VLOOKUP($C27,$C$4:$S$18,MATCH(E$26,$C$3:$S$3,0),FALSE)</f>
        <v>4</v>
      </c>
      <c r="F27" s="10">
        <f t="shared" si="4"/>
        <v>4</v>
      </c>
      <c r="G27" s="10">
        <f t="shared" si="4"/>
        <v>4</v>
      </c>
      <c r="H27" s="10">
        <f t="shared" si="4"/>
        <v>3</v>
      </c>
      <c r="I27" s="10">
        <f t="shared" si="4"/>
        <v>1</v>
      </c>
      <c r="J27" s="10">
        <f t="shared" si="4"/>
        <v>2</v>
      </c>
      <c r="K27" s="10">
        <f t="shared" si="4"/>
        <v>1</v>
      </c>
      <c r="L27" s="10">
        <f t="shared" si="4"/>
        <v>1</v>
      </c>
      <c r="M27" s="10">
        <f t="shared" si="4"/>
        <v>0</v>
      </c>
      <c r="N27" s="10">
        <f t="shared" si="4"/>
        <v>0</v>
      </c>
      <c r="O27" s="10">
        <f t="shared" si="4"/>
        <v>0</v>
      </c>
      <c r="P27" s="10">
        <f t="shared" si="4"/>
        <v>0</v>
      </c>
      <c r="Q27" s="10">
        <f t="shared" si="4"/>
        <v>0</v>
      </c>
      <c r="R27" s="10">
        <f t="shared" si="4"/>
        <v>0</v>
      </c>
      <c r="S27" s="10">
        <f t="shared" si="4"/>
        <v>0</v>
      </c>
      <c r="T27" s="11">
        <f>G27/F27</f>
        <v>1</v>
      </c>
      <c r="U27" s="11">
        <f>(J27+(2*K27)+(3*L27)+(4*M27))/F27</f>
        <v>1.75</v>
      </c>
      <c r="V27" s="11">
        <f>(G27+N27+Q27+O27)/E27</f>
        <v>1</v>
      </c>
      <c r="W27" s="12">
        <f>U27+V27</f>
        <v>2.75</v>
      </c>
    </row>
    <row r="28" spans="2:23" x14ac:dyDescent="0.4">
      <c r="B28" s="48"/>
      <c r="C28" t="s">
        <v>13</v>
      </c>
      <c r="D28" s="10">
        <f t="shared" ref="D28:D36" si="5">VLOOKUP($C28,$C$4:$S$18,MATCH(D$26,$C$3:$S$3,0),FALSE)</f>
        <v>1</v>
      </c>
      <c r="E28" s="10">
        <f t="shared" si="4"/>
        <v>4</v>
      </c>
      <c r="F28" s="10">
        <f t="shared" si="4"/>
        <v>4</v>
      </c>
      <c r="G28" s="10">
        <f t="shared" si="4"/>
        <v>1</v>
      </c>
      <c r="H28" s="10">
        <f t="shared" si="4"/>
        <v>1</v>
      </c>
      <c r="I28" s="10">
        <f t="shared" si="4"/>
        <v>2</v>
      </c>
      <c r="J28" s="10">
        <f t="shared" si="4"/>
        <v>0</v>
      </c>
      <c r="K28" s="10">
        <f t="shared" si="4"/>
        <v>0</v>
      </c>
      <c r="L28" s="10">
        <f t="shared" si="4"/>
        <v>1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1">
        <f t="shared" ref="T28:T36" si="6">G28/F28</f>
        <v>0.25</v>
      </c>
      <c r="U28" s="11">
        <f t="shared" ref="U28:U36" si="7">(J28+(2*K28)+(3*L28)+(4*M28))/F28</f>
        <v>0.75</v>
      </c>
      <c r="V28" s="11">
        <f t="shared" ref="V28:V36" si="8">(G28+N28+Q28+O28)/E28</f>
        <v>0.25</v>
      </c>
      <c r="W28" s="12">
        <f t="shared" ref="W28:W36" si="9">U28+V28</f>
        <v>1</v>
      </c>
    </row>
    <row r="29" spans="2:23" x14ac:dyDescent="0.4">
      <c r="B29" s="48"/>
      <c r="C29" t="s">
        <v>104</v>
      </c>
      <c r="D29" s="10">
        <f t="shared" si="5"/>
        <v>1</v>
      </c>
      <c r="E29" s="10">
        <f t="shared" si="4"/>
        <v>4</v>
      </c>
      <c r="F29" s="10">
        <f t="shared" si="4"/>
        <v>3</v>
      </c>
      <c r="G29" s="10">
        <f t="shared" si="4"/>
        <v>1</v>
      </c>
      <c r="H29" s="10">
        <f t="shared" si="4"/>
        <v>0</v>
      </c>
      <c r="I29" s="10">
        <f t="shared" si="4"/>
        <v>3</v>
      </c>
      <c r="J29" s="10">
        <f t="shared" si="4"/>
        <v>0</v>
      </c>
      <c r="K29" s="10">
        <f t="shared" si="4"/>
        <v>1</v>
      </c>
      <c r="L29" s="10">
        <f t="shared" si="4"/>
        <v>0</v>
      </c>
      <c r="M29" s="10">
        <f t="shared" si="4"/>
        <v>0</v>
      </c>
      <c r="N29" s="10">
        <f t="shared" si="4"/>
        <v>0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1</v>
      </c>
      <c r="S29" s="10">
        <f t="shared" si="4"/>
        <v>0</v>
      </c>
      <c r="T29" s="11">
        <f t="shared" si="6"/>
        <v>0.33333333333333331</v>
      </c>
      <c r="U29" s="11">
        <f t="shared" si="7"/>
        <v>0.66666666666666663</v>
      </c>
      <c r="V29" s="11">
        <f t="shared" si="8"/>
        <v>0.25</v>
      </c>
      <c r="W29" s="12">
        <f t="shared" si="9"/>
        <v>0.91666666666666663</v>
      </c>
    </row>
    <row r="30" spans="2:23" x14ac:dyDescent="0.4">
      <c r="B30" s="48"/>
      <c r="C30" t="s">
        <v>95</v>
      </c>
      <c r="D30" s="10">
        <f t="shared" si="5"/>
        <v>1</v>
      </c>
      <c r="E30" s="10">
        <f t="shared" si="4"/>
        <v>4</v>
      </c>
      <c r="F30" s="10">
        <f t="shared" si="4"/>
        <v>4</v>
      </c>
      <c r="G30" s="10">
        <f t="shared" si="4"/>
        <v>3</v>
      </c>
      <c r="H30" s="10">
        <f t="shared" si="4"/>
        <v>0</v>
      </c>
      <c r="I30" s="10">
        <f t="shared" si="4"/>
        <v>2</v>
      </c>
      <c r="J30" s="10">
        <f t="shared" si="4"/>
        <v>1</v>
      </c>
      <c r="K30" s="10">
        <f t="shared" si="4"/>
        <v>1</v>
      </c>
      <c r="L30" s="10">
        <f t="shared" si="4"/>
        <v>1</v>
      </c>
      <c r="M30" s="10">
        <f t="shared" si="4"/>
        <v>0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  <c r="T30" s="11">
        <f t="shared" si="6"/>
        <v>0.75</v>
      </c>
      <c r="U30" s="11">
        <f t="shared" si="7"/>
        <v>1.5</v>
      </c>
      <c r="V30" s="11">
        <f t="shared" si="8"/>
        <v>0.75</v>
      </c>
      <c r="W30" s="12">
        <f t="shared" si="9"/>
        <v>2.25</v>
      </c>
    </row>
    <row r="31" spans="2:23" x14ac:dyDescent="0.4">
      <c r="B31" s="48"/>
      <c r="C31" t="s">
        <v>94</v>
      </c>
      <c r="D31" s="10">
        <f t="shared" si="5"/>
        <v>1</v>
      </c>
      <c r="E31" s="10">
        <f t="shared" si="4"/>
        <v>4</v>
      </c>
      <c r="F31" s="10">
        <f t="shared" si="4"/>
        <v>4</v>
      </c>
      <c r="G31" s="10">
        <f t="shared" si="4"/>
        <v>1</v>
      </c>
      <c r="H31" s="10">
        <f t="shared" si="4"/>
        <v>1</v>
      </c>
      <c r="I31" s="10">
        <f t="shared" si="4"/>
        <v>1</v>
      </c>
      <c r="J31" s="10">
        <f t="shared" si="4"/>
        <v>0</v>
      </c>
      <c r="K31" s="10">
        <f t="shared" si="4"/>
        <v>0</v>
      </c>
      <c r="L31" s="10">
        <f t="shared" si="4"/>
        <v>0</v>
      </c>
      <c r="M31" s="10">
        <f t="shared" si="4"/>
        <v>1</v>
      </c>
      <c r="N31" s="10">
        <f t="shared" si="4"/>
        <v>0</v>
      </c>
      <c r="O31" s="10">
        <f t="shared" si="4"/>
        <v>0</v>
      </c>
      <c r="P31" s="10">
        <f t="shared" si="4"/>
        <v>0</v>
      </c>
      <c r="Q31" s="10">
        <f t="shared" si="4"/>
        <v>0</v>
      </c>
      <c r="R31" s="10">
        <f t="shared" si="4"/>
        <v>0</v>
      </c>
      <c r="S31" s="10">
        <f t="shared" si="4"/>
        <v>0</v>
      </c>
      <c r="T31" s="11">
        <f t="shared" si="6"/>
        <v>0.25</v>
      </c>
      <c r="U31" s="11">
        <f t="shared" si="7"/>
        <v>1</v>
      </c>
      <c r="V31" s="11">
        <f t="shared" si="8"/>
        <v>0.25</v>
      </c>
      <c r="W31" s="12">
        <f t="shared" si="9"/>
        <v>1.25</v>
      </c>
    </row>
    <row r="32" spans="2:23" x14ac:dyDescent="0.4">
      <c r="B32" s="48"/>
      <c r="C32" t="s">
        <v>6</v>
      </c>
      <c r="D32" s="10">
        <f t="shared" si="5"/>
        <v>1</v>
      </c>
      <c r="E32" s="10">
        <f t="shared" si="4"/>
        <v>4</v>
      </c>
      <c r="F32" s="10">
        <f t="shared" si="4"/>
        <v>4</v>
      </c>
      <c r="G32" s="10">
        <f t="shared" si="4"/>
        <v>0</v>
      </c>
      <c r="H32" s="10">
        <f t="shared" si="4"/>
        <v>0</v>
      </c>
      <c r="I32" s="10">
        <f t="shared" si="4"/>
        <v>0</v>
      </c>
      <c r="J32" s="10">
        <f t="shared" si="4"/>
        <v>0</v>
      </c>
      <c r="K32" s="10">
        <f t="shared" si="4"/>
        <v>0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>
        <f t="shared" si="6"/>
        <v>0</v>
      </c>
      <c r="U32" s="11">
        <f t="shared" si="7"/>
        <v>0</v>
      </c>
      <c r="V32" s="11">
        <f t="shared" si="8"/>
        <v>0</v>
      </c>
      <c r="W32" s="12">
        <f t="shared" si="9"/>
        <v>0</v>
      </c>
    </row>
    <row r="33" spans="2:23" x14ac:dyDescent="0.4">
      <c r="B33" s="48"/>
      <c r="C33" t="s">
        <v>47</v>
      </c>
      <c r="D33" s="10">
        <f t="shared" si="5"/>
        <v>1</v>
      </c>
      <c r="E33" s="10">
        <f t="shared" si="4"/>
        <v>4</v>
      </c>
      <c r="F33" s="10">
        <f t="shared" si="4"/>
        <v>4</v>
      </c>
      <c r="G33" s="10">
        <f t="shared" si="4"/>
        <v>1</v>
      </c>
      <c r="H33" s="10">
        <f t="shared" si="4"/>
        <v>1</v>
      </c>
      <c r="I33" s="10">
        <f t="shared" si="4"/>
        <v>0</v>
      </c>
      <c r="J33" s="10">
        <f t="shared" si="4"/>
        <v>0</v>
      </c>
      <c r="K33" s="10">
        <f t="shared" si="4"/>
        <v>0</v>
      </c>
      <c r="L33" s="10">
        <f t="shared" si="4"/>
        <v>1</v>
      </c>
      <c r="M33" s="10">
        <f t="shared" si="4"/>
        <v>0</v>
      </c>
      <c r="N33" s="10">
        <f t="shared" si="4"/>
        <v>0</v>
      </c>
      <c r="O33" s="10">
        <f t="shared" si="4"/>
        <v>0</v>
      </c>
      <c r="P33" s="10">
        <f t="shared" si="4"/>
        <v>0</v>
      </c>
      <c r="Q33" s="10">
        <f t="shared" si="4"/>
        <v>0</v>
      </c>
      <c r="R33" s="10">
        <f t="shared" si="4"/>
        <v>0</v>
      </c>
      <c r="S33" s="10">
        <f t="shared" si="4"/>
        <v>0</v>
      </c>
      <c r="T33" s="11">
        <f t="shared" si="6"/>
        <v>0.25</v>
      </c>
      <c r="U33" s="11">
        <f t="shared" si="7"/>
        <v>0.75</v>
      </c>
      <c r="V33" s="11">
        <f t="shared" si="8"/>
        <v>0.25</v>
      </c>
      <c r="W33" s="12">
        <f t="shared" si="9"/>
        <v>1</v>
      </c>
    </row>
    <row r="34" spans="2:23" x14ac:dyDescent="0.4">
      <c r="B34" s="48"/>
      <c r="C34" t="s">
        <v>96</v>
      </c>
      <c r="D34" s="10">
        <f t="shared" si="5"/>
        <v>1</v>
      </c>
      <c r="E34" s="10">
        <f t="shared" si="4"/>
        <v>4</v>
      </c>
      <c r="F34" s="10">
        <f t="shared" si="4"/>
        <v>4</v>
      </c>
      <c r="G34" s="10">
        <f t="shared" si="4"/>
        <v>2</v>
      </c>
      <c r="H34" s="10">
        <f t="shared" si="4"/>
        <v>1</v>
      </c>
      <c r="I34" s="10">
        <f t="shared" si="4"/>
        <v>1</v>
      </c>
      <c r="J34" s="10">
        <f t="shared" si="4"/>
        <v>1</v>
      </c>
      <c r="K34" s="10">
        <f t="shared" si="4"/>
        <v>0</v>
      </c>
      <c r="L34" s="10">
        <f t="shared" si="4"/>
        <v>1</v>
      </c>
      <c r="M34" s="10">
        <f t="shared" si="4"/>
        <v>0</v>
      </c>
      <c r="N34" s="10">
        <f t="shared" si="4"/>
        <v>0</v>
      </c>
      <c r="O34" s="10">
        <f t="shared" si="4"/>
        <v>0</v>
      </c>
      <c r="P34" s="10">
        <f t="shared" si="4"/>
        <v>0</v>
      </c>
      <c r="Q34" s="10">
        <f t="shared" si="4"/>
        <v>0</v>
      </c>
      <c r="R34" s="10">
        <f t="shared" si="4"/>
        <v>0</v>
      </c>
      <c r="S34" s="10">
        <f t="shared" si="4"/>
        <v>0</v>
      </c>
      <c r="T34" s="11">
        <f t="shared" si="6"/>
        <v>0.5</v>
      </c>
      <c r="U34" s="11">
        <f t="shared" si="7"/>
        <v>1</v>
      </c>
      <c r="V34" s="11">
        <f t="shared" si="8"/>
        <v>0.5</v>
      </c>
      <c r="W34" s="12">
        <f t="shared" si="9"/>
        <v>1.5</v>
      </c>
    </row>
    <row r="35" spans="2:23" x14ac:dyDescent="0.4">
      <c r="B35" s="48"/>
      <c r="C35" t="s">
        <v>93</v>
      </c>
      <c r="D35" s="10">
        <f t="shared" si="5"/>
        <v>1</v>
      </c>
      <c r="E35" s="10">
        <f t="shared" si="4"/>
        <v>3</v>
      </c>
      <c r="F35" s="10">
        <f t="shared" si="4"/>
        <v>3</v>
      </c>
      <c r="G35" s="10">
        <f t="shared" si="4"/>
        <v>2</v>
      </c>
      <c r="H35" s="10">
        <f t="shared" si="4"/>
        <v>1</v>
      </c>
      <c r="I35" s="10">
        <f t="shared" si="4"/>
        <v>1</v>
      </c>
      <c r="J35" s="10">
        <f t="shared" si="4"/>
        <v>1</v>
      </c>
      <c r="K35" s="10">
        <f t="shared" si="4"/>
        <v>1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1">
        <f t="shared" si="6"/>
        <v>0.66666666666666663</v>
      </c>
      <c r="U35" s="11">
        <f t="shared" si="7"/>
        <v>1</v>
      </c>
      <c r="V35" s="11">
        <f t="shared" si="8"/>
        <v>0.66666666666666663</v>
      </c>
      <c r="W35" s="12">
        <f t="shared" si="9"/>
        <v>1.6666666666666665</v>
      </c>
    </row>
    <row r="36" spans="2:23" x14ac:dyDescent="0.4">
      <c r="B36" s="48"/>
      <c r="C36" t="s">
        <v>1</v>
      </c>
      <c r="D36" s="10">
        <f t="shared" si="5"/>
        <v>1</v>
      </c>
      <c r="E36" s="10">
        <f t="shared" si="4"/>
        <v>3</v>
      </c>
      <c r="F36" s="10">
        <f t="shared" si="4"/>
        <v>3</v>
      </c>
      <c r="G36" s="10">
        <f t="shared" si="4"/>
        <v>2</v>
      </c>
      <c r="H36" s="10">
        <f t="shared" si="4"/>
        <v>2</v>
      </c>
      <c r="I36" s="10">
        <f t="shared" si="4"/>
        <v>1</v>
      </c>
      <c r="J36" s="10">
        <f t="shared" si="4"/>
        <v>2</v>
      </c>
      <c r="K36" s="10">
        <f t="shared" si="4"/>
        <v>0</v>
      </c>
      <c r="L36" s="10">
        <f t="shared" si="4"/>
        <v>0</v>
      </c>
      <c r="M36" s="10">
        <f t="shared" si="4"/>
        <v>0</v>
      </c>
      <c r="N36" s="10">
        <f t="shared" si="4"/>
        <v>0</v>
      </c>
      <c r="O36" s="10">
        <f t="shared" si="4"/>
        <v>0</v>
      </c>
      <c r="P36" s="10">
        <f t="shared" si="4"/>
        <v>0</v>
      </c>
      <c r="Q36" s="10">
        <f t="shared" si="4"/>
        <v>0</v>
      </c>
      <c r="R36" s="10">
        <f t="shared" si="4"/>
        <v>0</v>
      </c>
      <c r="S36" s="10">
        <f t="shared" si="4"/>
        <v>0</v>
      </c>
      <c r="T36" s="11">
        <f t="shared" si="6"/>
        <v>0.66666666666666663</v>
      </c>
      <c r="U36" s="11">
        <f t="shared" si="7"/>
        <v>0.66666666666666663</v>
      </c>
      <c r="V36" s="11">
        <f t="shared" si="8"/>
        <v>0.66666666666666663</v>
      </c>
      <c r="W36" s="12">
        <f t="shared" si="9"/>
        <v>1.3333333333333333</v>
      </c>
    </row>
    <row r="37" spans="2:23" x14ac:dyDescent="0.4">
      <c r="B37" s="48"/>
      <c r="D37" s="10"/>
      <c r="E37" s="10"/>
      <c r="F37" s="10"/>
      <c r="G37" s="10"/>
      <c r="H37" s="24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1"/>
      <c r="U37" s="11"/>
      <c r="V37" s="11"/>
      <c r="W37" s="12"/>
    </row>
    <row r="38" spans="2:23" x14ac:dyDescent="0.4">
      <c r="B38" s="48"/>
      <c r="C38" s="3" t="s">
        <v>5</v>
      </c>
      <c r="D38" s="13" t="s">
        <v>49</v>
      </c>
      <c r="E38" s="13" t="s">
        <v>4</v>
      </c>
      <c r="F38" s="13" t="s">
        <v>3</v>
      </c>
      <c r="G38" s="13" t="s">
        <v>2</v>
      </c>
      <c r="H38" s="29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48"/>
      <c r="C39" s="4" t="s">
        <v>1</v>
      </c>
      <c r="D39" s="10"/>
      <c r="E39" s="10"/>
      <c r="F39" s="10"/>
      <c r="G39" s="10"/>
      <c r="H39" s="20"/>
      <c r="I39" s="10"/>
      <c r="J39" s="10"/>
      <c r="K39" s="10"/>
      <c r="L39" s="10"/>
      <c r="M39" s="33" t="s">
        <v>53</v>
      </c>
      <c r="N39" s="34">
        <v>45070</v>
      </c>
      <c r="O39" s="33" t="s">
        <v>67</v>
      </c>
      <c r="P39" s="33" t="s">
        <v>91</v>
      </c>
      <c r="Q39" s="33" t="s">
        <v>50</v>
      </c>
      <c r="R39" s="33" t="s">
        <v>87</v>
      </c>
      <c r="S39" s="10"/>
      <c r="T39" s="10"/>
      <c r="U39" s="11"/>
      <c r="V39" s="11"/>
      <c r="W39" s="12"/>
    </row>
    <row r="40" spans="2:23" ht="15" thickBot="1" x14ac:dyDescent="0.45">
      <c r="B40" s="48"/>
      <c r="C40" s="7" t="s">
        <v>40</v>
      </c>
      <c r="D40" s="10"/>
      <c r="E40" s="10"/>
      <c r="F40" s="10"/>
      <c r="G40" s="10"/>
      <c r="H40" s="20"/>
      <c r="I40" s="14"/>
      <c r="J40" s="14"/>
      <c r="K40" s="14"/>
      <c r="L40" s="14"/>
      <c r="M40" s="35"/>
      <c r="N40" s="35"/>
      <c r="O40" s="35" t="s">
        <v>52</v>
      </c>
      <c r="P40" s="36">
        <v>0.77083333333333337</v>
      </c>
      <c r="Q40" s="35" t="s">
        <v>51</v>
      </c>
      <c r="R40" s="35" t="s">
        <v>54</v>
      </c>
      <c r="S40" s="14"/>
      <c r="T40" s="14"/>
      <c r="U40" s="15"/>
      <c r="V40" s="15"/>
      <c r="W40" s="16"/>
    </row>
  </sheetData>
  <mergeCells count="1">
    <mergeCell ref="B26:B4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23C10-C461-4066-9492-3E0095E06BE0}">
  <dimension ref="B2:W40"/>
  <sheetViews>
    <sheetView zoomScale="70" zoomScaleNormal="70" workbookViewId="0">
      <selection activeCell="A7" sqref="A1:XFD1048576"/>
    </sheetView>
  </sheetViews>
  <sheetFormatPr defaultRowHeight="14.6" x14ac:dyDescent="0.4"/>
  <cols>
    <col min="14" max="14" width="9.765625" bestFit="1" customWidth="1"/>
    <col min="15" max="15" width="9.23046875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48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11" t="e">
        <f t="shared" ref="T5:T19" si="0">G5/F5</f>
        <v>#DIV/0!</v>
      </c>
      <c r="U5" s="11" t="e">
        <f t="shared" ref="U5:U19" si="1">(J5+(2*K5)+(3*L5)+(4*M5))/F5</f>
        <v>#DIV/0!</v>
      </c>
      <c r="V5" s="11" t="e">
        <f t="shared" ref="V5:V19" si="2">(G5+N5+Q5+O5)/E5</f>
        <v>#DIV/0!</v>
      </c>
      <c r="W5" s="12" t="e">
        <f t="shared" ref="W5:W19" si="3">U5+V5</f>
        <v>#DIV/0!</v>
      </c>
    </row>
    <row r="6" spans="3:23" x14ac:dyDescent="0.4">
      <c r="C6" t="s">
        <v>93</v>
      </c>
      <c r="D6" s="21">
        <v>1</v>
      </c>
      <c r="E6" s="21">
        <v>3</v>
      </c>
      <c r="F6" s="21">
        <v>3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11">
        <f t="shared" si="0"/>
        <v>0</v>
      </c>
      <c r="U6" s="11">
        <f t="shared" si="1"/>
        <v>0</v>
      </c>
      <c r="V6" s="11">
        <f t="shared" si="2"/>
        <v>0</v>
      </c>
      <c r="W6" s="12">
        <f t="shared" si="3"/>
        <v>0</v>
      </c>
    </row>
    <row r="7" spans="3:23" x14ac:dyDescent="0.4">
      <c r="C7" t="s">
        <v>92</v>
      </c>
      <c r="D7" s="21">
        <v>1</v>
      </c>
      <c r="E7" s="21">
        <v>3</v>
      </c>
      <c r="F7" s="21">
        <v>3</v>
      </c>
      <c r="G7" s="21">
        <v>2</v>
      </c>
      <c r="H7" s="21">
        <v>1</v>
      </c>
      <c r="I7" s="21">
        <v>0</v>
      </c>
      <c r="J7" s="21">
        <v>2</v>
      </c>
      <c r="K7" s="21"/>
      <c r="L7" s="21"/>
      <c r="M7" s="21"/>
      <c r="N7" s="21"/>
      <c r="O7" s="21"/>
      <c r="P7" s="21"/>
      <c r="Q7" s="21"/>
      <c r="R7" s="21"/>
      <c r="S7" s="21"/>
      <c r="T7" s="11">
        <f t="shared" si="0"/>
        <v>0.66666666666666663</v>
      </c>
      <c r="U7" s="11">
        <f t="shared" si="1"/>
        <v>0.66666666666666663</v>
      </c>
      <c r="V7" s="11">
        <f t="shared" si="2"/>
        <v>0.66666666666666663</v>
      </c>
      <c r="W7" s="12">
        <f t="shared" si="3"/>
        <v>1.3333333333333333</v>
      </c>
    </row>
    <row r="8" spans="3:23" x14ac:dyDescent="0.4">
      <c r="C8" t="s">
        <v>47</v>
      </c>
      <c r="D8">
        <v>1</v>
      </c>
      <c r="E8">
        <v>3</v>
      </c>
      <c r="F8">
        <v>3</v>
      </c>
      <c r="G8">
        <v>2</v>
      </c>
      <c r="H8">
        <v>2</v>
      </c>
      <c r="I8">
        <v>1</v>
      </c>
      <c r="J8">
        <v>1</v>
      </c>
      <c r="K8">
        <v>1</v>
      </c>
      <c r="L8" s="21"/>
      <c r="M8" s="21"/>
      <c r="N8" s="21"/>
      <c r="O8" s="21"/>
      <c r="P8" s="21"/>
      <c r="Q8" s="21"/>
      <c r="R8" s="21"/>
      <c r="S8" s="21"/>
      <c r="T8" s="11">
        <f>G11/F11</f>
        <v>0</v>
      </c>
      <c r="U8" s="11">
        <f>(J11+(2*K11)+(3*L8)+(4*M8))/F11</f>
        <v>0</v>
      </c>
      <c r="V8" s="11">
        <f>(G11+N8+Q8+O8)/E11</f>
        <v>0</v>
      </c>
      <c r="W8" s="12">
        <f t="shared" si="3"/>
        <v>0</v>
      </c>
    </row>
    <row r="9" spans="3:23" x14ac:dyDescent="0.4">
      <c r="C9" t="s">
        <v>94</v>
      </c>
      <c r="D9" s="21">
        <v>1</v>
      </c>
      <c r="E9" s="21">
        <v>3</v>
      </c>
      <c r="F9" s="21">
        <v>3</v>
      </c>
      <c r="G9" s="21">
        <v>3</v>
      </c>
      <c r="H9" s="21">
        <v>3</v>
      </c>
      <c r="I9" s="21">
        <v>2</v>
      </c>
      <c r="J9" s="21">
        <v>1</v>
      </c>
      <c r="K9" s="21">
        <v>1</v>
      </c>
      <c r="L9" s="21">
        <v>0</v>
      </c>
      <c r="M9" s="21">
        <v>1</v>
      </c>
      <c r="N9" s="21"/>
      <c r="O9" s="21"/>
      <c r="P9" s="21"/>
      <c r="Q9" s="21"/>
      <c r="R9" s="21"/>
      <c r="S9" s="21"/>
      <c r="T9" s="11">
        <f t="shared" si="0"/>
        <v>1</v>
      </c>
      <c r="U9" s="11">
        <f t="shared" si="1"/>
        <v>2.3333333333333335</v>
      </c>
      <c r="V9" s="11">
        <f t="shared" si="2"/>
        <v>1</v>
      </c>
      <c r="W9" s="12">
        <f t="shared" si="3"/>
        <v>3.3333333333333335</v>
      </c>
    </row>
    <row r="10" spans="3:23" x14ac:dyDescent="0.4">
      <c r="C10" t="s">
        <v>6</v>
      </c>
      <c r="D10" s="21">
        <v>1</v>
      </c>
      <c r="E10" s="21">
        <v>3</v>
      </c>
      <c r="F10" s="21">
        <v>2</v>
      </c>
      <c r="G10" s="21">
        <v>2</v>
      </c>
      <c r="H10" s="21">
        <v>1</v>
      </c>
      <c r="I10" s="21">
        <v>2</v>
      </c>
      <c r="J10" s="21">
        <v>1</v>
      </c>
      <c r="K10" s="21">
        <v>1</v>
      </c>
      <c r="L10" s="21"/>
      <c r="M10" s="21"/>
      <c r="N10" s="21"/>
      <c r="O10" s="21"/>
      <c r="P10" s="21"/>
      <c r="Q10" s="21"/>
      <c r="R10" s="21">
        <v>1</v>
      </c>
      <c r="S10" s="21"/>
      <c r="T10" s="11">
        <f t="shared" si="0"/>
        <v>1</v>
      </c>
      <c r="U10" s="11">
        <f t="shared" si="1"/>
        <v>1.5</v>
      </c>
      <c r="V10" s="11">
        <f t="shared" si="2"/>
        <v>0.66666666666666663</v>
      </c>
      <c r="W10" s="12">
        <f t="shared" si="3"/>
        <v>2.1666666666666665</v>
      </c>
    </row>
    <row r="11" spans="3:23" x14ac:dyDescent="0.4">
      <c r="C11" t="s">
        <v>95</v>
      </c>
      <c r="D11" s="21">
        <v>1</v>
      </c>
      <c r="E11" s="21">
        <v>3</v>
      </c>
      <c r="F11" s="21">
        <v>3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11">
        <f t="shared" si="0"/>
        <v>0</v>
      </c>
      <c r="U11" s="11">
        <f t="shared" si="1"/>
        <v>0</v>
      </c>
      <c r="V11" s="11">
        <f t="shared" si="2"/>
        <v>0</v>
      </c>
      <c r="W11" s="12">
        <f t="shared" si="3"/>
        <v>0</v>
      </c>
    </row>
    <row r="12" spans="3:23" x14ac:dyDescent="0.4">
      <c r="C12" t="s">
        <v>1</v>
      </c>
      <c r="D12" s="21">
        <v>1</v>
      </c>
      <c r="E12" s="21">
        <v>3</v>
      </c>
      <c r="F12" s="21">
        <v>3</v>
      </c>
      <c r="G12" s="21">
        <v>1</v>
      </c>
      <c r="H12" s="21">
        <v>0</v>
      </c>
      <c r="I12" s="21">
        <v>2</v>
      </c>
      <c r="J12" s="21">
        <v>0</v>
      </c>
      <c r="K12" s="21">
        <v>0</v>
      </c>
      <c r="L12" s="21">
        <v>1</v>
      </c>
      <c r="M12" s="21"/>
      <c r="N12" s="21"/>
      <c r="O12" s="21"/>
      <c r="P12" s="21"/>
      <c r="Q12" s="21"/>
      <c r="R12" s="21"/>
      <c r="S12" s="21"/>
      <c r="T12" s="11">
        <f t="shared" si="0"/>
        <v>0.33333333333333331</v>
      </c>
      <c r="U12" s="11">
        <f t="shared" si="1"/>
        <v>1</v>
      </c>
      <c r="V12" s="11">
        <f t="shared" si="2"/>
        <v>0.33333333333333331</v>
      </c>
      <c r="W12" s="12">
        <f t="shared" si="3"/>
        <v>1.3333333333333333</v>
      </c>
    </row>
    <row r="13" spans="3:23" x14ac:dyDescent="0.4">
      <c r="C13" t="s">
        <v>96</v>
      </c>
      <c r="D13" s="21">
        <v>1</v>
      </c>
      <c r="E13" s="21">
        <v>3</v>
      </c>
      <c r="F13" s="21">
        <v>3</v>
      </c>
      <c r="G13" s="21">
        <v>3</v>
      </c>
      <c r="H13" s="21">
        <v>2</v>
      </c>
      <c r="I13" s="21">
        <v>2</v>
      </c>
      <c r="J13" s="21">
        <v>2</v>
      </c>
      <c r="K13" s="21">
        <v>1</v>
      </c>
      <c r="L13" s="21"/>
      <c r="M13" s="21"/>
      <c r="N13" s="21"/>
      <c r="O13" s="21"/>
      <c r="P13" s="21"/>
      <c r="Q13" s="21"/>
      <c r="R13" s="21"/>
      <c r="S13" s="21"/>
      <c r="T13" s="11">
        <f t="shared" si="0"/>
        <v>1</v>
      </c>
      <c r="U13" s="11">
        <f t="shared" si="1"/>
        <v>1.3333333333333333</v>
      </c>
      <c r="V13" s="11">
        <f t="shared" si="2"/>
        <v>1</v>
      </c>
      <c r="W13" s="12">
        <f t="shared" si="3"/>
        <v>2.333333333333333</v>
      </c>
    </row>
    <row r="14" spans="3:23" x14ac:dyDescent="0.4">
      <c r="C14" t="s">
        <v>46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11" t="e">
        <f t="shared" si="0"/>
        <v>#DIV/0!</v>
      </c>
      <c r="U14" s="11" t="e">
        <f t="shared" si="1"/>
        <v>#DIV/0!</v>
      </c>
      <c r="V14" s="11" t="e">
        <f t="shared" si="2"/>
        <v>#DIV/0!</v>
      </c>
      <c r="W14" s="12" t="e">
        <f t="shared" si="3"/>
        <v>#DIV/0!</v>
      </c>
    </row>
    <row r="15" spans="3:23" x14ac:dyDescent="0.4">
      <c r="C15" t="s">
        <v>13</v>
      </c>
      <c r="D15" s="21">
        <v>1</v>
      </c>
      <c r="E15" s="21">
        <v>3</v>
      </c>
      <c r="F15" s="21">
        <v>3</v>
      </c>
      <c r="G15" s="21">
        <v>1</v>
      </c>
      <c r="H15" s="21">
        <v>1</v>
      </c>
      <c r="I15" s="21">
        <v>2</v>
      </c>
      <c r="J15" s="21">
        <v>0</v>
      </c>
      <c r="K15" s="21">
        <v>0</v>
      </c>
      <c r="L15" s="21">
        <v>0</v>
      </c>
      <c r="M15" s="21">
        <v>1</v>
      </c>
      <c r="N15" s="21"/>
      <c r="O15" s="21"/>
      <c r="P15" s="21"/>
      <c r="Q15" s="21"/>
      <c r="R15" s="21"/>
      <c r="S15" s="21"/>
      <c r="T15" s="11">
        <f t="shared" si="0"/>
        <v>0.33333333333333331</v>
      </c>
      <c r="U15" s="11">
        <f t="shared" si="1"/>
        <v>1.3333333333333333</v>
      </c>
      <c r="V15" s="11">
        <f t="shared" si="2"/>
        <v>0.33333333333333331</v>
      </c>
      <c r="W15" s="12">
        <f t="shared" si="3"/>
        <v>1.6666666666666665</v>
      </c>
    </row>
    <row r="16" spans="3:23" x14ac:dyDescent="0.4">
      <c r="C16" t="s">
        <v>104</v>
      </c>
      <c r="D16" s="21">
        <v>1</v>
      </c>
      <c r="E16" s="21">
        <v>3</v>
      </c>
      <c r="F16" s="21">
        <v>3</v>
      </c>
      <c r="G16" s="21">
        <v>2</v>
      </c>
      <c r="H16" s="21">
        <v>2</v>
      </c>
      <c r="I16" s="21">
        <v>1</v>
      </c>
      <c r="J16" s="21">
        <v>1</v>
      </c>
      <c r="K16" s="21"/>
      <c r="L16" s="21"/>
      <c r="M16" s="21"/>
      <c r="N16" s="21"/>
      <c r="O16" s="21"/>
      <c r="P16" s="21"/>
      <c r="Q16" s="21"/>
      <c r="R16" s="21"/>
      <c r="S16" s="21"/>
      <c r="T16" s="11">
        <f t="shared" si="0"/>
        <v>0.66666666666666663</v>
      </c>
      <c r="U16" s="11">
        <f t="shared" si="1"/>
        <v>0.33333333333333331</v>
      </c>
      <c r="V16" s="11">
        <f t="shared" si="2"/>
        <v>0.66666666666666663</v>
      </c>
      <c r="W16" s="12">
        <f t="shared" si="3"/>
        <v>1</v>
      </c>
    </row>
    <row r="17" spans="2:23" x14ac:dyDescent="0.4">
      <c r="C17" t="s">
        <v>11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11" t="e">
        <f t="shared" si="0"/>
        <v>#DIV/0!</v>
      </c>
      <c r="U17" s="11" t="e">
        <f t="shared" si="1"/>
        <v>#DIV/0!</v>
      </c>
      <c r="V17" s="11" t="e">
        <f t="shared" si="2"/>
        <v>#DIV/0!</v>
      </c>
      <c r="W17" s="12" t="e">
        <f t="shared" si="3"/>
        <v>#DIV/0!</v>
      </c>
    </row>
    <row r="18" spans="2:23" x14ac:dyDescent="0.4">
      <c r="C18" t="s">
        <v>120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11" t="e">
        <f t="shared" si="0"/>
        <v>#DIV/0!</v>
      </c>
      <c r="U18" s="11" t="e">
        <f t="shared" si="1"/>
        <v>#DIV/0!</v>
      </c>
      <c r="V18" s="11" t="e">
        <f t="shared" si="2"/>
        <v>#DIV/0!</v>
      </c>
      <c r="W18" s="12" t="e">
        <f t="shared" si="3"/>
        <v>#DIV/0!</v>
      </c>
    </row>
    <row r="19" spans="2:23" x14ac:dyDescent="0.4">
      <c r="C19" t="s">
        <v>34</v>
      </c>
      <c r="D19" s="21"/>
      <c r="E19" s="21"/>
      <c r="F19" s="21"/>
      <c r="G19" s="21"/>
      <c r="H19" s="21"/>
      <c r="J19" s="21"/>
      <c r="P19" s="21"/>
      <c r="Q19" s="21"/>
      <c r="R19" s="21"/>
      <c r="S19" s="21"/>
      <c r="T19" s="11" t="e">
        <f t="shared" si="0"/>
        <v>#DIV/0!</v>
      </c>
      <c r="U19" s="11" t="e">
        <f t="shared" si="1"/>
        <v>#DIV/0!</v>
      </c>
      <c r="V19" s="11" t="e">
        <f t="shared" si="2"/>
        <v>#DIV/0!</v>
      </c>
      <c r="W19" s="12" t="e">
        <f t="shared" si="3"/>
        <v>#DIV/0!</v>
      </c>
    </row>
    <row r="20" spans="2:23" x14ac:dyDescent="0.4">
      <c r="C20" t="s">
        <v>5</v>
      </c>
      <c r="D20" t="s">
        <v>49</v>
      </c>
      <c r="E20" t="s">
        <v>4</v>
      </c>
      <c r="F20" t="s">
        <v>3</v>
      </c>
      <c r="G20" t="s">
        <v>2</v>
      </c>
      <c r="H20" t="s">
        <v>36</v>
      </c>
      <c r="I20" t="s">
        <v>42</v>
      </c>
    </row>
    <row r="21" spans="2:23" x14ac:dyDescent="0.4">
      <c r="C21" t="s">
        <v>1</v>
      </c>
      <c r="D21" s="21"/>
      <c r="E21" s="21"/>
      <c r="F21" s="21"/>
      <c r="G21" s="21"/>
      <c r="H21" s="21"/>
      <c r="I21" s="10"/>
    </row>
    <row r="22" spans="2:23" x14ac:dyDescent="0.4">
      <c r="C22" t="s">
        <v>104</v>
      </c>
      <c r="I22" s="10"/>
    </row>
    <row r="23" spans="2:23" x14ac:dyDescent="0.4">
      <c r="C23" t="s">
        <v>40</v>
      </c>
      <c r="D23" s="21"/>
      <c r="E23" s="21"/>
      <c r="F23" s="21"/>
      <c r="G23" s="21"/>
      <c r="H23" s="38"/>
      <c r="I23" s="10"/>
    </row>
    <row r="25" spans="2:23" ht="15" thickBot="1" x14ac:dyDescent="0.45"/>
    <row r="26" spans="2:23" ht="14.6" customHeight="1" x14ac:dyDescent="0.4">
      <c r="B26" s="47" t="s">
        <v>125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48"/>
      <c r="C27" t="s">
        <v>92</v>
      </c>
      <c r="D27" s="10">
        <f>VLOOKUP($C27,$C$4:$S$18,MATCH(D$26,$C$3:$S$3,0),FALSE)</f>
        <v>1</v>
      </c>
      <c r="E27" s="10">
        <f t="shared" ref="E27:S36" si="4">VLOOKUP($C27,$C$4:$S$18,MATCH(E$26,$C$3:$S$3,0),FALSE)</f>
        <v>3</v>
      </c>
      <c r="F27" s="10">
        <f t="shared" si="4"/>
        <v>3</v>
      </c>
      <c r="G27" s="10">
        <f t="shared" si="4"/>
        <v>2</v>
      </c>
      <c r="H27" s="10">
        <f t="shared" si="4"/>
        <v>1</v>
      </c>
      <c r="I27" s="10">
        <f t="shared" si="4"/>
        <v>0</v>
      </c>
      <c r="J27" s="10">
        <f t="shared" si="4"/>
        <v>2</v>
      </c>
      <c r="K27" s="10">
        <f t="shared" si="4"/>
        <v>0</v>
      </c>
      <c r="L27" s="10">
        <f t="shared" si="4"/>
        <v>0</v>
      </c>
      <c r="M27" s="10">
        <f t="shared" si="4"/>
        <v>0</v>
      </c>
      <c r="N27" s="10">
        <f t="shared" si="4"/>
        <v>0</v>
      </c>
      <c r="O27" s="10">
        <f t="shared" si="4"/>
        <v>0</v>
      </c>
      <c r="P27" s="10">
        <f t="shared" si="4"/>
        <v>0</v>
      </c>
      <c r="Q27" s="10">
        <f t="shared" si="4"/>
        <v>0</v>
      </c>
      <c r="R27" s="10">
        <f t="shared" si="4"/>
        <v>0</v>
      </c>
      <c r="S27" s="10">
        <f t="shared" si="4"/>
        <v>0</v>
      </c>
      <c r="T27" s="11">
        <f>G27/F27</f>
        <v>0.66666666666666663</v>
      </c>
      <c r="U27" s="11">
        <f>(J27+(2*K27)+(3*L27)+(4*M27))/F27</f>
        <v>0.66666666666666663</v>
      </c>
      <c r="V27" s="11">
        <f>(G27+N27+Q27+O27)/E27</f>
        <v>0.66666666666666663</v>
      </c>
      <c r="W27" s="12">
        <f>U27+V27</f>
        <v>1.3333333333333333</v>
      </c>
    </row>
    <row r="28" spans="2:23" x14ac:dyDescent="0.4">
      <c r="B28" s="48"/>
      <c r="C28" t="s">
        <v>13</v>
      </c>
      <c r="D28" s="10">
        <f t="shared" ref="D28:D36" si="5">VLOOKUP($C28,$C$4:$S$18,MATCH(D$26,$C$3:$S$3,0),FALSE)</f>
        <v>1</v>
      </c>
      <c r="E28" s="10">
        <f t="shared" si="4"/>
        <v>3</v>
      </c>
      <c r="F28" s="10">
        <f t="shared" si="4"/>
        <v>3</v>
      </c>
      <c r="G28" s="10">
        <f t="shared" si="4"/>
        <v>1</v>
      </c>
      <c r="H28" s="10">
        <f t="shared" si="4"/>
        <v>1</v>
      </c>
      <c r="I28" s="10">
        <f t="shared" si="4"/>
        <v>2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1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1">
        <f t="shared" ref="T28:T36" si="6">G28/F28</f>
        <v>0.33333333333333331</v>
      </c>
      <c r="U28" s="11">
        <f t="shared" ref="U28:U36" si="7">(J28+(2*K28)+(3*L28)+(4*M28))/F28</f>
        <v>1.3333333333333333</v>
      </c>
      <c r="V28" s="11">
        <f t="shared" ref="V28:V36" si="8">(G28+N28+Q28+O28)/E28</f>
        <v>0.33333333333333331</v>
      </c>
      <c r="W28" s="12">
        <f t="shared" ref="W28:W36" si="9">U28+V28</f>
        <v>1.6666666666666665</v>
      </c>
    </row>
    <row r="29" spans="2:23" x14ac:dyDescent="0.4">
      <c r="B29" s="48"/>
      <c r="C29" t="s">
        <v>104</v>
      </c>
      <c r="D29" s="10">
        <f t="shared" si="5"/>
        <v>1</v>
      </c>
      <c r="E29" s="10">
        <f t="shared" si="4"/>
        <v>3</v>
      </c>
      <c r="F29" s="10">
        <f t="shared" si="4"/>
        <v>3</v>
      </c>
      <c r="G29" s="10">
        <f t="shared" si="4"/>
        <v>2</v>
      </c>
      <c r="H29" s="10">
        <f t="shared" si="4"/>
        <v>2</v>
      </c>
      <c r="I29" s="10">
        <f t="shared" si="4"/>
        <v>1</v>
      </c>
      <c r="J29" s="10">
        <f t="shared" si="4"/>
        <v>1</v>
      </c>
      <c r="K29" s="10">
        <f t="shared" si="4"/>
        <v>0</v>
      </c>
      <c r="L29" s="10">
        <f t="shared" si="4"/>
        <v>0</v>
      </c>
      <c r="M29" s="10">
        <f t="shared" si="4"/>
        <v>0</v>
      </c>
      <c r="N29" s="10">
        <f t="shared" si="4"/>
        <v>0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0</v>
      </c>
      <c r="S29" s="10">
        <f t="shared" si="4"/>
        <v>0</v>
      </c>
      <c r="T29" s="11">
        <f t="shared" si="6"/>
        <v>0.66666666666666663</v>
      </c>
      <c r="U29" s="11">
        <f t="shared" si="7"/>
        <v>0.33333333333333331</v>
      </c>
      <c r="V29" s="11">
        <f t="shared" si="8"/>
        <v>0.66666666666666663</v>
      </c>
      <c r="W29" s="12">
        <f t="shared" si="9"/>
        <v>1</v>
      </c>
    </row>
    <row r="30" spans="2:23" x14ac:dyDescent="0.4">
      <c r="B30" s="48"/>
      <c r="C30" t="s">
        <v>95</v>
      </c>
      <c r="D30" s="10">
        <f t="shared" si="5"/>
        <v>1</v>
      </c>
      <c r="E30" s="10">
        <f t="shared" si="4"/>
        <v>3</v>
      </c>
      <c r="F30" s="10">
        <f t="shared" si="4"/>
        <v>3</v>
      </c>
      <c r="G30" s="10">
        <f t="shared" si="4"/>
        <v>0</v>
      </c>
      <c r="H30" s="10">
        <f t="shared" si="4"/>
        <v>0</v>
      </c>
      <c r="I30" s="10">
        <f t="shared" si="4"/>
        <v>0</v>
      </c>
      <c r="J30" s="10">
        <f t="shared" si="4"/>
        <v>0</v>
      </c>
      <c r="K30" s="10">
        <f t="shared" si="4"/>
        <v>0</v>
      </c>
      <c r="L30" s="10">
        <f t="shared" si="4"/>
        <v>0</v>
      </c>
      <c r="M30" s="10">
        <f t="shared" si="4"/>
        <v>0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  <c r="T30" s="11">
        <f t="shared" si="6"/>
        <v>0</v>
      </c>
      <c r="U30" s="11">
        <f t="shared" si="7"/>
        <v>0</v>
      </c>
      <c r="V30" s="11">
        <f t="shared" si="8"/>
        <v>0</v>
      </c>
      <c r="W30" s="12">
        <f t="shared" si="9"/>
        <v>0</v>
      </c>
    </row>
    <row r="31" spans="2:23" x14ac:dyDescent="0.4">
      <c r="B31" s="48"/>
      <c r="C31" t="s">
        <v>94</v>
      </c>
      <c r="D31" s="10">
        <f t="shared" si="5"/>
        <v>1</v>
      </c>
      <c r="E31" s="10">
        <f t="shared" si="4"/>
        <v>3</v>
      </c>
      <c r="F31" s="10">
        <f t="shared" si="4"/>
        <v>3</v>
      </c>
      <c r="G31" s="10">
        <f t="shared" si="4"/>
        <v>3</v>
      </c>
      <c r="H31" s="10">
        <f t="shared" si="4"/>
        <v>3</v>
      </c>
      <c r="I31" s="10">
        <f t="shared" si="4"/>
        <v>2</v>
      </c>
      <c r="J31" s="10">
        <f t="shared" si="4"/>
        <v>1</v>
      </c>
      <c r="K31" s="10">
        <f t="shared" si="4"/>
        <v>1</v>
      </c>
      <c r="L31" s="10">
        <f t="shared" si="4"/>
        <v>0</v>
      </c>
      <c r="M31" s="10">
        <f t="shared" si="4"/>
        <v>1</v>
      </c>
      <c r="N31" s="10">
        <f t="shared" si="4"/>
        <v>0</v>
      </c>
      <c r="O31" s="10">
        <f t="shared" si="4"/>
        <v>0</v>
      </c>
      <c r="P31" s="10">
        <f t="shared" si="4"/>
        <v>0</v>
      </c>
      <c r="Q31" s="10">
        <f t="shared" si="4"/>
        <v>0</v>
      </c>
      <c r="R31" s="10">
        <f t="shared" si="4"/>
        <v>0</v>
      </c>
      <c r="S31" s="10">
        <f t="shared" si="4"/>
        <v>0</v>
      </c>
      <c r="T31" s="11">
        <f t="shared" si="6"/>
        <v>1</v>
      </c>
      <c r="U31" s="11">
        <f t="shared" si="7"/>
        <v>2.3333333333333335</v>
      </c>
      <c r="V31" s="11">
        <f t="shared" si="8"/>
        <v>1</v>
      </c>
      <c r="W31" s="12">
        <f t="shared" si="9"/>
        <v>3.3333333333333335</v>
      </c>
    </row>
    <row r="32" spans="2:23" x14ac:dyDescent="0.4">
      <c r="B32" s="48"/>
      <c r="C32" t="s">
        <v>93</v>
      </c>
      <c r="D32" s="10">
        <f t="shared" si="5"/>
        <v>1</v>
      </c>
      <c r="E32" s="10">
        <f t="shared" si="4"/>
        <v>3</v>
      </c>
      <c r="F32" s="10">
        <f t="shared" si="4"/>
        <v>3</v>
      </c>
      <c r="G32" s="10">
        <f t="shared" si="4"/>
        <v>0</v>
      </c>
      <c r="H32" s="10">
        <f t="shared" si="4"/>
        <v>0</v>
      </c>
      <c r="I32" s="10">
        <f t="shared" si="4"/>
        <v>0</v>
      </c>
      <c r="J32" s="10">
        <f t="shared" si="4"/>
        <v>0</v>
      </c>
      <c r="K32" s="10">
        <f t="shared" si="4"/>
        <v>0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>
        <f t="shared" si="6"/>
        <v>0</v>
      </c>
      <c r="U32" s="11">
        <f t="shared" si="7"/>
        <v>0</v>
      </c>
      <c r="V32" s="11">
        <f t="shared" si="8"/>
        <v>0</v>
      </c>
      <c r="W32" s="12">
        <f t="shared" si="9"/>
        <v>0</v>
      </c>
    </row>
    <row r="33" spans="2:23" x14ac:dyDescent="0.4">
      <c r="B33" s="48"/>
      <c r="C33" t="s">
        <v>47</v>
      </c>
      <c r="D33" s="10">
        <f t="shared" si="5"/>
        <v>1</v>
      </c>
      <c r="E33" s="10">
        <f t="shared" si="4"/>
        <v>3</v>
      </c>
      <c r="F33" s="10">
        <f t="shared" si="4"/>
        <v>3</v>
      </c>
      <c r="G33" s="10">
        <f t="shared" si="4"/>
        <v>2</v>
      </c>
      <c r="H33" s="10">
        <f t="shared" si="4"/>
        <v>2</v>
      </c>
      <c r="I33" s="10">
        <f t="shared" si="4"/>
        <v>1</v>
      </c>
      <c r="J33" s="10">
        <f t="shared" si="4"/>
        <v>1</v>
      </c>
      <c r="K33" s="10">
        <f t="shared" si="4"/>
        <v>1</v>
      </c>
      <c r="L33" s="10">
        <f t="shared" si="4"/>
        <v>0</v>
      </c>
      <c r="M33" s="10">
        <f t="shared" si="4"/>
        <v>0</v>
      </c>
      <c r="N33" s="10">
        <f t="shared" si="4"/>
        <v>0</v>
      </c>
      <c r="O33" s="10">
        <f t="shared" si="4"/>
        <v>0</v>
      </c>
      <c r="P33" s="10">
        <f t="shared" si="4"/>
        <v>0</v>
      </c>
      <c r="Q33" s="10">
        <f t="shared" si="4"/>
        <v>0</v>
      </c>
      <c r="R33" s="10">
        <f t="shared" si="4"/>
        <v>0</v>
      </c>
      <c r="S33" s="10">
        <f t="shared" si="4"/>
        <v>0</v>
      </c>
      <c r="T33" s="11">
        <f t="shared" si="6"/>
        <v>0.66666666666666663</v>
      </c>
      <c r="U33" s="11">
        <f t="shared" si="7"/>
        <v>1</v>
      </c>
      <c r="V33" s="11">
        <f t="shared" si="8"/>
        <v>0.66666666666666663</v>
      </c>
      <c r="W33" s="12">
        <f t="shared" si="9"/>
        <v>1.6666666666666665</v>
      </c>
    </row>
    <row r="34" spans="2:23" x14ac:dyDescent="0.4">
      <c r="B34" s="48"/>
      <c r="C34" t="s">
        <v>96</v>
      </c>
      <c r="D34" s="10">
        <f t="shared" si="5"/>
        <v>1</v>
      </c>
      <c r="E34" s="10">
        <f t="shared" si="4"/>
        <v>3</v>
      </c>
      <c r="F34" s="10">
        <f t="shared" si="4"/>
        <v>3</v>
      </c>
      <c r="G34" s="10">
        <f t="shared" si="4"/>
        <v>3</v>
      </c>
      <c r="H34" s="10">
        <f t="shared" si="4"/>
        <v>2</v>
      </c>
      <c r="I34" s="10">
        <f t="shared" si="4"/>
        <v>2</v>
      </c>
      <c r="J34" s="10">
        <f t="shared" si="4"/>
        <v>2</v>
      </c>
      <c r="K34" s="10">
        <f t="shared" si="4"/>
        <v>1</v>
      </c>
      <c r="L34" s="10">
        <f t="shared" si="4"/>
        <v>0</v>
      </c>
      <c r="M34" s="10">
        <f t="shared" si="4"/>
        <v>0</v>
      </c>
      <c r="N34" s="10">
        <f t="shared" si="4"/>
        <v>0</v>
      </c>
      <c r="O34" s="10">
        <f t="shared" si="4"/>
        <v>0</v>
      </c>
      <c r="P34" s="10">
        <f t="shared" si="4"/>
        <v>0</v>
      </c>
      <c r="Q34" s="10">
        <f t="shared" si="4"/>
        <v>0</v>
      </c>
      <c r="R34" s="10">
        <f t="shared" si="4"/>
        <v>0</v>
      </c>
      <c r="S34" s="10">
        <f t="shared" si="4"/>
        <v>0</v>
      </c>
      <c r="T34" s="11">
        <f t="shared" si="6"/>
        <v>1</v>
      </c>
      <c r="U34" s="11">
        <f t="shared" si="7"/>
        <v>1.3333333333333333</v>
      </c>
      <c r="V34" s="11">
        <f t="shared" si="8"/>
        <v>1</v>
      </c>
      <c r="W34" s="12">
        <f t="shared" si="9"/>
        <v>2.333333333333333</v>
      </c>
    </row>
    <row r="35" spans="2:23" x14ac:dyDescent="0.4">
      <c r="B35" s="48"/>
      <c r="C35" t="s">
        <v>6</v>
      </c>
      <c r="D35" s="10">
        <f t="shared" si="5"/>
        <v>1</v>
      </c>
      <c r="E35" s="10">
        <f t="shared" si="4"/>
        <v>3</v>
      </c>
      <c r="F35" s="10">
        <f t="shared" si="4"/>
        <v>2</v>
      </c>
      <c r="G35" s="10">
        <f t="shared" si="4"/>
        <v>2</v>
      </c>
      <c r="H35" s="10">
        <f t="shared" si="4"/>
        <v>1</v>
      </c>
      <c r="I35" s="10">
        <f t="shared" si="4"/>
        <v>2</v>
      </c>
      <c r="J35" s="10">
        <f t="shared" si="4"/>
        <v>1</v>
      </c>
      <c r="K35" s="10">
        <f t="shared" si="4"/>
        <v>1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1</v>
      </c>
      <c r="S35" s="10">
        <f t="shared" si="4"/>
        <v>0</v>
      </c>
      <c r="T35" s="11">
        <f t="shared" si="6"/>
        <v>1</v>
      </c>
      <c r="U35" s="11">
        <f t="shared" si="7"/>
        <v>1.5</v>
      </c>
      <c r="V35" s="11">
        <f t="shared" si="8"/>
        <v>0.66666666666666663</v>
      </c>
      <c r="W35" s="12">
        <f t="shared" si="9"/>
        <v>2.1666666666666665</v>
      </c>
    </row>
    <row r="36" spans="2:23" x14ac:dyDescent="0.4">
      <c r="B36" s="48"/>
      <c r="C36" t="s">
        <v>1</v>
      </c>
      <c r="D36" s="10">
        <f t="shared" si="5"/>
        <v>1</v>
      </c>
      <c r="E36" s="10">
        <f t="shared" si="4"/>
        <v>3</v>
      </c>
      <c r="F36" s="10">
        <f t="shared" si="4"/>
        <v>3</v>
      </c>
      <c r="G36" s="10">
        <f t="shared" si="4"/>
        <v>1</v>
      </c>
      <c r="H36" s="10">
        <f t="shared" si="4"/>
        <v>0</v>
      </c>
      <c r="I36" s="10">
        <f t="shared" si="4"/>
        <v>2</v>
      </c>
      <c r="J36" s="10">
        <f t="shared" si="4"/>
        <v>0</v>
      </c>
      <c r="K36" s="10">
        <f t="shared" si="4"/>
        <v>0</v>
      </c>
      <c r="L36" s="10">
        <f t="shared" si="4"/>
        <v>1</v>
      </c>
      <c r="M36" s="10">
        <f t="shared" si="4"/>
        <v>0</v>
      </c>
      <c r="N36" s="10">
        <f t="shared" si="4"/>
        <v>0</v>
      </c>
      <c r="O36" s="10">
        <f t="shared" si="4"/>
        <v>0</v>
      </c>
      <c r="P36" s="10">
        <f t="shared" si="4"/>
        <v>0</v>
      </c>
      <c r="Q36" s="10">
        <f t="shared" si="4"/>
        <v>0</v>
      </c>
      <c r="R36" s="10">
        <f t="shared" si="4"/>
        <v>0</v>
      </c>
      <c r="S36" s="10">
        <f t="shared" si="4"/>
        <v>0</v>
      </c>
      <c r="T36" s="11">
        <f t="shared" si="6"/>
        <v>0.33333333333333331</v>
      </c>
      <c r="U36" s="11">
        <f t="shared" si="7"/>
        <v>1</v>
      </c>
      <c r="V36" s="11">
        <f t="shared" si="8"/>
        <v>0.33333333333333331</v>
      </c>
      <c r="W36" s="12">
        <f t="shared" si="9"/>
        <v>1.3333333333333333</v>
      </c>
    </row>
    <row r="37" spans="2:23" x14ac:dyDescent="0.4">
      <c r="B37" s="48"/>
      <c r="D37" s="10"/>
      <c r="E37" s="10"/>
      <c r="F37" s="10"/>
      <c r="G37" s="10"/>
      <c r="H37" s="24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1"/>
      <c r="U37" s="11"/>
      <c r="V37" s="11"/>
      <c r="W37" s="12"/>
    </row>
    <row r="38" spans="2:23" x14ac:dyDescent="0.4">
      <c r="B38" s="48"/>
      <c r="C38" s="3" t="s">
        <v>5</v>
      </c>
      <c r="D38" s="13" t="s">
        <v>49</v>
      </c>
      <c r="E38" s="13" t="s">
        <v>4</v>
      </c>
      <c r="F38" s="13" t="s">
        <v>3</v>
      </c>
      <c r="G38" s="13" t="s">
        <v>2</v>
      </c>
      <c r="H38" s="29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48"/>
      <c r="C39" s="4" t="s">
        <v>1</v>
      </c>
      <c r="D39" s="10"/>
      <c r="E39" s="10"/>
      <c r="F39" s="10"/>
      <c r="G39" s="10"/>
      <c r="H39" s="20"/>
      <c r="I39" s="10"/>
      <c r="J39" s="10"/>
      <c r="K39" s="10"/>
      <c r="L39" s="10"/>
      <c r="M39" s="33" t="s">
        <v>53</v>
      </c>
      <c r="N39" s="34">
        <v>45070</v>
      </c>
      <c r="O39" s="33" t="s">
        <v>67</v>
      </c>
      <c r="P39" s="33" t="s">
        <v>91</v>
      </c>
      <c r="Q39" s="33" t="s">
        <v>50</v>
      </c>
      <c r="R39" s="33" t="s">
        <v>87</v>
      </c>
      <c r="S39" s="10"/>
      <c r="T39" s="10"/>
      <c r="U39" s="11"/>
      <c r="V39" s="11"/>
      <c r="W39" s="12"/>
    </row>
    <row r="40" spans="2:23" ht="15" thickBot="1" x14ac:dyDescent="0.45">
      <c r="B40" s="48"/>
      <c r="C40" s="7" t="s">
        <v>40</v>
      </c>
      <c r="D40" s="10"/>
      <c r="E40" s="10"/>
      <c r="F40" s="10"/>
      <c r="G40" s="10"/>
      <c r="H40" s="20"/>
      <c r="I40" s="14"/>
      <c r="J40" s="14"/>
      <c r="K40" s="14"/>
      <c r="L40" s="14"/>
      <c r="M40" s="35"/>
      <c r="N40" s="35"/>
      <c r="O40" s="35" t="s">
        <v>52</v>
      </c>
      <c r="P40" s="36">
        <v>0.8125</v>
      </c>
      <c r="Q40" s="35" t="s">
        <v>51</v>
      </c>
      <c r="R40" s="35" t="s">
        <v>54</v>
      </c>
      <c r="S40" s="14"/>
      <c r="T40" s="14"/>
      <c r="U40" s="15"/>
      <c r="V40" s="15"/>
      <c r="W40" s="16"/>
    </row>
  </sheetData>
  <mergeCells count="1">
    <mergeCell ref="B26:B4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AAF0C-5312-4025-BE0C-4C267B3BFFFA}">
  <dimension ref="B2:W40"/>
  <sheetViews>
    <sheetView topLeftCell="A5" zoomScale="70" zoomScaleNormal="70" workbookViewId="0">
      <selection activeCell="Q45" sqref="Q45"/>
    </sheetView>
  </sheetViews>
  <sheetFormatPr defaultRowHeight="14.6" x14ac:dyDescent="0.4"/>
  <cols>
    <col min="14" max="14" width="9.765625" bestFit="1" customWidth="1"/>
    <col min="15" max="15" width="9.23046875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48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1">
        <v>1</v>
      </c>
      <c r="E5" s="21">
        <v>3</v>
      </c>
      <c r="F5" s="21">
        <v>3</v>
      </c>
      <c r="G5" s="21">
        <v>1</v>
      </c>
      <c r="H5" s="21">
        <v>1</v>
      </c>
      <c r="I5" s="21">
        <v>2</v>
      </c>
      <c r="J5" s="21">
        <v>1</v>
      </c>
      <c r="K5" s="21"/>
      <c r="L5" s="21"/>
      <c r="M5" s="21"/>
      <c r="N5" s="21"/>
      <c r="O5" s="21"/>
      <c r="P5" s="21"/>
      <c r="Q5" s="21"/>
      <c r="R5" s="21"/>
      <c r="S5" s="21"/>
      <c r="T5" s="11">
        <f t="shared" ref="T5:T19" si="0">G5/F5</f>
        <v>0.33333333333333331</v>
      </c>
      <c r="U5" s="11">
        <f t="shared" ref="U5:U19" si="1">(J5+(2*K5)+(3*L5)+(4*M5))/F5</f>
        <v>0.33333333333333331</v>
      </c>
      <c r="V5" s="11">
        <f t="shared" ref="V5:V19" si="2">(G5+N5+Q5+O5)/E5</f>
        <v>0.33333333333333331</v>
      </c>
      <c r="W5" s="12">
        <f t="shared" ref="W5:W19" si="3">U5+V5</f>
        <v>0.66666666666666663</v>
      </c>
    </row>
    <row r="6" spans="3:23" x14ac:dyDescent="0.4">
      <c r="C6" t="s">
        <v>93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11" t="e">
        <f t="shared" si="0"/>
        <v>#DIV/0!</v>
      </c>
      <c r="U6" s="11" t="e">
        <f t="shared" si="1"/>
        <v>#DIV/0!</v>
      </c>
      <c r="V6" s="11" t="e">
        <f t="shared" si="2"/>
        <v>#DIV/0!</v>
      </c>
      <c r="W6" s="12" t="e">
        <f t="shared" si="3"/>
        <v>#DIV/0!</v>
      </c>
    </row>
    <row r="7" spans="3:23" x14ac:dyDescent="0.4">
      <c r="C7" t="s">
        <v>92</v>
      </c>
      <c r="D7" s="21">
        <v>1</v>
      </c>
      <c r="E7" s="21">
        <v>3</v>
      </c>
      <c r="F7" s="21">
        <v>3</v>
      </c>
      <c r="G7" s="21">
        <v>1</v>
      </c>
      <c r="H7" s="21">
        <v>1</v>
      </c>
      <c r="I7" s="21"/>
      <c r="J7" s="21">
        <v>1</v>
      </c>
      <c r="K7" s="21"/>
      <c r="L7" s="21"/>
      <c r="M7" s="21"/>
      <c r="N7" s="21"/>
      <c r="O7" s="21"/>
      <c r="P7" s="21"/>
      <c r="Q7" s="21"/>
      <c r="R7" s="21"/>
      <c r="S7" s="21"/>
      <c r="T7" s="11">
        <f t="shared" si="0"/>
        <v>0.33333333333333331</v>
      </c>
      <c r="U7" s="11">
        <f t="shared" si="1"/>
        <v>0.33333333333333331</v>
      </c>
      <c r="V7" s="11">
        <f t="shared" si="2"/>
        <v>0.33333333333333331</v>
      </c>
      <c r="W7" s="12">
        <f t="shared" si="3"/>
        <v>0.66666666666666663</v>
      </c>
    </row>
    <row r="8" spans="3:23" x14ac:dyDescent="0.4">
      <c r="C8" t="s">
        <v>47</v>
      </c>
      <c r="D8">
        <v>1</v>
      </c>
      <c r="E8">
        <v>3</v>
      </c>
      <c r="F8">
        <v>2</v>
      </c>
      <c r="L8" s="21"/>
      <c r="M8" s="21"/>
      <c r="N8" s="21">
        <v>1</v>
      </c>
      <c r="O8" s="21"/>
      <c r="P8" s="21"/>
      <c r="Q8" s="21"/>
      <c r="R8" s="21"/>
      <c r="S8" s="21"/>
      <c r="T8" s="11">
        <f>G11/F11</f>
        <v>1</v>
      </c>
      <c r="U8" s="11">
        <f>(J11+(2*K11)+(3*L8)+(4*M8))/F11</f>
        <v>1</v>
      </c>
      <c r="V8" s="11">
        <f>(G11+N8+Q8+O8)/E11</f>
        <v>1.3333333333333333</v>
      </c>
      <c r="W8" s="12">
        <f t="shared" si="3"/>
        <v>2.333333333333333</v>
      </c>
    </row>
    <row r="9" spans="3:23" x14ac:dyDescent="0.4">
      <c r="C9" t="s">
        <v>94</v>
      </c>
      <c r="D9" s="21">
        <v>1</v>
      </c>
      <c r="E9" s="21">
        <v>3</v>
      </c>
      <c r="F9" s="21">
        <v>3</v>
      </c>
      <c r="G9" s="21">
        <v>3</v>
      </c>
      <c r="H9" s="21">
        <v>2</v>
      </c>
      <c r="I9" s="21"/>
      <c r="J9" s="21">
        <v>3</v>
      </c>
      <c r="K9" s="21"/>
      <c r="L9" s="21"/>
      <c r="M9" s="21"/>
      <c r="N9" s="21"/>
      <c r="O9" s="21"/>
      <c r="P9" s="21"/>
      <c r="Q9" s="21"/>
      <c r="R9" s="21"/>
      <c r="S9" s="21"/>
      <c r="T9" s="11">
        <f t="shared" si="0"/>
        <v>1</v>
      </c>
      <c r="U9" s="11">
        <f t="shared" si="1"/>
        <v>1</v>
      </c>
      <c r="V9" s="11">
        <f t="shared" si="2"/>
        <v>1</v>
      </c>
      <c r="W9" s="12">
        <f t="shared" si="3"/>
        <v>2</v>
      </c>
    </row>
    <row r="10" spans="3:23" x14ac:dyDescent="0.4">
      <c r="C10" t="s">
        <v>6</v>
      </c>
      <c r="D10" s="21">
        <v>1</v>
      </c>
      <c r="E10" s="21">
        <v>3</v>
      </c>
      <c r="F10" s="21">
        <v>3</v>
      </c>
      <c r="G10" s="21"/>
      <c r="H10" s="21"/>
      <c r="I10" s="21"/>
      <c r="J10" s="21"/>
      <c r="K10" s="21"/>
      <c r="L10" s="21"/>
      <c r="M10" s="21"/>
      <c r="N10" s="21"/>
      <c r="O10" s="21">
        <v>1</v>
      </c>
      <c r="P10" s="21"/>
      <c r="Q10" s="21"/>
      <c r="R10" s="21"/>
      <c r="S10" s="21">
        <v>1</v>
      </c>
      <c r="T10" s="11">
        <f t="shared" si="0"/>
        <v>0</v>
      </c>
      <c r="U10" s="11">
        <f t="shared" si="1"/>
        <v>0</v>
      </c>
      <c r="V10" s="11">
        <f t="shared" si="2"/>
        <v>0.33333333333333331</v>
      </c>
      <c r="W10" s="12">
        <f t="shared" si="3"/>
        <v>0.33333333333333331</v>
      </c>
    </row>
    <row r="11" spans="3:23" x14ac:dyDescent="0.4">
      <c r="C11" t="s">
        <v>95</v>
      </c>
      <c r="D11" s="21">
        <v>1</v>
      </c>
      <c r="E11" s="21">
        <v>3</v>
      </c>
      <c r="F11" s="21">
        <v>3</v>
      </c>
      <c r="G11" s="21">
        <v>3</v>
      </c>
      <c r="H11" s="21">
        <v>1</v>
      </c>
      <c r="I11" s="21">
        <v>2</v>
      </c>
      <c r="J11" s="21">
        <v>3</v>
      </c>
      <c r="K11" s="21"/>
      <c r="L11" s="21"/>
      <c r="M11" s="21"/>
      <c r="N11" s="21"/>
      <c r="O11" s="21"/>
      <c r="P11" s="21"/>
      <c r="Q11" s="21"/>
      <c r="R11" s="21"/>
      <c r="S11" s="21"/>
      <c r="T11" s="11">
        <f t="shared" si="0"/>
        <v>1</v>
      </c>
      <c r="U11" s="11">
        <f t="shared" si="1"/>
        <v>1</v>
      </c>
      <c r="V11" s="11">
        <f t="shared" si="2"/>
        <v>1</v>
      </c>
      <c r="W11" s="12">
        <f t="shared" si="3"/>
        <v>2</v>
      </c>
    </row>
    <row r="12" spans="3:23" x14ac:dyDescent="0.4">
      <c r="C12" t="s">
        <v>1</v>
      </c>
      <c r="D12" s="21">
        <v>1</v>
      </c>
      <c r="E12" s="21">
        <v>3</v>
      </c>
      <c r="F12" s="21">
        <v>2</v>
      </c>
      <c r="G12" s="21">
        <v>1</v>
      </c>
      <c r="H12" s="21">
        <v>2</v>
      </c>
      <c r="I12" s="21"/>
      <c r="J12" s="21">
        <v>1</v>
      </c>
      <c r="K12" s="21"/>
      <c r="L12" s="21"/>
      <c r="M12" s="21"/>
      <c r="N12" s="21">
        <v>1</v>
      </c>
      <c r="O12" s="21"/>
      <c r="P12" s="21"/>
      <c r="Q12" s="21"/>
      <c r="R12" s="21"/>
      <c r="S12" s="21"/>
      <c r="T12" s="11">
        <f t="shared" si="0"/>
        <v>0.5</v>
      </c>
      <c r="U12" s="11">
        <f t="shared" si="1"/>
        <v>0.5</v>
      </c>
      <c r="V12" s="11">
        <f t="shared" si="2"/>
        <v>0.66666666666666663</v>
      </c>
      <c r="W12" s="12">
        <f t="shared" si="3"/>
        <v>1.1666666666666665</v>
      </c>
    </row>
    <row r="13" spans="3:23" x14ac:dyDescent="0.4">
      <c r="C13" t="s">
        <v>96</v>
      </c>
      <c r="D13" s="21">
        <v>1</v>
      </c>
      <c r="E13" s="21">
        <v>3</v>
      </c>
      <c r="F13" s="21">
        <v>3</v>
      </c>
      <c r="G13" s="21">
        <v>2</v>
      </c>
      <c r="H13" s="21"/>
      <c r="I13" s="21">
        <v>2</v>
      </c>
      <c r="J13" s="21">
        <v>2</v>
      </c>
      <c r="K13" s="21"/>
      <c r="L13" s="21"/>
      <c r="M13" s="21"/>
      <c r="N13" s="21"/>
      <c r="O13" s="21"/>
      <c r="P13" s="21"/>
      <c r="Q13" s="21"/>
      <c r="R13" s="21"/>
      <c r="S13" s="21"/>
      <c r="T13" s="11">
        <f t="shared" si="0"/>
        <v>0.66666666666666663</v>
      </c>
      <c r="U13" s="11">
        <f t="shared" si="1"/>
        <v>0.66666666666666663</v>
      </c>
      <c r="V13" s="11">
        <f t="shared" si="2"/>
        <v>0.66666666666666663</v>
      </c>
      <c r="W13" s="12">
        <f t="shared" si="3"/>
        <v>1.3333333333333333</v>
      </c>
    </row>
    <row r="14" spans="3:23" x14ac:dyDescent="0.4">
      <c r="C14" t="s">
        <v>46</v>
      </c>
      <c r="D14" s="21">
        <v>1</v>
      </c>
      <c r="E14" s="21">
        <v>3</v>
      </c>
      <c r="F14" s="21">
        <v>3</v>
      </c>
      <c r="G14" s="21">
        <v>2</v>
      </c>
      <c r="H14" s="21"/>
      <c r="I14" s="21"/>
      <c r="J14" s="21">
        <v>1</v>
      </c>
      <c r="K14" s="21">
        <v>1</v>
      </c>
      <c r="L14" s="21"/>
      <c r="M14" s="21"/>
      <c r="N14" s="21"/>
      <c r="O14" s="21"/>
      <c r="P14" s="21"/>
      <c r="Q14" s="21"/>
      <c r="R14" s="21"/>
      <c r="S14" s="21"/>
      <c r="T14" s="11">
        <f t="shared" si="0"/>
        <v>0.66666666666666663</v>
      </c>
      <c r="U14" s="11">
        <f t="shared" si="1"/>
        <v>1</v>
      </c>
      <c r="V14" s="11">
        <f t="shared" si="2"/>
        <v>0.66666666666666663</v>
      </c>
      <c r="W14" s="12">
        <f t="shared" si="3"/>
        <v>1.6666666666666665</v>
      </c>
    </row>
    <row r="15" spans="3:23" x14ac:dyDescent="0.4">
      <c r="C15" t="s">
        <v>13</v>
      </c>
      <c r="D15" s="21">
        <v>1</v>
      </c>
      <c r="E15" s="21">
        <v>3</v>
      </c>
      <c r="F15" s="21">
        <v>3</v>
      </c>
      <c r="G15" s="21">
        <v>1</v>
      </c>
      <c r="H15" s="21">
        <v>1</v>
      </c>
      <c r="I15" s="21">
        <v>2</v>
      </c>
      <c r="J15" s="21"/>
      <c r="K15" s="21">
        <v>1</v>
      </c>
      <c r="L15" s="21"/>
      <c r="M15" s="21"/>
      <c r="N15" s="21"/>
      <c r="O15" s="21"/>
      <c r="P15" s="21"/>
      <c r="Q15" s="21"/>
      <c r="R15" s="21"/>
      <c r="S15" s="21"/>
      <c r="T15" s="11">
        <f t="shared" si="0"/>
        <v>0.33333333333333331</v>
      </c>
      <c r="U15" s="11">
        <f t="shared" si="1"/>
        <v>0.66666666666666663</v>
      </c>
      <c r="V15" s="11">
        <f t="shared" si="2"/>
        <v>0.33333333333333331</v>
      </c>
      <c r="W15" s="12">
        <f t="shared" si="3"/>
        <v>1</v>
      </c>
    </row>
    <row r="16" spans="3:23" x14ac:dyDescent="0.4">
      <c r="C16" t="s">
        <v>104</v>
      </c>
      <c r="D16" s="21">
        <v>1</v>
      </c>
      <c r="E16" s="21">
        <v>3</v>
      </c>
      <c r="F16" s="21">
        <v>2</v>
      </c>
      <c r="G16" s="21">
        <v>2</v>
      </c>
      <c r="H16" s="21">
        <v>2</v>
      </c>
      <c r="I16" s="21">
        <v>2</v>
      </c>
      <c r="J16" s="21">
        <v>1</v>
      </c>
      <c r="K16" s="21">
        <v>1</v>
      </c>
      <c r="L16" s="21"/>
      <c r="M16" s="21"/>
      <c r="N16" s="21"/>
      <c r="O16" s="21"/>
      <c r="P16" s="21"/>
      <c r="Q16" s="21"/>
      <c r="R16" s="21">
        <v>1</v>
      </c>
      <c r="S16" s="21"/>
      <c r="T16" s="11">
        <f t="shared" si="0"/>
        <v>1</v>
      </c>
      <c r="U16" s="11">
        <f t="shared" si="1"/>
        <v>1.5</v>
      </c>
      <c r="V16" s="11">
        <f t="shared" si="2"/>
        <v>0.66666666666666663</v>
      </c>
      <c r="W16" s="12">
        <f t="shared" si="3"/>
        <v>2.1666666666666665</v>
      </c>
    </row>
    <row r="17" spans="2:23" x14ac:dyDescent="0.4">
      <c r="C17" t="s">
        <v>11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11" t="e">
        <f t="shared" si="0"/>
        <v>#DIV/0!</v>
      </c>
      <c r="U17" s="11" t="e">
        <f t="shared" si="1"/>
        <v>#DIV/0!</v>
      </c>
      <c r="V17" s="11" t="e">
        <f t="shared" si="2"/>
        <v>#DIV/0!</v>
      </c>
      <c r="W17" s="12" t="e">
        <f t="shared" si="3"/>
        <v>#DIV/0!</v>
      </c>
    </row>
    <row r="18" spans="2:23" x14ac:dyDescent="0.4">
      <c r="C18" t="s">
        <v>120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11" t="e">
        <f t="shared" si="0"/>
        <v>#DIV/0!</v>
      </c>
      <c r="U18" s="11" t="e">
        <f t="shared" si="1"/>
        <v>#DIV/0!</v>
      </c>
      <c r="V18" s="11" t="e">
        <f t="shared" si="2"/>
        <v>#DIV/0!</v>
      </c>
      <c r="W18" s="12" t="e">
        <f t="shared" si="3"/>
        <v>#DIV/0!</v>
      </c>
    </row>
    <row r="19" spans="2:23" x14ac:dyDescent="0.4">
      <c r="C19" t="s">
        <v>34</v>
      </c>
      <c r="D19" s="21"/>
      <c r="E19" s="21"/>
      <c r="F19" s="21"/>
      <c r="G19" s="21"/>
      <c r="H19" s="21"/>
      <c r="J19" s="21"/>
      <c r="P19" s="21"/>
      <c r="Q19" s="21"/>
      <c r="R19" s="21"/>
      <c r="S19" s="21"/>
      <c r="T19" s="11" t="e">
        <f t="shared" si="0"/>
        <v>#DIV/0!</v>
      </c>
      <c r="U19" s="11" t="e">
        <f t="shared" si="1"/>
        <v>#DIV/0!</v>
      </c>
      <c r="V19" s="11" t="e">
        <f t="shared" si="2"/>
        <v>#DIV/0!</v>
      </c>
      <c r="W19" s="12" t="e">
        <f t="shared" si="3"/>
        <v>#DIV/0!</v>
      </c>
    </row>
    <row r="20" spans="2:23" x14ac:dyDescent="0.4">
      <c r="C20" t="s">
        <v>5</v>
      </c>
      <c r="D20" t="s">
        <v>49</v>
      </c>
      <c r="E20" t="s">
        <v>4</v>
      </c>
      <c r="F20" t="s">
        <v>3</v>
      </c>
      <c r="G20" t="s">
        <v>2</v>
      </c>
      <c r="H20" t="s">
        <v>36</v>
      </c>
      <c r="I20" t="s">
        <v>42</v>
      </c>
    </row>
    <row r="21" spans="2:23" x14ac:dyDescent="0.4">
      <c r="C21" t="s">
        <v>1</v>
      </c>
      <c r="D21" s="21"/>
      <c r="E21" s="21"/>
      <c r="F21" s="21"/>
      <c r="G21" s="21"/>
      <c r="H21" s="21"/>
      <c r="I21" s="10"/>
    </row>
    <row r="22" spans="2:23" x14ac:dyDescent="0.4">
      <c r="C22" t="s">
        <v>104</v>
      </c>
      <c r="I22" s="10"/>
    </row>
    <row r="23" spans="2:23" x14ac:dyDescent="0.4">
      <c r="C23" t="s">
        <v>40</v>
      </c>
      <c r="D23" s="21"/>
      <c r="E23" s="21"/>
      <c r="F23" s="21"/>
      <c r="G23" s="21"/>
      <c r="H23" s="38"/>
      <c r="I23" s="10"/>
    </row>
    <row r="25" spans="2:23" ht="15" thickBot="1" x14ac:dyDescent="0.45"/>
    <row r="26" spans="2:23" ht="14.6" customHeight="1" x14ac:dyDescent="0.4">
      <c r="B26" s="47" t="s">
        <v>126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48"/>
      <c r="C27" t="s">
        <v>92</v>
      </c>
      <c r="D27" s="10">
        <f>VLOOKUP($C27,$C$4:$S$18,MATCH(D$26,$C$3:$S$3,0),FALSE)</f>
        <v>1</v>
      </c>
      <c r="E27" s="10">
        <f t="shared" ref="E27:S37" si="4">VLOOKUP($C27,$C$4:$S$18,MATCH(E$26,$C$3:$S$3,0),FALSE)</f>
        <v>3</v>
      </c>
      <c r="F27" s="10">
        <f t="shared" si="4"/>
        <v>3</v>
      </c>
      <c r="G27" s="10">
        <f t="shared" si="4"/>
        <v>1</v>
      </c>
      <c r="H27" s="10">
        <f t="shared" si="4"/>
        <v>1</v>
      </c>
      <c r="I27" s="10">
        <f t="shared" si="4"/>
        <v>0</v>
      </c>
      <c r="J27" s="10">
        <f t="shared" si="4"/>
        <v>1</v>
      </c>
      <c r="K27" s="10">
        <f t="shared" si="4"/>
        <v>0</v>
      </c>
      <c r="L27" s="10">
        <f t="shared" si="4"/>
        <v>0</v>
      </c>
      <c r="M27" s="10">
        <f t="shared" si="4"/>
        <v>0</v>
      </c>
      <c r="N27" s="10">
        <f t="shared" si="4"/>
        <v>0</v>
      </c>
      <c r="O27" s="10">
        <f t="shared" si="4"/>
        <v>0</v>
      </c>
      <c r="P27" s="10">
        <f t="shared" si="4"/>
        <v>0</v>
      </c>
      <c r="Q27" s="10">
        <f t="shared" si="4"/>
        <v>0</v>
      </c>
      <c r="R27" s="10">
        <f t="shared" si="4"/>
        <v>0</v>
      </c>
      <c r="S27" s="10">
        <f t="shared" si="4"/>
        <v>0</v>
      </c>
      <c r="T27" s="11">
        <f>G27/F27</f>
        <v>0.33333333333333331</v>
      </c>
      <c r="U27" s="11">
        <f>(J27+(2*K27)+(3*L27)+(4*M27))/F27</f>
        <v>0.33333333333333331</v>
      </c>
      <c r="V27" s="11">
        <f>(G27+N27+Q27+O27)/E27</f>
        <v>0.33333333333333331</v>
      </c>
      <c r="W27" s="12">
        <f>U27+V27</f>
        <v>0.66666666666666663</v>
      </c>
    </row>
    <row r="28" spans="2:23" x14ac:dyDescent="0.4">
      <c r="B28" s="48"/>
      <c r="C28" t="s">
        <v>40</v>
      </c>
      <c r="D28" s="10">
        <f t="shared" ref="D28:D37" si="5">VLOOKUP($C28,$C$4:$S$18,MATCH(D$26,$C$3:$S$3,0),FALSE)</f>
        <v>1</v>
      </c>
      <c r="E28" s="10">
        <f t="shared" si="4"/>
        <v>3</v>
      </c>
      <c r="F28" s="10">
        <f t="shared" si="4"/>
        <v>3</v>
      </c>
      <c r="G28" s="10">
        <f t="shared" si="4"/>
        <v>1</v>
      </c>
      <c r="H28" s="10">
        <f t="shared" si="4"/>
        <v>1</v>
      </c>
      <c r="I28" s="10">
        <f t="shared" si="4"/>
        <v>2</v>
      </c>
      <c r="J28" s="10">
        <f t="shared" si="4"/>
        <v>1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1">
        <f t="shared" ref="T28:T37" si="6">G28/F28</f>
        <v>0.33333333333333331</v>
      </c>
      <c r="U28" s="11">
        <f t="shared" ref="U28:U37" si="7">(J28+(2*K28)+(3*L28)+(4*M28))/F28</f>
        <v>0.33333333333333331</v>
      </c>
      <c r="V28" s="11">
        <f t="shared" ref="V28:V37" si="8">(G28+N28+Q28+O28)/E28</f>
        <v>0.33333333333333331</v>
      </c>
      <c r="W28" s="12">
        <f t="shared" ref="W28:W37" si="9">U28+V28</f>
        <v>0.66666666666666663</v>
      </c>
    </row>
    <row r="29" spans="2:23" x14ac:dyDescent="0.4">
      <c r="B29" s="48"/>
      <c r="C29" t="s">
        <v>94</v>
      </c>
      <c r="D29" s="10">
        <f t="shared" si="5"/>
        <v>1</v>
      </c>
      <c r="E29" s="10">
        <f t="shared" si="4"/>
        <v>3</v>
      </c>
      <c r="F29" s="10">
        <f t="shared" si="4"/>
        <v>3</v>
      </c>
      <c r="G29" s="10">
        <f t="shared" si="4"/>
        <v>3</v>
      </c>
      <c r="H29" s="10">
        <f t="shared" si="4"/>
        <v>2</v>
      </c>
      <c r="I29" s="10">
        <f t="shared" si="4"/>
        <v>0</v>
      </c>
      <c r="J29" s="10">
        <f t="shared" si="4"/>
        <v>3</v>
      </c>
      <c r="K29" s="10">
        <f t="shared" si="4"/>
        <v>0</v>
      </c>
      <c r="L29" s="10">
        <f t="shared" si="4"/>
        <v>0</v>
      </c>
      <c r="M29" s="10">
        <f t="shared" si="4"/>
        <v>0</v>
      </c>
      <c r="N29" s="10">
        <f t="shared" si="4"/>
        <v>0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0</v>
      </c>
      <c r="S29" s="10">
        <f t="shared" si="4"/>
        <v>0</v>
      </c>
      <c r="T29" s="11">
        <f t="shared" si="6"/>
        <v>1</v>
      </c>
      <c r="U29" s="11">
        <f t="shared" si="7"/>
        <v>1</v>
      </c>
      <c r="V29" s="11">
        <f t="shared" si="8"/>
        <v>1</v>
      </c>
      <c r="W29" s="12">
        <f t="shared" si="9"/>
        <v>2</v>
      </c>
    </row>
    <row r="30" spans="2:23" x14ac:dyDescent="0.4">
      <c r="B30" s="48"/>
      <c r="C30" t="s">
        <v>13</v>
      </c>
      <c r="D30" s="10">
        <f t="shared" si="5"/>
        <v>1</v>
      </c>
      <c r="E30" s="10">
        <f t="shared" si="4"/>
        <v>3</v>
      </c>
      <c r="F30" s="10">
        <f t="shared" si="4"/>
        <v>3</v>
      </c>
      <c r="G30" s="10">
        <f t="shared" si="4"/>
        <v>1</v>
      </c>
      <c r="H30" s="10">
        <f t="shared" si="4"/>
        <v>1</v>
      </c>
      <c r="I30" s="10">
        <f t="shared" si="4"/>
        <v>2</v>
      </c>
      <c r="J30" s="10">
        <f t="shared" si="4"/>
        <v>0</v>
      </c>
      <c r="K30" s="10">
        <f t="shared" si="4"/>
        <v>1</v>
      </c>
      <c r="L30" s="10">
        <f t="shared" si="4"/>
        <v>0</v>
      </c>
      <c r="M30" s="10">
        <f t="shared" si="4"/>
        <v>0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  <c r="T30" s="11">
        <f t="shared" si="6"/>
        <v>0.33333333333333331</v>
      </c>
      <c r="U30" s="11">
        <f t="shared" si="7"/>
        <v>0.66666666666666663</v>
      </c>
      <c r="V30" s="11">
        <f t="shared" si="8"/>
        <v>0.33333333333333331</v>
      </c>
      <c r="W30" s="12">
        <f t="shared" si="9"/>
        <v>1</v>
      </c>
    </row>
    <row r="31" spans="2:23" x14ac:dyDescent="0.4">
      <c r="B31" s="48"/>
      <c r="C31" t="s">
        <v>104</v>
      </c>
      <c r="D31" s="10">
        <f t="shared" si="5"/>
        <v>1</v>
      </c>
      <c r="E31" s="10">
        <f t="shared" si="4"/>
        <v>3</v>
      </c>
      <c r="F31" s="10">
        <f t="shared" si="4"/>
        <v>2</v>
      </c>
      <c r="G31" s="10">
        <f t="shared" si="4"/>
        <v>2</v>
      </c>
      <c r="H31" s="10">
        <f t="shared" si="4"/>
        <v>2</v>
      </c>
      <c r="I31" s="10">
        <f t="shared" si="4"/>
        <v>2</v>
      </c>
      <c r="J31" s="10">
        <f t="shared" si="4"/>
        <v>1</v>
      </c>
      <c r="K31" s="10">
        <f t="shared" si="4"/>
        <v>1</v>
      </c>
      <c r="L31" s="10">
        <f t="shared" si="4"/>
        <v>0</v>
      </c>
      <c r="M31" s="10">
        <f t="shared" si="4"/>
        <v>0</v>
      </c>
      <c r="N31" s="10">
        <f t="shared" si="4"/>
        <v>0</v>
      </c>
      <c r="O31" s="10">
        <f t="shared" si="4"/>
        <v>0</v>
      </c>
      <c r="P31" s="10">
        <f t="shared" si="4"/>
        <v>0</v>
      </c>
      <c r="Q31" s="10">
        <f t="shared" si="4"/>
        <v>0</v>
      </c>
      <c r="R31" s="10">
        <f t="shared" si="4"/>
        <v>1</v>
      </c>
      <c r="S31" s="10">
        <f t="shared" si="4"/>
        <v>0</v>
      </c>
      <c r="T31" s="11">
        <f t="shared" si="6"/>
        <v>1</v>
      </c>
      <c r="U31" s="11">
        <f t="shared" si="7"/>
        <v>1.5</v>
      </c>
      <c r="V31" s="11">
        <f t="shared" si="8"/>
        <v>0.66666666666666663</v>
      </c>
      <c r="W31" s="12">
        <f t="shared" si="9"/>
        <v>2.1666666666666665</v>
      </c>
    </row>
    <row r="32" spans="2:23" x14ac:dyDescent="0.4">
      <c r="B32" s="48"/>
      <c r="C32" t="s">
        <v>95</v>
      </c>
      <c r="D32" s="10">
        <f t="shared" si="5"/>
        <v>1</v>
      </c>
      <c r="E32" s="10">
        <f t="shared" si="4"/>
        <v>3</v>
      </c>
      <c r="F32" s="10">
        <f t="shared" si="4"/>
        <v>3</v>
      </c>
      <c r="G32" s="10">
        <f t="shared" si="4"/>
        <v>3</v>
      </c>
      <c r="H32" s="10">
        <f t="shared" si="4"/>
        <v>1</v>
      </c>
      <c r="I32" s="10">
        <f t="shared" si="4"/>
        <v>2</v>
      </c>
      <c r="J32" s="10">
        <f t="shared" si="4"/>
        <v>3</v>
      </c>
      <c r="K32" s="10">
        <f t="shared" si="4"/>
        <v>0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>
        <f t="shared" si="6"/>
        <v>1</v>
      </c>
      <c r="U32" s="11">
        <f t="shared" si="7"/>
        <v>1</v>
      </c>
      <c r="V32" s="11">
        <f t="shared" si="8"/>
        <v>1</v>
      </c>
      <c r="W32" s="12">
        <f t="shared" si="9"/>
        <v>2</v>
      </c>
    </row>
    <row r="33" spans="2:23" x14ac:dyDescent="0.4">
      <c r="B33" s="48"/>
      <c r="C33" t="s">
        <v>96</v>
      </c>
      <c r="D33" s="10">
        <f t="shared" si="5"/>
        <v>1</v>
      </c>
      <c r="E33" s="10">
        <f t="shared" si="4"/>
        <v>3</v>
      </c>
      <c r="F33" s="10">
        <f t="shared" si="4"/>
        <v>3</v>
      </c>
      <c r="G33" s="10">
        <f t="shared" si="4"/>
        <v>2</v>
      </c>
      <c r="H33" s="10">
        <f t="shared" si="4"/>
        <v>0</v>
      </c>
      <c r="I33" s="10">
        <f t="shared" si="4"/>
        <v>2</v>
      </c>
      <c r="J33" s="10">
        <f t="shared" si="4"/>
        <v>2</v>
      </c>
      <c r="K33" s="10">
        <f t="shared" si="4"/>
        <v>0</v>
      </c>
      <c r="L33" s="10">
        <f t="shared" si="4"/>
        <v>0</v>
      </c>
      <c r="M33" s="10">
        <f t="shared" si="4"/>
        <v>0</v>
      </c>
      <c r="N33" s="10">
        <f t="shared" si="4"/>
        <v>0</v>
      </c>
      <c r="O33" s="10">
        <f t="shared" si="4"/>
        <v>0</v>
      </c>
      <c r="P33" s="10">
        <f t="shared" si="4"/>
        <v>0</v>
      </c>
      <c r="Q33" s="10">
        <f t="shared" si="4"/>
        <v>0</v>
      </c>
      <c r="R33" s="10">
        <f t="shared" si="4"/>
        <v>0</v>
      </c>
      <c r="S33" s="10">
        <f t="shared" si="4"/>
        <v>0</v>
      </c>
      <c r="T33" s="11">
        <f t="shared" si="6"/>
        <v>0.66666666666666663</v>
      </c>
      <c r="U33" s="11">
        <f t="shared" si="7"/>
        <v>0.66666666666666663</v>
      </c>
      <c r="V33" s="11">
        <f t="shared" si="8"/>
        <v>0.66666666666666663</v>
      </c>
      <c r="W33" s="12">
        <f t="shared" si="9"/>
        <v>1.3333333333333333</v>
      </c>
    </row>
    <row r="34" spans="2:23" x14ac:dyDescent="0.4">
      <c r="B34" s="48"/>
      <c r="C34" t="s">
        <v>46</v>
      </c>
      <c r="D34" s="10">
        <f t="shared" si="5"/>
        <v>1</v>
      </c>
      <c r="E34" s="10">
        <f t="shared" si="4"/>
        <v>3</v>
      </c>
      <c r="F34" s="10">
        <f t="shared" si="4"/>
        <v>3</v>
      </c>
      <c r="G34" s="10">
        <f t="shared" si="4"/>
        <v>2</v>
      </c>
      <c r="H34" s="10">
        <f t="shared" si="4"/>
        <v>0</v>
      </c>
      <c r="I34" s="10">
        <f t="shared" si="4"/>
        <v>0</v>
      </c>
      <c r="J34" s="10">
        <f t="shared" si="4"/>
        <v>1</v>
      </c>
      <c r="K34" s="10">
        <f t="shared" si="4"/>
        <v>1</v>
      </c>
      <c r="L34" s="10">
        <f t="shared" si="4"/>
        <v>0</v>
      </c>
      <c r="M34" s="10">
        <f t="shared" si="4"/>
        <v>0</v>
      </c>
      <c r="N34" s="10">
        <f t="shared" si="4"/>
        <v>0</v>
      </c>
      <c r="O34" s="10">
        <f t="shared" si="4"/>
        <v>0</v>
      </c>
      <c r="P34" s="10">
        <f t="shared" si="4"/>
        <v>0</v>
      </c>
      <c r="Q34" s="10">
        <f t="shared" si="4"/>
        <v>0</v>
      </c>
      <c r="R34" s="10">
        <f t="shared" si="4"/>
        <v>0</v>
      </c>
      <c r="S34" s="10">
        <f t="shared" si="4"/>
        <v>0</v>
      </c>
      <c r="T34" s="11">
        <f t="shared" si="6"/>
        <v>0.66666666666666663</v>
      </c>
      <c r="U34" s="11">
        <f t="shared" si="7"/>
        <v>1</v>
      </c>
      <c r="V34" s="11">
        <f t="shared" si="8"/>
        <v>0.66666666666666663</v>
      </c>
      <c r="W34" s="12">
        <f t="shared" si="9"/>
        <v>1.6666666666666665</v>
      </c>
    </row>
    <row r="35" spans="2:23" x14ac:dyDescent="0.4">
      <c r="B35" s="48"/>
      <c r="C35" t="s">
        <v>6</v>
      </c>
      <c r="D35" s="10">
        <f t="shared" si="5"/>
        <v>1</v>
      </c>
      <c r="E35" s="10">
        <f t="shared" si="4"/>
        <v>3</v>
      </c>
      <c r="F35" s="10">
        <f t="shared" si="4"/>
        <v>3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1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1</v>
      </c>
      <c r="T35" s="11">
        <f t="shared" si="6"/>
        <v>0</v>
      </c>
      <c r="U35" s="11">
        <f t="shared" si="7"/>
        <v>0</v>
      </c>
      <c r="V35" s="11">
        <f t="shared" si="8"/>
        <v>0.33333333333333331</v>
      </c>
      <c r="W35" s="12">
        <f t="shared" si="9"/>
        <v>0.33333333333333331</v>
      </c>
    </row>
    <row r="36" spans="2:23" x14ac:dyDescent="0.4">
      <c r="B36" s="48"/>
      <c r="C36" t="s">
        <v>47</v>
      </c>
      <c r="D36" s="10">
        <f t="shared" si="5"/>
        <v>1</v>
      </c>
      <c r="E36" s="10">
        <f t="shared" si="4"/>
        <v>3</v>
      </c>
      <c r="F36" s="10">
        <f t="shared" si="4"/>
        <v>2</v>
      </c>
      <c r="G36" s="10">
        <f t="shared" si="4"/>
        <v>0</v>
      </c>
      <c r="H36" s="10">
        <f t="shared" si="4"/>
        <v>0</v>
      </c>
      <c r="I36" s="10">
        <f t="shared" si="4"/>
        <v>0</v>
      </c>
      <c r="J36" s="10">
        <f t="shared" si="4"/>
        <v>0</v>
      </c>
      <c r="K36" s="10">
        <f t="shared" si="4"/>
        <v>0</v>
      </c>
      <c r="L36" s="10">
        <f t="shared" si="4"/>
        <v>0</v>
      </c>
      <c r="M36" s="10">
        <f t="shared" si="4"/>
        <v>0</v>
      </c>
      <c r="N36" s="10">
        <f t="shared" si="4"/>
        <v>1</v>
      </c>
      <c r="O36" s="10">
        <f t="shared" si="4"/>
        <v>0</v>
      </c>
      <c r="P36" s="10">
        <f t="shared" si="4"/>
        <v>0</v>
      </c>
      <c r="Q36" s="10">
        <f t="shared" si="4"/>
        <v>0</v>
      </c>
      <c r="R36" s="10">
        <f t="shared" si="4"/>
        <v>0</v>
      </c>
      <c r="S36" s="10">
        <f t="shared" si="4"/>
        <v>0</v>
      </c>
      <c r="T36" s="11">
        <f t="shared" si="6"/>
        <v>0</v>
      </c>
      <c r="U36" s="11">
        <f t="shared" si="7"/>
        <v>0</v>
      </c>
      <c r="V36" s="11">
        <f t="shared" si="8"/>
        <v>0.33333333333333331</v>
      </c>
      <c r="W36" s="12">
        <f t="shared" si="9"/>
        <v>0.33333333333333331</v>
      </c>
    </row>
    <row r="37" spans="2:23" x14ac:dyDescent="0.4">
      <c r="B37" s="48"/>
      <c r="C37" t="s">
        <v>1</v>
      </c>
      <c r="D37" s="10">
        <f t="shared" si="5"/>
        <v>1</v>
      </c>
      <c r="E37" s="10">
        <f t="shared" si="4"/>
        <v>3</v>
      </c>
      <c r="F37" s="10">
        <f t="shared" si="4"/>
        <v>2</v>
      </c>
      <c r="G37" s="10">
        <f t="shared" si="4"/>
        <v>1</v>
      </c>
      <c r="H37" s="24">
        <f t="shared" si="4"/>
        <v>2</v>
      </c>
      <c r="I37" s="10">
        <f t="shared" si="4"/>
        <v>0</v>
      </c>
      <c r="J37" s="10">
        <f t="shared" si="4"/>
        <v>1</v>
      </c>
      <c r="K37" s="10">
        <f t="shared" si="4"/>
        <v>0</v>
      </c>
      <c r="L37" s="10">
        <f t="shared" si="4"/>
        <v>0</v>
      </c>
      <c r="M37" s="10">
        <f t="shared" si="4"/>
        <v>0</v>
      </c>
      <c r="N37" s="10">
        <f t="shared" si="4"/>
        <v>1</v>
      </c>
      <c r="O37" s="10">
        <f t="shared" si="4"/>
        <v>0</v>
      </c>
      <c r="P37" s="10">
        <f t="shared" si="4"/>
        <v>0</v>
      </c>
      <c r="Q37" s="10">
        <f t="shared" si="4"/>
        <v>0</v>
      </c>
      <c r="R37" s="10">
        <f t="shared" si="4"/>
        <v>0</v>
      </c>
      <c r="S37" s="10">
        <f t="shared" si="4"/>
        <v>0</v>
      </c>
      <c r="T37" s="11">
        <f t="shared" si="6"/>
        <v>0.5</v>
      </c>
      <c r="U37" s="11">
        <f t="shared" si="7"/>
        <v>0.5</v>
      </c>
      <c r="V37" s="11">
        <f t="shared" si="8"/>
        <v>0.66666666666666663</v>
      </c>
      <c r="W37" s="12">
        <f t="shared" si="9"/>
        <v>1.1666666666666665</v>
      </c>
    </row>
    <row r="38" spans="2:23" x14ac:dyDescent="0.4">
      <c r="B38" s="48"/>
      <c r="C38" s="3" t="s">
        <v>5</v>
      </c>
      <c r="D38" s="13" t="s">
        <v>49</v>
      </c>
      <c r="E38" s="13" t="s">
        <v>4</v>
      </c>
      <c r="F38" s="13" t="s">
        <v>3</v>
      </c>
      <c r="G38" s="13" t="s">
        <v>2</v>
      </c>
      <c r="H38" s="29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48"/>
      <c r="C39" s="4" t="s">
        <v>1</v>
      </c>
      <c r="D39" s="10"/>
      <c r="E39" s="10"/>
      <c r="F39" s="10"/>
      <c r="G39" s="10"/>
      <c r="H39" s="20"/>
      <c r="I39" s="10"/>
      <c r="J39" s="10"/>
      <c r="K39" s="10"/>
      <c r="L39" s="10"/>
      <c r="M39" s="33" t="s">
        <v>53</v>
      </c>
      <c r="N39" s="34"/>
      <c r="O39" s="33" t="s">
        <v>67</v>
      </c>
      <c r="P39" s="33"/>
      <c r="Q39" s="33"/>
      <c r="R39" s="33"/>
      <c r="S39" s="10"/>
      <c r="T39" s="10"/>
      <c r="U39" s="11"/>
      <c r="V39" s="11"/>
      <c r="W39" s="12"/>
    </row>
    <row r="40" spans="2:23" ht="15" thickBot="1" x14ac:dyDescent="0.45">
      <c r="B40" s="48"/>
      <c r="C40" s="7" t="s">
        <v>40</v>
      </c>
      <c r="D40" s="10"/>
      <c r="E40" s="10"/>
      <c r="F40" s="10"/>
      <c r="G40" s="10"/>
      <c r="H40" s="20"/>
      <c r="I40" s="14"/>
      <c r="J40" s="14"/>
      <c r="K40" s="14"/>
      <c r="L40" s="14"/>
      <c r="M40" s="35"/>
      <c r="N40" s="35"/>
      <c r="O40" s="35" t="s">
        <v>52</v>
      </c>
      <c r="P40" s="36"/>
      <c r="Q40" s="35"/>
      <c r="R40" s="35"/>
      <c r="S40" s="14"/>
      <c r="T40" s="14"/>
      <c r="U40" s="15"/>
      <c r="V40" s="15"/>
      <c r="W40" s="16"/>
    </row>
  </sheetData>
  <mergeCells count="1">
    <mergeCell ref="B26:B4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14DB0-1E4B-4BF5-AFB7-6BB1F4D3536F}">
  <dimension ref="B2:W40"/>
  <sheetViews>
    <sheetView topLeftCell="A7" zoomScale="70" zoomScaleNormal="70" workbookViewId="0">
      <selection activeCell="A7" sqref="A1:XFD1048576"/>
    </sheetView>
  </sheetViews>
  <sheetFormatPr defaultRowHeight="14.6" x14ac:dyDescent="0.4"/>
  <cols>
    <col min="14" max="14" width="9.765625" bestFit="1" customWidth="1"/>
    <col min="15" max="15" width="9.23046875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48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1">
        <v>1</v>
      </c>
      <c r="E5" s="21">
        <v>3</v>
      </c>
      <c r="F5" s="21">
        <v>3</v>
      </c>
      <c r="G5" s="21">
        <v>1</v>
      </c>
      <c r="H5" s="21">
        <v>1</v>
      </c>
      <c r="I5" s="21">
        <v>2</v>
      </c>
      <c r="J5" s="21">
        <v>1</v>
      </c>
      <c r="K5" s="21"/>
      <c r="L5" s="21"/>
      <c r="M5" s="21"/>
      <c r="N5" s="21"/>
      <c r="O5" s="21"/>
      <c r="P5" s="21"/>
      <c r="Q5" s="21"/>
      <c r="R5" s="21"/>
      <c r="S5" s="21"/>
      <c r="T5" s="11">
        <f t="shared" ref="T5:T19" si="0">G5/F5</f>
        <v>0.75</v>
      </c>
      <c r="U5" s="11">
        <f t="shared" ref="U5:U19" si="1">(J5+(2*K5)+(3*L5)+(4*M5))/F5</f>
        <v>1</v>
      </c>
      <c r="V5" s="11">
        <f t="shared" ref="V5:V19" si="2">(G5+N5+Q5+O5)/E5</f>
        <v>0.75</v>
      </c>
      <c r="W5" s="12">
        <f t="shared" ref="W5:W19" si="3">U5+V5</f>
        <v>1.75</v>
      </c>
    </row>
    <row r="6" spans="3:23" x14ac:dyDescent="0.4">
      <c r="C6" t="s">
        <v>93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11" t="e">
        <f t="shared" si="0"/>
        <v>#DIV/0!</v>
      </c>
      <c r="U6" s="11" t="e">
        <f t="shared" si="1"/>
        <v>#DIV/0!</v>
      </c>
      <c r="V6" s="11" t="e">
        <f t="shared" si="2"/>
        <v>#DIV/0!</v>
      </c>
      <c r="W6" s="12" t="e">
        <f t="shared" si="3"/>
        <v>#DIV/0!</v>
      </c>
    </row>
    <row r="7" spans="3:23" x14ac:dyDescent="0.4">
      <c r="C7" t="s">
        <v>92</v>
      </c>
      <c r="D7" s="21">
        <v>1</v>
      </c>
      <c r="E7" s="21">
        <v>3</v>
      </c>
      <c r="F7" s="21">
        <v>3</v>
      </c>
      <c r="G7" s="21">
        <v>1</v>
      </c>
      <c r="H7" s="21">
        <v>1</v>
      </c>
      <c r="I7" s="21"/>
      <c r="J7" s="21">
        <v>1</v>
      </c>
      <c r="K7" s="21"/>
      <c r="L7" s="21"/>
      <c r="M7" s="21"/>
      <c r="N7" s="21"/>
      <c r="O7" s="21"/>
      <c r="P7" s="21"/>
      <c r="Q7" s="21"/>
      <c r="R7" s="21"/>
      <c r="S7" s="21"/>
      <c r="T7" s="11">
        <f t="shared" si="0"/>
        <v>0.75</v>
      </c>
      <c r="U7" s="11">
        <f t="shared" si="1"/>
        <v>0.75</v>
      </c>
      <c r="V7" s="11">
        <f t="shared" si="2"/>
        <v>0.75</v>
      </c>
      <c r="W7" s="12">
        <f t="shared" si="3"/>
        <v>1.5</v>
      </c>
    </row>
    <row r="8" spans="3:23" x14ac:dyDescent="0.4">
      <c r="C8" t="s">
        <v>47</v>
      </c>
      <c r="D8">
        <v>1</v>
      </c>
      <c r="E8">
        <v>3</v>
      </c>
      <c r="F8">
        <v>2</v>
      </c>
      <c r="L8" s="21"/>
      <c r="M8" s="21"/>
      <c r="N8" s="21">
        <v>1</v>
      </c>
      <c r="O8" s="21"/>
      <c r="P8" s="21"/>
      <c r="Q8" s="21"/>
      <c r="R8" s="21"/>
      <c r="S8" s="21"/>
      <c r="T8" s="11">
        <f>G11/F11</f>
        <v>0.33333333333333331</v>
      </c>
      <c r="U8" s="11">
        <f>(J11+(2*K11)+(3*L8)+(4*M8))/F11</f>
        <v>1.6666666666666667</v>
      </c>
      <c r="V8" s="11">
        <f>(G11+N8+Q8+O8)/E11</f>
        <v>0.66666666666666663</v>
      </c>
      <c r="W8" s="12">
        <f t="shared" si="3"/>
        <v>2.3333333333333335</v>
      </c>
    </row>
    <row r="9" spans="3:23" x14ac:dyDescent="0.4">
      <c r="C9" t="s">
        <v>94</v>
      </c>
      <c r="D9" s="21">
        <v>1</v>
      </c>
      <c r="E9" s="21">
        <v>3</v>
      </c>
      <c r="F9" s="21">
        <v>3</v>
      </c>
      <c r="G9" s="21">
        <v>3</v>
      </c>
      <c r="H9" s="21">
        <v>2</v>
      </c>
      <c r="I9" s="21"/>
      <c r="J9" s="21">
        <v>3</v>
      </c>
      <c r="K9" s="21"/>
      <c r="L9" s="21"/>
      <c r="M9" s="21"/>
      <c r="N9" s="21"/>
      <c r="O9" s="21"/>
      <c r="P9" s="21"/>
      <c r="Q9" s="21"/>
      <c r="R9" s="21"/>
      <c r="S9" s="21"/>
      <c r="T9" s="11">
        <f t="shared" si="0"/>
        <v>0.75</v>
      </c>
      <c r="U9" s="11">
        <f t="shared" si="1"/>
        <v>1</v>
      </c>
      <c r="V9" s="11">
        <f t="shared" si="2"/>
        <v>0.75</v>
      </c>
      <c r="W9" s="12">
        <f t="shared" si="3"/>
        <v>1.75</v>
      </c>
    </row>
    <row r="10" spans="3:23" x14ac:dyDescent="0.4">
      <c r="C10" t="s">
        <v>6</v>
      </c>
      <c r="D10" s="21">
        <v>1</v>
      </c>
      <c r="E10" s="21">
        <v>3</v>
      </c>
      <c r="F10" s="21">
        <v>3</v>
      </c>
      <c r="G10" s="21"/>
      <c r="H10" s="21"/>
      <c r="I10" s="21"/>
      <c r="J10" s="21"/>
      <c r="K10" s="21"/>
      <c r="L10" s="21"/>
      <c r="M10" s="21"/>
      <c r="N10" s="21"/>
      <c r="O10" s="21">
        <v>1</v>
      </c>
      <c r="P10" s="21"/>
      <c r="Q10" s="21"/>
      <c r="R10" s="21"/>
      <c r="S10" s="21">
        <v>1</v>
      </c>
      <c r="T10" s="11">
        <f t="shared" si="0"/>
        <v>0</v>
      </c>
      <c r="U10" s="11">
        <f t="shared" si="1"/>
        <v>0</v>
      </c>
      <c r="V10" s="11">
        <f t="shared" si="2"/>
        <v>0.33333333333333331</v>
      </c>
      <c r="W10" s="12">
        <f t="shared" si="3"/>
        <v>0.33333333333333331</v>
      </c>
    </row>
    <row r="11" spans="3:23" x14ac:dyDescent="0.4">
      <c r="C11" t="s">
        <v>95</v>
      </c>
      <c r="D11" s="21">
        <v>1</v>
      </c>
      <c r="E11" s="21">
        <v>3</v>
      </c>
      <c r="F11" s="21">
        <v>3</v>
      </c>
      <c r="G11" s="21">
        <v>3</v>
      </c>
      <c r="H11" s="21">
        <v>1</v>
      </c>
      <c r="I11" s="21">
        <v>2</v>
      </c>
      <c r="J11" s="21">
        <v>3</v>
      </c>
      <c r="K11" s="21"/>
      <c r="L11" s="21"/>
      <c r="M11" s="21"/>
      <c r="N11" s="21"/>
      <c r="O11" s="21"/>
      <c r="P11" s="21"/>
      <c r="Q11" s="21"/>
      <c r="R11" s="21"/>
      <c r="S11" s="21"/>
      <c r="T11" s="11">
        <f t="shared" si="0"/>
        <v>0.33333333333333331</v>
      </c>
      <c r="U11" s="11">
        <f t="shared" si="1"/>
        <v>0.33333333333333331</v>
      </c>
      <c r="V11" s="11">
        <f t="shared" si="2"/>
        <v>0.33333333333333331</v>
      </c>
      <c r="W11" s="12">
        <f t="shared" si="3"/>
        <v>0.66666666666666663</v>
      </c>
    </row>
    <row r="12" spans="3:23" x14ac:dyDescent="0.4">
      <c r="C12" t="s">
        <v>1</v>
      </c>
      <c r="D12" s="21">
        <v>1</v>
      </c>
      <c r="E12" s="21">
        <v>3</v>
      </c>
      <c r="F12" s="21">
        <v>2</v>
      </c>
      <c r="G12" s="21">
        <v>1</v>
      </c>
      <c r="H12" s="21">
        <v>2</v>
      </c>
      <c r="I12" s="21"/>
      <c r="J12" s="21">
        <v>1</v>
      </c>
      <c r="K12" s="21"/>
      <c r="L12" s="21"/>
      <c r="M12" s="21"/>
      <c r="N12" s="21">
        <v>1</v>
      </c>
      <c r="O12" s="21"/>
      <c r="P12" s="21"/>
      <c r="Q12" s="21"/>
      <c r="R12" s="21"/>
      <c r="S12" s="21"/>
      <c r="T12" s="11">
        <f t="shared" si="0"/>
        <v>0</v>
      </c>
      <c r="U12" s="11">
        <f t="shared" si="1"/>
        <v>0</v>
      </c>
      <c r="V12" s="11">
        <f t="shared" si="2"/>
        <v>0.33333333333333331</v>
      </c>
      <c r="W12" s="12">
        <f t="shared" si="3"/>
        <v>0.33333333333333331</v>
      </c>
    </row>
    <row r="13" spans="3:23" x14ac:dyDescent="0.4">
      <c r="C13" t="s">
        <v>96</v>
      </c>
      <c r="D13" s="21">
        <v>1</v>
      </c>
      <c r="E13" s="21">
        <v>3</v>
      </c>
      <c r="F13" s="21">
        <v>3</v>
      </c>
      <c r="G13" s="21">
        <v>2</v>
      </c>
      <c r="H13" s="21"/>
      <c r="I13" s="21">
        <v>2</v>
      </c>
      <c r="J13" s="21">
        <v>2</v>
      </c>
      <c r="K13" s="21"/>
      <c r="L13" s="21"/>
      <c r="M13" s="21"/>
      <c r="N13" s="21"/>
      <c r="O13" s="21"/>
      <c r="P13" s="21"/>
      <c r="Q13" s="21"/>
      <c r="R13" s="21"/>
      <c r="S13" s="21"/>
      <c r="T13" s="11">
        <f t="shared" si="0"/>
        <v>1</v>
      </c>
      <c r="U13" s="11">
        <f t="shared" si="1"/>
        <v>1</v>
      </c>
      <c r="V13" s="11">
        <f t="shared" si="2"/>
        <v>1</v>
      </c>
      <c r="W13" s="12">
        <f t="shared" si="3"/>
        <v>2</v>
      </c>
    </row>
    <row r="14" spans="3:23" x14ac:dyDescent="0.4">
      <c r="C14" t="s">
        <v>46</v>
      </c>
      <c r="D14" s="21">
        <v>1</v>
      </c>
      <c r="E14" s="21">
        <v>3</v>
      </c>
      <c r="F14" s="21">
        <v>3</v>
      </c>
      <c r="G14" s="21">
        <v>2</v>
      </c>
      <c r="H14" s="21"/>
      <c r="I14" s="21"/>
      <c r="J14" s="21">
        <v>1</v>
      </c>
      <c r="K14" s="21">
        <v>1</v>
      </c>
      <c r="L14" s="21"/>
      <c r="M14" s="21"/>
      <c r="N14" s="21"/>
      <c r="O14" s="21"/>
      <c r="P14" s="21"/>
      <c r="Q14" s="21"/>
      <c r="R14" s="21"/>
      <c r="S14" s="21"/>
      <c r="T14" s="11">
        <f t="shared" si="0"/>
        <v>0.66666666666666663</v>
      </c>
      <c r="U14" s="11">
        <f t="shared" si="1"/>
        <v>2.3333333333333335</v>
      </c>
      <c r="V14" s="11">
        <f t="shared" si="2"/>
        <v>0.66666666666666663</v>
      </c>
      <c r="W14" s="12">
        <f t="shared" si="3"/>
        <v>3</v>
      </c>
    </row>
    <row r="15" spans="3:23" x14ac:dyDescent="0.4">
      <c r="C15" t="s">
        <v>13</v>
      </c>
      <c r="D15" s="21">
        <v>1</v>
      </c>
      <c r="E15" s="21">
        <v>3</v>
      </c>
      <c r="F15" s="21">
        <v>3</v>
      </c>
      <c r="G15" s="21">
        <v>1</v>
      </c>
      <c r="H15" s="21">
        <v>1</v>
      </c>
      <c r="I15" s="21">
        <v>2</v>
      </c>
      <c r="J15" s="21"/>
      <c r="K15" s="21">
        <v>1</v>
      </c>
      <c r="L15" s="21"/>
      <c r="M15" s="21"/>
      <c r="N15" s="21"/>
      <c r="O15" s="21"/>
      <c r="P15" s="21"/>
      <c r="Q15" s="21"/>
      <c r="R15" s="21"/>
      <c r="S15" s="21"/>
      <c r="T15" s="11">
        <f t="shared" si="0"/>
        <v>1</v>
      </c>
      <c r="U15" s="11">
        <f t="shared" si="1"/>
        <v>2</v>
      </c>
      <c r="V15" s="11">
        <f t="shared" si="2"/>
        <v>1</v>
      </c>
      <c r="W15" s="12">
        <f t="shared" si="3"/>
        <v>3</v>
      </c>
    </row>
    <row r="16" spans="3:23" x14ac:dyDescent="0.4">
      <c r="C16" t="s">
        <v>104</v>
      </c>
      <c r="D16" s="21">
        <v>1</v>
      </c>
      <c r="E16" s="21">
        <v>3</v>
      </c>
      <c r="F16" s="21">
        <v>2</v>
      </c>
      <c r="G16" s="21">
        <v>2</v>
      </c>
      <c r="H16" s="21">
        <v>2</v>
      </c>
      <c r="I16" s="21">
        <v>2</v>
      </c>
      <c r="J16" s="21">
        <v>1</v>
      </c>
      <c r="K16" s="21">
        <v>1</v>
      </c>
      <c r="L16" s="21"/>
      <c r="M16" s="21"/>
      <c r="N16" s="21"/>
      <c r="O16" s="21"/>
      <c r="P16" s="21"/>
      <c r="Q16" s="21"/>
      <c r="R16" s="21">
        <v>1</v>
      </c>
      <c r="S16" s="21"/>
      <c r="T16" s="11">
        <f t="shared" si="0"/>
        <v>0.5</v>
      </c>
      <c r="U16" s="11">
        <f t="shared" si="1"/>
        <v>0.5</v>
      </c>
      <c r="V16" s="11">
        <f t="shared" si="2"/>
        <v>0.66666666666666663</v>
      </c>
      <c r="W16" s="12">
        <f t="shared" si="3"/>
        <v>1.1666666666666665</v>
      </c>
    </row>
    <row r="17" spans="2:23" x14ac:dyDescent="0.4">
      <c r="C17" t="s">
        <v>11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11" t="e">
        <f t="shared" si="0"/>
        <v>#DIV/0!</v>
      </c>
      <c r="U17" s="11" t="e">
        <f t="shared" si="1"/>
        <v>#DIV/0!</v>
      </c>
      <c r="V17" s="11" t="e">
        <f t="shared" si="2"/>
        <v>#DIV/0!</v>
      </c>
      <c r="W17" s="12" t="e">
        <f t="shared" si="3"/>
        <v>#DIV/0!</v>
      </c>
    </row>
    <row r="18" spans="2:23" x14ac:dyDescent="0.4">
      <c r="C18" t="s">
        <v>120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11" t="e">
        <f t="shared" si="0"/>
        <v>#DIV/0!</v>
      </c>
      <c r="U18" s="11" t="e">
        <f t="shared" si="1"/>
        <v>#DIV/0!</v>
      </c>
      <c r="V18" s="11" t="e">
        <f t="shared" si="2"/>
        <v>#DIV/0!</v>
      </c>
      <c r="W18" s="12" t="e">
        <f t="shared" si="3"/>
        <v>#DIV/0!</v>
      </c>
    </row>
    <row r="19" spans="2:23" x14ac:dyDescent="0.4">
      <c r="C19" t="s">
        <v>34</v>
      </c>
      <c r="D19" s="21"/>
      <c r="E19" s="21"/>
      <c r="F19" s="21"/>
      <c r="G19" s="21"/>
      <c r="H19" s="21"/>
      <c r="J19" s="21"/>
      <c r="P19" s="21"/>
      <c r="Q19" s="21"/>
      <c r="R19" s="21"/>
      <c r="S19" s="21"/>
      <c r="T19" s="11" t="e">
        <f t="shared" si="0"/>
        <v>#DIV/0!</v>
      </c>
      <c r="U19" s="11" t="e">
        <f t="shared" si="1"/>
        <v>#DIV/0!</v>
      </c>
      <c r="V19" s="11" t="e">
        <f t="shared" si="2"/>
        <v>#DIV/0!</v>
      </c>
      <c r="W19" s="12" t="e">
        <f t="shared" si="3"/>
        <v>#DIV/0!</v>
      </c>
    </row>
    <row r="20" spans="2:23" x14ac:dyDescent="0.4">
      <c r="C20" t="s">
        <v>5</v>
      </c>
      <c r="D20" t="s">
        <v>49</v>
      </c>
      <c r="E20" t="s">
        <v>4</v>
      </c>
      <c r="F20" t="s">
        <v>3</v>
      </c>
      <c r="G20" t="s">
        <v>2</v>
      </c>
      <c r="H20" t="s">
        <v>36</v>
      </c>
      <c r="I20" t="s">
        <v>42</v>
      </c>
    </row>
    <row r="21" spans="2:23" x14ac:dyDescent="0.4">
      <c r="C21" t="s">
        <v>1</v>
      </c>
      <c r="D21" s="21"/>
      <c r="E21" s="21"/>
      <c r="F21" s="21"/>
      <c r="G21" s="21"/>
      <c r="H21" s="21"/>
      <c r="I21" s="10"/>
    </row>
    <row r="22" spans="2:23" x14ac:dyDescent="0.4">
      <c r="C22" t="s">
        <v>104</v>
      </c>
      <c r="I22" s="10"/>
    </row>
    <row r="23" spans="2:23" x14ac:dyDescent="0.4">
      <c r="C23" t="s">
        <v>40</v>
      </c>
      <c r="D23" s="21"/>
      <c r="E23" s="21"/>
      <c r="F23" s="21"/>
      <c r="G23" s="21"/>
      <c r="H23" s="38"/>
      <c r="I23" s="10"/>
    </row>
    <row r="25" spans="2:23" ht="15" thickBot="1" x14ac:dyDescent="0.45"/>
    <row r="26" spans="2:23" ht="14.6" customHeight="1" x14ac:dyDescent="0.4">
      <c r="B26" s="47" t="s">
        <v>127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48"/>
      <c r="C27" t="s">
        <v>92</v>
      </c>
      <c r="D27" s="10">
        <f>VLOOKUP($C27,$C$4:$S$18,MATCH(D$26,$C$3:$S$3,0),FALSE)</f>
        <v>1</v>
      </c>
      <c r="E27" s="10">
        <f t="shared" ref="E27:S37" si="4">VLOOKUP($C27,$C$4:$S$18,MATCH(E$26,$C$3:$S$3,0),FALSE)</f>
        <v>4</v>
      </c>
      <c r="F27" s="10">
        <f t="shared" si="4"/>
        <v>4</v>
      </c>
      <c r="G27" s="10">
        <f t="shared" si="4"/>
        <v>3</v>
      </c>
      <c r="H27" s="10">
        <f t="shared" si="4"/>
        <v>2</v>
      </c>
      <c r="I27" s="10">
        <f t="shared" si="4"/>
        <v>0</v>
      </c>
      <c r="J27" s="10">
        <f t="shared" si="4"/>
        <v>3</v>
      </c>
      <c r="K27" s="10">
        <f t="shared" si="4"/>
        <v>0</v>
      </c>
      <c r="L27" s="10">
        <f t="shared" si="4"/>
        <v>0</v>
      </c>
      <c r="M27" s="10">
        <f t="shared" si="4"/>
        <v>0</v>
      </c>
      <c r="N27" s="10">
        <f t="shared" si="4"/>
        <v>0</v>
      </c>
      <c r="O27" s="10">
        <f t="shared" si="4"/>
        <v>0</v>
      </c>
      <c r="P27" s="10">
        <f t="shared" si="4"/>
        <v>0</v>
      </c>
      <c r="Q27" s="10">
        <f t="shared" si="4"/>
        <v>0</v>
      </c>
      <c r="R27" s="10">
        <f t="shared" si="4"/>
        <v>0</v>
      </c>
      <c r="S27" s="10">
        <f t="shared" si="4"/>
        <v>0</v>
      </c>
      <c r="T27" s="11">
        <f>G27/F27</f>
        <v>0.75</v>
      </c>
      <c r="U27" s="11">
        <f>(J27+(2*K27)+(3*L27)+(4*M27))/F27</f>
        <v>0.75</v>
      </c>
      <c r="V27" s="11">
        <f>(G27+N27+Q27+O27)/E27</f>
        <v>0.75</v>
      </c>
      <c r="W27" s="12">
        <f>U27+V27</f>
        <v>1.5</v>
      </c>
    </row>
    <row r="28" spans="2:23" x14ac:dyDescent="0.4">
      <c r="B28" s="48"/>
      <c r="C28" t="s">
        <v>40</v>
      </c>
      <c r="D28" s="10">
        <f t="shared" ref="D28:D37" si="5">VLOOKUP($C28,$C$4:$S$18,MATCH(D$26,$C$3:$S$3,0),FALSE)</f>
        <v>1</v>
      </c>
      <c r="E28" s="10">
        <f t="shared" si="4"/>
        <v>4</v>
      </c>
      <c r="F28" s="10">
        <f t="shared" si="4"/>
        <v>4</v>
      </c>
      <c r="G28" s="10">
        <f t="shared" si="4"/>
        <v>3</v>
      </c>
      <c r="H28" s="10">
        <f t="shared" si="4"/>
        <v>2</v>
      </c>
      <c r="I28" s="10">
        <f t="shared" si="4"/>
        <v>1</v>
      </c>
      <c r="J28" s="10">
        <f t="shared" si="4"/>
        <v>2</v>
      </c>
      <c r="K28" s="10">
        <f t="shared" si="4"/>
        <v>1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1">
        <f t="shared" ref="T28:T37" si="6">G28/F28</f>
        <v>0.75</v>
      </c>
      <c r="U28" s="11">
        <f t="shared" ref="U28:U37" si="7">(J28+(2*K28)+(3*L28)+(4*M28))/F28</f>
        <v>1</v>
      </c>
      <c r="V28" s="11">
        <f t="shared" ref="V28:V37" si="8">(G28+N28+Q28+O28)/E28</f>
        <v>0.75</v>
      </c>
      <c r="W28" s="12">
        <f t="shared" ref="W28:W37" si="9">U28+V28</f>
        <v>1.75</v>
      </c>
    </row>
    <row r="29" spans="2:23" x14ac:dyDescent="0.4">
      <c r="B29" s="48"/>
      <c r="C29" t="s">
        <v>94</v>
      </c>
      <c r="D29" s="10">
        <f t="shared" si="5"/>
        <v>1</v>
      </c>
      <c r="E29" s="10">
        <f t="shared" si="4"/>
        <v>4</v>
      </c>
      <c r="F29" s="10">
        <f t="shared" si="4"/>
        <v>4</v>
      </c>
      <c r="G29" s="10">
        <f t="shared" si="4"/>
        <v>3</v>
      </c>
      <c r="H29" s="10">
        <f t="shared" si="4"/>
        <v>2</v>
      </c>
      <c r="I29" s="10">
        <f t="shared" si="4"/>
        <v>3</v>
      </c>
      <c r="J29" s="10">
        <f t="shared" si="4"/>
        <v>2</v>
      </c>
      <c r="K29" s="10">
        <f t="shared" si="4"/>
        <v>1</v>
      </c>
      <c r="L29" s="10">
        <f t="shared" si="4"/>
        <v>0</v>
      </c>
      <c r="M29" s="10">
        <f t="shared" si="4"/>
        <v>0</v>
      </c>
      <c r="N29" s="10">
        <f t="shared" si="4"/>
        <v>0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0</v>
      </c>
      <c r="S29" s="10">
        <f t="shared" si="4"/>
        <v>0</v>
      </c>
      <c r="T29" s="11">
        <f t="shared" si="6"/>
        <v>0.75</v>
      </c>
      <c r="U29" s="11">
        <f t="shared" si="7"/>
        <v>1</v>
      </c>
      <c r="V29" s="11">
        <f t="shared" si="8"/>
        <v>0.75</v>
      </c>
      <c r="W29" s="12">
        <f t="shared" si="9"/>
        <v>1.75</v>
      </c>
    </row>
    <row r="30" spans="2:23" x14ac:dyDescent="0.4">
      <c r="B30" s="48"/>
      <c r="C30" t="s">
        <v>13</v>
      </c>
      <c r="D30" s="10">
        <f t="shared" si="5"/>
        <v>1</v>
      </c>
      <c r="E30" s="10">
        <f t="shared" si="4"/>
        <v>3</v>
      </c>
      <c r="F30" s="10">
        <f t="shared" si="4"/>
        <v>3</v>
      </c>
      <c r="G30" s="10">
        <f t="shared" si="4"/>
        <v>3</v>
      </c>
      <c r="H30" s="10">
        <f t="shared" si="4"/>
        <v>3</v>
      </c>
      <c r="I30" s="10">
        <f t="shared" si="4"/>
        <v>3</v>
      </c>
      <c r="J30" s="10">
        <f t="shared" si="4"/>
        <v>0</v>
      </c>
      <c r="K30" s="10">
        <f t="shared" si="4"/>
        <v>3</v>
      </c>
      <c r="L30" s="10">
        <f t="shared" si="4"/>
        <v>0</v>
      </c>
      <c r="M30" s="10">
        <f t="shared" si="4"/>
        <v>0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  <c r="T30" s="11">
        <f t="shared" si="6"/>
        <v>1</v>
      </c>
      <c r="U30" s="11">
        <f t="shared" si="7"/>
        <v>2</v>
      </c>
      <c r="V30" s="11">
        <f t="shared" si="8"/>
        <v>1</v>
      </c>
      <c r="W30" s="12">
        <f t="shared" si="9"/>
        <v>3</v>
      </c>
    </row>
    <row r="31" spans="2:23" x14ac:dyDescent="0.4">
      <c r="B31" s="48"/>
      <c r="C31" t="s">
        <v>104</v>
      </c>
      <c r="D31" s="10">
        <f t="shared" si="5"/>
        <v>1</v>
      </c>
      <c r="E31" s="10">
        <f t="shared" si="4"/>
        <v>3</v>
      </c>
      <c r="F31" s="10">
        <f t="shared" si="4"/>
        <v>2</v>
      </c>
      <c r="G31" s="10">
        <f t="shared" si="4"/>
        <v>1</v>
      </c>
      <c r="H31" s="10">
        <f t="shared" si="4"/>
        <v>1</v>
      </c>
      <c r="I31" s="10">
        <f t="shared" si="4"/>
        <v>0</v>
      </c>
      <c r="J31" s="10">
        <f t="shared" si="4"/>
        <v>1</v>
      </c>
      <c r="K31" s="10">
        <f t="shared" si="4"/>
        <v>0</v>
      </c>
      <c r="L31" s="10">
        <f t="shared" si="4"/>
        <v>0</v>
      </c>
      <c r="M31" s="10">
        <f t="shared" si="4"/>
        <v>0</v>
      </c>
      <c r="N31" s="10">
        <f t="shared" si="4"/>
        <v>1</v>
      </c>
      <c r="O31" s="10">
        <f t="shared" si="4"/>
        <v>0</v>
      </c>
      <c r="P31" s="10">
        <f t="shared" si="4"/>
        <v>0</v>
      </c>
      <c r="Q31" s="10">
        <f t="shared" si="4"/>
        <v>0</v>
      </c>
      <c r="R31" s="10">
        <f t="shared" si="4"/>
        <v>0</v>
      </c>
      <c r="S31" s="10">
        <f t="shared" si="4"/>
        <v>0</v>
      </c>
      <c r="T31" s="11">
        <f t="shared" si="6"/>
        <v>0.5</v>
      </c>
      <c r="U31" s="11">
        <f t="shared" si="7"/>
        <v>0.5</v>
      </c>
      <c r="V31" s="11">
        <f t="shared" si="8"/>
        <v>0.66666666666666663</v>
      </c>
      <c r="W31" s="12">
        <f t="shared" si="9"/>
        <v>1.1666666666666665</v>
      </c>
    </row>
    <row r="32" spans="2:23" x14ac:dyDescent="0.4">
      <c r="B32" s="48"/>
      <c r="C32" t="s">
        <v>95</v>
      </c>
      <c r="D32" s="10">
        <f t="shared" si="5"/>
        <v>1</v>
      </c>
      <c r="E32" s="10">
        <f t="shared" si="4"/>
        <v>3</v>
      </c>
      <c r="F32" s="10">
        <f t="shared" si="4"/>
        <v>3</v>
      </c>
      <c r="G32" s="10">
        <f t="shared" si="4"/>
        <v>1</v>
      </c>
      <c r="H32" s="10">
        <f t="shared" si="4"/>
        <v>1</v>
      </c>
      <c r="I32" s="10">
        <f t="shared" si="4"/>
        <v>0</v>
      </c>
      <c r="J32" s="10">
        <f t="shared" si="4"/>
        <v>1</v>
      </c>
      <c r="K32" s="10">
        <f t="shared" si="4"/>
        <v>0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>
        <f t="shared" si="6"/>
        <v>0.33333333333333331</v>
      </c>
      <c r="U32" s="11">
        <f t="shared" si="7"/>
        <v>0.33333333333333331</v>
      </c>
      <c r="V32" s="11">
        <f t="shared" si="8"/>
        <v>0.33333333333333331</v>
      </c>
      <c r="W32" s="12">
        <f t="shared" si="9"/>
        <v>0.66666666666666663</v>
      </c>
    </row>
    <row r="33" spans="2:23" x14ac:dyDescent="0.4">
      <c r="B33" s="48"/>
      <c r="C33" t="s">
        <v>96</v>
      </c>
      <c r="D33" s="10">
        <f t="shared" si="5"/>
        <v>1</v>
      </c>
      <c r="E33" s="10">
        <f t="shared" si="4"/>
        <v>3</v>
      </c>
      <c r="F33" s="10">
        <f t="shared" si="4"/>
        <v>3</v>
      </c>
      <c r="G33" s="10">
        <f t="shared" si="4"/>
        <v>3</v>
      </c>
      <c r="H33" s="10">
        <f t="shared" si="4"/>
        <v>2</v>
      </c>
      <c r="I33" s="10">
        <f t="shared" si="4"/>
        <v>2</v>
      </c>
      <c r="J33" s="10">
        <f t="shared" si="4"/>
        <v>3</v>
      </c>
      <c r="K33" s="10">
        <f t="shared" si="4"/>
        <v>0</v>
      </c>
      <c r="L33" s="10">
        <f t="shared" si="4"/>
        <v>0</v>
      </c>
      <c r="M33" s="10">
        <f t="shared" si="4"/>
        <v>0</v>
      </c>
      <c r="N33" s="10">
        <f t="shared" si="4"/>
        <v>0</v>
      </c>
      <c r="O33" s="10">
        <f t="shared" si="4"/>
        <v>0</v>
      </c>
      <c r="P33" s="10">
        <f t="shared" si="4"/>
        <v>0</v>
      </c>
      <c r="Q33" s="10">
        <f t="shared" si="4"/>
        <v>0</v>
      </c>
      <c r="R33" s="10">
        <f t="shared" si="4"/>
        <v>0</v>
      </c>
      <c r="S33" s="10">
        <f t="shared" si="4"/>
        <v>0</v>
      </c>
      <c r="T33" s="11">
        <f t="shared" si="6"/>
        <v>1</v>
      </c>
      <c r="U33" s="11">
        <f t="shared" si="7"/>
        <v>1</v>
      </c>
      <c r="V33" s="11">
        <f t="shared" si="8"/>
        <v>1</v>
      </c>
      <c r="W33" s="12">
        <f t="shared" si="9"/>
        <v>2</v>
      </c>
    </row>
    <row r="34" spans="2:23" x14ac:dyDescent="0.4">
      <c r="B34" s="48"/>
      <c r="C34" t="s">
        <v>46</v>
      </c>
      <c r="D34" s="10">
        <f t="shared" si="5"/>
        <v>1</v>
      </c>
      <c r="E34" s="10">
        <f t="shared" si="4"/>
        <v>3</v>
      </c>
      <c r="F34" s="10">
        <f t="shared" si="4"/>
        <v>3</v>
      </c>
      <c r="G34" s="10">
        <f t="shared" si="4"/>
        <v>2</v>
      </c>
      <c r="H34" s="10">
        <f t="shared" si="4"/>
        <v>1</v>
      </c>
      <c r="I34" s="10">
        <f t="shared" si="4"/>
        <v>5</v>
      </c>
      <c r="J34" s="10">
        <f t="shared" si="4"/>
        <v>0</v>
      </c>
      <c r="K34" s="10">
        <f t="shared" si="4"/>
        <v>0</v>
      </c>
      <c r="L34" s="10">
        <f t="shared" si="4"/>
        <v>1</v>
      </c>
      <c r="M34" s="10">
        <f t="shared" si="4"/>
        <v>1</v>
      </c>
      <c r="N34" s="10">
        <f t="shared" si="4"/>
        <v>0</v>
      </c>
      <c r="O34" s="10">
        <f t="shared" si="4"/>
        <v>0</v>
      </c>
      <c r="P34" s="10">
        <f t="shared" si="4"/>
        <v>0</v>
      </c>
      <c r="Q34" s="10">
        <f t="shared" si="4"/>
        <v>0</v>
      </c>
      <c r="R34" s="10">
        <f t="shared" si="4"/>
        <v>0</v>
      </c>
      <c r="S34" s="10">
        <f t="shared" si="4"/>
        <v>0</v>
      </c>
      <c r="T34" s="11">
        <f t="shared" si="6"/>
        <v>0.66666666666666663</v>
      </c>
      <c r="U34" s="11">
        <f t="shared" si="7"/>
        <v>2.3333333333333335</v>
      </c>
      <c r="V34" s="11">
        <f t="shared" si="8"/>
        <v>0.66666666666666663</v>
      </c>
      <c r="W34" s="12">
        <f t="shared" si="9"/>
        <v>3</v>
      </c>
    </row>
    <row r="35" spans="2:23" x14ac:dyDescent="0.4">
      <c r="B35" s="48"/>
      <c r="C35" t="s">
        <v>6</v>
      </c>
      <c r="D35" s="10">
        <f t="shared" si="5"/>
        <v>1</v>
      </c>
      <c r="E35" s="10">
        <f t="shared" si="4"/>
        <v>3</v>
      </c>
      <c r="F35" s="10">
        <f t="shared" si="4"/>
        <v>2</v>
      </c>
      <c r="G35" s="10">
        <f t="shared" si="4"/>
        <v>0</v>
      </c>
      <c r="H35" s="10">
        <f t="shared" si="4"/>
        <v>1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1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1">
        <f t="shared" si="6"/>
        <v>0</v>
      </c>
      <c r="U35" s="11">
        <f t="shared" si="7"/>
        <v>0</v>
      </c>
      <c r="V35" s="11">
        <f t="shared" si="8"/>
        <v>0.33333333333333331</v>
      </c>
      <c r="W35" s="12">
        <f t="shared" si="9"/>
        <v>0.33333333333333331</v>
      </c>
    </row>
    <row r="36" spans="2:23" x14ac:dyDescent="0.4">
      <c r="B36" s="48"/>
      <c r="C36" t="s">
        <v>47</v>
      </c>
      <c r="D36" s="10">
        <f t="shared" si="5"/>
        <v>1</v>
      </c>
      <c r="E36" s="10">
        <f t="shared" si="4"/>
        <v>3</v>
      </c>
      <c r="F36" s="10">
        <f t="shared" si="4"/>
        <v>3</v>
      </c>
      <c r="G36" s="10">
        <f t="shared" si="4"/>
        <v>2</v>
      </c>
      <c r="H36" s="10">
        <f t="shared" si="4"/>
        <v>1</v>
      </c>
      <c r="I36" s="10">
        <f t="shared" si="4"/>
        <v>2</v>
      </c>
      <c r="J36" s="10">
        <f t="shared" si="4"/>
        <v>1</v>
      </c>
      <c r="K36" s="10">
        <f t="shared" si="4"/>
        <v>0</v>
      </c>
      <c r="L36" s="10">
        <f t="shared" si="4"/>
        <v>0</v>
      </c>
      <c r="M36" s="10">
        <f t="shared" si="4"/>
        <v>1</v>
      </c>
      <c r="N36" s="10">
        <f t="shared" si="4"/>
        <v>1</v>
      </c>
      <c r="O36" s="10">
        <f t="shared" si="4"/>
        <v>0</v>
      </c>
      <c r="P36" s="10">
        <f t="shared" si="4"/>
        <v>0</v>
      </c>
      <c r="Q36" s="10">
        <f t="shared" si="4"/>
        <v>0</v>
      </c>
      <c r="R36" s="10">
        <f t="shared" si="4"/>
        <v>0</v>
      </c>
      <c r="S36" s="10">
        <f t="shared" si="4"/>
        <v>0</v>
      </c>
      <c r="T36" s="11">
        <f t="shared" si="6"/>
        <v>0.66666666666666663</v>
      </c>
      <c r="U36" s="11">
        <f t="shared" si="7"/>
        <v>1.6666666666666667</v>
      </c>
      <c r="V36" s="11">
        <f t="shared" si="8"/>
        <v>1</v>
      </c>
      <c r="W36" s="12">
        <f t="shared" si="9"/>
        <v>2.666666666666667</v>
      </c>
    </row>
    <row r="37" spans="2:23" x14ac:dyDescent="0.4">
      <c r="B37" s="48"/>
      <c r="C37" t="s">
        <v>1</v>
      </c>
      <c r="D37" s="10">
        <f t="shared" si="5"/>
        <v>1</v>
      </c>
      <c r="E37" s="10">
        <f t="shared" si="4"/>
        <v>3</v>
      </c>
      <c r="F37" s="10">
        <f t="shared" si="4"/>
        <v>3</v>
      </c>
      <c r="G37" s="10">
        <f t="shared" si="4"/>
        <v>0</v>
      </c>
      <c r="H37" s="24">
        <f t="shared" si="4"/>
        <v>0</v>
      </c>
      <c r="I37" s="10">
        <f t="shared" si="4"/>
        <v>0</v>
      </c>
      <c r="J37" s="10">
        <f t="shared" si="4"/>
        <v>0</v>
      </c>
      <c r="K37" s="10">
        <f t="shared" si="4"/>
        <v>0</v>
      </c>
      <c r="L37" s="10">
        <f t="shared" si="4"/>
        <v>0</v>
      </c>
      <c r="M37" s="10">
        <f t="shared" si="4"/>
        <v>0</v>
      </c>
      <c r="N37" s="10">
        <f t="shared" si="4"/>
        <v>0</v>
      </c>
      <c r="O37" s="10">
        <f t="shared" si="4"/>
        <v>1</v>
      </c>
      <c r="P37" s="10">
        <f t="shared" si="4"/>
        <v>0</v>
      </c>
      <c r="Q37" s="10">
        <f t="shared" si="4"/>
        <v>0</v>
      </c>
      <c r="R37" s="10">
        <f t="shared" si="4"/>
        <v>0</v>
      </c>
      <c r="S37" s="10">
        <f t="shared" si="4"/>
        <v>1</v>
      </c>
      <c r="T37" s="11">
        <f t="shared" si="6"/>
        <v>0</v>
      </c>
      <c r="U37" s="11">
        <f t="shared" si="7"/>
        <v>0</v>
      </c>
      <c r="V37" s="11">
        <f t="shared" si="8"/>
        <v>0.33333333333333331</v>
      </c>
      <c r="W37" s="12">
        <f t="shared" si="9"/>
        <v>0.33333333333333331</v>
      </c>
    </row>
    <row r="38" spans="2:23" x14ac:dyDescent="0.4">
      <c r="B38" s="48"/>
      <c r="C38" s="3" t="s">
        <v>5</v>
      </c>
      <c r="D38" s="13" t="s">
        <v>49</v>
      </c>
      <c r="E38" s="13" t="s">
        <v>4</v>
      </c>
      <c r="F38" s="13" t="s">
        <v>3</v>
      </c>
      <c r="G38" s="13" t="s">
        <v>2</v>
      </c>
      <c r="H38" s="29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48"/>
      <c r="C39" s="4" t="s">
        <v>1</v>
      </c>
      <c r="D39" s="10"/>
      <c r="E39" s="10"/>
      <c r="F39" s="10"/>
      <c r="G39" s="10"/>
      <c r="H39" s="20"/>
      <c r="I39" s="10"/>
      <c r="J39" s="10"/>
      <c r="K39" s="10"/>
      <c r="L39" s="10"/>
      <c r="M39" s="33" t="s">
        <v>53</v>
      </c>
      <c r="N39" s="34"/>
      <c r="O39" s="33" t="s">
        <v>67</v>
      </c>
      <c r="P39" s="33"/>
      <c r="Q39" s="33"/>
      <c r="R39" s="33"/>
      <c r="S39" s="10"/>
      <c r="T39" s="10"/>
      <c r="U39" s="11"/>
      <c r="V39" s="11"/>
      <c r="W39" s="12"/>
    </row>
    <row r="40" spans="2:23" ht="15" thickBot="1" x14ac:dyDescent="0.45">
      <c r="B40" s="48"/>
      <c r="C40" s="7" t="s">
        <v>40</v>
      </c>
      <c r="D40" s="10"/>
      <c r="E40" s="10"/>
      <c r="F40" s="10"/>
      <c r="G40" s="10"/>
      <c r="H40" s="20"/>
      <c r="I40" s="14"/>
      <c r="J40" s="14"/>
      <c r="K40" s="14"/>
      <c r="L40" s="14"/>
      <c r="M40" s="35"/>
      <c r="N40" s="35"/>
      <c r="O40" s="35" t="s">
        <v>52</v>
      </c>
      <c r="P40" s="36"/>
      <c r="Q40" s="35"/>
      <c r="R40" s="35"/>
      <c r="S40" s="14"/>
      <c r="T40" s="14"/>
      <c r="U40" s="15"/>
      <c r="V40" s="15"/>
      <c r="W40" s="16"/>
    </row>
  </sheetData>
  <mergeCells count="1">
    <mergeCell ref="B26:B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3C6AC-B137-4623-AA5D-6FFD57395A12}">
  <sheetPr>
    <tabColor theme="9"/>
  </sheetPr>
  <dimension ref="C5:W19"/>
  <sheetViews>
    <sheetView topLeftCell="B1" zoomScale="85" zoomScaleNormal="85" workbookViewId="0">
      <selection activeCell="E2" sqref="E2"/>
    </sheetView>
  </sheetViews>
  <sheetFormatPr defaultRowHeight="14.6" x14ac:dyDescent="0.4"/>
  <sheetData>
    <row r="5" spans="3:23" ht="15" thickBot="1" x14ac:dyDescent="0.45"/>
    <row r="6" spans="3:23" x14ac:dyDescent="0.4">
      <c r="C6" s="6" t="s">
        <v>33</v>
      </c>
      <c r="D6" s="8" t="s">
        <v>32</v>
      </c>
      <c r="E6" s="8" t="s">
        <v>31</v>
      </c>
      <c r="F6" s="8" t="s">
        <v>30</v>
      </c>
      <c r="G6" s="8" t="s">
        <v>43</v>
      </c>
      <c r="H6" s="8" t="s">
        <v>44</v>
      </c>
      <c r="I6" s="8" t="s">
        <v>27</v>
      </c>
      <c r="J6" s="8" t="s">
        <v>26</v>
      </c>
      <c r="K6" s="8" t="s">
        <v>25</v>
      </c>
      <c r="L6" s="8" t="s">
        <v>24</v>
      </c>
      <c r="M6" s="8" t="s">
        <v>23</v>
      </c>
      <c r="N6" s="8" t="s">
        <v>22</v>
      </c>
      <c r="O6" s="8" t="s">
        <v>21</v>
      </c>
      <c r="P6" s="8" t="s">
        <v>37</v>
      </c>
      <c r="Q6" s="8" t="s">
        <v>38</v>
      </c>
      <c r="R6" s="8" t="s">
        <v>20</v>
      </c>
      <c r="S6" s="8" t="s">
        <v>19</v>
      </c>
      <c r="T6" s="8" t="s">
        <v>18</v>
      </c>
      <c r="U6" s="8" t="s">
        <v>17</v>
      </c>
      <c r="V6" s="8" t="s">
        <v>16</v>
      </c>
      <c r="W6" s="9" t="s">
        <v>15</v>
      </c>
    </row>
    <row r="7" spans="3:23" x14ac:dyDescent="0.4">
      <c r="C7" s="4" t="s">
        <v>14</v>
      </c>
      <c r="D7" s="10">
        <v>12</v>
      </c>
      <c r="E7" s="10">
        <v>41</v>
      </c>
      <c r="F7" s="10">
        <v>39</v>
      </c>
      <c r="G7" s="10">
        <v>21</v>
      </c>
      <c r="H7" s="10">
        <v>18</v>
      </c>
      <c r="I7" s="10">
        <v>10</v>
      </c>
      <c r="J7" s="10">
        <v>17</v>
      </c>
      <c r="K7" s="10">
        <v>4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2</v>
      </c>
      <c r="S7" s="10">
        <v>1</v>
      </c>
      <c r="T7" s="11">
        <v>0.53846153846153844</v>
      </c>
      <c r="U7" s="11">
        <v>0.64102564102564108</v>
      </c>
      <c r="V7" s="11">
        <v>0.51219512195121952</v>
      </c>
      <c r="W7" s="12">
        <v>1.1532207629768605</v>
      </c>
    </row>
    <row r="8" spans="3:23" x14ac:dyDescent="0.4">
      <c r="C8" s="4" t="s">
        <v>13</v>
      </c>
      <c r="D8" s="10">
        <v>16</v>
      </c>
      <c r="E8" s="10">
        <v>51</v>
      </c>
      <c r="F8" s="10">
        <v>49</v>
      </c>
      <c r="G8" s="10">
        <v>24</v>
      </c>
      <c r="H8" s="10">
        <v>12</v>
      </c>
      <c r="I8" s="10">
        <v>19</v>
      </c>
      <c r="J8" s="10">
        <v>17</v>
      </c>
      <c r="K8" s="10">
        <v>7</v>
      </c>
      <c r="L8" s="10">
        <v>0</v>
      </c>
      <c r="M8" s="10">
        <v>0</v>
      </c>
      <c r="N8" s="10">
        <v>0</v>
      </c>
      <c r="O8" s="10">
        <v>3</v>
      </c>
      <c r="P8" s="10">
        <v>0</v>
      </c>
      <c r="Q8" s="10">
        <v>0</v>
      </c>
      <c r="R8" s="10">
        <v>3</v>
      </c>
      <c r="S8" s="10">
        <v>0</v>
      </c>
      <c r="T8" s="11">
        <v>0.48979591836734693</v>
      </c>
      <c r="U8" s="11">
        <v>0.63265306122448983</v>
      </c>
      <c r="V8" s="11">
        <v>0.47058823529411764</v>
      </c>
      <c r="W8" s="12">
        <v>1.1032412965186076</v>
      </c>
    </row>
    <row r="9" spans="3:23" x14ac:dyDescent="0.4">
      <c r="C9" s="4" t="s">
        <v>12</v>
      </c>
      <c r="D9" s="10">
        <v>12</v>
      </c>
      <c r="E9" s="10">
        <v>42</v>
      </c>
      <c r="F9" s="10">
        <v>41</v>
      </c>
      <c r="G9" s="10">
        <v>31</v>
      </c>
      <c r="H9" s="10">
        <v>21</v>
      </c>
      <c r="I9" s="10">
        <v>24</v>
      </c>
      <c r="J9" s="10">
        <v>19</v>
      </c>
      <c r="K9" s="10">
        <v>7</v>
      </c>
      <c r="L9" s="10">
        <v>1</v>
      </c>
      <c r="M9" s="10">
        <v>3</v>
      </c>
      <c r="N9" s="10">
        <v>0</v>
      </c>
      <c r="O9" s="10">
        <v>1</v>
      </c>
      <c r="P9" s="10">
        <v>0</v>
      </c>
      <c r="Q9" s="10">
        <v>1</v>
      </c>
      <c r="R9" s="10">
        <v>0</v>
      </c>
      <c r="S9" s="10">
        <v>0</v>
      </c>
      <c r="T9" s="11">
        <v>0.75609756097560976</v>
      </c>
      <c r="U9" s="11">
        <v>1.1707317073170731</v>
      </c>
      <c r="V9" s="11">
        <v>0.76190476190476186</v>
      </c>
      <c r="W9" s="12">
        <v>1.932636469221835</v>
      </c>
    </row>
    <row r="10" spans="3:23" x14ac:dyDescent="0.4">
      <c r="C10" s="4" t="s">
        <v>11</v>
      </c>
      <c r="D10" s="10">
        <v>18</v>
      </c>
      <c r="E10" s="10">
        <v>65</v>
      </c>
      <c r="F10" s="10">
        <v>65</v>
      </c>
      <c r="G10" s="10">
        <v>38</v>
      </c>
      <c r="H10" s="10">
        <v>27</v>
      </c>
      <c r="I10" s="10">
        <v>30</v>
      </c>
      <c r="J10" s="10">
        <v>20</v>
      </c>
      <c r="K10" s="10">
        <v>8</v>
      </c>
      <c r="L10" s="10">
        <v>2</v>
      </c>
      <c r="M10" s="10">
        <v>8</v>
      </c>
      <c r="N10" s="10">
        <v>0</v>
      </c>
      <c r="O10" s="10">
        <v>3</v>
      </c>
      <c r="P10" s="10">
        <v>1</v>
      </c>
      <c r="Q10" s="10">
        <v>0</v>
      </c>
      <c r="R10" s="10">
        <v>0</v>
      </c>
      <c r="S10" s="10">
        <v>1</v>
      </c>
      <c r="T10" s="11">
        <v>0.58461538461538465</v>
      </c>
      <c r="U10" s="11">
        <v>1.1384615384615384</v>
      </c>
      <c r="V10" s="11">
        <v>0.58461538461538465</v>
      </c>
      <c r="W10" s="12">
        <v>1.7230769230769232</v>
      </c>
    </row>
    <row r="11" spans="3:23" x14ac:dyDescent="0.4">
      <c r="C11" s="4" t="s">
        <v>10</v>
      </c>
      <c r="D11" s="10">
        <v>18</v>
      </c>
      <c r="E11" s="10">
        <v>64</v>
      </c>
      <c r="F11" s="10">
        <v>62</v>
      </c>
      <c r="G11" s="10">
        <v>34</v>
      </c>
      <c r="H11" s="10">
        <v>24</v>
      </c>
      <c r="I11" s="10">
        <v>26</v>
      </c>
      <c r="J11" s="10">
        <v>20</v>
      </c>
      <c r="K11" s="10">
        <v>6</v>
      </c>
      <c r="L11" s="10">
        <v>2</v>
      </c>
      <c r="M11" s="10">
        <v>6</v>
      </c>
      <c r="N11" s="10">
        <v>1</v>
      </c>
      <c r="O11" s="10">
        <v>2</v>
      </c>
      <c r="P11" s="10">
        <v>0</v>
      </c>
      <c r="Q11" s="10">
        <v>1</v>
      </c>
      <c r="R11" s="10">
        <v>0</v>
      </c>
      <c r="S11" s="10">
        <v>0</v>
      </c>
      <c r="T11" s="11">
        <v>0.54838709677419351</v>
      </c>
      <c r="U11" s="11">
        <v>1</v>
      </c>
      <c r="V11" s="11">
        <v>0.5625</v>
      </c>
      <c r="W11" s="12">
        <v>1.5625</v>
      </c>
    </row>
    <row r="12" spans="3:23" x14ac:dyDescent="0.4">
      <c r="C12" s="4" t="s">
        <v>9</v>
      </c>
      <c r="D12" s="10">
        <v>12</v>
      </c>
      <c r="E12" s="10">
        <v>37</v>
      </c>
      <c r="F12" s="10">
        <v>36</v>
      </c>
      <c r="G12" s="10">
        <v>18</v>
      </c>
      <c r="H12" s="10">
        <v>11</v>
      </c>
      <c r="I12" s="10">
        <v>20</v>
      </c>
      <c r="J12" s="10">
        <v>10</v>
      </c>
      <c r="K12" s="10">
        <v>4</v>
      </c>
      <c r="L12" s="10">
        <v>0</v>
      </c>
      <c r="M12" s="10">
        <v>3</v>
      </c>
      <c r="N12" s="10">
        <v>0</v>
      </c>
      <c r="O12" s="10">
        <v>0</v>
      </c>
      <c r="P12" s="10">
        <v>0</v>
      </c>
      <c r="Q12" s="10">
        <v>1</v>
      </c>
      <c r="R12" s="10">
        <v>0</v>
      </c>
      <c r="S12" s="10">
        <v>0</v>
      </c>
      <c r="T12" s="11">
        <v>0.5</v>
      </c>
      <c r="U12" s="11">
        <v>0.83333333333333337</v>
      </c>
      <c r="V12" s="11">
        <v>0.51351351351351349</v>
      </c>
      <c r="W12" s="12">
        <v>1.3468468468468469</v>
      </c>
    </row>
    <row r="13" spans="3:23" x14ac:dyDescent="0.4">
      <c r="C13" s="4" t="s">
        <v>8</v>
      </c>
      <c r="D13" s="4">
        <v>10</v>
      </c>
      <c r="E13" s="4">
        <v>31</v>
      </c>
      <c r="F13" s="4">
        <v>31</v>
      </c>
      <c r="G13" s="4">
        <v>14</v>
      </c>
      <c r="H13" s="4">
        <v>12</v>
      </c>
      <c r="I13" s="4">
        <v>11</v>
      </c>
      <c r="J13" s="4">
        <v>7</v>
      </c>
      <c r="K13" s="4">
        <v>4</v>
      </c>
      <c r="L13" s="4">
        <v>0</v>
      </c>
      <c r="M13" s="4">
        <v>3</v>
      </c>
      <c r="N13" s="4">
        <v>0</v>
      </c>
      <c r="O13" s="4">
        <v>1</v>
      </c>
      <c r="P13" s="4">
        <v>0</v>
      </c>
      <c r="Q13" s="4">
        <v>0</v>
      </c>
      <c r="R13" s="4">
        <v>0</v>
      </c>
      <c r="S13" s="4">
        <v>1</v>
      </c>
      <c r="T13" s="23">
        <v>0.45161290322580644</v>
      </c>
      <c r="U13" s="4">
        <v>0.87096774193548387</v>
      </c>
      <c r="V13" s="4">
        <v>0.45161290322580644</v>
      </c>
      <c r="W13" s="26">
        <v>1.3225806451612903</v>
      </c>
    </row>
    <row r="14" spans="3:23" x14ac:dyDescent="0.4">
      <c r="C14" s="4" t="s">
        <v>7</v>
      </c>
      <c r="D14" s="10">
        <v>18</v>
      </c>
      <c r="E14" s="10">
        <v>57</v>
      </c>
      <c r="F14" s="10">
        <v>51</v>
      </c>
      <c r="G14" s="10">
        <v>33</v>
      </c>
      <c r="H14" s="10">
        <v>28</v>
      </c>
      <c r="I14" s="10">
        <v>42</v>
      </c>
      <c r="J14" s="10">
        <v>18</v>
      </c>
      <c r="K14" s="10">
        <v>4</v>
      </c>
      <c r="L14" s="10">
        <v>1</v>
      </c>
      <c r="M14" s="10">
        <v>10</v>
      </c>
      <c r="N14" s="10">
        <v>3</v>
      </c>
      <c r="O14" s="10">
        <v>3</v>
      </c>
      <c r="P14" s="10">
        <v>1</v>
      </c>
      <c r="Q14" s="10">
        <v>0</v>
      </c>
      <c r="R14" s="10">
        <v>0</v>
      </c>
      <c r="S14" s="10">
        <v>0</v>
      </c>
      <c r="T14" s="11">
        <v>0.6470588235294118</v>
      </c>
      <c r="U14" s="11">
        <v>1.3529411764705883</v>
      </c>
      <c r="V14" s="11">
        <v>0.63157894736842102</v>
      </c>
      <c r="W14" s="12">
        <v>1.9845201238390093</v>
      </c>
    </row>
    <row r="15" spans="3:23" x14ac:dyDescent="0.4">
      <c r="C15" s="4" t="s">
        <v>1</v>
      </c>
      <c r="D15" s="10">
        <v>18</v>
      </c>
      <c r="E15" s="10">
        <v>56</v>
      </c>
      <c r="F15" s="10">
        <v>49</v>
      </c>
      <c r="G15" s="10">
        <v>23</v>
      </c>
      <c r="H15" s="10">
        <v>18</v>
      </c>
      <c r="I15" s="10">
        <v>7</v>
      </c>
      <c r="J15" s="10">
        <v>16</v>
      </c>
      <c r="K15" s="10">
        <v>6</v>
      </c>
      <c r="L15" s="10">
        <v>1</v>
      </c>
      <c r="M15" s="10">
        <v>0</v>
      </c>
      <c r="N15" s="10">
        <v>5</v>
      </c>
      <c r="O15" s="10">
        <v>2</v>
      </c>
      <c r="P15" s="10">
        <v>0</v>
      </c>
      <c r="Q15" s="10">
        <v>1</v>
      </c>
      <c r="R15" s="10">
        <v>1</v>
      </c>
      <c r="S15" s="10">
        <v>0</v>
      </c>
      <c r="T15" s="11">
        <v>0.46938775510204084</v>
      </c>
      <c r="U15" s="11">
        <v>0.63265306122448983</v>
      </c>
      <c r="V15" s="11">
        <v>0.5178571428571429</v>
      </c>
      <c r="W15" s="12">
        <v>1.1505102040816326</v>
      </c>
    </row>
    <row r="16" spans="3:23" x14ac:dyDescent="0.4">
      <c r="C16" s="4" t="s">
        <v>6</v>
      </c>
      <c r="D16" s="10">
        <v>18</v>
      </c>
      <c r="E16" s="10">
        <v>57</v>
      </c>
      <c r="F16" s="10">
        <v>51</v>
      </c>
      <c r="G16" s="10">
        <v>33</v>
      </c>
      <c r="H16" s="10">
        <v>23</v>
      </c>
      <c r="I16" s="10">
        <v>15</v>
      </c>
      <c r="J16" s="10">
        <v>30</v>
      </c>
      <c r="K16" s="10">
        <v>2</v>
      </c>
      <c r="L16" s="10">
        <v>0</v>
      </c>
      <c r="M16" s="10">
        <v>1</v>
      </c>
      <c r="N16" s="10">
        <v>5</v>
      </c>
      <c r="O16" s="10">
        <v>0</v>
      </c>
      <c r="P16" s="10">
        <v>0</v>
      </c>
      <c r="Q16" s="10">
        <v>1</v>
      </c>
      <c r="R16" s="10">
        <v>0</v>
      </c>
      <c r="S16" s="10">
        <v>0</v>
      </c>
      <c r="T16" s="11">
        <v>0.6470588235294118</v>
      </c>
      <c r="U16" s="11">
        <v>0.74509803921568629</v>
      </c>
      <c r="V16" s="11">
        <v>0.68421052631578949</v>
      </c>
      <c r="W16" s="12">
        <v>1.4293085655314757</v>
      </c>
    </row>
    <row r="17" spans="3:23" x14ac:dyDescent="0.4">
      <c r="C17" s="4" t="s">
        <v>34</v>
      </c>
      <c r="D17" s="10">
        <v>11</v>
      </c>
      <c r="E17" s="10">
        <v>38</v>
      </c>
      <c r="F17" s="10">
        <v>35</v>
      </c>
      <c r="G17" s="10">
        <v>23</v>
      </c>
      <c r="H17" s="10">
        <v>17</v>
      </c>
      <c r="I17" s="10">
        <v>13</v>
      </c>
      <c r="J17" s="10">
        <v>15</v>
      </c>
      <c r="K17" s="10">
        <v>6</v>
      </c>
      <c r="L17" s="10">
        <v>1</v>
      </c>
      <c r="M17" s="10">
        <v>1</v>
      </c>
      <c r="N17" s="10">
        <v>3</v>
      </c>
      <c r="O17" s="10">
        <v>1</v>
      </c>
      <c r="P17" s="10">
        <v>0</v>
      </c>
      <c r="Q17" s="10">
        <v>1</v>
      </c>
      <c r="R17" s="10">
        <v>0</v>
      </c>
      <c r="S17" s="10">
        <v>0</v>
      </c>
      <c r="T17" s="11">
        <v>0.65714285714285714</v>
      </c>
      <c r="U17" s="11">
        <v>0.97142857142857142</v>
      </c>
      <c r="V17" s="11">
        <v>0.71052631578947367</v>
      </c>
      <c r="W17" s="12">
        <v>1.681954887218045</v>
      </c>
    </row>
    <row r="18" spans="3:23" x14ac:dyDescent="0.4">
      <c r="C18" s="4" t="s">
        <v>39</v>
      </c>
      <c r="D18" s="10">
        <v>12</v>
      </c>
      <c r="E18" s="10">
        <v>44</v>
      </c>
      <c r="F18" s="10">
        <v>36</v>
      </c>
      <c r="G18" s="10">
        <v>26</v>
      </c>
      <c r="H18" s="10">
        <v>24</v>
      </c>
      <c r="I18" s="10">
        <v>17</v>
      </c>
      <c r="J18" s="10">
        <v>22</v>
      </c>
      <c r="K18" s="10">
        <v>1</v>
      </c>
      <c r="L18" s="10">
        <v>2</v>
      </c>
      <c r="M18" s="10">
        <v>1</v>
      </c>
      <c r="N18" s="10">
        <v>6</v>
      </c>
      <c r="O18" s="10">
        <v>2</v>
      </c>
      <c r="P18" s="10">
        <v>0</v>
      </c>
      <c r="Q18" s="10">
        <v>2</v>
      </c>
      <c r="R18" s="10">
        <v>0</v>
      </c>
      <c r="S18" s="10">
        <v>1</v>
      </c>
      <c r="T18" s="11">
        <v>0.72222222222222221</v>
      </c>
      <c r="U18" s="11">
        <v>0.94444444444444442</v>
      </c>
      <c r="V18" s="11">
        <v>0.77272727272727271</v>
      </c>
      <c r="W18" s="12">
        <v>1.7171717171717171</v>
      </c>
    </row>
    <row r="19" spans="3:23" x14ac:dyDescent="0.4">
      <c r="C19" t="s">
        <v>45</v>
      </c>
      <c r="D19" s="24">
        <v>6</v>
      </c>
      <c r="E19" s="24">
        <v>18</v>
      </c>
      <c r="F19" s="24">
        <v>16</v>
      </c>
      <c r="G19" s="24">
        <v>12</v>
      </c>
      <c r="H19" s="24">
        <v>9</v>
      </c>
      <c r="I19" s="24">
        <v>13</v>
      </c>
      <c r="J19" s="24">
        <v>6</v>
      </c>
      <c r="K19" s="24">
        <v>1</v>
      </c>
      <c r="L19" s="24">
        <v>1</v>
      </c>
      <c r="M19" s="24">
        <v>4</v>
      </c>
      <c r="N19" s="24">
        <v>1</v>
      </c>
      <c r="O19" s="24">
        <v>0</v>
      </c>
      <c r="P19" s="24">
        <v>0</v>
      </c>
      <c r="Q19" s="24">
        <v>0</v>
      </c>
      <c r="R19" s="24">
        <v>0</v>
      </c>
      <c r="S19" s="24">
        <v>1</v>
      </c>
      <c r="T19" s="25">
        <v>0.75</v>
      </c>
      <c r="U19" s="25">
        <v>1.6875</v>
      </c>
      <c r="V19" s="25">
        <v>0.72222222222222221</v>
      </c>
      <c r="W19" s="25">
        <v>2.4097222222222223</v>
      </c>
    </row>
  </sheetData>
  <autoFilter ref="C6:W18" xr:uid="{71F324AF-D7BE-4109-87E2-CBBEAB9581BB}">
    <sortState xmlns:xlrd2="http://schemas.microsoft.com/office/spreadsheetml/2017/richdata2" ref="C7:W19">
      <sortCondition descending="1" ref="M6:M18"/>
    </sortState>
  </autoFilter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93536-87A8-49E1-BED5-7DB706161775}">
  <dimension ref="B2:W40"/>
  <sheetViews>
    <sheetView zoomScale="70" zoomScaleNormal="70" workbookViewId="0">
      <selection activeCell="C26" sqref="C26:W40"/>
    </sheetView>
  </sheetViews>
  <sheetFormatPr defaultRowHeight="14.6" x14ac:dyDescent="0.4"/>
  <cols>
    <col min="14" max="14" width="9.765625" bestFit="1" customWidth="1"/>
    <col min="15" max="15" width="9.23046875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48</v>
      </c>
      <c r="D4" s="21">
        <v>1</v>
      </c>
      <c r="E4" s="21">
        <v>4</v>
      </c>
      <c r="F4" s="21">
        <v>4</v>
      </c>
      <c r="G4" s="21">
        <v>2</v>
      </c>
      <c r="H4" s="21">
        <v>1</v>
      </c>
      <c r="I4" s="21"/>
      <c r="J4" s="21">
        <v>1</v>
      </c>
      <c r="K4" s="21">
        <v>1</v>
      </c>
      <c r="L4" s="21"/>
      <c r="M4" s="21"/>
      <c r="N4" s="21"/>
      <c r="O4" s="21"/>
      <c r="P4" s="21"/>
      <c r="Q4" s="21"/>
      <c r="R4" s="21"/>
      <c r="S4" s="21"/>
      <c r="T4" s="11">
        <f>G4/F4</f>
        <v>0.5</v>
      </c>
      <c r="U4" s="11">
        <f>(J4+(2*K4)+(3*L4)+(4*M4))/F4</f>
        <v>0.75</v>
      </c>
      <c r="V4" s="11">
        <f>(G4+N4+Q4+O4)/E4</f>
        <v>0.5</v>
      </c>
      <c r="W4" s="12">
        <f>U4+V4</f>
        <v>1.25</v>
      </c>
    </row>
    <row r="5" spans="3:23" x14ac:dyDescent="0.4">
      <c r="C5" t="s">
        <v>40</v>
      </c>
      <c r="D5" s="21">
        <v>1</v>
      </c>
      <c r="E5" s="21">
        <v>4</v>
      </c>
      <c r="F5" s="21">
        <v>4</v>
      </c>
      <c r="G5" s="21">
        <v>1</v>
      </c>
      <c r="H5" s="21"/>
      <c r="I5" s="21">
        <v>2</v>
      </c>
      <c r="J5" s="21">
        <v>1</v>
      </c>
      <c r="K5" s="21"/>
      <c r="L5" s="21"/>
      <c r="M5" s="21"/>
      <c r="N5" s="21"/>
      <c r="O5" s="21"/>
      <c r="P5" s="21"/>
      <c r="Q5" s="21"/>
      <c r="R5" s="21"/>
      <c r="S5" s="21"/>
      <c r="T5" s="11">
        <f t="shared" ref="T5:T19" si="0">G5/F5</f>
        <v>0.25</v>
      </c>
      <c r="U5" s="11">
        <f t="shared" ref="U5:U19" si="1">(J5+(2*K5)+(3*L5)+(4*M5))/F5</f>
        <v>0.25</v>
      </c>
      <c r="V5" s="11">
        <f t="shared" ref="V5:V19" si="2">(G5+N5+Q5+O5)/E5</f>
        <v>0.25</v>
      </c>
      <c r="W5" s="12">
        <f t="shared" ref="W5:W19" si="3">U5+V5</f>
        <v>0.5</v>
      </c>
    </row>
    <row r="6" spans="3:23" x14ac:dyDescent="0.4">
      <c r="C6" t="s">
        <v>93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11" t="e">
        <f t="shared" si="0"/>
        <v>#DIV/0!</v>
      </c>
      <c r="U6" s="11" t="e">
        <f t="shared" si="1"/>
        <v>#DIV/0!</v>
      </c>
      <c r="V6" s="11" t="e">
        <f t="shared" si="2"/>
        <v>#DIV/0!</v>
      </c>
      <c r="W6" s="12" t="e">
        <f t="shared" si="3"/>
        <v>#DIV/0!</v>
      </c>
    </row>
    <row r="7" spans="3:23" x14ac:dyDescent="0.4">
      <c r="C7" t="s">
        <v>92</v>
      </c>
      <c r="D7" s="21">
        <v>1</v>
      </c>
      <c r="E7" s="21">
        <v>3</v>
      </c>
      <c r="F7" s="21">
        <v>3</v>
      </c>
      <c r="G7" s="21">
        <v>1</v>
      </c>
      <c r="H7" s="21">
        <v>2</v>
      </c>
      <c r="I7" s="21"/>
      <c r="J7" s="21">
        <v>1</v>
      </c>
      <c r="K7" s="21"/>
      <c r="L7" s="21"/>
      <c r="M7" s="21"/>
      <c r="N7" s="21"/>
      <c r="O7" s="21">
        <v>2</v>
      </c>
      <c r="P7" s="21"/>
      <c r="Q7" s="21"/>
      <c r="R7" s="21"/>
      <c r="S7" s="21"/>
      <c r="T7" s="11">
        <f t="shared" si="0"/>
        <v>0.33333333333333331</v>
      </c>
      <c r="U7" s="11">
        <f t="shared" si="1"/>
        <v>0.33333333333333331</v>
      </c>
      <c r="V7" s="11">
        <f t="shared" si="2"/>
        <v>1</v>
      </c>
      <c r="W7" s="12">
        <f t="shared" si="3"/>
        <v>1.3333333333333333</v>
      </c>
    </row>
    <row r="8" spans="3:23" x14ac:dyDescent="0.4">
      <c r="C8" t="s">
        <v>47</v>
      </c>
      <c r="L8" s="21"/>
      <c r="M8" s="21"/>
      <c r="N8" s="21"/>
      <c r="O8" s="21"/>
      <c r="P8" s="21"/>
      <c r="Q8" s="21"/>
      <c r="R8" s="21"/>
      <c r="S8" s="21"/>
      <c r="T8" s="11">
        <f>G11/F11</f>
        <v>0.66666666666666663</v>
      </c>
      <c r="U8" s="11">
        <f>(J11+(2*K11)+(3*L8)+(4*M8))/F11</f>
        <v>0.66666666666666663</v>
      </c>
      <c r="V8" s="11">
        <f>(G11+N8+Q8+O8)/E11</f>
        <v>0.66666666666666663</v>
      </c>
      <c r="W8" s="12">
        <f t="shared" si="3"/>
        <v>1.3333333333333333</v>
      </c>
    </row>
    <row r="9" spans="3:23" x14ac:dyDescent="0.4">
      <c r="C9" t="s">
        <v>94</v>
      </c>
      <c r="D9" s="21">
        <v>1</v>
      </c>
      <c r="E9" s="21">
        <v>3</v>
      </c>
      <c r="F9" s="21">
        <v>3</v>
      </c>
      <c r="G9" s="21">
        <v>1</v>
      </c>
      <c r="H9" s="21">
        <v>1</v>
      </c>
      <c r="I9" s="21"/>
      <c r="J9" s="21">
        <v>1</v>
      </c>
      <c r="K9" s="21"/>
      <c r="L9" s="21"/>
      <c r="M9" s="21"/>
      <c r="N9" s="21"/>
      <c r="O9" s="21"/>
      <c r="P9" s="21"/>
      <c r="Q9" s="21"/>
      <c r="R9" s="21"/>
      <c r="S9" s="21"/>
      <c r="T9" s="11">
        <f t="shared" si="0"/>
        <v>0.33333333333333331</v>
      </c>
      <c r="U9" s="11">
        <f t="shared" si="1"/>
        <v>0.33333333333333331</v>
      </c>
      <c r="V9" s="11">
        <f t="shared" si="2"/>
        <v>0.33333333333333331</v>
      </c>
      <c r="W9" s="12">
        <f t="shared" si="3"/>
        <v>0.66666666666666663</v>
      </c>
    </row>
    <row r="10" spans="3:23" x14ac:dyDescent="0.4">
      <c r="C10" t="s">
        <v>6</v>
      </c>
      <c r="D10" s="21">
        <v>1</v>
      </c>
      <c r="E10" s="21">
        <v>3</v>
      </c>
      <c r="F10" s="21">
        <v>2</v>
      </c>
      <c r="G10" s="21">
        <v>1</v>
      </c>
      <c r="H10" s="21"/>
      <c r="I10" s="21">
        <v>1</v>
      </c>
      <c r="J10" s="21">
        <v>1</v>
      </c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11">
        <f t="shared" si="0"/>
        <v>0.5</v>
      </c>
      <c r="U10" s="11">
        <f t="shared" si="1"/>
        <v>0.5</v>
      </c>
      <c r="V10" s="11">
        <f t="shared" si="2"/>
        <v>0.66666666666666663</v>
      </c>
      <c r="W10" s="12">
        <f t="shared" si="3"/>
        <v>1.1666666666666665</v>
      </c>
    </row>
    <row r="11" spans="3:23" x14ac:dyDescent="0.4">
      <c r="C11" t="s">
        <v>95</v>
      </c>
      <c r="D11" s="21">
        <v>1</v>
      </c>
      <c r="E11" s="21">
        <v>3</v>
      </c>
      <c r="F11" s="21">
        <v>3</v>
      </c>
      <c r="G11" s="21">
        <v>2</v>
      </c>
      <c r="H11" s="21">
        <v>1</v>
      </c>
      <c r="I11" s="21"/>
      <c r="J11" s="21">
        <v>2</v>
      </c>
      <c r="K11" s="21"/>
      <c r="L11" s="21"/>
      <c r="M11" s="21"/>
      <c r="N11" s="21"/>
      <c r="O11" s="21">
        <v>1</v>
      </c>
      <c r="P11" s="21"/>
      <c r="Q11" s="21"/>
      <c r="R11" s="21"/>
      <c r="S11" s="21"/>
      <c r="T11" s="11">
        <f t="shared" si="0"/>
        <v>0.66666666666666663</v>
      </c>
      <c r="U11" s="11">
        <f t="shared" si="1"/>
        <v>0.66666666666666663</v>
      </c>
      <c r="V11" s="11">
        <f t="shared" si="2"/>
        <v>1</v>
      </c>
      <c r="W11" s="12">
        <f t="shared" si="3"/>
        <v>1.6666666666666665</v>
      </c>
    </row>
    <row r="12" spans="3:23" x14ac:dyDescent="0.4">
      <c r="C12" t="s">
        <v>1</v>
      </c>
      <c r="D12" s="21">
        <v>1</v>
      </c>
      <c r="E12" s="21">
        <v>3</v>
      </c>
      <c r="F12" s="21">
        <v>3</v>
      </c>
      <c r="G12" s="21">
        <v>1</v>
      </c>
      <c r="H12" s="21">
        <v>1</v>
      </c>
      <c r="I12" s="21"/>
      <c r="J12" s="21">
        <v>1</v>
      </c>
      <c r="K12" s="21"/>
      <c r="L12" s="21"/>
      <c r="M12" s="21"/>
      <c r="N12" s="21"/>
      <c r="O12" s="21"/>
      <c r="P12" s="21"/>
      <c r="Q12" s="21"/>
      <c r="R12" s="21"/>
      <c r="S12" s="21"/>
      <c r="T12" s="11">
        <f t="shared" si="0"/>
        <v>0.33333333333333331</v>
      </c>
      <c r="U12" s="11">
        <f t="shared" si="1"/>
        <v>0.33333333333333331</v>
      </c>
      <c r="V12" s="11">
        <f t="shared" si="2"/>
        <v>0.33333333333333331</v>
      </c>
      <c r="W12" s="12">
        <f t="shared" si="3"/>
        <v>0.66666666666666663</v>
      </c>
    </row>
    <row r="13" spans="3:23" x14ac:dyDescent="0.4">
      <c r="C13" t="s">
        <v>96</v>
      </c>
      <c r="D13" s="21">
        <v>1</v>
      </c>
      <c r="E13" s="21">
        <v>3</v>
      </c>
      <c r="F13" s="21">
        <v>3</v>
      </c>
      <c r="G13" s="21"/>
      <c r="H13" s="21">
        <v>1</v>
      </c>
      <c r="I13" s="21">
        <v>2</v>
      </c>
      <c r="J13" s="21"/>
      <c r="K13" s="21"/>
      <c r="L13" s="21"/>
      <c r="M13" s="21">
        <v>1</v>
      </c>
      <c r="N13" s="21"/>
      <c r="O13" s="21"/>
      <c r="P13" s="21"/>
      <c r="Q13" s="21"/>
      <c r="R13" s="21"/>
      <c r="S13" s="21"/>
      <c r="T13" s="11">
        <f t="shared" si="0"/>
        <v>0</v>
      </c>
      <c r="U13" s="11">
        <f t="shared" si="1"/>
        <v>1.3333333333333333</v>
      </c>
      <c r="V13" s="11">
        <f t="shared" si="2"/>
        <v>0</v>
      </c>
      <c r="W13" s="12">
        <f t="shared" si="3"/>
        <v>1.3333333333333333</v>
      </c>
    </row>
    <row r="14" spans="3:23" x14ac:dyDescent="0.4">
      <c r="C14" t="s">
        <v>46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11" t="e">
        <f t="shared" si="0"/>
        <v>#DIV/0!</v>
      </c>
      <c r="U14" s="11" t="e">
        <f t="shared" si="1"/>
        <v>#DIV/0!</v>
      </c>
      <c r="V14" s="11" t="e">
        <f t="shared" si="2"/>
        <v>#DIV/0!</v>
      </c>
      <c r="W14" s="12" t="e">
        <f t="shared" si="3"/>
        <v>#DIV/0!</v>
      </c>
    </row>
    <row r="15" spans="3:23" x14ac:dyDescent="0.4">
      <c r="C15" t="s">
        <v>13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11" t="e">
        <f t="shared" si="0"/>
        <v>#DIV/0!</v>
      </c>
      <c r="U15" s="11" t="e">
        <f t="shared" si="1"/>
        <v>#DIV/0!</v>
      </c>
      <c r="V15" s="11" t="e">
        <f t="shared" si="2"/>
        <v>#DIV/0!</v>
      </c>
      <c r="W15" s="12" t="e">
        <f t="shared" si="3"/>
        <v>#DIV/0!</v>
      </c>
    </row>
    <row r="16" spans="3:23" x14ac:dyDescent="0.4">
      <c r="C16" t="s">
        <v>104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11" t="e">
        <f t="shared" si="0"/>
        <v>#DIV/0!</v>
      </c>
      <c r="U16" s="11" t="e">
        <f t="shared" si="1"/>
        <v>#DIV/0!</v>
      </c>
      <c r="V16" s="11" t="e">
        <f t="shared" si="2"/>
        <v>#DIV/0!</v>
      </c>
      <c r="W16" s="12" t="e">
        <f t="shared" si="3"/>
        <v>#DIV/0!</v>
      </c>
    </row>
    <row r="17" spans="2:23" x14ac:dyDescent="0.4">
      <c r="C17" t="s">
        <v>11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11" t="e">
        <f t="shared" si="0"/>
        <v>#DIV/0!</v>
      </c>
      <c r="U17" s="11" t="e">
        <f t="shared" si="1"/>
        <v>#DIV/0!</v>
      </c>
      <c r="V17" s="11" t="e">
        <f t="shared" si="2"/>
        <v>#DIV/0!</v>
      </c>
      <c r="W17" s="12" t="e">
        <f t="shared" si="3"/>
        <v>#DIV/0!</v>
      </c>
    </row>
    <row r="18" spans="2:23" x14ac:dyDescent="0.4">
      <c r="C18" t="s">
        <v>120</v>
      </c>
      <c r="D18" s="21">
        <v>1</v>
      </c>
      <c r="E18" s="21">
        <v>4</v>
      </c>
      <c r="F18" s="21">
        <v>4</v>
      </c>
      <c r="G18" s="21">
        <v>3</v>
      </c>
      <c r="H18" s="21">
        <v>1</v>
      </c>
      <c r="I18" s="21">
        <v>2</v>
      </c>
      <c r="J18" s="21">
        <v>3</v>
      </c>
      <c r="K18" s="21"/>
      <c r="L18" s="21"/>
      <c r="M18" s="21"/>
      <c r="N18" s="21"/>
      <c r="O18" s="21">
        <v>1</v>
      </c>
      <c r="P18" s="21"/>
      <c r="Q18" s="21"/>
      <c r="R18" s="21"/>
      <c r="S18" s="21"/>
      <c r="T18" s="11">
        <f t="shared" si="0"/>
        <v>0.75</v>
      </c>
      <c r="U18" s="11">
        <f t="shared" si="1"/>
        <v>0.75</v>
      </c>
      <c r="V18" s="11">
        <f t="shared" si="2"/>
        <v>1</v>
      </c>
      <c r="W18" s="12">
        <f t="shared" si="3"/>
        <v>1.75</v>
      </c>
    </row>
    <row r="19" spans="2:23" x14ac:dyDescent="0.4">
      <c r="C19" t="s">
        <v>128</v>
      </c>
      <c r="D19" s="21">
        <v>1</v>
      </c>
      <c r="E19" s="21">
        <v>3</v>
      </c>
      <c r="F19" s="21">
        <v>3</v>
      </c>
      <c r="G19" s="21">
        <v>1</v>
      </c>
      <c r="H19" s="21"/>
      <c r="I19" s="21">
        <v>1</v>
      </c>
      <c r="J19" s="21">
        <v>1</v>
      </c>
      <c r="P19" s="21"/>
      <c r="Q19" s="21"/>
      <c r="R19" s="21"/>
      <c r="S19" s="21"/>
      <c r="T19" s="11">
        <f t="shared" si="0"/>
        <v>0.33333333333333331</v>
      </c>
      <c r="U19" s="11">
        <f t="shared" si="1"/>
        <v>0.33333333333333331</v>
      </c>
      <c r="V19" s="11">
        <f t="shared" si="2"/>
        <v>0.33333333333333331</v>
      </c>
      <c r="W19" s="12">
        <f t="shared" si="3"/>
        <v>0.66666666666666663</v>
      </c>
    </row>
    <row r="20" spans="2:23" x14ac:dyDescent="0.4">
      <c r="C20" t="s">
        <v>5</v>
      </c>
      <c r="D20" t="s">
        <v>49</v>
      </c>
      <c r="E20" t="s">
        <v>4</v>
      </c>
      <c r="F20" t="s">
        <v>3</v>
      </c>
      <c r="G20" t="s">
        <v>2</v>
      </c>
      <c r="H20" t="s">
        <v>36</v>
      </c>
      <c r="I20" t="s">
        <v>42</v>
      </c>
    </row>
    <row r="21" spans="2:23" x14ac:dyDescent="0.4">
      <c r="C21" t="s">
        <v>1</v>
      </c>
      <c r="D21" s="21"/>
      <c r="E21" s="21"/>
      <c r="F21" s="21"/>
      <c r="G21" s="21"/>
      <c r="H21" s="21"/>
      <c r="I21" s="10"/>
    </row>
    <row r="22" spans="2:23" x14ac:dyDescent="0.4">
      <c r="C22" t="s">
        <v>104</v>
      </c>
      <c r="I22" s="10"/>
    </row>
    <row r="23" spans="2:23" x14ac:dyDescent="0.4">
      <c r="C23" t="s">
        <v>40</v>
      </c>
      <c r="D23" s="21"/>
      <c r="E23" s="21"/>
      <c r="F23" s="21"/>
      <c r="G23" s="21"/>
      <c r="H23" s="38"/>
      <c r="I23" s="10"/>
    </row>
    <row r="25" spans="2:23" ht="15" thickBot="1" x14ac:dyDescent="0.45"/>
    <row r="26" spans="2:23" ht="14.6" customHeight="1" x14ac:dyDescent="0.4">
      <c r="B26" s="47" t="s">
        <v>129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48"/>
      <c r="C27" t="s">
        <v>48</v>
      </c>
      <c r="D27" s="10">
        <f>VLOOKUP($C27,$C$4:$S$18,MATCH(D$26,$C$3:$S$3,0),FALSE)</f>
        <v>1</v>
      </c>
      <c r="E27" s="10">
        <f t="shared" ref="E27:S37" si="4">VLOOKUP($C27,$C$4:$S$18,MATCH(E$26,$C$3:$S$3,0),FALSE)</f>
        <v>4</v>
      </c>
      <c r="F27" s="10">
        <f t="shared" si="4"/>
        <v>4</v>
      </c>
      <c r="G27" s="10">
        <f t="shared" si="4"/>
        <v>2</v>
      </c>
      <c r="H27" s="10">
        <f t="shared" si="4"/>
        <v>1</v>
      </c>
      <c r="I27" s="10">
        <f t="shared" si="4"/>
        <v>0</v>
      </c>
      <c r="J27" s="10">
        <f t="shared" si="4"/>
        <v>1</v>
      </c>
      <c r="K27" s="10">
        <f t="shared" si="4"/>
        <v>1</v>
      </c>
      <c r="L27" s="10">
        <f t="shared" si="4"/>
        <v>0</v>
      </c>
      <c r="M27" s="10">
        <f t="shared" si="4"/>
        <v>0</v>
      </c>
      <c r="N27" s="10">
        <f t="shared" si="4"/>
        <v>0</v>
      </c>
      <c r="O27" s="10">
        <f t="shared" si="4"/>
        <v>0</v>
      </c>
      <c r="P27" s="10">
        <f t="shared" si="4"/>
        <v>0</v>
      </c>
      <c r="Q27" s="10">
        <f t="shared" si="4"/>
        <v>0</v>
      </c>
      <c r="R27" s="10">
        <f t="shared" si="4"/>
        <v>0</v>
      </c>
      <c r="S27" s="10">
        <f t="shared" si="4"/>
        <v>0</v>
      </c>
      <c r="T27" s="11">
        <f>G27/F27</f>
        <v>0.5</v>
      </c>
      <c r="U27" s="11">
        <f>(J27+(2*K27)+(3*L27)+(4*M27))/F27</f>
        <v>0.75</v>
      </c>
      <c r="V27" s="11">
        <f>(G27+N27+Q27+O27)/E27</f>
        <v>0.5</v>
      </c>
      <c r="W27" s="12">
        <f>U27+V27</f>
        <v>1.25</v>
      </c>
    </row>
    <row r="28" spans="2:23" x14ac:dyDescent="0.4">
      <c r="B28" s="48"/>
      <c r="C28" t="s">
        <v>120</v>
      </c>
      <c r="D28" s="10">
        <f t="shared" ref="D28:D37" si="5">VLOOKUP($C28,$C$4:$S$18,MATCH(D$26,$C$3:$S$3,0),FALSE)</f>
        <v>1</v>
      </c>
      <c r="E28" s="10">
        <f t="shared" si="4"/>
        <v>4</v>
      </c>
      <c r="F28" s="10">
        <f t="shared" si="4"/>
        <v>4</v>
      </c>
      <c r="G28" s="10">
        <f t="shared" si="4"/>
        <v>3</v>
      </c>
      <c r="H28" s="10">
        <f t="shared" si="4"/>
        <v>1</v>
      </c>
      <c r="I28" s="10">
        <f t="shared" si="4"/>
        <v>2</v>
      </c>
      <c r="J28" s="10">
        <f t="shared" si="4"/>
        <v>3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1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1">
        <f t="shared" ref="T28:T37" si="6">G28/F28</f>
        <v>0.75</v>
      </c>
      <c r="U28" s="11">
        <f t="shared" ref="U28:U37" si="7">(J28+(2*K28)+(3*L28)+(4*M28))/F28</f>
        <v>0.75</v>
      </c>
      <c r="V28" s="11">
        <f t="shared" ref="V28:V37" si="8">(G28+N28+Q28+O28)/E28</f>
        <v>1</v>
      </c>
      <c r="W28" s="12">
        <f t="shared" ref="W28:W37" si="9">U28+V28</f>
        <v>1.75</v>
      </c>
    </row>
    <row r="29" spans="2:23" x14ac:dyDescent="0.4">
      <c r="B29" s="48"/>
      <c r="C29" t="s">
        <v>40</v>
      </c>
      <c r="D29" s="10">
        <f t="shared" si="5"/>
        <v>1</v>
      </c>
      <c r="E29" s="10">
        <f t="shared" si="4"/>
        <v>4</v>
      </c>
      <c r="F29" s="10">
        <f t="shared" si="4"/>
        <v>4</v>
      </c>
      <c r="G29" s="10">
        <f t="shared" si="4"/>
        <v>1</v>
      </c>
      <c r="H29" s="10">
        <f t="shared" si="4"/>
        <v>0</v>
      </c>
      <c r="I29" s="10">
        <f t="shared" si="4"/>
        <v>2</v>
      </c>
      <c r="J29" s="10">
        <f t="shared" si="4"/>
        <v>1</v>
      </c>
      <c r="K29" s="10">
        <f t="shared" si="4"/>
        <v>0</v>
      </c>
      <c r="L29" s="10">
        <f t="shared" si="4"/>
        <v>0</v>
      </c>
      <c r="M29" s="10">
        <f t="shared" si="4"/>
        <v>0</v>
      </c>
      <c r="N29" s="10">
        <f t="shared" si="4"/>
        <v>0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0</v>
      </c>
      <c r="S29" s="10">
        <f t="shared" si="4"/>
        <v>0</v>
      </c>
      <c r="T29" s="11">
        <f t="shared" si="6"/>
        <v>0.25</v>
      </c>
      <c r="U29" s="11">
        <f t="shared" si="7"/>
        <v>0.25</v>
      </c>
      <c r="V29" s="11">
        <f t="shared" si="8"/>
        <v>0.25</v>
      </c>
      <c r="W29" s="12">
        <f t="shared" si="9"/>
        <v>0.5</v>
      </c>
    </row>
    <row r="30" spans="2:23" x14ac:dyDescent="0.4">
      <c r="B30" s="48"/>
      <c r="C30" t="s">
        <v>92</v>
      </c>
      <c r="D30" s="10">
        <f t="shared" si="5"/>
        <v>1</v>
      </c>
      <c r="E30" s="10">
        <f t="shared" si="4"/>
        <v>3</v>
      </c>
      <c r="F30" s="10">
        <f t="shared" si="4"/>
        <v>3</v>
      </c>
      <c r="G30" s="10">
        <f t="shared" si="4"/>
        <v>1</v>
      </c>
      <c r="H30" s="10">
        <f t="shared" si="4"/>
        <v>2</v>
      </c>
      <c r="I30" s="10">
        <f t="shared" si="4"/>
        <v>0</v>
      </c>
      <c r="J30" s="10">
        <f t="shared" si="4"/>
        <v>1</v>
      </c>
      <c r="K30" s="10">
        <f t="shared" si="4"/>
        <v>0</v>
      </c>
      <c r="L30" s="10">
        <f t="shared" si="4"/>
        <v>0</v>
      </c>
      <c r="M30" s="10">
        <f t="shared" si="4"/>
        <v>0</v>
      </c>
      <c r="N30" s="10">
        <f t="shared" si="4"/>
        <v>0</v>
      </c>
      <c r="O30" s="10">
        <f t="shared" si="4"/>
        <v>2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  <c r="T30" s="11">
        <f t="shared" si="6"/>
        <v>0.33333333333333331</v>
      </c>
      <c r="U30" s="11">
        <f t="shared" si="7"/>
        <v>0.33333333333333331</v>
      </c>
      <c r="V30" s="11">
        <f t="shared" si="8"/>
        <v>1</v>
      </c>
      <c r="W30" s="12">
        <f t="shared" si="9"/>
        <v>1.3333333333333333</v>
      </c>
    </row>
    <row r="31" spans="2:23" x14ac:dyDescent="0.4">
      <c r="B31" s="48"/>
      <c r="C31" t="s">
        <v>96</v>
      </c>
      <c r="D31" s="10">
        <f t="shared" si="5"/>
        <v>1</v>
      </c>
      <c r="E31" s="10">
        <f t="shared" si="4"/>
        <v>3</v>
      </c>
      <c r="F31" s="10">
        <f t="shared" si="4"/>
        <v>3</v>
      </c>
      <c r="G31" s="10">
        <f t="shared" si="4"/>
        <v>0</v>
      </c>
      <c r="H31" s="10">
        <f t="shared" si="4"/>
        <v>1</v>
      </c>
      <c r="I31" s="10">
        <f t="shared" si="4"/>
        <v>2</v>
      </c>
      <c r="J31" s="10">
        <f t="shared" si="4"/>
        <v>0</v>
      </c>
      <c r="K31" s="10">
        <f t="shared" si="4"/>
        <v>0</v>
      </c>
      <c r="L31" s="10">
        <f t="shared" si="4"/>
        <v>0</v>
      </c>
      <c r="M31" s="10">
        <f t="shared" si="4"/>
        <v>1</v>
      </c>
      <c r="N31" s="10">
        <f t="shared" si="4"/>
        <v>0</v>
      </c>
      <c r="O31" s="10">
        <f t="shared" si="4"/>
        <v>0</v>
      </c>
      <c r="P31" s="10">
        <f t="shared" si="4"/>
        <v>0</v>
      </c>
      <c r="Q31" s="10">
        <f t="shared" si="4"/>
        <v>0</v>
      </c>
      <c r="R31" s="10">
        <f t="shared" si="4"/>
        <v>0</v>
      </c>
      <c r="S31" s="10">
        <f t="shared" si="4"/>
        <v>0</v>
      </c>
      <c r="T31" s="11">
        <f t="shared" si="6"/>
        <v>0</v>
      </c>
      <c r="U31" s="11">
        <f t="shared" si="7"/>
        <v>1.3333333333333333</v>
      </c>
      <c r="V31" s="11">
        <f t="shared" si="8"/>
        <v>0</v>
      </c>
      <c r="W31" s="12">
        <f t="shared" si="9"/>
        <v>1.3333333333333333</v>
      </c>
    </row>
    <row r="32" spans="2:23" x14ac:dyDescent="0.4">
      <c r="B32" s="48"/>
      <c r="C32" t="s">
        <v>95</v>
      </c>
      <c r="D32" s="10">
        <f t="shared" si="5"/>
        <v>1</v>
      </c>
      <c r="E32" s="10">
        <f t="shared" si="4"/>
        <v>3</v>
      </c>
      <c r="F32" s="10">
        <f t="shared" si="4"/>
        <v>3</v>
      </c>
      <c r="G32" s="10">
        <f t="shared" si="4"/>
        <v>2</v>
      </c>
      <c r="H32" s="10">
        <f t="shared" si="4"/>
        <v>1</v>
      </c>
      <c r="I32" s="10">
        <f t="shared" si="4"/>
        <v>0</v>
      </c>
      <c r="J32" s="10">
        <f t="shared" si="4"/>
        <v>2</v>
      </c>
      <c r="K32" s="10">
        <f t="shared" si="4"/>
        <v>0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1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>
        <f t="shared" si="6"/>
        <v>0.66666666666666663</v>
      </c>
      <c r="U32" s="11">
        <f t="shared" si="7"/>
        <v>0.66666666666666663</v>
      </c>
      <c r="V32" s="11">
        <f t="shared" si="8"/>
        <v>1</v>
      </c>
      <c r="W32" s="12">
        <f t="shared" si="9"/>
        <v>1.6666666666666665</v>
      </c>
    </row>
    <row r="33" spans="2:23" x14ac:dyDescent="0.4">
      <c r="B33" s="48"/>
      <c r="C33" t="s">
        <v>6</v>
      </c>
      <c r="D33" s="10">
        <f t="shared" si="5"/>
        <v>1</v>
      </c>
      <c r="E33" s="10">
        <f t="shared" si="4"/>
        <v>3</v>
      </c>
      <c r="F33" s="10">
        <f t="shared" si="4"/>
        <v>2</v>
      </c>
      <c r="G33" s="10">
        <f t="shared" si="4"/>
        <v>1</v>
      </c>
      <c r="H33" s="10">
        <f t="shared" si="4"/>
        <v>0</v>
      </c>
      <c r="I33" s="10">
        <f t="shared" si="4"/>
        <v>1</v>
      </c>
      <c r="J33" s="10">
        <f t="shared" si="4"/>
        <v>1</v>
      </c>
      <c r="K33" s="10">
        <f t="shared" si="4"/>
        <v>0</v>
      </c>
      <c r="L33" s="10">
        <f t="shared" si="4"/>
        <v>0</v>
      </c>
      <c r="M33" s="10">
        <f t="shared" si="4"/>
        <v>0</v>
      </c>
      <c r="N33" s="10">
        <f t="shared" si="4"/>
        <v>1</v>
      </c>
      <c r="O33" s="10">
        <f t="shared" si="4"/>
        <v>0</v>
      </c>
      <c r="P33" s="10">
        <f t="shared" si="4"/>
        <v>0</v>
      </c>
      <c r="Q33" s="10">
        <f t="shared" si="4"/>
        <v>0</v>
      </c>
      <c r="R33" s="10">
        <f t="shared" si="4"/>
        <v>0</v>
      </c>
      <c r="S33" s="10">
        <f t="shared" si="4"/>
        <v>0</v>
      </c>
      <c r="T33" s="11">
        <f t="shared" si="6"/>
        <v>0.5</v>
      </c>
      <c r="U33" s="11">
        <f t="shared" si="7"/>
        <v>0.5</v>
      </c>
      <c r="V33" s="11">
        <f t="shared" si="8"/>
        <v>0.66666666666666663</v>
      </c>
      <c r="W33" s="12">
        <f t="shared" si="9"/>
        <v>1.1666666666666665</v>
      </c>
    </row>
    <row r="34" spans="2:23" x14ac:dyDescent="0.4">
      <c r="B34" s="48"/>
      <c r="C34" t="s">
        <v>128</v>
      </c>
      <c r="D34" s="10">
        <f>VLOOKUP($C34,$C$4:$S$19,MATCH(D$26,$C$3:$S$3,0),FALSE)</f>
        <v>1</v>
      </c>
      <c r="E34" s="10">
        <f t="shared" ref="E34:S34" si="10">VLOOKUP($C34,$C$4:$S$19,MATCH(E$26,$C$3:$S$3,0),FALSE)</f>
        <v>3</v>
      </c>
      <c r="F34" s="10">
        <f t="shared" si="10"/>
        <v>3</v>
      </c>
      <c r="G34" s="10">
        <f t="shared" si="10"/>
        <v>1</v>
      </c>
      <c r="H34" s="10">
        <f t="shared" si="10"/>
        <v>0</v>
      </c>
      <c r="I34" s="10">
        <f t="shared" si="10"/>
        <v>1</v>
      </c>
      <c r="J34" s="10">
        <f t="shared" si="10"/>
        <v>1</v>
      </c>
      <c r="K34" s="10">
        <f t="shared" si="10"/>
        <v>0</v>
      </c>
      <c r="L34" s="10">
        <f t="shared" si="10"/>
        <v>0</v>
      </c>
      <c r="M34" s="10">
        <f t="shared" si="10"/>
        <v>0</v>
      </c>
      <c r="N34" s="10">
        <f t="shared" si="10"/>
        <v>0</v>
      </c>
      <c r="O34" s="10">
        <f t="shared" si="10"/>
        <v>0</v>
      </c>
      <c r="P34" s="10">
        <f t="shared" si="10"/>
        <v>0</v>
      </c>
      <c r="Q34" s="10">
        <f t="shared" si="10"/>
        <v>0</v>
      </c>
      <c r="R34" s="10">
        <f t="shared" si="10"/>
        <v>0</v>
      </c>
      <c r="S34" s="10">
        <f t="shared" si="10"/>
        <v>0</v>
      </c>
      <c r="T34" s="11">
        <f t="shared" si="6"/>
        <v>0.33333333333333331</v>
      </c>
      <c r="U34" s="11">
        <f t="shared" si="7"/>
        <v>0.33333333333333331</v>
      </c>
      <c r="V34" s="11">
        <f t="shared" si="8"/>
        <v>0.33333333333333331</v>
      </c>
      <c r="W34" s="12">
        <f t="shared" si="9"/>
        <v>0.66666666666666663</v>
      </c>
    </row>
    <row r="35" spans="2:23" x14ac:dyDescent="0.4">
      <c r="B35" s="48"/>
      <c r="C35" t="s">
        <v>1</v>
      </c>
      <c r="D35" s="10">
        <f t="shared" si="5"/>
        <v>1</v>
      </c>
      <c r="E35" s="10">
        <f t="shared" si="4"/>
        <v>3</v>
      </c>
      <c r="F35" s="10">
        <f t="shared" si="4"/>
        <v>3</v>
      </c>
      <c r="G35" s="10">
        <f t="shared" si="4"/>
        <v>1</v>
      </c>
      <c r="H35" s="10">
        <f t="shared" si="4"/>
        <v>1</v>
      </c>
      <c r="I35" s="10">
        <f t="shared" si="4"/>
        <v>0</v>
      </c>
      <c r="J35" s="10">
        <f t="shared" si="4"/>
        <v>1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1">
        <f t="shared" si="6"/>
        <v>0.33333333333333331</v>
      </c>
      <c r="U35" s="11">
        <f t="shared" si="7"/>
        <v>0.33333333333333331</v>
      </c>
      <c r="V35" s="11">
        <f t="shared" si="8"/>
        <v>0.33333333333333331</v>
      </c>
      <c r="W35" s="12">
        <f t="shared" si="9"/>
        <v>0.66666666666666663</v>
      </c>
    </row>
    <row r="36" spans="2:23" x14ac:dyDescent="0.4">
      <c r="B36" s="48"/>
      <c r="C36" t="s">
        <v>94</v>
      </c>
      <c r="D36" s="10">
        <f t="shared" si="5"/>
        <v>1</v>
      </c>
      <c r="E36" s="10">
        <f t="shared" si="4"/>
        <v>3</v>
      </c>
      <c r="F36" s="10">
        <f t="shared" si="4"/>
        <v>3</v>
      </c>
      <c r="G36" s="10">
        <f t="shared" si="4"/>
        <v>1</v>
      </c>
      <c r="H36" s="10">
        <f t="shared" si="4"/>
        <v>1</v>
      </c>
      <c r="I36" s="10">
        <f t="shared" si="4"/>
        <v>0</v>
      </c>
      <c r="J36" s="10">
        <f t="shared" si="4"/>
        <v>1</v>
      </c>
      <c r="K36" s="10">
        <f t="shared" si="4"/>
        <v>0</v>
      </c>
      <c r="L36" s="10">
        <f t="shared" si="4"/>
        <v>0</v>
      </c>
      <c r="M36" s="10">
        <f t="shared" si="4"/>
        <v>0</v>
      </c>
      <c r="N36" s="10">
        <f t="shared" si="4"/>
        <v>0</v>
      </c>
      <c r="O36" s="10">
        <f t="shared" si="4"/>
        <v>0</v>
      </c>
      <c r="P36" s="10">
        <f t="shared" si="4"/>
        <v>0</v>
      </c>
      <c r="Q36" s="10">
        <f t="shared" si="4"/>
        <v>0</v>
      </c>
      <c r="R36" s="10">
        <f t="shared" si="4"/>
        <v>0</v>
      </c>
      <c r="S36" s="10">
        <f t="shared" si="4"/>
        <v>0</v>
      </c>
      <c r="T36" s="11">
        <f t="shared" si="6"/>
        <v>0.33333333333333331</v>
      </c>
      <c r="U36" s="11">
        <f t="shared" si="7"/>
        <v>0.33333333333333331</v>
      </c>
      <c r="V36" s="11">
        <f t="shared" si="8"/>
        <v>0.33333333333333331</v>
      </c>
      <c r="W36" s="12">
        <f t="shared" si="9"/>
        <v>0.66666666666666663</v>
      </c>
    </row>
    <row r="37" spans="2:23" x14ac:dyDescent="0.4">
      <c r="B37" s="48"/>
      <c r="D37" s="10"/>
      <c r="E37" s="10"/>
      <c r="F37" s="10"/>
      <c r="G37" s="10"/>
      <c r="H37" s="24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1"/>
      <c r="U37" s="11"/>
      <c r="V37" s="11"/>
      <c r="W37" s="12"/>
    </row>
    <row r="38" spans="2:23" x14ac:dyDescent="0.4">
      <c r="B38" s="48"/>
      <c r="C38" s="3" t="s">
        <v>5</v>
      </c>
      <c r="D38" s="13" t="s">
        <v>49</v>
      </c>
      <c r="E38" s="13" t="s">
        <v>4</v>
      </c>
      <c r="F38" s="13" t="s">
        <v>3</v>
      </c>
      <c r="G38" s="13" t="s">
        <v>2</v>
      </c>
      <c r="H38" s="29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48"/>
      <c r="C39" s="4" t="s">
        <v>1</v>
      </c>
      <c r="D39" s="10"/>
      <c r="E39" s="10"/>
      <c r="F39" s="10"/>
      <c r="G39" s="10"/>
      <c r="H39" s="20"/>
      <c r="I39" s="10"/>
      <c r="J39" s="10"/>
      <c r="K39" s="10"/>
      <c r="L39" s="10"/>
      <c r="M39" s="33" t="s">
        <v>53</v>
      </c>
      <c r="N39" s="34"/>
      <c r="O39" s="33" t="s">
        <v>67</v>
      </c>
      <c r="P39" s="33"/>
      <c r="Q39" s="33"/>
      <c r="R39" s="33"/>
      <c r="S39" s="10"/>
      <c r="T39" s="10"/>
      <c r="U39" s="11"/>
      <c r="V39" s="11"/>
      <c r="W39" s="12"/>
    </row>
    <row r="40" spans="2:23" ht="15" thickBot="1" x14ac:dyDescent="0.45">
      <c r="B40" s="48"/>
      <c r="C40" s="7" t="s">
        <v>40</v>
      </c>
      <c r="D40" s="10"/>
      <c r="E40" s="10"/>
      <c r="F40" s="10"/>
      <c r="G40" s="10"/>
      <c r="H40" s="20"/>
      <c r="I40" s="14"/>
      <c r="J40" s="14"/>
      <c r="K40" s="14"/>
      <c r="L40" s="14"/>
      <c r="M40" s="35"/>
      <c r="N40" s="35"/>
      <c r="O40" s="35" t="s">
        <v>52</v>
      </c>
      <c r="P40" s="36"/>
      <c r="Q40" s="35"/>
      <c r="R40" s="35"/>
      <c r="S40" s="14"/>
      <c r="T40" s="14"/>
      <c r="U40" s="15"/>
      <c r="V40" s="15"/>
      <c r="W40" s="16"/>
    </row>
  </sheetData>
  <mergeCells count="1">
    <mergeCell ref="B26:B40"/>
  </mergeCells>
  <pageMargins left="0.7" right="0.7" top="0.75" bottom="0.75" header="0.3" footer="0.3"/>
  <pageSetup orientation="portrait" r:id="rId1"/>
  <ignoredErrors>
    <ignoredError sqref="D34:S34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9BFB0-F23B-4889-8343-0845E5522852}">
  <dimension ref="B2:W40"/>
  <sheetViews>
    <sheetView topLeftCell="J17" zoomScale="70" zoomScaleNormal="70" workbookViewId="0">
      <selection activeCell="J17" sqref="A1:XFD1048576"/>
    </sheetView>
  </sheetViews>
  <sheetFormatPr defaultRowHeight="14.6" x14ac:dyDescent="0.4"/>
  <cols>
    <col min="14" max="14" width="9.765625" bestFit="1" customWidth="1"/>
    <col min="15" max="15" width="9.23046875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48</v>
      </c>
      <c r="D4" s="21">
        <v>1</v>
      </c>
      <c r="E4" s="21">
        <v>4</v>
      </c>
      <c r="F4" s="21">
        <v>4</v>
      </c>
      <c r="G4" s="21">
        <v>3</v>
      </c>
      <c r="H4" s="21">
        <v>2</v>
      </c>
      <c r="I4" s="21">
        <v>3</v>
      </c>
      <c r="J4" s="21">
        <v>1</v>
      </c>
      <c r="K4" s="21">
        <v>2</v>
      </c>
      <c r="L4" s="21"/>
      <c r="M4" s="21"/>
      <c r="N4" s="21"/>
      <c r="O4" s="21">
        <v>1</v>
      </c>
      <c r="P4" s="21"/>
      <c r="Q4" s="21"/>
      <c r="R4" s="21"/>
      <c r="S4" s="21"/>
      <c r="T4" s="11">
        <f>G4/F4</f>
        <v>0.75</v>
      </c>
      <c r="U4" s="11">
        <f>(J4+(2*K4)+(3*L4)+(4*M4))/F4</f>
        <v>1.25</v>
      </c>
      <c r="V4" s="11">
        <f>(G4+N4+Q4+O4)/E4</f>
        <v>1</v>
      </c>
      <c r="W4" s="12">
        <f>U4+V4</f>
        <v>2.25</v>
      </c>
    </row>
    <row r="5" spans="3:23" x14ac:dyDescent="0.4">
      <c r="C5" t="s">
        <v>40</v>
      </c>
      <c r="D5" s="21">
        <v>1</v>
      </c>
      <c r="E5" s="21">
        <v>4</v>
      </c>
      <c r="F5" s="21">
        <v>4</v>
      </c>
      <c r="G5" s="21">
        <v>3</v>
      </c>
      <c r="H5" s="21">
        <v>2</v>
      </c>
      <c r="I5" s="21">
        <v>3</v>
      </c>
      <c r="J5" s="21">
        <v>2</v>
      </c>
      <c r="K5" s="21">
        <v>1</v>
      </c>
      <c r="L5" s="21"/>
      <c r="M5" s="21"/>
      <c r="N5" s="21"/>
      <c r="O5" s="21"/>
      <c r="P5" s="21"/>
      <c r="Q5" s="21"/>
      <c r="R5" s="21"/>
      <c r="S5" s="21"/>
      <c r="T5" s="11">
        <f t="shared" ref="T5:T19" si="0">G5/F5</f>
        <v>0.75</v>
      </c>
      <c r="U5" s="11">
        <f t="shared" ref="U5:U19" si="1">(J5+(2*K5)+(3*L5)+(4*M5))/F5</f>
        <v>1</v>
      </c>
      <c r="V5" s="11">
        <f t="shared" ref="V5:V19" si="2">(G5+N5+Q5+O5)/E5</f>
        <v>0.75</v>
      </c>
      <c r="W5" s="12">
        <f t="shared" ref="W5:W19" si="3">U5+V5</f>
        <v>1.75</v>
      </c>
    </row>
    <row r="6" spans="3:23" x14ac:dyDescent="0.4">
      <c r="C6" t="s">
        <v>93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11" t="e">
        <f t="shared" si="0"/>
        <v>#DIV/0!</v>
      </c>
      <c r="U6" s="11" t="e">
        <f t="shared" si="1"/>
        <v>#DIV/0!</v>
      </c>
      <c r="V6" s="11" t="e">
        <f t="shared" si="2"/>
        <v>#DIV/0!</v>
      </c>
      <c r="W6" s="12" t="e">
        <f t="shared" si="3"/>
        <v>#DIV/0!</v>
      </c>
    </row>
    <row r="7" spans="3:23" x14ac:dyDescent="0.4">
      <c r="C7" t="s">
        <v>92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11" t="e">
        <f t="shared" si="0"/>
        <v>#DIV/0!</v>
      </c>
      <c r="U7" s="11" t="e">
        <f t="shared" si="1"/>
        <v>#DIV/0!</v>
      </c>
      <c r="V7" s="11" t="e">
        <f t="shared" si="2"/>
        <v>#DIV/0!</v>
      </c>
      <c r="W7" s="12" t="e">
        <f t="shared" si="3"/>
        <v>#DIV/0!</v>
      </c>
    </row>
    <row r="8" spans="3:23" x14ac:dyDescent="0.4">
      <c r="C8" t="s">
        <v>47</v>
      </c>
      <c r="L8" s="21"/>
      <c r="M8" s="21"/>
      <c r="N8" s="21"/>
      <c r="O8" s="21"/>
      <c r="P8" s="21"/>
      <c r="Q8" s="21"/>
      <c r="R8" s="21"/>
      <c r="S8" s="21"/>
      <c r="T8" s="11">
        <f>G11/F11</f>
        <v>0.75</v>
      </c>
      <c r="U8" s="11">
        <f>(J11+(2*K11)+(3*L8)+(4*M8))/F11</f>
        <v>1</v>
      </c>
      <c r="V8" s="11">
        <f>(G11+N8+Q8+O8)/E11</f>
        <v>0.75</v>
      </c>
      <c r="W8" s="12">
        <f t="shared" si="3"/>
        <v>1.75</v>
      </c>
    </row>
    <row r="9" spans="3:23" x14ac:dyDescent="0.4">
      <c r="C9" t="s">
        <v>94</v>
      </c>
      <c r="D9" s="21">
        <v>1</v>
      </c>
      <c r="E9" s="21">
        <v>4</v>
      </c>
      <c r="F9" s="21">
        <v>4</v>
      </c>
      <c r="G9" s="21">
        <v>2</v>
      </c>
      <c r="H9" s="21">
        <v>2</v>
      </c>
      <c r="I9" s="21">
        <v>2</v>
      </c>
      <c r="J9" s="21">
        <v>1</v>
      </c>
      <c r="K9" s="21"/>
      <c r="L9" s="21"/>
      <c r="M9" s="21">
        <v>1</v>
      </c>
      <c r="N9" s="21"/>
      <c r="O9" s="21">
        <v>1</v>
      </c>
      <c r="P9" s="21"/>
      <c r="Q9" s="21"/>
      <c r="R9" s="21"/>
      <c r="S9" s="21"/>
      <c r="T9" s="11">
        <f t="shared" si="0"/>
        <v>0.5</v>
      </c>
      <c r="U9" s="11">
        <f t="shared" si="1"/>
        <v>1.25</v>
      </c>
      <c r="V9" s="11">
        <f t="shared" si="2"/>
        <v>0.75</v>
      </c>
      <c r="W9" s="12">
        <f t="shared" si="3"/>
        <v>2</v>
      </c>
    </row>
    <row r="10" spans="3:23" x14ac:dyDescent="0.4">
      <c r="C10" t="s">
        <v>6</v>
      </c>
      <c r="D10" s="21">
        <v>1</v>
      </c>
      <c r="E10" s="21">
        <v>4</v>
      </c>
      <c r="F10" s="21">
        <v>4</v>
      </c>
      <c r="G10" s="21">
        <v>4</v>
      </c>
      <c r="H10" s="21">
        <v>2</v>
      </c>
      <c r="I10" s="21">
        <v>2</v>
      </c>
      <c r="J10" s="21">
        <v>4</v>
      </c>
      <c r="K10" s="21"/>
      <c r="L10" s="21"/>
      <c r="M10" s="21"/>
      <c r="N10" s="21"/>
      <c r="O10" s="21"/>
      <c r="P10" s="21"/>
      <c r="Q10" s="21"/>
      <c r="R10" s="21"/>
      <c r="S10" s="21"/>
      <c r="T10" s="11">
        <f t="shared" si="0"/>
        <v>1</v>
      </c>
      <c r="U10" s="11">
        <f t="shared" si="1"/>
        <v>1</v>
      </c>
      <c r="V10" s="11">
        <f t="shared" si="2"/>
        <v>1</v>
      </c>
      <c r="W10" s="12">
        <f t="shared" si="3"/>
        <v>2</v>
      </c>
    </row>
    <row r="11" spans="3:23" x14ac:dyDescent="0.4">
      <c r="C11" t="s">
        <v>95</v>
      </c>
      <c r="D11" s="21">
        <v>1</v>
      </c>
      <c r="E11" s="21">
        <v>4</v>
      </c>
      <c r="F11" s="21">
        <v>4</v>
      </c>
      <c r="G11" s="21">
        <v>3</v>
      </c>
      <c r="H11" s="21">
        <v>1</v>
      </c>
      <c r="I11" s="21">
        <v>4</v>
      </c>
      <c r="J11" s="21">
        <v>2</v>
      </c>
      <c r="K11" s="21">
        <v>1</v>
      </c>
      <c r="L11" s="21"/>
      <c r="M11" s="21"/>
      <c r="N11" s="21"/>
      <c r="O11" s="21"/>
      <c r="P11" s="21"/>
      <c r="Q11" s="21"/>
      <c r="R11" s="21"/>
      <c r="S11" s="21"/>
      <c r="T11" s="11">
        <f t="shared" si="0"/>
        <v>0.75</v>
      </c>
      <c r="U11" s="11">
        <f t="shared" si="1"/>
        <v>1</v>
      </c>
      <c r="V11" s="11">
        <f t="shared" si="2"/>
        <v>0.75</v>
      </c>
      <c r="W11" s="12">
        <f t="shared" si="3"/>
        <v>1.75</v>
      </c>
    </row>
    <row r="12" spans="3:23" x14ac:dyDescent="0.4">
      <c r="C12" t="s">
        <v>1</v>
      </c>
      <c r="D12" s="21">
        <v>1</v>
      </c>
      <c r="E12" s="21">
        <v>3</v>
      </c>
      <c r="F12" s="21">
        <v>3</v>
      </c>
      <c r="G12" s="21">
        <v>2</v>
      </c>
      <c r="H12" s="21">
        <v>2</v>
      </c>
      <c r="I12" s="21">
        <v>2</v>
      </c>
      <c r="J12" s="21">
        <v>2</v>
      </c>
      <c r="K12" s="21"/>
      <c r="L12" s="21"/>
      <c r="M12" s="21"/>
      <c r="N12" s="21"/>
      <c r="O12" s="21"/>
      <c r="P12" s="21"/>
      <c r="Q12" s="21"/>
      <c r="R12" s="21"/>
      <c r="S12" s="21"/>
      <c r="T12" s="11">
        <f t="shared" si="0"/>
        <v>0.66666666666666663</v>
      </c>
      <c r="U12" s="11">
        <f t="shared" si="1"/>
        <v>0.66666666666666663</v>
      </c>
      <c r="V12" s="11">
        <f t="shared" si="2"/>
        <v>0.66666666666666663</v>
      </c>
      <c r="W12" s="12">
        <f t="shared" si="3"/>
        <v>1.3333333333333333</v>
      </c>
    </row>
    <row r="13" spans="3:23" x14ac:dyDescent="0.4">
      <c r="C13" t="s">
        <v>96</v>
      </c>
      <c r="D13" s="21">
        <v>1</v>
      </c>
      <c r="E13" s="21">
        <v>4</v>
      </c>
      <c r="F13" s="21">
        <v>4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11">
        <f t="shared" si="0"/>
        <v>0</v>
      </c>
      <c r="U13" s="11">
        <f t="shared" si="1"/>
        <v>0</v>
      </c>
      <c r="V13" s="11">
        <f t="shared" si="2"/>
        <v>0</v>
      </c>
      <c r="W13" s="12">
        <f t="shared" si="3"/>
        <v>0</v>
      </c>
    </row>
    <row r="14" spans="3:23" x14ac:dyDescent="0.4">
      <c r="C14" t="s">
        <v>46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11" t="e">
        <f t="shared" si="0"/>
        <v>#DIV/0!</v>
      </c>
      <c r="U14" s="11" t="e">
        <f t="shared" si="1"/>
        <v>#DIV/0!</v>
      </c>
      <c r="V14" s="11" t="e">
        <f t="shared" si="2"/>
        <v>#DIV/0!</v>
      </c>
      <c r="W14" s="12" t="e">
        <f t="shared" si="3"/>
        <v>#DIV/0!</v>
      </c>
    </row>
    <row r="15" spans="3:23" x14ac:dyDescent="0.4">
      <c r="C15" t="s">
        <v>13</v>
      </c>
      <c r="D15" s="21">
        <v>1</v>
      </c>
      <c r="E15" s="21">
        <v>4</v>
      </c>
      <c r="F15" s="21">
        <v>4</v>
      </c>
      <c r="G15" s="21">
        <v>3</v>
      </c>
      <c r="H15" s="21">
        <v>3</v>
      </c>
      <c r="I15" s="21">
        <v>1</v>
      </c>
      <c r="J15" s="21">
        <v>3</v>
      </c>
      <c r="K15" s="21"/>
      <c r="L15" s="21"/>
      <c r="M15" s="21"/>
      <c r="N15" s="21"/>
      <c r="O15" s="21">
        <v>1</v>
      </c>
      <c r="P15" s="21"/>
      <c r="Q15" s="21"/>
      <c r="R15" s="21"/>
      <c r="S15" s="21"/>
      <c r="T15" s="11">
        <f t="shared" si="0"/>
        <v>0.75</v>
      </c>
      <c r="U15" s="11">
        <f t="shared" si="1"/>
        <v>0.75</v>
      </c>
      <c r="V15" s="11">
        <f t="shared" si="2"/>
        <v>1</v>
      </c>
      <c r="W15" s="12">
        <f t="shared" si="3"/>
        <v>1.75</v>
      </c>
    </row>
    <row r="16" spans="3:23" x14ac:dyDescent="0.4">
      <c r="C16" t="s">
        <v>104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11" t="e">
        <f t="shared" si="0"/>
        <v>#DIV/0!</v>
      </c>
      <c r="U16" s="11" t="e">
        <f t="shared" si="1"/>
        <v>#DIV/0!</v>
      </c>
      <c r="V16" s="11" t="e">
        <f t="shared" si="2"/>
        <v>#DIV/0!</v>
      </c>
      <c r="W16" s="12" t="e">
        <f t="shared" si="3"/>
        <v>#DIV/0!</v>
      </c>
    </row>
    <row r="17" spans="2:23" x14ac:dyDescent="0.4">
      <c r="C17" t="s">
        <v>11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11" t="e">
        <f t="shared" si="0"/>
        <v>#DIV/0!</v>
      </c>
      <c r="U17" s="11" t="e">
        <f t="shared" si="1"/>
        <v>#DIV/0!</v>
      </c>
      <c r="V17" s="11" t="e">
        <f t="shared" si="2"/>
        <v>#DIV/0!</v>
      </c>
      <c r="W17" s="12" t="e">
        <f t="shared" si="3"/>
        <v>#DIV/0!</v>
      </c>
    </row>
    <row r="18" spans="2:23" x14ac:dyDescent="0.4">
      <c r="C18" t="s">
        <v>120</v>
      </c>
      <c r="D18" s="21">
        <v>1</v>
      </c>
      <c r="E18" s="21">
        <v>4</v>
      </c>
      <c r="F18" s="21">
        <v>4</v>
      </c>
      <c r="G18" s="21">
        <v>3</v>
      </c>
      <c r="H18" s="21">
        <v>3</v>
      </c>
      <c r="I18" s="21">
        <v>2</v>
      </c>
      <c r="J18" s="21">
        <v>2</v>
      </c>
      <c r="K18" s="21">
        <v>1</v>
      </c>
      <c r="L18" s="21"/>
      <c r="M18" s="21"/>
      <c r="N18" s="21"/>
      <c r="O18" s="21"/>
      <c r="P18" s="21"/>
      <c r="Q18" s="21"/>
      <c r="R18" s="21"/>
      <c r="S18" s="21"/>
      <c r="T18" s="11">
        <f t="shared" si="0"/>
        <v>0.75</v>
      </c>
      <c r="U18" s="11">
        <f t="shared" si="1"/>
        <v>1</v>
      </c>
      <c r="V18" s="11">
        <f t="shared" si="2"/>
        <v>0.75</v>
      </c>
      <c r="W18" s="12">
        <f t="shared" si="3"/>
        <v>1.75</v>
      </c>
    </row>
    <row r="19" spans="2:23" x14ac:dyDescent="0.4">
      <c r="C19" t="s">
        <v>128</v>
      </c>
      <c r="D19" s="21">
        <v>1</v>
      </c>
      <c r="E19" s="21">
        <v>3</v>
      </c>
      <c r="F19" s="21">
        <v>3</v>
      </c>
      <c r="G19" s="21">
        <v>2</v>
      </c>
      <c r="H19" s="21">
        <v>2</v>
      </c>
      <c r="I19" s="21"/>
      <c r="J19" s="21">
        <v>2</v>
      </c>
      <c r="P19" s="21"/>
      <c r="Q19" s="21"/>
      <c r="R19" s="21"/>
      <c r="S19" s="21"/>
      <c r="T19" s="11">
        <f t="shared" si="0"/>
        <v>0.66666666666666663</v>
      </c>
      <c r="U19" s="11">
        <f t="shared" si="1"/>
        <v>0.66666666666666663</v>
      </c>
      <c r="V19" s="11">
        <f t="shared" si="2"/>
        <v>0.66666666666666663</v>
      </c>
      <c r="W19" s="12">
        <f t="shared" si="3"/>
        <v>1.3333333333333333</v>
      </c>
    </row>
    <row r="20" spans="2:23" x14ac:dyDescent="0.4">
      <c r="C20" t="s">
        <v>5</v>
      </c>
      <c r="D20" t="s">
        <v>49</v>
      </c>
      <c r="E20" t="s">
        <v>4</v>
      </c>
      <c r="F20" t="s">
        <v>3</v>
      </c>
      <c r="G20" t="s">
        <v>2</v>
      </c>
      <c r="H20" t="s">
        <v>36</v>
      </c>
      <c r="I20" t="s">
        <v>42</v>
      </c>
    </row>
    <row r="21" spans="2:23" x14ac:dyDescent="0.4">
      <c r="C21" t="s">
        <v>1</v>
      </c>
      <c r="D21" s="21"/>
      <c r="E21" s="21"/>
      <c r="F21" s="21"/>
      <c r="G21" s="21"/>
      <c r="H21" s="21"/>
      <c r="I21" s="10"/>
    </row>
    <row r="22" spans="2:23" x14ac:dyDescent="0.4">
      <c r="C22" t="s">
        <v>104</v>
      </c>
      <c r="I22" s="10"/>
    </row>
    <row r="23" spans="2:23" x14ac:dyDescent="0.4">
      <c r="C23" t="s">
        <v>40</v>
      </c>
      <c r="D23" s="21"/>
      <c r="E23" s="21"/>
      <c r="F23" s="21"/>
      <c r="G23" s="21"/>
      <c r="H23" s="38"/>
      <c r="I23" s="10"/>
    </row>
    <row r="25" spans="2:23" ht="15" thickBot="1" x14ac:dyDescent="0.45"/>
    <row r="26" spans="2:23" ht="14.6" customHeight="1" x14ac:dyDescent="0.4">
      <c r="B26" s="47" t="s">
        <v>130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48"/>
      <c r="C27" t="s">
        <v>120</v>
      </c>
      <c r="D27" s="10">
        <f>VLOOKUP($C27,$C$4:$S$18,MATCH(D$26,$C$3:$S$3,0),FALSE)</f>
        <v>1</v>
      </c>
      <c r="E27" s="10">
        <f>VLOOKUP($C27,$C$4:$S$18,MATCH(E$26,$C$3:$S$3,0),FALSE)</f>
        <v>4</v>
      </c>
      <c r="F27" s="10">
        <f>VLOOKUP($C27,$C$4:$S$18,MATCH(F$26,$C$3:$S$3,0),FALSE)</f>
        <v>4</v>
      </c>
      <c r="G27" s="10">
        <f>VLOOKUP($C27,$C$4:$S$18,MATCH(G$26,$C$3:$S$3,0),FALSE)</f>
        <v>3</v>
      </c>
      <c r="H27" s="10">
        <f>VLOOKUP($C27,$C$4:$S$18,MATCH(H$26,$C$3:$S$3,0),FALSE)</f>
        <v>3</v>
      </c>
      <c r="I27" s="10">
        <f>VLOOKUP($C27,$C$4:$S$18,MATCH(I$26,$C$3:$S$3,0),FALSE)</f>
        <v>2</v>
      </c>
      <c r="J27" s="10">
        <f>VLOOKUP($C27,$C$4:$S$18,MATCH(J$26,$C$3:$S$3,0),FALSE)</f>
        <v>2</v>
      </c>
      <c r="K27" s="10">
        <f>VLOOKUP($C27,$C$4:$S$18,MATCH(K$26,$C$3:$S$3,0),FALSE)</f>
        <v>1</v>
      </c>
      <c r="L27" s="10">
        <f>VLOOKUP($C27,$C$4:$S$18,MATCH(L$26,$C$3:$S$3,0),FALSE)</f>
        <v>0</v>
      </c>
      <c r="M27" s="10">
        <f>VLOOKUP($C27,$C$4:$S$18,MATCH(M$26,$C$3:$S$3,0),FALSE)</f>
        <v>0</v>
      </c>
      <c r="N27" s="10">
        <f>VLOOKUP($C27,$C$4:$S$18,MATCH(N$26,$C$3:$S$3,0),FALSE)</f>
        <v>0</v>
      </c>
      <c r="O27" s="10">
        <f>VLOOKUP($C27,$C$4:$S$18,MATCH(O$26,$C$3:$S$3,0),FALSE)</f>
        <v>0</v>
      </c>
      <c r="P27" s="10">
        <f>VLOOKUP($C27,$C$4:$S$18,MATCH(P$26,$C$3:$S$3,0),FALSE)</f>
        <v>0</v>
      </c>
      <c r="Q27" s="10">
        <f>VLOOKUP($C27,$C$4:$S$18,MATCH(Q$26,$C$3:$S$3,0),FALSE)</f>
        <v>0</v>
      </c>
      <c r="R27" s="10">
        <f>VLOOKUP($C27,$C$4:$S$18,MATCH(R$26,$C$3:$S$3,0),FALSE)</f>
        <v>0</v>
      </c>
      <c r="S27" s="10">
        <f>VLOOKUP($C27,$C$4:$S$18,MATCH(S$26,$C$3:$S$3,0),FALSE)</f>
        <v>0</v>
      </c>
      <c r="T27" s="11">
        <f>G27/F27</f>
        <v>0.75</v>
      </c>
      <c r="U27" s="11">
        <f>(J27+(2*K27)+(3*L27)+(4*M27))/F27</f>
        <v>1</v>
      </c>
      <c r="V27" s="11">
        <f>(G27+N27+Q27+O27)/E27</f>
        <v>0.75</v>
      </c>
      <c r="W27" s="12">
        <f>U27+V27</f>
        <v>1.75</v>
      </c>
    </row>
    <row r="28" spans="2:23" x14ac:dyDescent="0.4">
      <c r="B28" s="48"/>
      <c r="C28" t="s">
        <v>48</v>
      </c>
      <c r="D28" s="10">
        <f>VLOOKUP($C28,$C$4:$S$18,MATCH(D$26,$C$3:$S$3,0),FALSE)</f>
        <v>1</v>
      </c>
      <c r="E28" s="10">
        <f>VLOOKUP($C28,$C$4:$S$18,MATCH(E$26,$C$3:$S$3,0),FALSE)</f>
        <v>4</v>
      </c>
      <c r="F28" s="10">
        <f>VLOOKUP($C28,$C$4:$S$18,MATCH(F$26,$C$3:$S$3,0),FALSE)</f>
        <v>4</v>
      </c>
      <c r="G28" s="10">
        <f>VLOOKUP($C28,$C$4:$S$18,MATCH(G$26,$C$3:$S$3,0),FALSE)</f>
        <v>3</v>
      </c>
      <c r="H28" s="10">
        <f>VLOOKUP($C28,$C$4:$S$18,MATCH(H$26,$C$3:$S$3,0),FALSE)</f>
        <v>2</v>
      </c>
      <c r="I28" s="10">
        <f>VLOOKUP($C28,$C$4:$S$18,MATCH(I$26,$C$3:$S$3,0),FALSE)</f>
        <v>3</v>
      </c>
      <c r="J28" s="10">
        <f>VLOOKUP($C28,$C$4:$S$18,MATCH(J$26,$C$3:$S$3,0),FALSE)</f>
        <v>1</v>
      </c>
      <c r="K28" s="10">
        <f>VLOOKUP($C28,$C$4:$S$18,MATCH(K$26,$C$3:$S$3,0),FALSE)</f>
        <v>2</v>
      </c>
      <c r="L28" s="10">
        <f>VLOOKUP($C28,$C$4:$S$18,MATCH(L$26,$C$3:$S$3,0),FALSE)</f>
        <v>0</v>
      </c>
      <c r="M28" s="10">
        <f>VLOOKUP($C28,$C$4:$S$18,MATCH(M$26,$C$3:$S$3,0),FALSE)</f>
        <v>0</v>
      </c>
      <c r="N28" s="10">
        <f>VLOOKUP($C28,$C$4:$S$18,MATCH(N$26,$C$3:$S$3,0),FALSE)</f>
        <v>0</v>
      </c>
      <c r="O28" s="10">
        <f>VLOOKUP($C28,$C$4:$S$18,MATCH(O$26,$C$3:$S$3,0),FALSE)</f>
        <v>1</v>
      </c>
      <c r="P28" s="10">
        <f>VLOOKUP($C28,$C$4:$S$18,MATCH(P$26,$C$3:$S$3,0),FALSE)</f>
        <v>0</v>
      </c>
      <c r="Q28" s="10">
        <f>VLOOKUP($C28,$C$4:$S$18,MATCH(Q$26,$C$3:$S$3,0),FALSE)</f>
        <v>0</v>
      </c>
      <c r="R28" s="10">
        <f>VLOOKUP($C28,$C$4:$S$18,MATCH(R$26,$C$3:$S$3,0),FALSE)</f>
        <v>0</v>
      </c>
      <c r="S28" s="10">
        <f>VLOOKUP($C28,$C$4:$S$18,MATCH(S$26,$C$3:$S$3,0),FALSE)</f>
        <v>0</v>
      </c>
      <c r="T28" s="11">
        <f>G28/F28</f>
        <v>0.75</v>
      </c>
      <c r="U28" s="11">
        <f>(J28+(2*K28)+(3*L28)+(4*M28))/F28</f>
        <v>1.25</v>
      </c>
      <c r="V28" s="11">
        <f>(G28+N28+Q28+O28)/E28</f>
        <v>1</v>
      </c>
      <c r="W28" s="12">
        <f>U28+V28</f>
        <v>2.25</v>
      </c>
    </row>
    <row r="29" spans="2:23" x14ac:dyDescent="0.4">
      <c r="B29" s="48"/>
      <c r="C29" t="s">
        <v>40</v>
      </c>
      <c r="D29" s="10">
        <f>VLOOKUP($C29,$C$4:$S$18,MATCH(D$26,$C$3:$S$3,0),FALSE)</f>
        <v>1</v>
      </c>
      <c r="E29" s="10">
        <f>VLOOKUP($C29,$C$4:$S$18,MATCH(E$26,$C$3:$S$3,0),FALSE)</f>
        <v>4</v>
      </c>
      <c r="F29" s="10">
        <f>VLOOKUP($C29,$C$4:$S$18,MATCH(F$26,$C$3:$S$3,0),FALSE)</f>
        <v>4</v>
      </c>
      <c r="G29" s="10">
        <f>VLOOKUP($C29,$C$4:$S$18,MATCH(G$26,$C$3:$S$3,0),FALSE)</f>
        <v>3</v>
      </c>
      <c r="H29" s="10">
        <f>VLOOKUP($C29,$C$4:$S$18,MATCH(H$26,$C$3:$S$3,0),FALSE)</f>
        <v>2</v>
      </c>
      <c r="I29" s="10">
        <f>VLOOKUP($C29,$C$4:$S$18,MATCH(I$26,$C$3:$S$3,0),FALSE)</f>
        <v>3</v>
      </c>
      <c r="J29" s="10">
        <f>VLOOKUP($C29,$C$4:$S$18,MATCH(J$26,$C$3:$S$3,0),FALSE)</f>
        <v>2</v>
      </c>
      <c r="K29" s="10">
        <f>VLOOKUP($C29,$C$4:$S$18,MATCH(K$26,$C$3:$S$3,0),FALSE)</f>
        <v>1</v>
      </c>
      <c r="L29" s="10">
        <f>VLOOKUP($C29,$C$4:$S$18,MATCH(L$26,$C$3:$S$3,0),FALSE)</f>
        <v>0</v>
      </c>
      <c r="M29" s="10">
        <f>VLOOKUP($C29,$C$4:$S$18,MATCH(M$26,$C$3:$S$3,0),FALSE)</f>
        <v>0</v>
      </c>
      <c r="N29" s="10">
        <f>VLOOKUP($C29,$C$4:$S$18,MATCH(N$26,$C$3:$S$3,0),FALSE)</f>
        <v>0</v>
      </c>
      <c r="O29" s="10">
        <f>VLOOKUP($C29,$C$4:$S$18,MATCH(O$26,$C$3:$S$3,0),FALSE)</f>
        <v>0</v>
      </c>
      <c r="P29" s="10">
        <f>VLOOKUP($C29,$C$4:$S$18,MATCH(P$26,$C$3:$S$3,0),FALSE)</f>
        <v>0</v>
      </c>
      <c r="Q29" s="10">
        <f>VLOOKUP($C29,$C$4:$S$18,MATCH(Q$26,$C$3:$S$3,0),FALSE)</f>
        <v>0</v>
      </c>
      <c r="R29" s="10">
        <f>VLOOKUP($C29,$C$4:$S$18,MATCH(R$26,$C$3:$S$3,0),FALSE)</f>
        <v>0</v>
      </c>
      <c r="S29" s="10">
        <f>VLOOKUP($C29,$C$4:$S$18,MATCH(S$26,$C$3:$S$3,0),FALSE)</f>
        <v>0</v>
      </c>
      <c r="T29" s="11">
        <f>G29/F29</f>
        <v>0.75</v>
      </c>
      <c r="U29" s="11">
        <f>(J29+(2*K29)+(3*L29)+(4*M29))/F29</f>
        <v>1</v>
      </c>
      <c r="V29" s="11">
        <f>(G29+N29+Q29+O29)/E29</f>
        <v>0.75</v>
      </c>
      <c r="W29" s="12">
        <f>U29+V29</f>
        <v>1.75</v>
      </c>
    </row>
    <row r="30" spans="2:23" x14ac:dyDescent="0.4">
      <c r="B30" s="48"/>
      <c r="C30" t="s">
        <v>13</v>
      </c>
      <c r="D30" s="10">
        <f>VLOOKUP($C30,$C$4:$S$18,MATCH(D$26,$C$3:$S$3,0),FALSE)</f>
        <v>1</v>
      </c>
      <c r="E30" s="10">
        <f>VLOOKUP($C30,$C$4:$S$18,MATCH(E$26,$C$3:$S$3,0),FALSE)</f>
        <v>4</v>
      </c>
      <c r="F30" s="10">
        <f>VLOOKUP($C30,$C$4:$S$18,MATCH(F$26,$C$3:$S$3,0),FALSE)</f>
        <v>4</v>
      </c>
      <c r="G30" s="10">
        <f>VLOOKUP($C30,$C$4:$S$18,MATCH(G$26,$C$3:$S$3,0),FALSE)</f>
        <v>3</v>
      </c>
      <c r="H30" s="10">
        <f>VLOOKUP($C30,$C$4:$S$18,MATCH(H$26,$C$3:$S$3,0),FALSE)</f>
        <v>3</v>
      </c>
      <c r="I30" s="10">
        <f>VLOOKUP($C30,$C$4:$S$18,MATCH(I$26,$C$3:$S$3,0),FALSE)</f>
        <v>1</v>
      </c>
      <c r="J30" s="10">
        <f>VLOOKUP($C30,$C$4:$S$18,MATCH(J$26,$C$3:$S$3,0),FALSE)</f>
        <v>3</v>
      </c>
      <c r="K30" s="10">
        <f>VLOOKUP($C30,$C$4:$S$18,MATCH(K$26,$C$3:$S$3,0),FALSE)</f>
        <v>0</v>
      </c>
      <c r="L30" s="10">
        <f>VLOOKUP($C30,$C$4:$S$18,MATCH(L$26,$C$3:$S$3,0),FALSE)</f>
        <v>0</v>
      </c>
      <c r="M30" s="10">
        <f>VLOOKUP($C30,$C$4:$S$18,MATCH(M$26,$C$3:$S$3,0),FALSE)</f>
        <v>0</v>
      </c>
      <c r="N30" s="10">
        <f>VLOOKUP($C30,$C$4:$S$18,MATCH(N$26,$C$3:$S$3,0),FALSE)</f>
        <v>0</v>
      </c>
      <c r="O30" s="10">
        <f>VLOOKUP($C30,$C$4:$S$18,MATCH(O$26,$C$3:$S$3,0),FALSE)</f>
        <v>1</v>
      </c>
      <c r="P30" s="10">
        <f>VLOOKUP($C30,$C$4:$S$18,MATCH(P$26,$C$3:$S$3,0),FALSE)</f>
        <v>0</v>
      </c>
      <c r="Q30" s="10">
        <f>VLOOKUP($C30,$C$4:$S$18,MATCH(Q$26,$C$3:$S$3,0),FALSE)</f>
        <v>0</v>
      </c>
      <c r="R30" s="10">
        <f>VLOOKUP($C30,$C$4:$S$18,MATCH(R$26,$C$3:$S$3,0),FALSE)</f>
        <v>0</v>
      </c>
      <c r="S30" s="10">
        <f>VLOOKUP($C30,$C$4:$S$18,MATCH(S$26,$C$3:$S$3,0),FALSE)</f>
        <v>0</v>
      </c>
      <c r="T30" s="11">
        <f t="shared" ref="T30" si="4">G30/F30</f>
        <v>0.75</v>
      </c>
      <c r="U30" s="11">
        <f t="shared" ref="U30" si="5">(J30+(2*K30)+(3*L30)+(4*M30))/F30</f>
        <v>0.75</v>
      </c>
      <c r="V30" s="11">
        <f t="shared" ref="V30" si="6">(G30+N30+Q30+O30)/E30</f>
        <v>1</v>
      </c>
      <c r="W30" s="12">
        <f t="shared" ref="W30" si="7">U30+V30</f>
        <v>1.75</v>
      </c>
    </row>
    <row r="31" spans="2:23" x14ac:dyDescent="0.4">
      <c r="B31" s="48"/>
      <c r="C31" t="s">
        <v>94</v>
      </c>
      <c r="D31" s="10">
        <f>VLOOKUP($C31,$C$4:$S$18,MATCH(D$26,$C$3:$S$3,0),FALSE)</f>
        <v>1</v>
      </c>
      <c r="E31" s="10">
        <f>VLOOKUP($C31,$C$4:$S$18,MATCH(E$26,$C$3:$S$3,0),FALSE)</f>
        <v>4</v>
      </c>
      <c r="F31" s="10">
        <f>VLOOKUP($C31,$C$4:$S$18,MATCH(F$26,$C$3:$S$3,0),FALSE)</f>
        <v>4</v>
      </c>
      <c r="G31" s="10">
        <f>VLOOKUP($C31,$C$4:$S$18,MATCH(G$26,$C$3:$S$3,0),FALSE)</f>
        <v>2</v>
      </c>
      <c r="H31" s="10">
        <f>VLOOKUP($C31,$C$4:$S$18,MATCH(H$26,$C$3:$S$3,0),FALSE)</f>
        <v>2</v>
      </c>
      <c r="I31" s="10">
        <f>VLOOKUP($C31,$C$4:$S$18,MATCH(I$26,$C$3:$S$3,0),FALSE)</f>
        <v>2</v>
      </c>
      <c r="J31" s="10">
        <f>VLOOKUP($C31,$C$4:$S$18,MATCH(J$26,$C$3:$S$3,0),FALSE)</f>
        <v>1</v>
      </c>
      <c r="K31" s="10">
        <f>VLOOKUP($C31,$C$4:$S$18,MATCH(K$26,$C$3:$S$3,0),FALSE)</f>
        <v>0</v>
      </c>
      <c r="L31" s="10">
        <f>VLOOKUP($C31,$C$4:$S$18,MATCH(L$26,$C$3:$S$3,0),FALSE)</f>
        <v>0</v>
      </c>
      <c r="M31" s="10">
        <f>VLOOKUP($C31,$C$4:$S$18,MATCH(M$26,$C$3:$S$3,0),FALSE)</f>
        <v>1</v>
      </c>
      <c r="N31" s="10">
        <f>VLOOKUP($C31,$C$4:$S$18,MATCH(N$26,$C$3:$S$3,0),FALSE)</f>
        <v>0</v>
      </c>
      <c r="O31" s="10">
        <f>VLOOKUP($C31,$C$4:$S$18,MATCH(O$26,$C$3:$S$3,0),FALSE)</f>
        <v>1</v>
      </c>
      <c r="P31" s="10">
        <f>VLOOKUP($C31,$C$4:$S$18,MATCH(P$26,$C$3:$S$3,0),FALSE)</f>
        <v>0</v>
      </c>
      <c r="Q31" s="10">
        <f>VLOOKUP($C31,$C$4:$S$18,MATCH(Q$26,$C$3:$S$3,0),FALSE)</f>
        <v>0</v>
      </c>
      <c r="R31" s="10">
        <f>VLOOKUP($C31,$C$4:$S$18,MATCH(R$26,$C$3:$S$3,0),FALSE)</f>
        <v>0</v>
      </c>
      <c r="S31" s="10">
        <f>VLOOKUP($C31,$C$4:$S$18,MATCH(S$26,$C$3:$S$3,0),FALSE)</f>
        <v>0</v>
      </c>
      <c r="T31" s="11">
        <f>G31/F31</f>
        <v>0.5</v>
      </c>
      <c r="U31" s="11">
        <f>(J31+(2*K31)+(3*L31)+(4*M31))/F31</f>
        <v>1.25</v>
      </c>
      <c r="V31" s="11">
        <f>(G31+N31+Q31+O31)/E31</f>
        <v>0.75</v>
      </c>
      <c r="W31" s="12">
        <f>U31+V31</f>
        <v>2</v>
      </c>
    </row>
    <row r="32" spans="2:23" x14ac:dyDescent="0.4">
      <c r="B32" s="48"/>
      <c r="C32" t="s">
        <v>95</v>
      </c>
      <c r="D32" s="10">
        <f>VLOOKUP($C32,$C$4:$S$18,MATCH(D$26,$C$3:$S$3,0),FALSE)</f>
        <v>1</v>
      </c>
      <c r="E32" s="10">
        <f>VLOOKUP($C32,$C$4:$S$18,MATCH(E$26,$C$3:$S$3,0),FALSE)</f>
        <v>4</v>
      </c>
      <c r="F32" s="10">
        <f>VLOOKUP($C32,$C$4:$S$18,MATCH(F$26,$C$3:$S$3,0),FALSE)</f>
        <v>4</v>
      </c>
      <c r="G32" s="10">
        <f>VLOOKUP($C32,$C$4:$S$18,MATCH(G$26,$C$3:$S$3,0),FALSE)</f>
        <v>3</v>
      </c>
      <c r="H32" s="10">
        <f>VLOOKUP($C32,$C$4:$S$18,MATCH(H$26,$C$3:$S$3,0),FALSE)</f>
        <v>1</v>
      </c>
      <c r="I32" s="10">
        <f>VLOOKUP($C32,$C$4:$S$18,MATCH(I$26,$C$3:$S$3,0),FALSE)</f>
        <v>4</v>
      </c>
      <c r="J32" s="10">
        <f>VLOOKUP($C32,$C$4:$S$18,MATCH(J$26,$C$3:$S$3,0),FALSE)</f>
        <v>2</v>
      </c>
      <c r="K32" s="10">
        <f>VLOOKUP($C32,$C$4:$S$18,MATCH(K$26,$C$3:$S$3,0),FALSE)</f>
        <v>1</v>
      </c>
      <c r="L32" s="10">
        <f>VLOOKUP($C32,$C$4:$S$18,MATCH(L$26,$C$3:$S$3,0),FALSE)</f>
        <v>0</v>
      </c>
      <c r="M32" s="10">
        <f>VLOOKUP($C32,$C$4:$S$18,MATCH(M$26,$C$3:$S$3,0),FALSE)</f>
        <v>0</v>
      </c>
      <c r="N32" s="10">
        <f>VLOOKUP($C32,$C$4:$S$18,MATCH(N$26,$C$3:$S$3,0),FALSE)</f>
        <v>0</v>
      </c>
      <c r="O32" s="10">
        <f>VLOOKUP($C32,$C$4:$S$18,MATCH(O$26,$C$3:$S$3,0),FALSE)</f>
        <v>0</v>
      </c>
      <c r="P32" s="10">
        <f>VLOOKUP($C32,$C$4:$S$18,MATCH(P$26,$C$3:$S$3,0),FALSE)</f>
        <v>0</v>
      </c>
      <c r="Q32" s="10">
        <f>VLOOKUP($C32,$C$4:$S$18,MATCH(Q$26,$C$3:$S$3,0),FALSE)</f>
        <v>0</v>
      </c>
      <c r="R32" s="10">
        <f>VLOOKUP($C32,$C$4:$S$18,MATCH(R$26,$C$3:$S$3,0),FALSE)</f>
        <v>0</v>
      </c>
      <c r="S32" s="10">
        <f>VLOOKUP($C32,$C$4:$S$18,MATCH(S$26,$C$3:$S$3,0),FALSE)</f>
        <v>0</v>
      </c>
      <c r="T32" s="11">
        <f>G32/F32</f>
        <v>0.75</v>
      </c>
      <c r="U32" s="11">
        <f>(J32+(2*K32)+(3*L32)+(4*M32))/F32</f>
        <v>1</v>
      </c>
      <c r="V32" s="11">
        <f>(G32+N32+Q32+O32)/E32</f>
        <v>0.75</v>
      </c>
      <c r="W32" s="12">
        <f>U32+V32</f>
        <v>1.75</v>
      </c>
    </row>
    <row r="33" spans="2:23" x14ac:dyDescent="0.4">
      <c r="B33" s="48"/>
      <c r="C33" t="s">
        <v>96</v>
      </c>
      <c r="D33" s="10">
        <f>VLOOKUP($C33,$C$4:$S$18,MATCH(D$26,$C$3:$S$3,0),FALSE)</f>
        <v>1</v>
      </c>
      <c r="E33" s="10">
        <f>VLOOKUP($C33,$C$4:$S$18,MATCH(E$26,$C$3:$S$3,0),FALSE)</f>
        <v>4</v>
      </c>
      <c r="F33" s="10">
        <f>VLOOKUP($C33,$C$4:$S$18,MATCH(F$26,$C$3:$S$3,0),FALSE)</f>
        <v>4</v>
      </c>
      <c r="G33" s="10">
        <f>VLOOKUP($C33,$C$4:$S$18,MATCH(G$26,$C$3:$S$3,0),FALSE)</f>
        <v>0</v>
      </c>
      <c r="H33" s="10">
        <f>VLOOKUP($C33,$C$4:$S$18,MATCH(H$26,$C$3:$S$3,0),FALSE)</f>
        <v>0</v>
      </c>
      <c r="I33" s="10">
        <f>VLOOKUP($C33,$C$4:$S$18,MATCH(I$26,$C$3:$S$3,0),FALSE)</f>
        <v>0</v>
      </c>
      <c r="J33" s="10">
        <f>VLOOKUP($C33,$C$4:$S$18,MATCH(J$26,$C$3:$S$3,0),FALSE)</f>
        <v>0</v>
      </c>
      <c r="K33" s="10">
        <f>VLOOKUP($C33,$C$4:$S$18,MATCH(K$26,$C$3:$S$3,0),FALSE)</f>
        <v>0</v>
      </c>
      <c r="L33" s="10">
        <f>VLOOKUP($C33,$C$4:$S$18,MATCH(L$26,$C$3:$S$3,0),FALSE)</f>
        <v>0</v>
      </c>
      <c r="M33" s="10">
        <f>VLOOKUP($C33,$C$4:$S$18,MATCH(M$26,$C$3:$S$3,0),FALSE)</f>
        <v>0</v>
      </c>
      <c r="N33" s="10">
        <f>VLOOKUP($C33,$C$4:$S$18,MATCH(N$26,$C$3:$S$3,0),FALSE)</f>
        <v>0</v>
      </c>
      <c r="O33" s="10">
        <f>VLOOKUP($C33,$C$4:$S$18,MATCH(O$26,$C$3:$S$3,0),FALSE)</f>
        <v>0</v>
      </c>
      <c r="P33" s="10">
        <f>VLOOKUP($C33,$C$4:$S$18,MATCH(P$26,$C$3:$S$3,0),FALSE)</f>
        <v>0</v>
      </c>
      <c r="Q33" s="10">
        <f>VLOOKUP($C33,$C$4:$S$18,MATCH(Q$26,$C$3:$S$3,0),FALSE)</f>
        <v>0</v>
      </c>
      <c r="R33" s="10">
        <f>VLOOKUP($C33,$C$4:$S$18,MATCH(R$26,$C$3:$S$3,0),FALSE)</f>
        <v>0</v>
      </c>
      <c r="S33" s="10">
        <f>VLOOKUP($C33,$C$4:$S$18,MATCH(S$26,$C$3:$S$3,0),FALSE)</f>
        <v>0</v>
      </c>
      <c r="T33" s="11">
        <f>G33/F33</f>
        <v>0</v>
      </c>
      <c r="U33" s="11">
        <f>(J33+(2*K33)+(3*L33)+(4*M33))/F33</f>
        <v>0</v>
      </c>
      <c r="V33" s="11">
        <f>(G33+N33+Q33+O33)/E33</f>
        <v>0</v>
      </c>
      <c r="W33" s="12">
        <f>U33+V33</f>
        <v>0</v>
      </c>
    </row>
    <row r="34" spans="2:23" x14ac:dyDescent="0.4">
      <c r="B34" s="48"/>
      <c r="C34" t="s">
        <v>6</v>
      </c>
      <c r="D34" s="10">
        <f>VLOOKUP($C34,$C$4:$S$19,MATCH(D$26,$C$3:$S$3,0),FALSE)</f>
        <v>1</v>
      </c>
      <c r="E34" s="10">
        <f>VLOOKUP($C34,$C$4:$S$19,MATCH(E$26,$C$3:$S$3,0),FALSE)</f>
        <v>4</v>
      </c>
      <c r="F34" s="10">
        <f>VLOOKUP($C34,$C$4:$S$19,MATCH(F$26,$C$3:$S$3,0),FALSE)</f>
        <v>4</v>
      </c>
      <c r="G34" s="10">
        <f>VLOOKUP($C34,$C$4:$S$19,MATCH(G$26,$C$3:$S$3,0),FALSE)</f>
        <v>4</v>
      </c>
      <c r="H34" s="10">
        <f>VLOOKUP($C34,$C$4:$S$19,MATCH(H$26,$C$3:$S$3,0),FALSE)</f>
        <v>2</v>
      </c>
      <c r="I34" s="10">
        <f>VLOOKUP($C34,$C$4:$S$19,MATCH(I$26,$C$3:$S$3,0),FALSE)</f>
        <v>2</v>
      </c>
      <c r="J34" s="10">
        <f>VLOOKUP($C34,$C$4:$S$19,MATCH(J$26,$C$3:$S$3,0),FALSE)</f>
        <v>4</v>
      </c>
      <c r="K34" s="10">
        <f>VLOOKUP($C34,$C$4:$S$19,MATCH(K$26,$C$3:$S$3,0),FALSE)</f>
        <v>0</v>
      </c>
      <c r="L34" s="10">
        <f>VLOOKUP($C34,$C$4:$S$19,MATCH(L$26,$C$3:$S$3,0),FALSE)</f>
        <v>0</v>
      </c>
      <c r="M34" s="10">
        <f>VLOOKUP($C34,$C$4:$S$19,MATCH(M$26,$C$3:$S$3,0),FALSE)</f>
        <v>0</v>
      </c>
      <c r="N34" s="10">
        <f>VLOOKUP($C34,$C$4:$S$19,MATCH(N$26,$C$3:$S$3,0),FALSE)</f>
        <v>0</v>
      </c>
      <c r="O34" s="10">
        <f>VLOOKUP($C34,$C$4:$S$19,MATCH(O$26,$C$3:$S$3,0),FALSE)</f>
        <v>0</v>
      </c>
      <c r="P34" s="10">
        <f>VLOOKUP($C34,$C$4:$S$19,MATCH(P$26,$C$3:$S$3,0),FALSE)</f>
        <v>0</v>
      </c>
      <c r="Q34" s="10">
        <f>VLOOKUP($C34,$C$4:$S$19,MATCH(Q$26,$C$3:$S$3,0),FALSE)</f>
        <v>0</v>
      </c>
      <c r="R34" s="10">
        <f>VLOOKUP($C34,$C$4:$S$19,MATCH(R$26,$C$3:$S$3,0),FALSE)</f>
        <v>0</v>
      </c>
      <c r="S34" s="10">
        <f>VLOOKUP($C34,$C$4:$S$19,MATCH(S$26,$C$3:$S$3,0),FALSE)</f>
        <v>0</v>
      </c>
      <c r="T34" s="11">
        <f>G34/F34</f>
        <v>1</v>
      </c>
      <c r="U34" s="11">
        <f>(J34+(2*K34)+(3*L34)+(4*M34))/F34</f>
        <v>1</v>
      </c>
      <c r="V34" s="11">
        <f>(G34+N34+Q34+O34)/E34</f>
        <v>1</v>
      </c>
      <c r="W34" s="12">
        <f>U34+V34</f>
        <v>2</v>
      </c>
    </row>
    <row r="35" spans="2:23" x14ac:dyDescent="0.4">
      <c r="B35" s="48"/>
      <c r="C35" t="s">
        <v>128</v>
      </c>
      <c r="D35" s="10">
        <f>VLOOKUP($C35,$C$4:$S$19,MATCH(D$26,$C$3:$S$3,0),FALSE)</f>
        <v>1</v>
      </c>
      <c r="E35" s="10">
        <f>VLOOKUP($C35,$C$4:$S$19,MATCH(E$26,$C$3:$S$3,0),FALSE)</f>
        <v>3</v>
      </c>
      <c r="F35" s="10">
        <f>VLOOKUP($C35,$C$4:$S$19,MATCH(F$26,$C$3:$S$3,0),FALSE)</f>
        <v>3</v>
      </c>
      <c r="G35" s="10">
        <f>VLOOKUP($C35,$C$4:$S$19,MATCH(G$26,$C$3:$S$3,0),FALSE)</f>
        <v>2</v>
      </c>
      <c r="H35" s="10">
        <f>VLOOKUP($C35,$C$4:$S$19,MATCH(H$26,$C$3:$S$3,0),FALSE)</f>
        <v>2</v>
      </c>
      <c r="I35" s="10">
        <f>VLOOKUP($C35,$C$4:$S$19,MATCH(I$26,$C$3:$S$3,0),FALSE)</f>
        <v>0</v>
      </c>
      <c r="J35" s="10">
        <f>VLOOKUP($C35,$C$4:$S$19,MATCH(J$26,$C$3:$S$3,0),FALSE)</f>
        <v>2</v>
      </c>
      <c r="K35" s="10">
        <f>VLOOKUP($C35,$C$4:$S$19,MATCH(K$26,$C$3:$S$3,0),FALSE)</f>
        <v>0</v>
      </c>
      <c r="L35" s="10">
        <f>VLOOKUP($C35,$C$4:$S$19,MATCH(L$26,$C$3:$S$3,0),FALSE)</f>
        <v>0</v>
      </c>
      <c r="M35" s="10">
        <f>VLOOKUP($C35,$C$4:$S$19,MATCH(M$26,$C$3:$S$3,0),FALSE)</f>
        <v>0</v>
      </c>
      <c r="N35" s="10">
        <f>VLOOKUP($C35,$C$4:$S$19,MATCH(N$26,$C$3:$S$3,0),FALSE)</f>
        <v>0</v>
      </c>
      <c r="O35" s="10">
        <f>VLOOKUP($C35,$C$4:$S$19,MATCH(O$26,$C$3:$S$3,0),FALSE)</f>
        <v>0</v>
      </c>
      <c r="P35" s="10">
        <f>VLOOKUP($C35,$C$4:$S$19,MATCH(P$26,$C$3:$S$3,0),FALSE)</f>
        <v>0</v>
      </c>
      <c r="Q35" s="10">
        <f>VLOOKUP($C35,$C$4:$S$19,MATCH(Q$26,$C$3:$S$3,0),FALSE)</f>
        <v>0</v>
      </c>
      <c r="R35" s="10">
        <f>VLOOKUP($C35,$C$4:$S$19,MATCH(R$26,$C$3:$S$3,0),FALSE)</f>
        <v>0</v>
      </c>
      <c r="S35" s="10">
        <f>VLOOKUP($C35,$C$4:$S$19,MATCH(S$26,$C$3:$S$3,0),FALSE)</f>
        <v>0</v>
      </c>
      <c r="T35" s="11">
        <f>G35/F35</f>
        <v>0.66666666666666663</v>
      </c>
      <c r="U35" s="11">
        <f>(J35+(2*K35)+(3*L35)+(4*M35))/F35</f>
        <v>0.66666666666666663</v>
      </c>
      <c r="V35" s="11">
        <f>(G35+N35+Q35+O35)/E35</f>
        <v>0.66666666666666663</v>
      </c>
      <c r="W35" s="12">
        <f>U35+V35</f>
        <v>1.3333333333333333</v>
      </c>
    </row>
    <row r="36" spans="2:23" x14ac:dyDescent="0.4">
      <c r="B36" s="48"/>
      <c r="C36" t="s">
        <v>1</v>
      </c>
      <c r="D36" s="10">
        <f>VLOOKUP($C36,$C$4:$S$18,MATCH(D$26,$C$3:$S$3,0),FALSE)</f>
        <v>1</v>
      </c>
      <c r="E36" s="10">
        <f>VLOOKUP($C36,$C$4:$S$18,MATCH(E$26,$C$3:$S$3,0),FALSE)</f>
        <v>3</v>
      </c>
      <c r="F36" s="10">
        <f>VLOOKUP($C36,$C$4:$S$18,MATCH(F$26,$C$3:$S$3,0),FALSE)</f>
        <v>3</v>
      </c>
      <c r="G36" s="10">
        <f>VLOOKUP($C36,$C$4:$S$18,MATCH(G$26,$C$3:$S$3,0),FALSE)</f>
        <v>2</v>
      </c>
      <c r="H36" s="10">
        <f>VLOOKUP($C36,$C$4:$S$18,MATCH(H$26,$C$3:$S$3,0),FALSE)</f>
        <v>2</v>
      </c>
      <c r="I36" s="10">
        <f>VLOOKUP($C36,$C$4:$S$18,MATCH(I$26,$C$3:$S$3,0),FALSE)</f>
        <v>2</v>
      </c>
      <c r="J36" s="10">
        <f>VLOOKUP($C36,$C$4:$S$18,MATCH(J$26,$C$3:$S$3,0),FALSE)</f>
        <v>2</v>
      </c>
      <c r="K36" s="10">
        <f>VLOOKUP($C36,$C$4:$S$18,MATCH(K$26,$C$3:$S$3,0),FALSE)</f>
        <v>0</v>
      </c>
      <c r="L36" s="10">
        <f>VLOOKUP($C36,$C$4:$S$18,MATCH(L$26,$C$3:$S$3,0),FALSE)</f>
        <v>0</v>
      </c>
      <c r="M36" s="10">
        <f>VLOOKUP($C36,$C$4:$S$18,MATCH(M$26,$C$3:$S$3,0),FALSE)</f>
        <v>0</v>
      </c>
      <c r="N36" s="10">
        <f>VLOOKUP($C36,$C$4:$S$18,MATCH(N$26,$C$3:$S$3,0),FALSE)</f>
        <v>0</v>
      </c>
      <c r="O36" s="10">
        <f>VLOOKUP($C36,$C$4:$S$18,MATCH(O$26,$C$3:$S$3,0),FALSE)</f>
        <v>0</v>
      </c>
      <c r="P36" s="10">
        <f>VLOOKUP($C36,$C$4:$S$18,MATCH(P$26,$C$3:$S$3,0),FALSE)</f>
        <v>0</v>
      </c>
      <c r="Q36" s="10">
        <f>VLOOKUP($C36,$C$4:$S$18,MATCH(Q$26,$C$3:$S$3,0),FALSE)</f>
        <v>0</v>
      </c>
      <c r="R36" s="10">
        <f>VLOOKUP($C36,$C$4:$S$18,MATCH(R$26,$C$3:$S$3,0),FALSE)</f>
        <v>0</v>
      </c>
      <c r="S36" s="10">
        <f>VLOOKUP($C36,$C$4:$S$18,MATCH(S$26,$C$3:$S$3,0),FALSE)</f>
        <v>0</v>
      </c>
      <c r="T36" s="11">
        <f>G36/F36</f>
        <v>0.66666666666666663</v>
      </c>
      <c r="U36" s="11">
        <f>(J36+(2*K36)+(3*L36)+(4*M36))/F36</f>
        <v>0.66666666666666663</v>
      </c>
      <c r="V36" s="11">
        <f>(G36+N36+Q36+O36)/E36</f>
        <v>0.66666666666666663</v>
      </c>
      <c r="W36" s="12">
        <f>U36+V36</f>
        <v>1.3333333333333333</v>
      </c>
    </row>
    <row r="37" spans="2:23" x14ac:dyDescent="0.4">
      <c r="B37" s="48"/>
      <c r="D37" s="10"/>
      <c r="E37" s="10"/>
      <c r="F37" s="10"/>
      <c r="G37" s="10"/>
      <c r="H37" s="24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1"/>
      <c r="U37" s="11"/>
      <c r="V37" s="11"/>
      <c r="W37" s="12"/>
    </row>
    <row r="38" spans="2:23" x14ac:dyDescent="0.4">
      <c r="B38" s="48"/>
      <c r="C38" s="3" t="s">
        <v>5</v>
      </c>
      <c r="D38" s="13" t="s">
        <v>49</v>
      </c>
      <c r="E38" s="13" t="s">
        <v>4</v>
      </c>
      <c r="F38" s="13" t="s">
        <v>3</v>
      </c>
      <c r="G38" s="13" t="s">
        <v>2</v>
      </c>
      <c r="H38" s="29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48"/>
      <c r="C39" s="4" t="s">
        <v>1</v>
      </c>
      <c r="D39" s="10"/>
      <c r="E39" s="10"/>
      <c r="F39" s="10"/>
      <c r="G39" s="10"/>
      <c r="H39" s="20"/>
      <c r="I39" s="10"/>
      <c r="J39" s="10"/>
      <c r="K39" s="10"/>
      <c r="L39" s="10"/>
      <c r="M39" s="33" t="s">
        <v>53</v>
      </c>
      <c r="N39" s="34"/>
      <c r="O39" s="33" t="s">
        <v>67</v>
      </c>
      <c r="P39" s="33"/>
      <c r="Q39" s="33"/>
      <c r="R39" s="33"/>
      <c r="S39" s="10"/>
      <c r="T39" s="10"/>
      <c r="U39" s="11"/>
      <c r="V39" s="11"/>
      <c r="W39" s="12"/>
    </row>
    <row r="40" spans="2:23" ht="15" thickBot="1" x14ac:dyDescent="0.45">
      <c r="B40" s="48"/>
      <c r="C40" s="7" t="s">
        <v>40</v>
      </c>
      <c r="D40" s="10"/>
      <c r="E40" s="10"/>
      <c r="F40" s="10"/>
      <c r="G40" s="10"/>
      <c r="H40" s="20"/>
      <c r="I40" s="14"/>
      <c r="J40" s="14"/>
      <c r="K40" s="14"/>
      <c r="L40" s="14"/>
      <c r="M40" s="35"/>
      <c r="N40" s="35"/>
      <c r="O40" s="35" t="s">
        <v>52</v>
      </c>
      <c r="P40" s="36"/>
      <c r="Q40" s="35"/>
      <c r="R40" s="35"/>
      <c r="S40" s="14"/>
      <c r="T40" s="14"/>
      <c r="U40" s="15"/>
      <c r="V40" s="15"/>
      <c r="W40" s="16"/>
    </row>
  </sheetData>
  <mergeCells count="1">
    <mergeCell ref="B26:B4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82AE9-72F9-4A3A-B754-957101EB704B}">
  <dimension ref="B2:W40"/>
  <sheetViews>
    <sheetView zoomScale="55" zoomScaleNormal="55" workbookViewId="0">
      <selection activeCell="B4" sqref="B4:B20"/>
    </sheetView>
  </sheetViews>
  <sheetFormatPr defaultRowHeight="14.6" x14ac:dyDescent="0.4"/>
  <cols>
    <col min="14" max="14" width="9.76562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48</v>
      </c>
      <c r="D4" s="21">
        <v>1</v>
      </c>
      <c r="E4" s="21">
        <v>5</v>
      </c>
      <c r="F4" s="21">
        <v>5</v>
      </c>
      <c r="G4" s="21">
        <v>3</v>
      </c>
      <c r="H4" s="21">
        <v>1</v>
      </c>
      <c r="I4" s="21">
        <v>2</v>
      </c>
      <c r="J4" s="21">
        <v>1</v>
      </c>
      <c r="K4" s="21">
        <v>2</v>
      </c>
      <c r="L4" s="21"/>
      <c r="M4" s="21"/>
      <c r="N4" s="21"/>
      <c r="O4" s="21"/>
      <c r="P4" s="21"/>
      <c r="Q4" s="21"/>
      <c r="R4" s="21"/>
      <c r="S4" s="21"/>
      <c r="T4" s="11">
        <f>G4/F4</f>
        <v>0.6</v>
      </c>
      <c r="U4" s="11">
        <f>(J4+(2*K4)+(3*L4)+(4*M4))/F4</f>
        <v>1</v>
      </c>
      <c r="V4" s="11">
        <f>(G4+N4+Q4+O4)/E4</f>
        <v>0.6</v>
      </c>
      <c r="W4" s="12">
        <f>U4+V4</f>
        <v>1.6</v>
      </c>
    </row>
    <row r="5" spans="3:23" x14ac:dyDescent="0.4">
      <c r="C5" t="s">
        <v>40</v>
      </c>
      <c r="D5" s="21">
        <v>1</v>
      </c>
      <c r="E5" s="21">
        <v>4</v>
      </c>
      <c r="F5" s="21">
        <v>4</v>
      </c>
      <c r="G5" s="21">
        <v>1</v>
      </c>
      <c r="H5" s="21"/>
      <c r="I5" s="21">
        <v>1</v>
      </c>
      <c r="J5" s="21">
        <v>1</v>
      </c>
      <c r="K5" s="21"/>
      <c r="L5" s="21"/>
      <c r="M5" s="21"/>
      <c r="N5" s="21"/>
      <c r="O5" s="21"/>
      <c r="P5" s="21"/>
      <c r="Q5" s="21"/>
      <c r="R5" s="21"/>
      <c r="S5" s="21"/>
      <c r="T5" s="11">
        <f t="shared" ref="T5:T19" si="0">G5/F5</f>
        <v>0.25</v>
      </c>
      <c r="U5" s="11">
        <f t="shared" ref="U5:U19" si="1">(J5+(2*K5)+(3*L5)+(4*M5))/F5</f>
        <v>0.25</v>
      </c>
      <c r="V5" s="11">
        <f t="shared" ref="V5:V19" si="2">(G5+N5+Q5+O5)/E5</f>
        <v>0.25</v>
      </c>
      <c r="W5" s="12">
        <f t="shared" ref="W5:W19" si="3">U5+V5</f>
        <v>0.5</v>
      </c>
    </row>
    <row r="6" spans="3:23" x14ac:dyDescent="0.4">
      <c r="C6" t="s">
        <v>93</v>
      </c>
      <c r="D6" s="21">
        <v>1</v>
      </c>
      <c r="E6" s="21">
        <v>4</v>
      </c>
      <c r="F6" s="21">
        <v>4</v>
      </c>
      <c r="G6" s="21">
        <v>2</v>
      </c>
      <c r="H6" s="21">
        <v>2</v>
      </c>
      <c r="I6" s="21">
        <v>2</v>
      </c>
      <c r="J6" s="21">
        <v>1</v>
      </c>
      <c r="K6" s="21">
        <v>1</v>
      </c>
      <c r="L6" s="21"/>
      <c r="M6" s="21"/>
      <c r="N6" s="21"/>
      <c r="O6" s="21"/>
      <c r="P6" s="21"/>
      <c r="Q6" s="21"/>
      <c r="R6" s="21"/>
      <c r="S6" s="21"/>
      <c r="T6" s="11">
        <f t="shared" si="0"/>
        <v>0.5</v>
      </c>
      <c r="U6" s="11">
        <f t="shared" si="1"/>
        <v>0.75</v>
      </c>
      <c r="V6" s="11">
        <f t="shared" si="2"/>
        <v>0.5</v>
      </c>
      <c r="W6" s="12">
        <f t="shared" si="3"/>
        <v>1.25</v>
      </c>
    </row>
    <row r="7" spans="3:23" x14ac:dyDescent="0.4">
      <c r="C7" t="s">
        <v>92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11" t="e">
        <f t="shared" si="0"/>
        <v>#DIV/0!</v>
      </c>
      <c r="U7" s="11" t="e">
        <f t="shared" si="1"/>
        <v>#DIV/0!</v>
      </c>
      <c r="V7" s="11" t="e">
        <f t="shared" si="2"/>
        <v>#DIV/0!</v>
      </c>
      <c r="W7" s="12" t="e">
        <f t="shared" si="3"/>
        <v>#DIV/0!</v>
      </c>
    </row>
    <row r="8" spans="3:23" x14ac:dyDescent="0.4">
      <c r="C8" t="s">
        <v>47</v>
      </c>
      <c r="D8">
        <v>1</v>
      </c>
      <c r="E8">
        <v>4</v>
      </c>
      <c r="F8">
        <v>4</v>
      </c>
      <c r="G8">
        <v>3</v>
      </c>
      <c r="H8">
        <v>2</v>
      </c>
      <c r="I8">
        <v>1</v>
      </c>
      <c r="J8">
        <v>3</v>
      </c>
      <c r="L8" s="21"/>
      <c r="M8" s="21"/>
      <c r="N8" s="21"/>
      <c r="O8" s="21"/>
      <c r="P8" s="21"/>
      <c r="Q8" s="21"/>
      <c r="R8" s="21"/>
      <c r="S8" s="21"/>
      <c r="T8" s="11">
        <f>G11/F11</f>
        <v>0.66666666666666663</v>
      </c>
      <c r="U8" s="11">
        <f>(J11+(2*K11)+(3*L8)+(4*M8))/F11</f>
        <v>0.33333333333333331</v>
      </c>
      <c r="V8" s="11">
        <f>(G11+N8+Q8+O8)/E11</f>
        <v>0.5</v>
      </c>
      <c r="W8" s="12">
        <f t="shared" si="3"/>
        <v>0.83333333333333326</v>
      </c>
    </row>
    <row r="9" spans="3:23" x14ac:dyDescent="0.4">
      <c r="C9" t="s">
        <v>94</v>
      </c>
      <c r="D9" s="21">
        <v>1</v>
      </c>
      <c r="E9" s="21">
        <v>4</v>
      </c>
      <c r="F9" s="21">
        <v>4</v>
      </c>
      <c r="G9" s="21">
        <v>1</v>
      </c>
      <c r="H9" s="21">
        <v>1</v>
      </c>
      <c r="I9" s="21"/>
      <c r="J9" s="21">
        <v>1</v>
      </c>
      <c r="K9" s="21"/>
      <c r="L9" s="21"/>
      <c r="M9" s="21"/>
      <c r="N9" s="21"/>
      <c r="O9" s="21"/>
      <c r="P9" s="21"/>
      <c r="Q9" s="21"/>
      <c r="R9" s="21"/>
      <c r="S9" s="21"/>
      <c r="T9" s="11">
        <f t="shared" si="0"/>
        <v>0.25</v>
      </c>
      <c r="U9" s="11">
        <f t="shared" si="1"/>
        <v>0.25</v>
      </c>
      <c r="V9" s="11">
        <f t="shared" si="2"/>
        <v>0.25</v>
      </c>
      <c r="W9" s="12">
        <f t="shared" si="3"/>
        <v>0.5</v>
      </c>
    </row>
    <row r="10" spans="3:23" x14ac:dyDescent="0.4">
      <c r="C10" t="s">
        <v>6</v>
      </c>
      <c r="D10" s="21">
        <v>1</v>
      </c>
      <c r="E10" s="21">
        <v>4</v>
      </c>
      <c r="F10" s="21">
        <v>3</v>
      </c>
      <c r="G10" s="21">
        <v>1</v>
      </c>
      <c r="H10" s="21">
        <v>1</v>
      </c>
      <c r="I10" s="21">
        <v>4</v>
      </c>
      <c r="J10" s="21"/>
      <c r="K10" s="21">
        <v>1</v>
      </c>
      <c r="L10" s="21"/>
      <c r="M10" s="21"/>
      <c r="N10" s="21">
        <v>1</v>
      </c>
      <c r="O10" s="21"/>
      <c r="P10" s="21"/>
      <c r="Q10" s="21"/>
      <c r="R10" s="21"/>
      <c r="S10" s="21"/>
      <c r="T10" s="11">
        <f t="shared" si="0"/>
        <v>0.33333333333333331</v>
      </c>
      <c r="U10" s="11">
        <f t="shared" si="1"/>
        <v>0.66666666666666663</v>
      </c>
      <c r="V10" s="11">
        <f t="shared" si="2"/>
        <v>0.5</v>
      </c>
      <c r="W10" s="12">
        <f t="shared" si="3"/>
        <v>1.1666666666666665</v>
      </c>
    </row>
    <row r="11" spans="3:23" x14ac:dyDescent="0.4">
      <c r="C11" t="s">
        <v>95</v>
      </c>
      <c r="D11" s="21">
        <v>1</v>
      </c>
      <c r="E11" s="21">
        <v>4</v>
      </c>
      <c r="F11" s="21">
        <v>3</v>
      </c>
      <c r="G11" s="21">
        <v>2</v>
      </c>
      <c r="H11" s="21">
        <v>3</v>
      </c>
      <c r="I11" s="21"/>
      <c r="J11" s="21">
        <v>1</v>
      </c>
      <c r="K11" s="21"/>
      <c r="L11" s="21">
        <v>1</v>
      </c>
      <c r="M11" s="21"/>
      <c r="N11" s="21">
        <v>1</v>
      </c>
      <c r="O11" s="21"/>
      <c r="P11" s="21"/>
      <c r="Q11" s="21"/>
      <c r="R11" s="21"/>
      <c r="S11" s="21"/>
      <c r="T11" s="11">
        <f t="shared" si="0"/>
        <v>0.66666666666666663</v>
      </c>
      <c r="U11" s="11">
        <f t="shared" si="1"/>
        <v>1.3333333333333333</v>
      </c>
      <c r="V11" s="11">
        <f t="shared" si="2"/>
        <v>0.75</v>
      </c>
      <c r="W11" s="12">
        <f t="shared" si="3"/>
        <v>2.083333333333333</v>
      </c>
    </row>
    <row r="12" spans="3:23" x14ac:dyDescent="0.4">
      <c r="C12" t="s">
        <v>1</v>
      </c>
      <c r="D12" s="21">
        <v>1</v>
      </c>
      <c r="E12" s="21">
        <v>4</v>
      </c>
      <c r="F12" s="21">
        <v>3</v>
      </c>
      <c r="G12" s="21">
        <v>2</v>
      </c>
      <c r="H12" s="21">
        <v>2</v>
      </c>
      <c r="I12" s="21">
        <v>2</v>
      </c>
      <c r="J12" s="21">
        <v>2</v>
      </c>
      <c r="K12" s="21"/>
      <c r="L12" s="21"/>
      <c r="M12" s="21"/>
      <c r="N12" s="21"/>
      <c r="O12" s="21"/>
      <c r="P12" s="21"/>
      <c r="Q12" s="21"/>
      <c r="R12" s="21">
        <v>1</v>
      </c>
      <c r="S12" s="21"/>
      <c r="T12" s="11">
        <f t="shared" si="0"/>
        <v>0.66666666666666663</v>
      </c>
      <c r="U12" s="11">
        <f t="shared" si="1"/>
        <v>0.66666666666666663</v>
      </c>
      <c r="V12" s="11">
        <f t="shared" si="2"/>
        <v>0.5</v>
      </c>
      <c r="W12" s="12">
        <f t="shared" si="3"/>
        <v>1.1666666666666665</v>
      </c>
    </row>
    <row r="13" spans="3:23" x14ac:dyDescent="0.4">
      <c r="C13" t="s">
        <v>96</v>
      </c>
      <c r="D13" s="21">
        <v>1</v>
      </c>
      <c r="E13" s="21">
        <v>4</v>
      </c>
      <c r="F13" s="21">
        <v>4</v>
      </c>
      <c r="G13" s="21">
        <v>3</v>
      </c>
      <c r="H13" s="21">
        <v>3</v>
      </c>
      <c r="I13" s="21">
        <v>3</v>
      </c>
      <c r="J13" s="21">
        <v>1</v>
      </c>
      <c r="K13" s="21">
        <v>1</v>
      </c>
      <c r="L13" s="21"/>
      <c r="M13" s="21">
        <v>1</v>
      </c>
      <c r="N13" s="21"/>
      <c r="O13" s="21"/>
      <c r="P13" s="21"/>
      <c r="Q13" s="21"/>
      <c r="R13" s="21"/>
      <c r="S13" s="21"/>
      <c r="T13" s="11">
        <f t="shared" si="0"/>
        <v>0.75</v>
      </c>
      <c r="U13" s="11">
        <f t="shared" si="1"/>
        <v>1.75</v>
      </c>
      <c r="V13" s="11">
        <f t="shared" si="2"/>
        <v>0.75</v>
      </c>
      <c r="W13" s="12">
        <f t="shared" si="3"/>
        <v>2.5</v>
      </c>
    </row>
    <row r="14" spans="3:23" x14ac:dyDescent="0.4">
      <c r="C14" t="s">
        <v>46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11" t="e">
        <f t="shared" si="0"/>
        <v>#DIV/0!</v>
      </c>
      <c r="U14" s="11" t="e">
        <f t="shared" si="1"/>
        <v>#DIV/0!</v>
      </c>
      <c r="V14" s="11" t="e">
        <f t="shared" si="2"/>
        <v>#DIV/0!</v>
      </c>
      <c r="W14" s="12" t="e">
        <f t="shared" si="3"/>
        <v>#DIV/0!</v>
      </c>
    </row>
    <row r="15" spans="3:23" x14ac:dyDescent="0.4">
      <c r="C15" t="s">
        <v>13</v>
      </c>
      <c r="D15" s="21">
        <v>1</v>
      </c>
      <c r="E15" s="21">
        <v>4</v>
      </c>
      <c r="F15" s="21">
        <v>3</v>
      </c>
      <c r="G15" s="21">
        <v>2</v>
      </c>
      <c r="H15" s="21">
        <v>2</v>
      </c>
      <c r="I15" s="21">
        <v>1</v>
      </c>
      <c r="J15" s="21">
        <v>2</v>
      </c>
      <c r="K15" s="21"/>
      <c r="L15" s="21"/>
      <c r="M15" s="21"/>
      <c r="N15" s="21">
        <v>1</v>
      </c>
      <c r="O15" s="21"/>
      <c r="P15" s="21"/>
      <c r="Q15" s="21"/>
      <c r="R15" s="21"/>
      <c r="S15" s="21"/>
      <c r="T15" s="11">
        <f t="shared" si="0"/>
        <v>0.66666666666666663</v>
      </c>
      <c r="U15" s="11">
        <f t="shared" si="1"/>
        <v>0.66666666666666663</v>
      </c>
      <c r="V15" s="11">
        <f t="shared" si="2"/>
        <v>0.75</v>
      </c>
      <c r="W15" s="12">
        <f t="shared" si="3"/>
        <v>1.4166666666666665</v>
      </c>
    </row>
    <row r="16" spans="3:23" x14ac:dyDescent="0.4">
      <c r="C16" t="s">
        <v>104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11" t="e">
        <f t="shared" si="0"/>
        <v>#DIV/0!</v>
      </c>
      <c r="U16" s="11" t="e">
        <f t="shared" si="1"/>
        <v>#DIV/0!</v>
      </c>
      <c r="V16" s="11" t="e">
        <f t="shared" si="2"/>
        <v>#DIV/0!</v>
      </c>
      <c r="W16" s="12" t="e">
        <f t="shared" si="3"/>
        <v>#DIV/0!</v>
      </c>
    </row>
    <row r="17" spans="2:23" x14ac:dyDescent="0.4">
      <c r="C17" t="s">
        <v>11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11" t="e">
        <f t="shared" si="0"/>
        <v>#DIV/0!</v>
      </c>
      <c r="U17" s="11" t="e">
        <f t="shared" si="1"/>
        <v>#DIV/0!</v>
      </c>
      <c r="V17" s="11" t="e">
        <f t="shared" si="2"/>
        <v>#DIV/0!</v>
      </c>
      <c r="W17" s="12" t="e">
        <f t="shared" si="3"/>
        <v>#DIV/0!</v>
      </c>
    </row>
    <row r="18" spans="2:23" x14ac:dyDescent="0.4">
      <c r="C18" t="s">
        <v>120</v>
      </c>
      <c r="D18" s="21">
        <v>1</v>
      </c>
      <c r="E18" s="21">
        <v>4</v>
      </c>
      <c r="F18" s="21">
        <v>4</v>
      </c>
      <c r="G18" s="21">
        <v>3</v>
      </c>
      <c r="H18" s="21">
        <v>2</v>
      </c>
      <c r="I18" s="21">
        <v>3</v>
      </c>
      <c r="J18" s="21">
        <v>3</v>
      </c>
      <c r="K18" s="21"/>
      <c r="L18" s="21"/>
      <c r="M18" s="21"/>
      <c r="N18" s="21"/>
      <c r="O18" s="21"/>
      <c r="P18" s="21"/>
      <c r="Q18" s="21"/>
      <c r="R18" s="21"/>
      <c r="S18" s="21"/>
      <c r="T18" s="11">
        <f t="shared" si="0"/>
        <v>0.75</v>
      </c>
      <c r="U18" s="11">
        <f t="shared" si="1"/>
        <v>0.75</v>
      </c>
      <c r="V18" s="11">
        <f t="shared" si="2"/>
        <v>0.75</v>
      </c>
      <c r="W18" s="12">
        <f t="shared" si="3"/>
        <v>1.5</v>
      </c>
    </row>
    <row r="19" spans="2:23" x14ac:dyDescent="0.4">
      <c r="C19" t="s">
        <v>128</v>
      </c>
      <c r="D19" s="21"/>
      <c r="E19" s="21"/>
      <c r="F19" s="21"/>
      <c r="G19" s="21"/>
      <c r="H19" s="21"/>
      <c r="I19" s="21"/>
      <c r="J19" s="21"/>
      <c r="P19" s="21"/>
      <c r="Q19" s="21"/>
      <c r="R19" s="21"/>
      <c r="S19" s="21"/>
      <c r="T19" s="11" t="e">
        <f t="shared" si="0"/>
        <v>#DIV/0!</v>
      </c>
      <c r="U19" s="11" t="e">
        <f t="shared" si="1"/>
        <v>#DIV/0!</v>
      </c>
      <c r="V19" s="11" t="e">
        <f t="shared" si="2"/>
        <v>#DIV/0!</v>
      </c>
      <c r="W19" s="12" t="e">
        <f t="shared" si="3"/>
        <v>#DIV/0!</v>
      </c>
    </row>
    <row r="20" spans="2:23" x14ac:dyDescent="0.4">
      <c r="C20" t="s">
        <v>5</v>
      </c>
      <c r="D20" t="s">
        <v>49</v>
      </c>
      <c r="E20" t="s">
        <v>4</v>
      </c>
      <c r="F20" t="s">
        <v>3</v>
      </c>
      <c r="G20" t="s">
        <v>2</v>
      </c>
      <c r="H20" t="s">
        <v>36</v>
      </c>
      <c r="I20" t="s">
        <v>42</v>
      </c>
    </row>
    <row r="21" spans="2:23" x14ac:dyDescent="0.4">
      <c r="C21" t="s">
        <v>1</v>
      </c>
      <c r="D21" s="21"/>
      <c r="E21" s="21"/>
      <c r="F21" s="21"/>
      <c r="G21" s="21"/>
      <c r="H21" s="21"/>
      <c r="I21" s="10"/>
    </row>
    <row r="22" spans="2:23" x14ac:dyDescent="0.4">
      <c r="C22" t="s">
        <v>104</v>
      </c>
      <c r="I22" s="10"/>
    </row>
    <row r="23" spans="2:23" x14ac:dyDescent="0.4">
      <c r="C23" t="s">
        <v>40</v>
      </c>
      <c r="D23" s="21"/>
      <c r="E23" s="21"/>
      <c r="F23" s="21"/>
      <c r="G23" s="21"/>
      <c r="H23" s="38"/>
      <c r="I23" s="10"/>
    </row>
    <row r="25" spans="2:23" ht="15" thickBot="1" x14ac:dyDescent="0.45"/>
    <row r="26" spans="2:23" ht="14.6" customHeight="1" x14ac:dyDescent="0.4">
      <c r="B26" s="55" t="s">
        <v>131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56"/>
      <c r="C27" t="s">
        <v>48</v>
      </c>
      <c r="D27" s="10">
        <f>VLOOKUP($C27,$C$4:$S$18,MATCH(D$26,$C$3:$S$3,0),FALSE)</f>
        <v>1</v>
      </c>
      <c r="E27" s="10">
        <f>VLOOKUP($C27,$C$4:$S$18,MATCH(E$26,$C$3:$S$3,0),FALSE)</f>
        <v>5</v>
      </c>
      <c r="F27" s="10">
        <f>VLOOKUP($C27,$C$4:$S$18,MATCH(F$26,$C$3:$S$3,0),FALSE)</f>
        <v>5</v>
      </c>
      <c r="G27" s="10">
        <f>VLOOKUP($C27,$C$4:$S$18,MATCH(G$26,$C$3:$S$3,0),FALSE)</f>
        <v>3</v>
      </c>
      <c r="H27" s="10">
        <f>VLOOKUP($C27,$C$4:$S$18,MATCH(H$26,$C$3:$S$3,0),FALSE)</f>
        <v>1</v>
      </c>
      <c r="I27" s="10">
        <f>VLOOKUP($C27,$C$4:$S$18,MATCH(I$26,$C$3:$S$3,0),FALSE)</f>
        <v>2</v>
      </c>
      <c r="J27" s="10">
        <f>VLOOKUP($C27,$C$4:$S$18,MATCH(J$26,$C$3:$S$3,0),FALSE)</f>
        <v>1</v>
      </c>
      <c r="K27" s="10">
        <f>VLOOKUP($C27,$C$4:$S$18,MATCH(K$26,$C$3:$S$3,0),FALSE)</f>
        <v>2</v>
      </c>
      <c r="L27" s="10">
        <f>VLOOKUP($C27,$C$4:$S$18,MATCH(L$26,$C$3:$S$3,0),FALSE)</f>
        <v>0</v>
      </c>
      <c r="M27" s="10">
        <f>VLOOKUP($C27,$C$4:$S$18,MATCH(M$26,$C$3:$S$3,0),FALSE)</f>
        <v>0</v>
      </c>
      <c r="N27" s="10">
        <f>VLOOKUP($C27,$C$4:$S$18,MATCH(N$26,$C$3:$S$3,0),FALSE)</f>
        <v>0</v>
      </c>
      <c r="O27" s="10">
        <f>VLOOKUP($C27,$C$4:$S$18,MATCH(O$26,$C$3:$S$3,0),FALSE)</f>
        <v>0</v>
      </c>
      <c r="P27" s="10">
        <f>VLOOKUP($C27,$C$4:$S$18,MATCH(P$26,$C$3:$S$3,0),FALSE)</f>
        <v>0</v>
      </c>
      <c r="Q27" s="10">
        <f>VLOOKUP($C27,$C$4:$S$18,MATCH(Q$26,$C$3:$S$3,0),FALSE)</f>
        <v>0</v>
      </c>
      <c r="R27" s="10">
        <f>VLOOKUP($C27,$C$4:$S$18,MATCH(R$26,$C$3:$S$3,0),FALSE)</f>
        <v>0</v>
      </c>
      <c r="S27" s="10">
        <f>VLOOKUP($C27,$C$4:$S$18,MATCH(S$26,$C$3:$S$3,0),FALSE)</f>
        <v>0</v>
      </c>
      <c r="T27" s="11">
        <f>G27/F27</f>
        <v>0.6</v>
      </c>
      <c r="U27" s="11">
        <f>(J27+(2*K27)+(3*L27)+(4*M27))/F27</f>
        <v>1</v>
      </c>
      <c r="V27" s="11">
        <f>(G27+N27+Q27+O27)/E27</f>
        <v>0.6</v>
      </c>
      <c r="W27" s="12">
        <f>U27+V27</f>
        <v>1.6</v>
      </c>
    </row>
    <row r="28" spans="2:23" x14ac:dyDescent="0.4">
      <c r="B28" s="56"/>
      <c r="C28" t="s">
        <v>120</v>
      </c>
      <c r="D28" s="10">
        <f>VLOOKUP($C28,$C$4:$S$18,MATCH(D$26,$C$3:$S$3,0),FALSE)</f>
        <v>1</v>
      </c>
      <c r="E28" s="10">
        <f>VLOOKUP($C28,$C$4:$S$18,MATCH(E$26,$C$3:$S$3,0),FALSE)</f>
        <v>4</v>
      </c>
      <c r="F28" s="10">
        <f>VLOOKUP($C28,$C$4:$S$18,MATCH(F$26,$C$3:$S$3,0),FALSE)</f>
        <v>4</v>
      </c>
      <c r="G28" s="10">
        <f>VLOOKUP($C28,$C$4:$S$18,MATCH(G$26,$C$3:$S$3,0),FALSE)</f>
        <v>3</v>
      </c>
      <c r="H28" s="10">
        <f>VLOOKUP($C28,$C$4:$S$18,MATCH(H$26,$C$3:$S$3,0),FALSE)</f>
        <v>2</v>
      </c>
      <c r="I28" s="10">
        <f>VLOOKUP($C28,$C$4:$S$18,MATCH(I$26,$C$3:$S$3,0),FALSE)</f>
        <v>3</v>
      </c>
      <c r="J28" s="10">
        <f>VLOOKUP($C28,$C$4:$S$18,MATCH(J$26,$C$3:$S$3,0),FALSE)</f>
        <v>3</v>
      </c>
      <c r="K28" s="10">
        <f>VLOOKUP($C28,$C$4:$S$18,MATCH(K$26,$C$3:$S$3,0),FALSE)</f>
        <v>0</v>
      </c>
      <c r="L28" s="10">
        <f>VLOOKUP($C28,$C$4:$S$18,MATCH(L$26,$C$3:$S$3,0),FALSE)</f>
        <v>0</v>
      </c>
      <c r="M28" s="10">
        <f>VLOOKUP($C28,$C$4:$S$18,MATCH(M$26,$C$3:$S$3,0),FALSE)</f>
        <v>0</v>
      </c>
      <c r="N28" s="10">
        <f>VLOOKUP($C28,$C$4:$S$18,MATCH(N$26,$C$3:$S$3,0),FALSE)</f>
        <v>0</v>
      </c>
      <c r="O28" s="10">
        <f>VLOOKUP($C28,$C$4:$S$18,MATCH(O$26,$C$3:$S$3,0),FALSE)</f>
        <v>0</v>
      </c>
      <c r="P28" s="10">
        <f>VLOOKUP($C28,$C$4:$S$18,MATCH(P$26,$C$3:$S$3,0),FALSE)</f>
        <v>0</v>
      </c>
      <c r="Q28" s="10">
        <f>VLOOKUP($C28,$C$4:$S$18,MATCH(Q$26,$C$3:$S$3,0),FALSE)</f>
        <v>0</v>
      </c>
      <c r="R28" s="10">
        <f>VLOOKUP($C28,$C$4:$S$18,MATCH(R$26,$C$3:$S$3,0),FALSE)</f>
        <v>0</v>
      </c>
      <c r="S28" s="10">
        <f>VLOOKUP($C28,$C$4:$S$18,MATCH(S$26,$C$3:$S$3,0),FALSE)</f>
        <v>0</v>
      </c>
      <c r="T28" s="11">
        <f>G28/F28</f>
        <v>0.75</v>
      </c>
      <c r="U28" s="11">
        <f>(J28+(2*K28)+(3*L28)+(4*M28))/F28</f>
        <v>0.75</v>
      </c>
      <c r="V28" s="11">
        <f>(G28+N28+Q28+O28)/E28</f>
        <v>0.75</v>
      </c>
      <c r="W28" s="12">
        <f>U28+V28</f>
        <v>1.5</v>
      </c>
    </row>
    <row r="29" spans="2:23" x14ac:dyDescent="0.4">
      <c r="B29" s="56"/>
      <c r="C29" t="s">
        <v>40</v>
      </c>
      <c r="D29" s="10">
        <f>VLOOKUP($C29,$C$4:$S$18,MATCH(D$26,$C$3:$S$3,0),FALSE)</f>
        <v>1</v>
      </c>
      <c r="E29" s="10">
        <f>VLOOKUP($C29,$C$4:$S$18,MATCH(E$26,$C$3:$S$3,0),FALSE)</f>
        <v>4</v>
      </c>
      <c r="F29" s="10">
        <f>VLOOKUP($C29,$C$4:$S$18,MATCH(F$26,$C$3:$S$3,0),FALSE)</f>
        <v>4</v>
      </c>
      <c r="G29" s="10">
        <f>VLOOKUP($C29,$C$4:$S$18,MATCH(G$26,$C$3:$S$3,0),FALSE)</f>
        <v>1</v>
      </c>
      <c r="H29" s="10">
        <f>VLOOKUP($C29,$C$4:$S$18,MATCH(H$26,$C$3:$S$3,0),FALSE)</f>
        <v>0</v>
      </c>
      <c r="I29" s="10">
        <f>VLOOKUP($C29,$C$4:$S$18,MATCH(I$26,$C$3:$S$3,0),FALSE)</f>
        <v>1</v>
      </c>
      <c r="J29" s="10">
        <f>VLOOKUP($C29,$C$4:$S$18,MATCH(J$26,$C$3:$S$3,0),FALSE)</f>
        <v>1</v>
      </c>
      <c r="K29" s="10">
        <f>VLOOKUP($C29,$C$4:$S$18,MATCH(K$26,$C$3:$S$3,0),FALSE)</f>
        <v>0</v>
      </c>
      <c r="L29" s="10">
        <f>VLOOKUP($C29,$C$4:$S$18,MATCH(L$26,$C$3:$S$3,0),FALSE)</f>
        <v>0</v>
      </c>
      <c r="M29" s="10">
        <f>VLOOKUP($C29,$C$4:$S$18,MATCH(M$26,$C$3:$S$3,0),FALSE)</f>
        <v>0</v>
      </c>
      <c r="N29" s="10">
        <f>VLOOKUP($C29,$C$4:$S$18,MATCH(N$26,$C$3:$S$3,0),FALSE)</f>
        <v>0</v>
      </c>
      <c r="O29" s="10">
        <f>VLOOKUP($C29,$C$4:$S$18,MATCH(O$26,$C$3:$S$3,0),FALSE)</f>
        <v>0</v>
      </c>
      <c r="P29" s="10">
        <f>VLOOKUP($C29,$C$4:$S$18,MATCH(P$26,$C$3:$S$3,0),FALSE)</f>
        <v>0</v>
      </c>
      <c r="Q29" s="10">
        <f>VLOOKUP($C29,$C$4:$S$18,MATCH(Q$26,$C$3:$S$3,0),FALSE)</f>
        <v>0</v>
      </c>
      <c r="R29" s="10">
        <f>VLOOKUP($C29,$C$4:$S$18,MATCH(R$26,$C$3:$S$3,0),FALSE)</f>
        <v>0</v>
      </c>
      <c r="S29" s="10">
        <f>VLOOKUP($C29,$C$4:$S$18,MATCH(S$26,$C$3:$S$3,0),FALSE)</f>
        <v>0</v>
      </c>
      <c r="T29" s="11">
        <f>G29/F29</f>
        <v>0.25</v>
      </c>
      <c r="U29" s="11">
        <f>(J29+(2*K29)+(3*L29)+(4*M29))/F29</f>
        <v>0.25</v>
      </c>
      <c r="V29" s="11">
        <f>(G29+N29+Q29+O29)/E29</f>
        <v>0.25</v>
      </c>
      <c r="W29" s="12">
        <f>U29+V29</f>
        <v>0.5</v>
      </c>
    </row>
    <row r="30" spans="2:23" x14ac:dyDescent="0.4">
      <c r="B30" s="56"/>
      <c r="C30" t="s">
        <v>13</v>
      </c>
      <c r="D30" s="10">
        <f>VLOOKUP($C30,$C$4:$S$18,MATCH(D$26,$C$3:$S$3,0),FALSE)</f>
        <v>1</v>
      </c>
      <c r="E30" s="10">
        <f>VLOOKUP($C30,$C$4:$S$18,MATCH(E$26,$C$3:$S$3,0),FALSE)</f>
        <v>4</v>
      </c>
      <c r="F30" s="10">
        <f>VLOOKUP($C30,$C$4:$S$18,MATCH(F$26,$C$3:$S$3,0),FALSE)</f>
        <v>3</v>
      </c>
      <c r="G30" s="10">
        <f>VLOOKUP($C30,$C$4:$S$18,MATCH(G$26,$C$3:$S$3,0),FALSE)</f>
        <v>2</v>
      </c>
      <c r="H30" s="10">
        <f>VLOOKUP($C30,$C$4:$S$18,MATCH(H$26,$C$3:$S$3,0),FALSE)</f>
        <v>2</v>
      </c>
      <c r="I30" s="10">
        <f>VLOOKUP($C30,$C$4:$S$18,MATCH(I$26,$C$3:$S$3,0),FALSE)</f>
        <v>1</v>
      </c>
      <c r="J30" s="10">
        <f>VLOOKUP($C30,$C$4:$S$18,MATCH(J$26,$C$3:$S$3,0),FALSE)</f>
        <v>2</v>
      </c>
      <c r="K30" s="10">
        <f>VLOOKUP($C30,$C$4:$S$18,MATCH(K$26,$C$3:$S$3,0),FALSE)</f>
        <v>0</v>
      </c>
      <c r="L30" s="10">
        <f>VLOOKUP($C30,$C$4:$S$18,MATCH(L$26,$C$3:$S$3,0),FALSE)</f>
        <v>0</v>
      </c>
      <c r="M30" s="10">
        <f>VLOOKUP($C30,$C$4:$S$18,MATCH(M$26,$C$3:$S$3,0),FALSE)</f>
        <v>0</v>
      </c>
      <c r="N30" s="10">
        <f>VLOOKUP($C30,$C$4:$S$18,MATCH(N$26,$C$3:$S$3,0),FALSE)</f>
        <v>1</v>
      </c>
      <c r="O30" s="10">
        <f>VLOOKUP($C30,$C$4:$S$18,MATCH(O$26,$C$3:$S$3,0),FALSE)</f>
        <v>0</v>
      </c>
      <c r="P30" s="10">
        <f>VLOOKUP($C30,$C$4:$S$18,MATCH(P$26,$C$3:$S$3,0),FALSE)</f>
        <v>0</v>
      </c>
      <c r="Q30" s="10">
        <f>VLOOKUP($C30,$C$4:$S$18,MATCH(Q$26,$C$3:$S$3,0),FALSE)</f>
        <v>0</v>
      </c>
      <c r="R30" s="10">
        <f>VLOOKUP($C30,$C$4:$S$18,MATCH(R$26,$C$3:$S$3,0),FALSE)</f>
        <v>0</v>
      </c>
      <c r="S30" s="10">
        <f>VLOOKUP($C30,$C$4:$S$18,MATCH(S$26,$C$3:$S$3,0),FALSE)</f>
        <v>0</v>
      </c>
      <c r="T30" s="11">
        <f t="shared" ref="T30" si="4">G30/F30</f>
        <v>0.66666666666666663</v>
      </c>
      <c r="U30" s="11">
        <f t="shared" ref="U30" si="5">(J30+(2*K30)+(3*L30)+(4*M30))/F30</f>
        <v>0.66666666666666663</v>
      </c>
      <c r="V30" s="11">
        <f t="shared" ref="V30" si="6">(G30+N30+Q30+O30)/E30</f>
        <v>0.75</v>
      </c>
      <c r="W30" s="12">
        <f t="shared" ref="W30" si="7">U30+V30</f>
        <v>1.4166666666666665</v>
      </c>
    </row>
    <row r="31" spans="2:23" x14ac:dyDescent="0.4">
      <c r="B31" s="56"/>
      <c r="C31" t="s">
        <v>96</v>
      </c>
      <c r="D31" s="10">
        <f>VLOOKUP($C31,$C$4:$S$18,MATCH(D$26,$C$3:$S$3,0),FALSE)</f>
        <v>1</v>
      </c>
      <c r="E31" s="10">
        <f>VLOOKUP($C31,$C$4:$S$18,MATCH(E$26,$C$3:$S$3,0),FALSE)</f>
        <v>4</v>
      </c>
      <c r="F31" s="10">
        <f>VLOOKUP($C31,$C$4:$S$18,MATCH(F$26,$C$3:$S$3,0),FALSE)</f>
        <v>4</v>
      </c>
      <c r="G31" s="10">
        <f>VLOOKUP($C31,$C$4:$S$18,MATCH(G$26,$C$3:$S$3,0),FALSE)</f>
        <v>3</v>
      </c>
      <c r="H31" s="10">
        <f>VLOOKUP($C31,$C$4:$S$18,MATCH(H$26,$C$3:$S$3,0),FALSE)</f>
        <v>3</v>
      </c>
      <c r="I31" s="10">
        <f>VLOOKUP($C31,$C$4:$S$18,MATCH(I$26,$C$3:$S$3,0),FALSE)</f>
        <v>3</v>
      </c>
      <c r="J31" s="10">
        <f>VLOOKUP($C31,$C$4:$S$18,MATCH(J$26,$C$3:$S$3,0),FALSE)</f>
        <v>1</v>
      </c>
      <c r="K31" s="10">
        <f>VLOOKUP($C31,$C$4:$S$18,MATCH(K$26,$C$3:$S$3,0),FALSE)</f>
        <v>1</v>
      </c>
      <c r="L31" s="10">
        <f>VLOOKUP($C31,$C$4:$S$18,MATCH(L$26,$C$3:$S$3,0),FALSE)</f>
        <v>0</v>
      </c>
      <c r="M31" s="10">
        <f>VLOOKUP($C31,$C$4:$S$18,MATCH(M$26,$C$3:$S$3,0),FALSE)</f>
        <v>1</v>
      </c>
      <c r="N31" s="10">
        <f>VLOOKUP($C31,$C$4:$S$18,MATCH(N$26,$C$3:$S$3,0),FALSE)</f>
        <v>0</v>
      </c>
      <c r="O31" s="10">
        <f>VLOOKUP($C31,$C$4:$S$18,MATCH(O$26,$C$3:$S$3,0),FALSE)</f>
        <v>0</v>
      </c>
      <c r="P31" s="10">
        <f>VLOOKUP($C31,$C$4:$S$18,MATCH(P$26,$C$3:$S$3,0),FALSE)</f>
        <v>0</v>
      </c>
      <c r="Q31" s="10">
        <f>VLOOKUP($C31,$C$4:$S$18,MATCH(Q$26,$C$3:$S$3,0),FALSE)</f>
        <v>0</v>
      </c>
      <c r="R31" s="10">
        <f>VLOOKUP($C31,$C$4:$S$18,MATCH(R$26,$C$3:$S$3,0),FALSE)</f>
        <v>0</v>
      </c>
      <c r="S31" s="10">
        <f>VLOOKUP($C31,$C$4:$S$18,MATCH(S$26,$C$3:$S$3,0),FALSE)</f>
        <v>0</v>
      </c>
      <c r="T31" s="11">
        <f>G31/F31</f>
        <v>0.75</v>
      </c>
      <c r="U31" s="11">
        <f>(J31+(2*K31)+(3*L31)+(4*M31))/F31</f>
        <v>1.75</v>
      </c>
      <c r="V31" s="11">
        <f>(G31+N31+Q31+O31)/E31</f>
        <v>0.75</v>
      </c>
      <c r="W31" s="12">
        <f>U31+V31</f>
        <v>2.5</v>
      </c>
    </row>
    <row r="32" spans="2:23" x14ac:dyDescent="0.4">
      <c r="B32" s="56"/>
      <c r="C32" t="s">
        <v>94</v>
      </c>
      <c r="D32" s="10">
        <f>VLOOKUP($C32,$C$4:$S$18,MATCH(D$26,$C$3:$S$3,0),FALSE)</f>
        <v>1</v>
      </c>
      <c r="E32" s="10">
        <f>VLOOKUP($C32,$C$4:$S$18,MATCH(E$26,$C$3:$S$3,0),FALSE)</f>
        <v>4</v>
      </c>
      <c r="F32" s="10">
        <f>VLOOKUP($C32,$C$4:$S$18,MATCH(F$26,$C$3:$S$3,0),FALSE)</f>
        <v>4</v>
      </c>
      <c r="G32" s="10">
        <f>VLOOKUP($C32,$C$4:$S$18,MATCH(G$26,$C$3:$S$3,0),FALSE)</f>
        <v>1</v>
      </c>
      <c r="H32" s="10">
        <f>VLOOKUP($C32,$C$4:$S$18,MATCH(H$26,$C$3:$S$3,0),FALSE)</f>
        <v>1</v>
      </c>
      <c r="I32" s="10">
        <f>VLOOKUP($C32,$C$4:$S$18,MATCH(I$26,$C$3:$S$3,0),FALSE)</f>
        <v>0</v>
      </c>
      <c r="J32" s="10">
        <f>VLOOKUP($C32,$C$4:$S$18,MATCH(J$26,$C$3:$S$3,0),FALSE)</f>
        <v>1</v>
      </c>
      <c r="K32" s="10">
        <f>VLOOKUP($C32,$C$4:$S$18,MATCH(K$26,$C$3:$S$3,0),FALSE)</f>
        <v>0</v>
      </c>
      <c r="L32" s="10">
        <f>VLOOKUP($C32,$C$4:$S$18,MATCH(L$26,$C$3:$S$3,0),FALSE)</f>
        <v>0</v>
      </c>
      <c r="M32" s="10">
        <f>VLOOKUP($C32,$C$4:$S$18,MATCH(M$26,$C$3:$S$3,0),FALSE)</f>
        <v>0</v>
      </c>
      <c r="N32" s="10">
        <f>VLOOKUP($C32,$C$4:$S$18,MATCH(N$26,$C$3:$S$3,0),FALSE)</f>
        <v>0</v>
      </c>
      <c r="O32" s="10">
        <f>VLOOKUP($C32,$C$4:$S$18,MATCH(O$26,$C$3:$S$3,0),FALSE)</f>
        <v>0</v>
      </c>
      <c r="P32" s="10">
        <f>VLOOKUP($C32,$C$4:$S$18,MATCH(P$26,$C$3:$S$3,0),FALSE)</f>
        <v>0</v>
      </c>
      <c r="Q32" s="10">
        <f>VLOOKUP($C32,$C$4:$S$18,MATCH(Q$26,$C$3:$S$3,0),FALSE)</f>
        <v>0</v>
      </c>
      <c r="R32" s="10">
        <f>VLOOKUP($C32,$C$4:$S$18,MATCH(R$26,$C$3:$S$3,0),FALSE)</f>
        <v>0</v>
      </c>
      <c r="S32" s="10">
        <f>VLOOKUP($C32,$C$4:$S$18,MATCH(S$26,$C$3:$S$3,0),FALSE)</f>
        <v>0</v>
      </c>
      <c r="T32" s="11">
        <f>G32/F32</f>
        <v>0.25</v>
      </c>
      <c r="U32" s="11">
        <f>(J32+(2*K32)+(3*L32)+(4*M32))/F32</f>
        <v>0.25</v>
      </c>
      <c r="V32" s="11">
        <f>(G32+N32+Q32+O32)/E32</f>
        <v>0.25</v>
      </c>
      <c r="W32" s="12">
        <f>U32+V32</f>
        <v>0.5</v>
      </c>
    </row>
    <row r="33" spans="2:23" x14ac:dyDescent="0.4">
      <c r="B33" s="56"/>
      <c r="C33" t="s">
        <v>95</v>
      </c>
      <c r="D33" s="10">
        <f>VLOOKUP($C33,$C$4:$S$18,MATCH(D$26,$C$3:$S$3,0),FALSE)</f>
        <v>1</v>
      </c>
      <c r="E33" s="10">
        <f>VLOOKUP($C33,$C$4:$S$18,MATCH(E$26,$C$3:$S$3,0),FALSE)</f>
        <v>4</v>
      </c>
      <c r="F33" s="10">
        <f>VLOOKUP($C33,$C$4:$S$18,MATCH(F$26,$C$3:$S$3,0),FALSE)</f>
        <v>3</v>
      </c>
      <c r="G33" s="10">
        <f>VLOOKUP($C33,$C$4:$S$18,MATCH(G$26,$C$3:$S$3,0),FALSE)</f>
        <v>2</v>
      </c>
      <c r="H33" s="10">
        <f>VLOOKUP($C33,$C$4:$S$18,MATCH(H$26,$C$3:$S$3,0),FALSE)</f>
        <v>3</v>
      </c>
      <c r="I33" s="10">
        <f>VLOOKUP($C33,$C$4:$S$18,MATCH(I$26,$C$3:$S$3,0),FALSE)</f>
        <v>0</v>
      </c>
      <c r="J33" s="10">
        <f>VLOOKUP($C33,$C$4:$S$18,MATCH(J$26,$C$3:$S$3,0),FALSE)</f>
        <v>1</v>
      </c>
      <c r="K33" s="10">
        <f>VLOOKUP($C33,$C$4:$S$18,MATCH(K$26,$C$3:$S$3,0),FALSE)</f>
        <v>0</v>
      </c>
      <c r="L33" s="10">
        <f>VLOOKUP($C33,$C$4:$S$18,MATCH(L$26,$C$3:$S$3,0),FALSE)</f>
        <v>1</v>
      </c>
      <c r="M33" s="10">
        <f>VLOOKUP($C33,$C$4:$S$18,MATCH(M$26,$C$3:$S$3,0),FALSE)</f>
        <v>0</v>
      </c>
      <c r="N33" s="10">
        <f>VLOOKUP($C33,$C$4:$S$18,MATCH(N$26,$C$3:$S$3,0),FALSE)</f>
        <v>1</v>
      </c>
      <c r="O33" s="10">
        <f>VLOOKUP($C33,$C$4:$S$18,MATCH(O$26,$C$3:$S$3,0),FALSE)</f>
        <v>0</v>
      </c>
      <c r="P33" s="10">
        <f>VLOOKUP($C33,$C$4:$S$18,MATCH(P$26,$C$3:$S$3,0),FALSE)</f>
        <v>0</v>
      </c>
      <c r="Q33" s="10">
        <f>VLOOKUP($C33,$C$4:$S$18,MATCH(Q$26,$C$3:$S$3,0),FALSE)</f>
        <v>0</v>
      </c>
      <c r="R33" s="10">
        <f>VLOOKUP($C33,$C$4:$S$18,MATCH(R$26,$C$3:$S$3,0),FALSE)</f>
        <v>0</v>
      </c>
      <c r="S33" s="10">
        <f>VLOOKUP($C33,$C$4:$S$18,MATCH(S$26,$C$3:$S$3,0),FALSE)</f>
        <v>0</v>
      </c>
      <c r="T33" s="11">
        <f>G33/F33</f>
        <v>0.66666666666666663</v>
      </c>
      <c r="U33" s="11">
        <f>(J33+(2*K33)+(3*L33)+(4*M33))/F33</f>
        <v>1.3333333333333333</v>
      </c>
      <c r="V33" s="11">
        <f>(G33+N33+Q33+O33)/E33</f>
        <v>0.75</v>
      </c>
      <c r="W33" s="12">
        <f>U33+V33</f>
        <v>2.083333333333333</v>
      </c>
    </row>
    <row r="34" spans="2:23" x14ac:dyDescent="0.4">
      <c r="B34" s="56"/>
      <c r="C34" t="s">
        <v>6</v>
      </c>
      <c r="D34" s="10">
        <f>VLOOKUP($C34,$C$4:$S$19,MATCH(D$26,$C$3:$S$3,0),FALSE)</f>
        <v>1</v>
      </c>
      <c r="E34" s="10">
        <f>VLOOKUP($C34,$C$4:$S$19,MATCH(E$26,$C$3:$S$3,0),FALSE)</f>
        <v>4</v>
      </c>
      <c r="F34" s="10">
        <f>VLOOKUP($C34,$C$4:$S$19,MATCH(F$26,$C$3:$S$3,0),FALSE)</f>
        <v>3</v>
      </c>
      <c r="G34" s="10">
        <f>VLOOKUP($C34,$C$4:$S$19,MATCH(G$26,$C$3:$S$3,0),FALSE)</f>
        <v>1</v>
      </c>
      <c r="H34" s="10">
        <f>VLOOKUP($C34,$C$4:$S$19,MATCH(H$26,$C$3:$S$3,0),FALSE)</f>
        <v>1</v>
      </c>
      <c r="I34" s="10">
        <f>VLOOKUP($C34,$C$4:$S$19,MATCH(I$26,$C$3:$S$3,0),FALSE)</f>
        <v>4</v>
      </c>
      <c r="J34" s="10">
        <f>VLOOKUP($C34,$C$4:$S$19,MATCH(J$26,$C$3:$S$3,0),FALSE)</f>
        <v>0</v>
      </c>
      <c r="K34" s="10">
        <f>VLOOKUP($C34,$C$4:$S$19,MATCH(K$26,$C$3:$S$3,0),FALSE)</f>
        <v>1</v>
      </c>
      <c r="L34" s="10">
        <f>VLOOKUP($C34,$C$4:$S$19,MATCH(L$26,$C$3:$S$3,0),FALSE)</f>
        <v>0</v>
      </c>
      <c r="M34" s="10">
        <f>VLOOKUP($C34,$C$4:$S$19,MATCH(M$26,$C$3:$S$3,0),FALSE)</f>
        <v>0</v>
      </c>
      <c r="N34" s="10">
        <f>VLOOKUP($C34,$C$4:$S$19,MATCH(N$26,$C$3:$S$3,0),FALSE)</f>
        <v>1</v>
      </c>
      <c r="O34" s="10">
        <f>VLOOKUP($C34,$C$4:$S$19,MATCH(O$26,$C$3:$S$3,0),FALSE)</f>
        <v>0</v>
      </c>
      <c r="P34" s="10">
        <f>VLOOKUP($C34,$C$4:$S$19,MATCH(P$26,$C$3:$S$3,0),FALSE)</f>
        <v>0</v>
      </c>
      <c r="Q34" s="10">
        <f>VLOOKUP($C34,$C$4:$S$19,MATCH(Q$26,$C$3:$S$3,0),FALSE)</f>
        <v>0</v>
      </c>
      <c r="R34" s="10">
        <f>VLOOKUP($C34,$C$4:$S$19,MATCH(R$26,$C$3:$S$3,0),FALSE)</f>
        <v>0</v>
      </c>
      <c r="S34" s="10">
        <f>VLOOKUP($C34,$C$4:$S$19,MATCH(S$26,$C$3:$S$3,0),FALSE)</f>
        <v>0</v>
      </c>
      <c r="T34" s="11">
        <f>G34/F34</f>
        <v>0.33333333333333331</v>
      </c>
      <c r="U34" s="11">
        <f>(J34+(2*K34)+(3*L34)+(4*M34))/F34</f>
        <v>0.66666666666666663</v>
      </c>
      <c r="V34" s="11">
        <f>(G34+N34+Q34+O34)/E34</f>
        <v>0.5</v>
      </c>
      <c r="W34" s="12">
        <f>U34+V34</f>
        <v>1.1666666666666665</v>
      </c>
    </row>
    <row r="35" spans="2:23" x14ac:dyDescent="0.4">
      <c r="B35" s="56"/>
      <c r="C35" t="s">
        <v>47</v>
      </c>
      <c r="D35" s="10">
        <f>VLOOKUP($C35,$C$4:$S$19,MATCH(D$26,$C$3:$S$3,0),FALSE)</f>
        <v>1</v>
      </c>
      <c r="E35" s="10">
        <f>VLOOKUP($C35,$C$4:$S$19,MATCH(E$26,$C$3:$S$3,0),FALSE)</f>
        <v>4</v>
      </c>
      <c r="F35" s="10">
        <f>VLOOKUP($C35,$C$4:$S$19,MATCH(F$26,$C$3:$S$3,0),FALSE)</f>
        <v>4</v>
      </c>
      <c r="G35" s="10">
        <f>VLOOKUP($C35,$C$4:$S$19,MATCH(G$26,$C$3:$S$3,0),FALSE)</f>
        <v>3</v>
      </c>
      <c r="H35" s="10">
        <f>VLOOKUP($C35,$C$4:$S$19,MATCH(H$26,$C$3:$S$3,0),FALSE)</f>
        <v>2</v>
      </c>
      <c r="I35" s="10">
        <f>VLOOKUP($C35,$C$4:$S$19,MATCH(I$26,$C$3:$S$3,0),FALSE)</f>
        <v>1</v>
      </c>
      <c r="J35" s="10">
        <f>VLOOKUP($C35,$C$4:$S$19,MATCH(J$26,$C$3:$S$3,0),FALSE)</f>
        <v>3</v>
      </c>
      <c r="K35" s="10">
        <f>VLOOKUP($C35,$C$4:$S$19,MATCH(K$26,$C$3:$S$3,0),FALSE)</f>
        <v>0</v>
      </c>
      <c r="L35" s="10">
        <f>VLOOKUP($C35,$C$4:$S$19,MATCH(L$26,$C$3:$S$3,0),FALSE)</f>
        <v>0</v>
      </c>
      <c r="M35" s="10">
        <f>VLOOKUP($C35,$C$4:$S$19,MATCH(M$26,$C$3:$S$3,0),FALSE)</f>
        <v>0</v>
      </c>
      <c r="N35" s="10">
        <f>VLOOKUP($C35,$C$4:$S$19,MATCH(N$26,$C$3:$S$3,0),FALSE)</f>
        <v>0</v>
      </c>
      <c r="O35" s="10">
        <f>VLOOKUP($C35,$C$4:$S$19,MATCH(O$26,$C$3:$S$3,0),FALSE)</f>
        <v>0</v>
      </c>
      <c r="P35" s="10">
        <f>VLOOKUP($C35,$C$4:$S$19,MATCH(P$26,$C$3:$S$3,0),FALSE)</f>
        <v>0</v>
      </c>
      <c r="Q35" s="10">
        <f>VLOOKUP($C35,$C$4:$S$19,MATCH(Q$26,$C$3:$S$3,0),FALSE)</f>
        <v>0</v>
      </c>
      <c r="R35" s="10">
        <f>VLOOKUP($C35,$C$4:$S$19,MATCH(R$26,$C$3:$S$3,0),FALSE)</f>
        <v>0</v>
      </c>
      <c r="S35" s="10">
        <f>VLOOKUP($C35,$C$4:$S$19,MATCH(S$26,$C$3:$S$3,0),FALSE)</f>
        <v>0</v>
      </c>
      <c r="T35" s="11">
        <f>G35/F35</f>
        <v>0.75</v>
      </c>
      <c r="U35" s="11">
        <f>(J35+(2*K35)+(3*L35)+(4*M35))/F35</f>
        <v>0.75</v>
      </c>
      <c r="V35" s="11">
        <f>(G35+N35+Q35+O35)/E35</f>
        <v>0.75</v>
      </c>
      <c r="W35" s="12">
        <f>U35+V35</f>
        <v>1.5</v>
      </c>
    </row>
    <row r="36" spans="2:23" x14ac:dyDescent="0.4">
      <c r="B36" s="56"/>
      <c r="C36" t="s">
        <v>93</v>
      </c>
      <c r="D36" s="10">
        <f>VLOOKUP($C36,$C$4:$S$18,MATCH(D$26,$C$3:$S$3,0),FALSE)</f>
        <v>1</v>
      </c>
      <c r="E36" s="10">
        <f>VLOOKUP($C36,$C$4:$S$18,MATCH(E$26,$C$3:$S$3,0),FALSE)</f>
        <v>4</v>
      </c>
      <c r="F36" s="10">
        <f>VLOOKUP($C36,$C$4:$S$18,MATCH(F$26,$C$3:$S$3,0),FALSE)</f>
        <v>4</v>
      </c>
      <c r="G36" s="10">
        <f>VLOOKUP($C36,$C$4:$S$18,MATCH(G$26,$C$3:$S$3,0),FALSE)</f>
        <v>2</v>
      </c>
      <c r="H36" s="10">
        <f>VLOOKUP($C36,$C$4:$S$18,MATCH(H$26,$C$3:$S$3,0),FALSE)</f>
        <v>2</v>
      </c>
      <c r="I36" s="10">
        <f>VLOOKUP($C36,$C$4:$S$18,MATCH(I$26,$C$3:$S$3,0),FALSE)</f>
        <v>2</v>
      </c>
      <c r="J36" s="10">
        <f>VLOOKUP($C36,$C$4:$S$18,MATCH(J$26,$C$3:$S$3,0),FALSE)</f>
        <v>1</v>
      </c>
      <c r="K36" s="10">
        <f>VLOOKUP($C36,$C$4:$S$18,MATCH(K$26,$C$3:$S$3,0),FALSE)</f>
        <v>1</v>
      </c>
      <c r="L36" s="10">
        <f>VLOOKUP($C36,$C$4:$S$18,MATCH(L$26,$C$3:$S$3,0),FALSE)</f>
        <v>0</v>
      </c>
      <c r="M36" s="10">
        <f>VLOOKUP($C36,$C$4:$S$18,MATCH(M$26,$C$3:$S$3,0),FALSE)</f>
        <v>0</v>
      </c>
      <c r="N36" s="10">
        <f>VLOOKUP($C36,$C$4:$S$18,MATCH(N$26,$C$3:$S$3,0),FALSE)</f>
        <v>0</v>
      </c>
      <c r="O36" s="10">
        <f>VLOOKUP($C36,$C$4:$S$18,MATCH(O$26,$C$3:$S$3,0),FALSE)</f>
        <v>0</v>
      </c>
      <c r="P36" s="10">
        <f>VLOOKUP($C36,$C$4:$S$18,MATCH(P$26,$C$3:$S$3,0),FALSE)</f>
        <v>0</v>
      </c>
      <c r="Q36" s="10">
        <f>VLOOKUP($C36,$C$4:$S$18,MATCH(Q$26,$C$3:$S$3,0),FALSE)</f>
        <v>0</v>
      </c>
      <c r="R36" s="10">
        <f>VLOOKUP($C36,$C$4:$S$18,MATCH(R$26,$C$3:$S$3,0),FALSE)</f>
        <v>0</v>
      </c>
      <c r="S36" s="10">
        <f>VLOOKUP($C36,$C$4:$S$18,MATCH(S$26,$C$3:$S$3,0),FALSE)</f>
        <v>0</v>
      </c>
      <c r="T36" s="11">
        <f>G36/F36</f>
        <v>0.5</v>
      </c>
      <c r="U36" s="11">
        <f>(J36+(2*K36)+(3*L36)+(4*M36))/F36</f>
        <v>0.75</v>
      </c>
      <c r="V36" s="11">
        <f>(G36+N36+Q36+O36)/E36</f>
        <v>0.5</v>
      </c>
      <c r="W36" s="12">
        <f>U36+V36</f>
        <v>1.25</v>
      </c>
    </row>
    <row r="37" spans="2:23" x14ac:dyDescent="0.4">
      <c r="B37" s="56"/>
      <c r="C37" t="s">
        <v>1</v>
      </c>
      <c r="D37" s="10">
        <f>VLOOKUP($C37,$C$4:$S$18,MATCH(D$26,$C$3:$S$3,0),FALSE)</f>
        <v>1</v>
      </c>
      <c r="E37" s="10">
        <f>VLOOKUP($C37,$C$4:$S$18,MATCH(E$26,$C$3:$S$3,0),FALSE)</f>
        <v>4</v>
      </c>
      <c r="F37" s="10">
        <f>VLOOKUP($C37,$C$4:$S$18,MATCH(F$26,$C$3:$S$3,0),FALSE)</f>
        <v>3</v>
      </c>
      <c r="G37" s="10">
        <f>VLOOKUP($C37,$C$4:$S$18,MATCH(G$26,$C$3:$S$3,0),FALSE)</f>
        <v>2</v>
      </c>
      <c r="H37" s="10">
        <f>VLOOKUP($C37,$C$4:$S$18,MATCH(H$26,$C$3:$S$3,0),FALSE)</f>
        <v>2</v>
      </c>
      <c r="I37" s="10">
        <f>VLOOKUP($C37,$C$4:$S$18,MATCH(I$26,$C$3:$S$3,0),FALSE)</f>
        <v>2</v>
      </c>
      <c r="J37" s="10">
        <f>VLOOKUP($C37,$C$4:$S$18,MATCH(J$26,$C$3:$S$3,0),FALSE)</f>
        <v>2</v>
      </c>
      <c r="K37" s="10">
        <f>VLOOKUP($C37,$C$4:$S$18,MATCH(K$26,$C$3:$S$3,0),FALSE)</f>
        <v>0</v>
      </c>
      <c r="L37" s="10">
        <f>VLOOKUP($C37,$C$4:$S$18,MATCH(L$26,$C$3:$S$3,0),FALSE)</f>
        <v>0</v>
      </c>
      <c r="M37" s="10">
        <f>VLOOKUP($C37,$C$4:$S$18,MATCH(M$26,$C$3:$S$3,0),FALSE)</f>
        <v>0</v>
      </c>
      <c r="N37" s="10">
        <f>VLOOKUP($C37,$C$4:$S$18,MATCH(N$26,$C$3:$S$3,0),FALSE)</f>
        <v>0</v>
      </c>
      <c r="O37" s="10">
        <f>VLOOKUP($C37,$C$4:$S$18,MATCH(O$26,$C$3:$S$3,0),FALSE)</f>
        <v>0</v>
      </c>
      <c r="P37" s="10">
        <f>VLOOKUP($C37,$C$4:$S$18,MATCH(P$26,$C$3:$S$3,0),FALSE)</f>
        <v>0</v>
      </c>
      <c r="Q37" s="10">
        <f>VLOOKUP($C37,$C$4:$S$18,MATCH(Q$26,$C$3:$S$3,0),FALSE)</f>
        <v>0</v>
      </c>
      <c r="R37" s="10">
        <f>VLOOKUP($C37,$C$4:$S$18,MATCH(R$26,$C$3:$S$3,0),FALSE)</f>
        <v>1</v>
      </c>
      <c r="S37" s="10">
        <f>VLOOKUP($C37,$C$4:$S$18,MATCH(S$26,$C$3:$S$3,0),FALSE)</f>
        <v>0</v>
      </c>
      <c r="T37" s="11">
        <f>G37/F37</f>
        <v>0.66666666666666663</v>
      </c>
      <c r="U37" s="11">
        <f>(J37+(2*K37)+(3*L37)+(4*M37))/F37</f>
        <v>0.66666666666666663</v>
      </c>
      <c r="V37" s="11">
        <f>(G37+N37+Q37+O37)/E37</f>
        <v>0.5</v>
      </c>
      <c r="W37" s="12">
        <f>U37+V37</f>
        <v>1.1666666666666665</v>
      </c>
    </row>
    <row r="38" spans="2:23" x14ac:dyDescent="0.4">
      <c r="B38" s="56"/>
      <c r="C38" s="3" t="s">
        <v>5</v>
      </c>
      <c r="D38" s="13" t="s">
        <v>49</v>
      </c>
      <c r="E38" s="13" t="s">
        <v>4</v>
      </c>
      <c r="F38" s="13" t="s">
        <v>3</v>
      </c>
      <c r="G38" s="13" t="s">
        <v>2</v>
      </c>
      <c r="H38" s="29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56"/>
      <c r="C39" s="4" t="s">
        <v>1</v>
      </c>
      <c r="D39" s="10"/>
      <c r="E39" s="10"/>
      <c r="F39" s="10"/>
      <c r="G39" s="10"/>
      <c r="H39" s="20"/>
      <c r="I39" s="10"/>
      <c r="J39" s="10"/>
      <c r="K39" s="10"/>
      <c r="L39" s="10"/>
      <c r="M39" s="33" t="s">
        <v>53</v>
      </c>
      <c r="N39" s="34"/>
      <c r="O39" s="33" t="s">
        <v>67</v>
      </c>
      <c r="P39" s="33"/>
      <c r="Q39" s="33"/>
      <c r="R39" s="33"/>
      <c r="S39" s="10"/>
      <c r="T39" s="10"/>
      <c r="U39" s="11"/>
      <c r="V39" s="11"/>
      <c r="W39" s="12"/>
    </row>
    <row r="40" spans="2:23" ht="15" thickBot="1" x14ac:dyDescent="0.45">
      <c r="B40" s="56"/>
      <c r="C40" s="7" t="s">
        <v>40</v>
      </c>
      <c r="D40" s="10"/>
      <c r="E40" s="10"/>
      <c r="F40" s="10"/>
      <c r="G40" s="10"/>
      <c r="H40" s="20"/>
      <c r="I40" s="14"/>
      <c r="J40" s="14"/>
      <c r="K40" s="14"/>
      <c r="L40" s="14"/>
      <c r="M40" s="35"/>
      <c r="N40" s="35"/>
      <c r="O40" s="35" t="s">
        <v>52</v>
      </c>
      <c r="P40" s="36"/>
      <c r="Q40" s="35"/>
      <c r="R40" s="35"/>
      <c r="S40" s="14"/>
      <c r="T40" s="14"/>
      <c r="U40" s="15"/>
      <c r="V40" s="15"/>
      <c r="W40" s="16"/>
    </row>
  </sheetData>
  <mergeCells count="1">
    <mergeCell ref="B26:B4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34E4D-2E19-401D-B37D-4C039543B444}">
  <dimension ref="B2:W40"/>
  <sheetViews>
    <sheetView zoomScale="70" zoomScaleNormal="70" workbookViewId="0">
      <selection activeCell="A16" sqref="A1:XFD1048576"/>
    </sheetView>
  </sheetViews>
  <sheetFormatPr defaultRowHeight="14.6" x14ac:dyDescent="0.4"/>
  <cols>
    <col min="14" max="14" width="9.76562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48</v>
      </c>
      <c r="D4" s="21">
        <v>1</v>
      </c>
      <c r="E4" s="21">
        <v>3</v>
      </c>
      <c r="F4" s="21">
        <v>3</v>
      </c>
      <c r="G4" s="21">
        <v>1</v>
      </c>
      <c r="H4" s="21"/>
      <c r="I4" s="21">
        <v>1</v>
      </c>
      <c r="J4" s="21">
        <v>1</v>
      </c>
      <c r="K4" s="21"/>
      <c r="L4" s="21"/>
      <c r="M4" s="21"/>
      <c r="N4" s="21"/>
      <c r="O4" s="21"/>
      <c r="P4" s="21"/>
      <c r="Q4" s="21"/>
      <c r="R4" s="21"/>
      <c r="S4" s="21"/>
      <c r="T4" s="11">
        <f>G4/F4</f>
        <v>0.33333333333333331</v>
      </c>
      <c r="U4" s="11">
        <f>(J4+(2*K4)+(3*L4)+(4*M4))/F4</f>
        <v>0.33333333333333331</v>
      </c>
      <c r="V4" s="11">
        <f>(G4+N4+Q4+O4)/E4</f>
        <v>0.33333333333333331</v>
      </c>
      <c r="W4" s="12">
        <f>U4+V4</f>
        <v>0.66666666666666663</v>
      </c>
    </row>
    <row r="5" spans="3:23" x14ac:dyDescent="0.4">
      <c r="C5" t="s">
        <v>40</v>
      </c>
      <c r="D5" s="21">
        <v>1</v>
      </c>
      <c r="E5" s="21">
        <v>3</v>
      </c>
      <c r="F5" s="21">
        <v>3</v>
      </c>
      <c r="G5" s="21">
        <v>1</v>
      </c>
      <c r="H5" s="21"/>
      <c r="I5" s="21"/>
      <c r="J5" s="21">
        <v>1</v>
      </c>
      <c r="K5" s="21"/>
      <c r="L5" s="21"/>
      <c r="M5" s="21"/>
      <c r="N5" s="21"/>
      <c r="O5" s="21"/>
      <c r="P5" s="21"/>
      <c r="Q5" s="21"/>
      <c r="R5" s="21"/>
      <c r="S5" s="21"/>
      <c r="T5" s="11">
        <f t="shared" ref="T5:T19" si="0">G5/F5</f>
        <v>0.33333333333333331</v>
      </c>
      <c r="U5" s="11">
        <f t="shared" ref="U5:U19" si="1">(J5+(2*K5)+(3*L5)+(4*M5))/F5</f>
        <v>0.33333333333333331</v>
      </c>
      <c r="V5" s="11">
        <f t="shared" ref="V5:V19" si="2">(G5+N5+Q5+O5)/E5</f>
        <v>0.33333333333333331</v>
      </c>
      <c r="W5" s="12">
        <f t="shared" ref="W5:W19" si="3">U5+V5</f>
        <v>0.66666666666666663</v>
      </c>
    </row>
    <row r="6" spans="3:23" x14ac:dyDescent="0.4">
      <c r="C6" t="s">
        <v>93</v>
      </c>
      <c r="D6" s="21">
        <v>1</v>
      </c>
      <c r="E6" s="21">
        <v>2</v>
      </c>
      <c r="F6" s="21">
        <v>2</v>
      </c>
      <c r="G6" s="21">
        <v>2</v>
      </c>
      <c r="H6" s="21">
        <v>2</v>
      </c>
      <c r="I6" s="21"/>
      <c r="J6" s="21">
        <v>2</v>
      </c>
      <c r="K6" s="21"/>
      <c r="L6" s="21"/>
      <c r="M6" s="21"/>
      <c r="N6" s="21"/>
      <c r="O6" s="21"/>
      <c r="P6" s="21"/>
      <c r="Q6" s="21"/>
      <c r="R6" s="21"/>
      <c r="S6" s="21"/>
      <c r="T6" s="11">
        <f t="shared" si="0"/>
        <v>1</v>
      </c>
      <c r="U6" s="11">
        <f t="shared" si="1"/>
        <v>1</v>
      </c>
      <c r="V6" s="11">
        <f t="shared" si="2"/>
        <v>1</v>
      </c>
      <c r="W6" s="12">
        <f t="shared" si="3"/>
        <v>2</v>
      </c>
    </row>
    <row r="7" spans="3:23" x14ac:dyDescent="0.4">
      <c r="C7" t="s">
        <v>92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11" t="e">
        <f t="shared" si="0"/>
        <v>#DIV/0!</v>
      </c>
      <c r="U7" s="11" t="e">
        <f t="shared" si="1"/>
        <v>#DIV/0!</v>
      </c>
      <c r="V7" s="11" t="e">
        <f t="shared" si="2"/>
        <v>#DIV/0!</v>
      </c>
      <c r="W7" s="12" t="e">
        <f t="shared" si="3"/>
        <v>#DIV/0!</v>
      </c>
    </row>
    <row r="8" spans="3:23" x14ac:dyDescent="0.4">
      <c r="C8" t="s">
        <v>47</v>
      </c>
      <c r="D8">
        <v>1</v>
      </c>
      <c r="E8">
        <v>2</v>
      </c>
      <c r="F8">
        <v>2</v>
      </c>
      <c r="G8">
        <v>1</v>
      </c>
      <c r="H8">
        <v>1</v>
      </c>
      <c r="I8">
        <v>1</v>
      </c>
      <c r="K8">
        <v>1</v>
      </c>
      <c r="L8" s="21"/>
      <c r="M8" s="21"/>
      <c r="N8" s="21"/>
      <c r="O8" s="21"/>
      <c r="P8" s="21"/>
      <c r="Q8" s="21"/>
      <c r="R8" s="21"/>
      <c r="S8" s="21"/>
      <c r="T8" s="11">
        <f>G11/F11</f>
        <v>0.66666666666666663</v>
      </c>
      <c r="U8" s="11">
        <f>(J11+(2*K11)+(3*L8)+(4*M8))/F11</f>
        <v>0.33333333333333331</v>
      </c>
      <c r="V8" s="11">
        <f>(G11+N8+Q8+O8)/E11</f>
        <v>0.66666666666666663</v>
      </c>
      <c r="W8" s="12">
        <f t="shared" si="3"/>
        <v>1</v>
      </c>
    </row>
    <row r="9" spans="3:23" x14ac:dyDescent="0.4">
      <c r="C9" t="s">
        <v>94</v>
      </c>
      <c r="D9" s="21">
        <v>1</v>
      </c>
      <c r="E9" s="21">
        <v>3</v>
      </c>
      <c r="F9" s="21">
        <v>3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11">
        <f t="shared" si="0"/>
        <v>0</v>
      </c>
      <c r="U9" s="11">
        <f t="shared" si="1"/>
        <v>0</v>
      </c>
      <c r="V9" s="11">
        <f t="shared" si="2"/>
        <v>0</v>
      </c>
      <c r="W9" s="12">
        <f t="shared" si="3"/>
        <v>0</v>
      </c>
    </row>
    <row r="10" spans="3:23" x14ac:dyDescent="0.4">
      <c r="C10" t="s">
        <v>6</v>
      </c>
      <c r="D10" s="21">
        <v>1</v>
      </c>
      <c r="E10" s="21">
        <v>2</v>
      </c>
      <c r="F10" s="21">
        <v>1</v>
      </c>
      <c r="G10" s="21"/>
      <c r="H10" s="21"/>
      <c r="I10" s="21">
        <v>1</v>
      </c>
      <c r="J10" s="21"/>
      <c r="K10" s="21"/>
      <c r="L10" s="21"/>
      <c r="M10" s="21"/>
      <c r="N10" s="21"/>
      <c r="O10" s="21"/>
      <c r="P10" s="21"/>
      <c r="Q10" s="21"/>
      <c r="R10" s="21">
        <v>1</v>
      </c>
      <c r="S10" s="21"/>
      <c r="T10" s="11">
        <f t="shared" si="0"/>
        <v>0</v>
      </c>
      <c r="U10" s="11">
        <f t="shared" si="1"/>
        <v>0</v>
      </c>
      <c r="V10" s="11">
        <f t="shared" si="2"/>
        <v>0</v>
      </c>
      <c r="W10" s="12">
        <f t="shared" si="3"/>
        <v>0</v>
      </c>
    </row>
    <row r="11" spans="3:23" x14ac:dyDescent="0.4">
      <c r="C11" t="s">
        <v>95</v>
      </c>
      <c r="D11" s="21">
        <v>1</v>
      </c>
      <c r="E11" s="21">
        <v>3</v>
      </c>
      <c r="F11" s="21">
        <v>3</v>
      </c>
      <c r="G11" s="21">
        <v>2</v>
      </c>
      <c r="H11" s="21">
        <v>2</v>
      </c>
      <c r="I11" s="21"/>
      <c r="J11" s="21">
        <v>1</v>
      </c>
      <c r="K11" s="21"/>
      <c r="L11" s="21">
        <v>1</v>
      </c>
      <c r="M11" s="21"/>
      <c r="N11" s="21"/>
      <c r="O11" s="21"/>
      <c r="P11" s="21"/>
      <c r="Q11" s="21"/>
      <c r="R11" s="21"/>
      <c r="S11" s="21"/>
      <c r="T11" s="11">
        <f t="shared" si="0"/>
        <v>0.66666666666666663</v>
      </c>
      <c r="U11" s="11">
        <f t="shared" si="1"/>
        <v>1.3333333333333333</v>
      </c>
      <c r="V11" s="11">
        <f t="shared" si="2"/>
        <v>0.66666666666666663</v>
      </c>
      <c r="W11" s="12">
        <f t="shared" si="3"/>
        <v>2</v>
      </c>
    </row>
    <row r="12" spans="3:23" x14ac:dyDescent="0.4">
      <c r="C12" t="s">
        <v>1</v>
      </c>
      <c r="D12" s="21">
        <v>1</v>
      </c>
      <c r="E12" s="21">
        <v>2</v>
      </c>
      <c r="F12" s="21">
        <v>2</v>
      </c>
      <c r="G12" s="21">
        <v>2</v>
      </c>
      <c r="H12" s="21">
        <v>1</v>
      </c>
      <c r="I12" s="21">
        <v>2</v>
      </c>
      <c r="J12" s="21">
        <v>2</v>
      </c>
      <c r="K12" s="21"/>
      <c r="L12" s="21"/>
      <c r="M12" s="21"/>
      <c r="N12" s="21"/>
      <c r="O12" s="21"/>
      <c r="P12" s="21"/>
      <c r="Q12" s="21"/>
      <c r="R12" s="21"/>
      <c r="S12" s="21"/>
      <c r="T12" s="11">
        <f t="shared" si="0"/>
        <v>1</v>
      </c>
      <c r="U12" s="11">
        <f t="shared" si="1"/>
        <v>1</v>
      </c>
      <c r="V12" s="11">
        <f t="shared" si="2"/>
        <v>1</v>
      </c>
      <c r="W12" s="12">
        <f t="shared" si="3"/>
        <v>2</v>
      </c>
    </row>
    <row r="13" spans="3:23" x14ac:dyDescent="0.4">
      <c r="C13" t="s">
        <v>96</v>
      </c>
      <c r="D13" s="21">
        <v>1</v>
      </c>
      <c r="E13" s="21">
        <v>3</v>
      </c>
      <c r="F13" s="21">
        <v>3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11">
        <f t="shared" si="0"/>
        <v>0</v>
      </c>
      <c r="U13" s="11">
        <f t="shared" si="1"/>
        <v>0</v>
      </c>
      <c r="V13" s="11">
        <f t="shared" si="2"/>
        <v>0</v>
      </c>
      <c r="W13" s="12">
        <f t="shared" si="3"/>
        <v>0</v>
      </c>
    </row>
    <row r="14" spans="3:23" x14ac:dyDescent="0.4">
      <c r="C14" t="s">
        <v>46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11" t="e">
        <f t="shared" si="0"/>
        <v>#DIV/0!</v>
      </c>
      <c r="U14" s="11" t="e">
        <f t="shared" si="1"/>
        <v>#DIV/0!</v>
      </c>
      <c r="V14" s="11" t="e">
        <f t="shared" si="2"/>
        <v>#DIV/0!</v>
      </c>
      <c r="W14" s="12" t="e">
        <f t="shared" si="3"/>
        <v>#DIV/0!</v>
      </c>
    </row>
    <row r="15" spans="3:23" x14ac:dyDescent="0.4">
      <c r="C15" t="s">
        <v>13</v>
      </c>
      <c r="D15" s="21">
        <v>1</v>
      </c>
      <c r="E15" s="21">
        <v>3</v>
      </c>
      <c r="F15" s="21">
        <v>3</v>
      </c>
      <c r="G15" s="21">
        <v>3</v>
      </c>
      <c r="H15" s="21"/>
      <c r="I15" s="21">
        <v>2</v>
      </c>
      <c r="J15" s="21">
        <v>3</v>
      </c>
      <c r="K15" s="21"/>
      <c r="L15" s="21"/>
      <c r="M15" s="21"/>
      <c r="N15" s="21"/>
      <c r="O15" s="21"/>
      <c r="P15" s="21"/>
      <c r="Q15" s="21"/>
      <c r="R15" s="21"/>
      <c r="S15" s="21"/>
      <c r="T15" s="11">
        <f t="shared" si="0"/>
        <v>1</v>
      </c>
      <c r="U15" s="11">
        <f t="shared" si="1"/>
        <v>1</v>
      </c>
      <c r="V15" s="11">
        <f t="shared" si="2"/>
        <v>1</v>
      </c>
      <c r="W15" s="12">
        <f t="shared" si="3"/>
        <v>2</v>
      </c>
    </row>
    <row r="16" spans="3:23" x14ac:dyDescent="0.4">
      <c r="C16" t="s">
        <v>104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11" t="e">
        <f t="shared" si="0"/>
        <v>#DIV/0!</v>
      </c>
      <c r="U16" s="11" t="e">
        <f t="shared" si="1"/>
        <v>#DIV/0!</v>
      </c>
      <c r="V16" s="11" t="e">
        <f t="shared" si="2"/>
        <v>#DIV/0!</v>
      </c>
      <c r="W16" s="12" t="e">
        <f t="shared" si="3"/>
        <v>#DIV/0!</v>
      </c>
    </row>
    <row r="17" spans="2:23" x14ac:dyDescent="0.4">
      <c r="C17" t="s">
        <v>11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11" t="e">
        <f t="shared" si="0"/>
        <v>#DIV/0!</v>
      </c>
      <c r="U17" s="11" t="e">
        <f t="shared" si="1"/>
        <v>#DIV/0!</v>
      </c>
      <c r="V17" s="11" t="e">
        <f t="shared" si="2"/>
        <v>#DIV/0!</v>
      </c>
      <c r="W17" s="12" t="e">
        <f t="shared" si="3"/>
        <v>#DIV/0!</v>
      </c>
    </row>
    <row r="18" spans="2:23" x14ac:dyDescent="0.4">
      <c r="C18" t="s">
        <v>120</v>
      </c>
      <c r="D18" s="21">
        <v>1</v>
      </c>
      <c r="E18" s="21">
        <v>3</v>
      </c>
      <c r="F18" s="21">
        <v>3</v>
      </c>
      <c r="G18" s="21">
        <v>3</v>
      </c>
      <c r="H18" s="21">
        <v>2</v>
      </c>
      <c r="I18" s="21">
        <v>1</v>
      </c>
      <c r="J18" s="21">
        <v>2</v>
      </c>
      <c r="K18" s="21">
        <v>1</v>
      </c>
      <c r="L18" s="21"/>
      <c r="M18" s="21"/>
      <c r="N18" s="21"/>
      <c r="O18" s="21"/>
      <c r="P18" s="21"/>
      <c r="Q18" s="21"/>
      <c r="R18" s="21"/>
      <c r="S18" s="21"/>
      <c r="T18" s="11">
        <f t="shared" si="0"/>
        <v>1</v>
      </c>
      <c r="U18" s="11">
        <f t="shared" si="1"/>
        <v>1.3333333333333333</v>
      </c>
      <c r="V18" s="11">
        <f t="shared" si="2"/>
        <v>1</v>
      </c>
      <c r="W18" s="12">
        <f t="shared" si="3"/>
        <v>2.333333333333333</v>
      </c>
    </row>
    <row r="19" spans="2:23" x14ac:dyDescent="0.4">
      <c r="C19" t="s">
        <v>128</v>
      </c>
      <c r="D19" s="21"/>
      <c r="E19" s="21"/>
      <c r="F19" s="21"/>
      <c r="G19" s="21"/>
      <c r="H19" s="21"/>
      <c r="I19" s="21"/>
      <c r="J19" s="21"/>
      <c r="P19" s="21"/>
      <c r="Q19" s="21"/>
      <c r="R19" s="21"/>
      <c r="S19" s="21"/>
      <c r="T19" s="11" t="e">
        <f t="shared" si="0"/>
        <v>#DIV/0!</v>
      </c>
      <c r="U19" s="11" t="e">
        <f t="shared" si="1"/>
        <v>#DIV/0!</v>
      </c>
      <c r="V19" s="11" t="e">
        <f t="shared" si="2"/>
        <v>#DIV/0!</v>
      </c>
      <c r="W19" s="12" t="e">
        <f t="shared" si="3"/>
        <v>#DIV/0!</v>
      </c>
    </row>
    <row r="20" spans="2:23" x14ac:dyDescent="0.4">
      <c r="C20" t="s">
        <v>5</v>
      </c>
      <c r="D20" t="s">
        <v>49</v>
      </c>
      <c r="E20" t="s">
        <v>4</v>
      </c>
      <c r="F20" t="s">
        <v>3</v>
      </c>
      <c r="G20" t="s">
        <v>2</v>
      </c>
      <c r="H20" t="s">
        <v>36</v>
      </c>
      <c r="I20" t="s">
        <v>42</v>
      </c>
    </row>
    <row r="21" spans="2:23" x14ac:dyDescent="0.4">
      <c r="C21" t="s">
        <v>1</v>
      </c>
      <c r="D21" s="21"/>
      <c r="E21" s="21"/>
      <c r="F21" s="21"/>
      <c r="G21" s="21"/>
      <c r="H21" s="21"/>
      <c r="I21" s="10"/>
    </row>
    <row r="22" spans="2:23" x14ac:dyDescent="0.4">
      <c r="C22" t="s">
        <v>104</v>
      </c>
      <c r="I22" s="10"/>
    </row>
    <row r="23" spans="2:23" x14ac:dyDescent="0.4">
      <c r="C23" t="s">
        <v>40</v>
      </c>
      <c r="D23" s="21"/>
      <c r="E23" s="21"/>
      <c r="F23" s="21"/>
      <c r="G23" s="21"/>
      <c r="H23" s="38"/>
      <c r="I23" s="10"/>
    </row>
    <row r="25" spans="2:23" ht="15" thickBot="1" x14ac:dyDescent="0.45"/>
    <row r="26" spans="2:23" ht="14.6" customHeight="1" x14ac:dyDescent="0.4">
      <c r="B26" s="55" t="s">
        <v>132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56"/>
      <c r="C27" t="s">
        <v>48</v>
      </c>
      <c r="D27" s="10">
        <f>VLOOKUP($C27,$C$4:$S$18,MATCH(D$26,$C$3:$S$3,0),FALSE)</f>
        <v>1</v>
      </c>
      <c r="E27" s="10">
        <f>VLOOKUP($C27,$C$4:$S$18,MATCH(E$26,$C$3:$S$3,0),FALSE)</f>
        <v>3</v>
      </c>
      <c r="F27" s="10">
        <f>VLOOKUP($C27,$C$4:$S$18,MATCH(F$26,$C$3:$S$3,0),FALSE)</f>
        <v>3</v>
      </c>
      <c r="G27" s="10">
        <f>VLOOKUP($C27,$C$4:$S$18,MATCH(G$26,$C$3:$S$3,0),FALSE)</f>
        <v>1</v>
      </c>
      <c r="H27" s="10">
        <f>VLOOKUP($C27,$C$4:$S$18,MATCH(H$26,$C$3:$S$3,0),FALSE)</f>
        <v>0</v>
      </c>
      <c r="I27" s="10">
        <f>VLOOKUP($C27,$C$4:$S$18,MATCH(I$26,$C$3:$S$3,0),FALSE)</f>
        <v>1</v>
      </c>
      <c r="J27" s="10">
        <f>VLOOKUP($C27,$C$4:$S$18,MATCH(J$26,$C$3:$S$3,0),FALSE)</f>
        <v>1</v>
      </c>
      <c r="K27" s="10">
        <f>VLOOKUP($C27,$C$4:$S$18,MATCH(K$26,$C$3:$S$3,0),FALSE)</f>
        <v>0</v>
      </c>
      <c r="L27" s="10">
        <f>VLOOKUP($C27,$C$4:$S$18,MATCH(L$26,$C$3:$S$3,0),FALSE)</f>
        <v>0</v>
      </c>
      <c r="M27" s="10">
        <f>VLOOKUP($C27,$C$4:$S$18,MATCH(M$26,$C$3:$S$3,0),FALSE)</f>
        <v>0</v>
      </c>
      <c r="N27" s="10">
        <f>VLOOKUP($C27,$C$4:$S$18,MATCH(N$26,$C$3:$S$3,0),FALSE)</f>
        <v>0</v>
      </c>
      <c r="O27" s="10">
        <f>VLOOKUP($C27,$C$4:$S$18,MATCH(O$26,$C$3:$S$3,0),FALSE)</f>
        <v>0</v>
      </c>
      <c r="P27" s="10">
        <f>VLOOKUP($C27,$C$4:$S$18,MATCH(P$26,$C$3:$S$3,0),FALSE)</f>
        <v>0</v>
      </c>
      <c r="Q27" s="10">
        <f>VLOOKUP($C27,$C$4:$S$18,MATCH(Q$26,$C$3:$S$3,0),FALSE)</f>
        <v>0</v>
      </c>
      <c r="R27" s="10">
        <f>VLOOKUP($C27,$C$4:$S$18,MATCH(R$26,$C$3:$S$3,0),FALSE)</f>
        <v>0</v>
      </c>
      <c r="S27" s="10">
        <f>VLOOKUP($C27,$C$4:$S$18,MATCH(S$26,$C$3:$S$3,0),FALSE)</f>
        <v>0</v>
      </c>
      <c r="T27" s="11">
        <f>G27/F27</f>
        <v>0.33333333333333331</v>
      </c>
      <c r="U27" s="11">
        <f>(J27+(2*K27)+(3*L27)+(4*M27))/F27</f>
        <v>0.33333333333333331</v>
      </c>
      <c r="V27" s="11">
        <f>(G27+N27+Q27+O27)/E27</f>
        <v>0.33333333333333331</v>
      </c>
      <c r="W27" s="12">
        <f>U27+V27</f>
        <v>0.66666666666666663</v>
      </c>
    </row>
    <row r="28" spans="2:23" x14ac:dyDescent="0.4">
      <c r="B28" s="56"/>
      <c r="C28" t="s">
        <v>120</v>
      </c>
      <c r="D28" s="10">
        <f>VLOOKUP($C28,$C$4:$S$18,MATCH(D$26,$C$3:$S$3,0),FALSE)</f>
        <v>1</v>
      </c>
      <c r="E28" s="10">
        <f>VLOOKUP($C28,$C$4:$S$18,MATCH(E$26,$C$3:$S$3,0),FALSE)</f>
        <v>3</v>
      </c>
      <c r="F28" s="10">
        <f>VLOOKUP($C28,$C$4:$S$18,MATCH(F$26,$C$3:$S$3,0),FALSE)</f>
        <v>3</v>
      </c>
      <c r="G28" s="10">
        <f>VLOOKUP($C28,$C$4:$S$18,MATCH(G$26,$C$3:$S$3,0),FALSE)</f>
        <v>3</v>
      </c>
      <c r="H28" s="10">
        <f>VLOOKUP($C28,$C$4:$S$18,MATCH(H$26,$C$3:$S$3,0),FALSE)</f>
        <v>2</v>
      </c>
      <c r="I28" s="10">
        <f>VLOOKUP($C28,$C$4:$S$18,MATCH(I$26,$C$3:$S$3,0),FALSE)</f>
        <v>1</v>
      </c>
      <c r="J28" s="10">
        <f>VLOOKUP($C28,$C$4:$S$18,MATCH(J$26,$C$3:$S$3,0),FALSE)</f>
        <v>2</v>
      </c>
      <c r="K28" s="10">
        <f>VLOOKUP($C28,$C$4:$S$18,MATCH(K$26,$C$3:$S$3,0),FALSE)</f>
        <v>1</v>
      </c>
      <c r="L28" s="10">
        <f>VLOOKUP($C28,$C$4:$S$18,MATCH(L$26,$C$3:$S$3,0),FALSE)</f>
        <v>0</v>
      </c>
      <c r="M28" s="10">
        <f>VLOOKUP($C28,$C$4:$S$18,MATCH(M$26,$C$3:$S$3,0),FALSE)</f>
        <v>0</v>
      </c>
      <c r="N28" s="10">
        <f>VLOOKUP($C28,$C$4:$S$18,MATCH(N$26,$C$3:$S$3,0),FALSE)</f>
        <v>0</v>
      </c>
      <c r="O28" s="10">
        <f>VLOOKUP($C28,$C$4:$S$18,MATCH(O$26,$C$3:$S$3,0),FALSE)</f>
        <v>0</v>
      </c>
      <c r="P28" s="10">
        <f>VLOOKUP($C28,$C$4:$S$18,MATCH(P$26,$C$3:$S$3,0),FALSE)</f>
        <v>0</v>
      </c>
      <c r="Q28" s="10">
        <f>VLOOKUP($C28,$C$4:$S$18,MATCH(Q$26,$C$3:$S$3,0),FALSE)</f>
        <v>0</v>
      </c>
      <c r="R28" s="10">
        <f>VLOOKUP($C28,$C$4:$S$18,MATCH(R$26,$C$3:$S$3,0),FALSE)</f>
        <v>0</v>
      </c>
      <c r="S28" s="10">
        <f>VLOOKUP($C28,$C$4:$S$18,MATCH(S$26,$C$3:$S$3,0),FALSE)</f>
        <v>0</v>
      </c>
      <c r="T28" s="11">
        <f>G28/F28</f>
        <v>1</v>
      </c>
      <c r="U28" s="11">
        <f>(J28+(2*K28)+(3*L28)+(4*M28))/F28</f>
        <v>1.3333333333333333</v>
      </c>
      <c r="V28" s="11">
        <f>(G28+N28+Q28+O28)/E28</f>
        <v>1</v>
      </c>
      <c r="W28" s="12">
        <f>U28+V28</f>
        <v>2.333333333333333</v>
      </c>
    </row>
    <row r="29" spans="2:23" x14ac:dyDescent="0.4">
      <c r="B29" s="56"/>
      <c r="C29" t="s">
        <v>40</v>
      </c>
      <c r="D29" s="10">
        <f>VLOOKUP($C29,$C$4:$S$18,MATCH(D$26,$C$3:$S$3,0),FALSE)</f>
        <v>1</v>
      </c>
      <c r="E29" s="10">
        <f>VLOOKUP($C29,$C$4:$S$18,MATCH(E$26,$C$3:$S$3,0),FALSE)</f>
        <v>3</v>
      </c>
      <c r="F29" s="10">
        <f>VLOOKUP($C29,$C$4:$S$18,MATCH(F$26,$C$3:$S$3,0),FALSE)</f>
        <v>3</v>
      </c>
      <c r="G29" s="10">
        <f>VLOOKUP($C29,$C$4:$S$18,MATCH(G$26,$C$3:$S$3,0),FALSE)</f>
        <v>1</v>
      </c>
      <c r="H29" s="10">
        <f>VLOOKUP($C29,$C$4:$S$18,MATCH(H$26,$C$3:$S$3,0),FALSE)</f>
        <v>0</v>
      </c>
      <c r="I29" s="10">
        <f>VLOOKUP($C29,$C$4:$S$18,MATCH(I$26,$C$3:$S$3,0),FALSE)</f>
        <v>0</v>
      </c>
      <c r="J29" s="10">
        <f>VLOOKUP($C29,$C$4:$S$18,MATCH(J$26,$C$3:$S$3,0),FALSE)</f>
        <v>1</v>
      </c>
      <c r="K29" s="10">
        <f>VLOOKUP($C29,$C$4:$S$18,MATCH(K$26,$C$3:$S$3,0),FALSE)</f>
        <v>0</v>
      </c>
      <c r="L29" s="10">
        <f>VLOOKUP($C29,$C$4:$S$18,MATCH(L$26,$C$3:$S$3,0),FALSE)</f>
        <v>0</v>
      </c>
      <c r="M29" s="10">
        <f>VLOOKUP($C29,$C$4:$S$18,MATCH(M$26,$C$3:$S$3,0),FALSE)</f>
        <v>0</v>
      </c>
      <c r="N29" s="10">
        <f>VLOOKUP($C29,$C$4:$S$18,MATCH(N$26,$C$3:$S$3,0),FALSE)</f>
        <v>0</v>
      </c>
      <c r="O29" s="10">
        <f>VLOOKUP($C29,$C$4:$S$18,MATCH(O$26,$C$3:$S$3,0),FALSE)</f>
        <v>0</v>
      </c>
      <c r="P29" s="10">
        <f>VLOOKUP($C29,$C$4:$S$18,MATCH(P$26,$C$3:$S$3,0),FALSE)</f>
        <v>0</v>
      </c>
      <c r="Q29" s="10">
        <f>VLOOKUP($C29,$C$4:$S$18,MATCH(Q$26,$C$3:$S$3,0),FALSE)</f>
        <v>0</v>
      </c>
      <c r="R29" s="10">
        <f>VLOOKUP($C29,$C$4:$S$18,MATCH(R$26,$C$3:$S$3,0),FALSE)</f>
        <v>0</v>
      </c>
      <c r="S29" s="10">
        <f>VLOOKUP($C29,$C$4:$S$18,MATCH(S$26,$C$3:$S$3,0),FALSE)</f>
        <v>0</v>
      </c>
      <c r="T29" s="11">
        <f>G29/F29</f>
        <v>0.33333333333333331</v>
      </c>
      <c r="U29" s="11">
        <f>(J29+(2*K29)+(3*L29)+(4*M29))/F29</f>
        <v>0.33333333333333331</v>
      </c>
      <c r="V29" s="11">
        <f>(G29+N29+Q29+O29)/E29</f>
        <v>0.33333333333333331</v>
      </c>
      <c r="W29" s="12">
        <f>U29+V29</f>
        <v>0.66666666666666663</v>
      </c>
    </row>
    <row r="30" spans="2:23" x14ac:dyDescent="0.4">
      <c r="B30" s="56"/>
      <c r="C30" t="s">
        <v>13</v>
      </c>
      <c r="D30" s="10">
        <f>VLOOKUP($C30,$C$4:$S$18,MATCH(D$26,$C$3:$S$3,0),FALSE)</f>
        <v>1</v>
      </c>
      <c r="E30" s="10">
        <f>VLOOKUP($C30,$C$4:$S$18,MATCH(E$26,$C$3:$S$3,0),FALSE)</f>
        <v>3</v>
      </c>
      <c r="F30" s="10">
        <f>VLOOKUP($C30,$C$4:$S$18,MATCH(F$26,$C$3:$S$3,0),FALSE)</f>
        <v>3</v>
      </c>
      <c r="G30" s="10">
        <f>VLOOKUP($C30,$C$4:$S$18,MATCH(G$26,$C$3:$S$3,0),FALSE)</f>
        <v>3</v>
      </c>
      <c r="H30" s="10">
        <f>VLOOKUP($C30,$C$4:$S$18,MATCH(H$26,$C$3:$S$3,0),FALSE)</f>
        <v>0</v>
      </c>
      <c r="I30" s="10">
        <f>VLOOKUP($C30,$C$4:$S$18,MATCH(I$26,$C$3:$S$3,0),FALSE)</f>
        <v>2</v>
      </c>
      <c r="J30" s="10">
        <f>VLOOKUP($C30,$C$4:$S$18,MATCH(J$26,$C$3:$S$3,0),FALSE)</f>
        <v>3</v>
      </c>
      <c r="K30" s="10">
        <f>VLOOKUP($C30,$C$4:$S$18,MATCH(K$26,$C$3:$S$3,0),FALSE)</f>
        <v>0</v>
      </c>
      <c r="L30" s="10">
        <f>VLOOKUP($C30,$C$4:$S$18,MATCH(L$26,$C$3:$S$3,0),FALSE)</f>
        <v>0</v>
      </c>
      <c r="M30" s="10">
        <f>VLOOKUP($C30,$C$4:$S$18,MATCH(M$26,$C$3:$S$3,0),FALSE)</f>
        <v>0</v>
      </c>
      <c r="N30" s="10">
        <f>VLOOKUP($C30,$C$4:$S$18,MATCH(N$26,$C$3:$S$3,0),FALSE)</f>
        <v>0</v>
      </c>
      <c r="O30" s="10">
        <f>VLOOKUP($C30,$C$4:$S$18,MATCH(O$26,$C$3:$S$3,0),FALSE)</f>
        <v>0</v>
      </c>
      <c r="P30" s="10">
        <f>VLOOKUP($C30,$C$4:$S$18,MATCH(P$26,$C$3:$S$3,0),FALSE)</f>
        <v>0</v>
      </c>
      <c r="Q30" s="10">
        <f>VLOOKUP($C30,$C$4:$S$18,MATCH(Q$26,$C$3:$S$3,0),FALSE)</f>
        <v>0</v>
      </c>
      <c r="R30" s="10">
        <f>VLOOKUP($C30,$C$4:$S$18,MATCH(R$26,$C$3:$S$3,0),FALSE)</f>
        <v>0</v>
      </c>
      <c r="S30" s="10">
        <f>VLOOKUP($C30,$C$4:$S$18,MATCH(S$26,$C$3:$S$3,0),FALSE)</f>
        <v>0</v>
      </c>
      <c r="T30" s="11">
        <f t="shared" ref="T30" si="4">G30/F30</f>
        <v>1</v>
      </c>
      <c r="U30" s="11">
        <f t="shared" ref="U30" si="5">(J30+(2*K30)+(3*L30)+(4*M30))/F30</f>
        <v>1</v>
      </c>
      <c r="V30" s="11">
        <f t="shared" ref="V30" si="6">(G30+N30+Q30+O30)/E30</f>
        <v>1</v>
      </c>
      <c r="W30" s="12">
        <f t="shared" ref="W30" si="7">U30+V30</f>
        <v>2</v>
      </c>
    </row>
    <row r="31" spans="2:23" x14ac:dyDescent="0.4">
      <c r="B31" s="56"/>
      <c r="C31" t="s">
        <v>96</v>
      </c>
      <c r="D31" s="10">
        <f>VLOOKUP($C31,$C$4:$S$18,MATCH(D$26,$C$3:$S$3,0),FALSE)</f>
        <v>1</v>
      </c>
      <c r="E31" s="10">
        <f>VLOOKUP($C31,$C$4:$S$18,MATCH(E$26,$C$3:$S$3,0),FALSE)</f>
        <v>3</v>
      </c>
      <c r="F31" s="10">
        <f>VLOOKUP($C31,$C$4:$S$18,MATCH(F$26,$C$3:$S$3,0),FALSE)</f>
        <v>3</v>
      </c>
      <c r="G31" s="10">
        <f>VLOOKUP($C31,$C$4:$S$18,MATCH(G$26,$C$3:$S$3,0),FALSE)</f>
        <v>0</v>
      </c>
      <c r="H31" s="10">
        <f>VLOOKUP($C31,$C$4:$S$18,MATCH(H$26,$C$3:$S$3,0),FALSE)</f>
        <v>0</v>
      </c>
      <c r="I31" s="10">
        <f>VLOOKUP($C31,$C$4:$S$18,MATCH(I$26,$C$3:$S$3,0),FALSE)</f>
        <v>0</v>
      </c>
      <c r="J31" s="10">
        <f>VLOOKUP($C31,$C$4:$S$18,MATCH(J$26,$C$3:$S$3,0),FALSE)</f>
        <v>0</v>
      </c>
      <c r="K31" s="10">
        <f>VLOOKUP($C31,$C$4:$S$18,MATCH(K$26,$C$3:$S$3,0),FALSE)</f>
        <v>0</v>
      </c>
      <c r="L31" s="10">
        <f>VLOOKUP($C31,$C$4:$S$18,MATCH(L$26,$C$3:$S$3,0),FALSE)</f>
        <v>0</v>
      </c>
      <c r="M31" s="10">
        <f>VLOOKUP($C31,$C$4:$S$18,MATCH(M$26,$C$3:$S$3,0),FALSE)</f>
        <v>0</v>
      </c>
      <c r="N31" s="10">
        <f>VLOOKUP($C31,$C$4:$S$18,MATCH(N$26,$C$3:$S$3,0),FALSE)</f>
        <v>0</v>
      </c>
      <c r="O31" s="10">
        <f>VLOOKUP($C31,$C$4:$S$18,MATCH(O$26,$C$3:$S$3,0),FALSE)</f>
        <v>0</v>
      </c>
      <c r="P31" s="10">
        <f>VLOOKUP($C31,$C$4:$S$18,MATCH(P$26,$C$3:$S$3,0),FALSE)</f>
        <v>0</v>
      </c>
      <c r="Q31" s="10">
        <f>VLOOKUP($C31,$C$4:$S$18,MATCH(Q$26,$C$3:$S$3,0),FALSE)</f>
        <v>0</v>
      </c>
      <c r="R31" s="10">
        <f>VLOOKUP($C31,$C$4:$S$18,MATCH(R$26,$C$3:$S$3,0),FALSE)</f>
        <v>0</v>
      </c>
      <c r="S31" s="10">
        <f>VLOOKUP($C31,$C$4:$S$18,MATCH(S$26,$C$3:$S$3,0),FALSE)</f>
        <v>0</v>
      </c>
      <c r="T31" s="11">
        <f>G31/F31</f>
        <v>0</v>
      </c>
      <c r="U31" s="11">
        <f>(J31+(2*K31)+(3*L31)+(4*M31))/F31</f>
        <v>0</v>
      </c>
      <c r="V31" s="11">
        <f>(G31+N31+Q31+O31)/E31</f>
        <v>0</v>
      </c>
      <c r="W31" s="12">
        <f>U31+V31</f>
        <v>0</v>
      </c>
    </row>
    <row r="32" spans="2:23" x14ac:dyDescent="0.4">
      <c r="B32" s="56"/>
      <c r="C32" t="s">
        <v>94</v>
      </c>
      <c r="D32" s="10">
        <f>VLOOKUP($C32,$C$4:$S$18,MATCH(D$26,$C$3:$S$3,0),FALSE)</f>
        <v>1</v>
      </c>
      <c r="E32" s="10">
        <f>VLOOKUP($C32,$C$4:$S$18,MATCH(E$26,$C$3:$S$3,0),FALSE)</f>
        <v>3</v>
      </c>
      <c r="F32" s="10">
        <f>VLOOKUP($C32,$C$4:$S$18,MATCH(F$26,$C$3:$S$3,0),FALSE)</f>
        <v>3</v>
      </c>
      <c r="G32" s="10">
        <f>VLOOKUP($C32,$C$4:$S$18,MATCH(G$26,$C$3:$S$3,0),FALSE)</f>
        <v>0</v>
      </c>
      <c r="H32" s="10">
        <f>VLOOKUP($C32,$C$4:$S$18,MATCH(H$26,$C$3:$S$3,0),FALSE)</f>
        <v>0</v>
      </c>
      <c r="I32" s="10">
        <f>VLOOKUP($C32,$C$4:$S$18,MATCH(I$26,$C$3:$S$3,0),FALSE)</f>
        <v>0</v>
      </c>
      <c r="J32" s="10">
        <f>VLOOKUP($C32,$C$4:$S$18,MATCH(J$26,$C$3:$S$3,0),FALSE)</f>
        <v>0</v>
      </c>
      <c r="K32" s="10">
        <f>VLOOKUP($C32,$C$4:$S$18,MATCH(K$26,$C$3:$S$3,0),FALSE)</f>
        <v>0</v>
      </c>
      <c r="L32" s="10">
        <f>VLOOKUP($C32,$C$4:$S$18,MATCH(L$26,$C$3:$S$3,0),FALSE)</f>
        <v>0</v>
      </c>
      <c r="M32" s="10">
        <f>VLOOKUP($C32,$C$4:$S$18,MATCH(M$26,$C$3:$S$3,0),FALSE)</f>
        <v>0</v>
      </c>
      <c r="N32" s="10">
        <f>VLOOKUP($C32,$C$4:$S$18,MATCH(N$26,$C$3:$S$3,0),FALSE)</f>
        <v>0</v>
      </c>
      <c r="O32" s="10">
        <f>VLOOKUP($C32,$C$4:$S$18,MATCH(O$26,$C$3:$S$3,0),FALSE)</f>
        <v>0</v>
      </c>
      <c r="P32" s="10">
        <f>VLOOKUP($C32,$C$4:$S$18,MATCH(P$26,$C$3:$S$3,0),FALSE)</f>
        <v>0</v>
      </c>
      <c r="Q32" s="10">
        <f>VLOOKUP($C32,$C$4:$S$18,MATCH(Q$26,$C$3:$S$3,0),FALSE)</f>
        <v>0</v>
      </c>
      <c r="R32" s="10">
        <f>VLOOKUP($C32,$C$4:$S$18,MATCH(R$26,$C$3:$S$3,0),FALSE)</f>
        <v>0</v>
      </c>
      <c r="S32" s="10">
        <f>VLOOKUP($C32,$C$4:$S$18,MATCH(S$26,$C$3:$S$3,0),FALSE)</f>
        <v>0</v>
      </c>
      <c r="T32" s="11">
        <f>G32/F32</f>
        <v>0</v>
      </c>
      <c r="U32" s="11">
        <f>(J32+(2*K32)+(3*L32)+(4*M32))/F32</f>
        <v>0</v>
      </c>
      <c r="V32" s="11">
        <f>(G32+N32+Q32+O32)/E32</f>
        <v>0</v>
      </c>
      <c r="W32" s="12">
        <f>U32+V32</f>
        <v>0</v>
      </c>
    </row>
    <row r="33" spans="2:23" x14ac:dyDescent="0.4">
      <c r="B33" s="56"/>
      <c r="C33" t="s">
        <v>95</v>
      </c>
      <c r="D33" s="10">
        <f>VLOOKUP($C33,$C$4:$S$18,MATCH(D$26,$C$3:$S$3,0),FALSE)</f>
        <v>1</v>
      </c>
      <c r="E33" s="10">
        <f>VLOOKUP($C33,$C$4:$S$18,MATCH(E$26,$C$3:$S$3,0),FALSE)</f>
        <v>3</v>
      </c>
      <c r="F33" s="10">
        <f>VLOOKUP($C33,$C$4:$S$18,MATCH(F$26,$C$3:$S$3,0),FALSE)</f>
        <v>3</v>
      </c>
      <c r="G33" s="10">
        <f>VLOOKUP($C33,$C$4:$S$18,MATCH(G$26,$C$3:$S$3,0),FALSE)</f>
        <v>2</v>
      </c>
      <c r="H33" s="10">
        <f>VLOOKUP($C33,$C$4:$S$18,MATCH(H$26,$C$3:$S$3,0),FALSE)</f>
        <v>2</v>
      </c>
      <c r="I33" s="10">
        <f>VLOOKUP($C33,$C$4:$S$18,MATCH(I$26,$C$3:$S$3,0),FALSE)</f>
        <v>0</v>
      </c>
      <c r="J33" s="10">
        <f>VLOOKUP($C33,$C$4:$S$18,MATCH(J$26,$C$3:$S$3,0),FALSE)</f>
        <v>1</v>
      </c>
      <c r="K33" s="10">
        <f>VLOOKUP($C33,$C$4:$S$18,MATCH(K$26,$C$3:$S$3,0),FALSE)</f>
        <v>0</v>
      </c>
      <c r="L33" s="10">
        <f>VLOOKUP($C33,$C$4:$S$18,MATCH(L$26,$C$3:$S$3,0),FALSE)</f>
        <v>1</v>
      </c>
      <c r="M33" s="10">
        <f>VLOOKUP($C33,$C$4:$S$18,MATCH(M$26,$C$3:$S$3,0),FALSE)</f>
        <v>0</v>
      </c>
      <c r="N33" s="10">
        <f>VLOOKUP($C33,$C$4:$S$18,MATCH(N$26,$C$3:$S$3,0),FALSE)</f>
        <v>0</v>
      </c>
      <c r="O33" s="10">
        <f>VLOOKUP($C33,$C$4:$S$18,MATCH(O$26,$C$3:$S$3,0),FALSE)</f>
        <v>0</v>
      </c>
      <c r="P33" s="10">
        <f>VLOOKUP($C33,$C$4:$S$18,MATCH(P$26,$C$3:$S$3,0),FALSE)</f>
        <v>0</v>
      </c>
      <c r="Q33" s="10">
        <f>VLOOKUP($C33,$C$4:$S$18,MATCH(Q$26,$C$3:$S$3,0),FALSE)</f>
        <v>0</v>
      </c>
      <c r="R33" s="10">
        <f>VLOOKUP($C33,$C$4:$S$18,MATCH(R$26,$C$3:$S$3,0),FALSE)</f>
        <v>0</v>
      </c>
      <c r="S33" s="10">
        <f>VLOOKUP($C33,$C$4:$S$18,MATCH(S$26,$C$3:$S$3,0),FALSE)</f>
        <v>0</v>
      </c>
      <c r="T33" s="11">
        <f>G33/F33</f>
        <v>0.66666666666666663</v>
      </c>
      <c r="U33" s="11">
        <f>(J33+(2*K33)+(3*L33)+(4*M33))/F33</f>
        <v>1.3333333333333333</v>
      </c>
      <c r="V33" s="11">
        <f>(G33+N33+Q33+O33)/E33</f>
        <v>0.66666666666666663</v>
      </c>
      <c r="W33" s="12">
        <f>U33+V33</f>
        <v>2</v>
      </c>
    </row>
    <row r="34" spans="2:23" x14ac:dyDescent="0.4">
      <c r="B34" s="56"/>
      <c r="C34" t="s">
        <v>6</v>
      </c>
      <c r="D34" s="10">
        <f>VLOOKUP($C34,$C$4:$S$19,MATCH(D$26,$C$3:$S$3,0),FALSE)</f>
        <v>1</v>
      </c>
      <c r="E34" s="10">
        <f>VLOOKUP($C34,$C$4:$S$19,MATCH(E$26,$C$3:$S$3,0),FALSE)</f>
        <v>2</v>
      </c>
      <c r="F34" s="10">
        <f>VLOOKUP($C34,$C$4:$S$19,MATCH(F$26,$C$3:$S$3,0),FALSE)</f>
        <v>1</v>
      </c>
      <c r="G34" s="10">
        <f>VLOOKUP($C34,$C$4:$S$19,MATCH(G$26,$C$3:$S$3,0),FALSE)</f>
        <v>0</v>
      </c>
      <c r="H34" s="10">
        <f>VLOOKUP($C34,$C$4:$S$19,MATCH(H$26,$C$3:$S$3,0),FALSE)</f>
        <v>0</v>
      </c>
      <c r="I34" s="10">
        <f>VLOOKUP($C34,$C$4:$S$19,MATCH(I$26,$C$3:$S$3,0),FALSE)</f>
        <v>1</v>
      </c>
      <c r="J34" s="10">
        <f>VLOOKUP($C34,$C$4:$S$19,MATCH(J$26,$C$3:$S$3,0),FALSE)</f>
        <v>0</v>
      </c>
      <c r="K34" s="10">
        <f>VLOOKUP($C34,$C$4:$S$19,MATCH(K$26,$C$3:$S$3,0),FALSE)</f>
        <v>0</v>
      </c>
      <c r="L34" s="10">
        <f>VLOOKUP($C34,$C$4:$S$19,MATCH(L$26,$C$3:$S$3,0),FALSE)</f>
        <v>0</v>
      </c>
      <c r="M34" s="10">
        <f>VLOOKUP($C34,$C$4:$S$19,MATCH(M$26,$C$3:$S$3,0),FALSE)</f>
        <v>0</v>
      </c>
      <c r="N34" s="10">
        <f>VLOOKUP($C34,$C$4:$S$19,MATCH(N$26,$C$3:$S$3,0),FALSE)</f>
        <v>0</v>
      </c>
      <c r="O34" s="10">
        <f>VLOOKUP($C34,$C$4:$S$19,MATCH(O$26,$C$3:$S$3,0),FALSE)</f>
        <v>0</v>
      </c>
      <c r="P34" s="10">
        <f>VLOOKUP($C34,$C$4:$S$19,MATCH(P$26,$C$3:$S$3,0),FALSE)</f>
        <v>0</v>
      </c>
      <c r="Q34" s="10">
        <f>VLOOKUP($C34,$C$4:$S$19,MATCH(Q$26,$C$3:$S$3,0),FALSE)</f>
        <v>0</v>
      </c>
      <c r="R34" s="10">
        <f>VLOOKUP($C34,$C$4:$S$19,MATCH(R$26,$C$3:$S$3,0),FALSE)</f>
        <v>1</v>
      </c>
      <c r="S34" s="10">
        <f>VLOOKUP($C34,$C$4:$S$19,MATCH(S$26,$C$3:$S$3,0),FALSE)</f>
        <v>0</v>
      </c>
      <c r="T34" s="11">
        <f>G34/F34</f>
        <v>0</v>
      </c>
      <c r="U34" s="11">
        <f>(J34+(2*K34)+(3*L34)+(4*M34))/F34</f>
        <v>0</v>
      </c>
      <c r="V34" s="11">
        <f>(G34+N34+Q34+O34)/E34</f>
        <v>0</v>
      </c>
      <c r="W34" s="12">
        <f>U34+V34</f>
        <v>0</v>
      </c>
    </row>
    <row r="35" spans="2:23" x14ac:dyDescent="0.4">
      <c r="B35" s="56"/>
      <c r="C35" t="s">
        <v>47</v>
      </c>
      <c r="D35" s="10">
        <f>VLOOKUP($C35,$C$4:$S$19,MATCH(D$26,$C$3:$S$3,0),FALSE)</f>
        <v>1</v>
      </c>
      <c r="E35" s="10">
        <f>VLOOKUP($C35,$C$4:$S$19,MATCH(E$26,$C$3:$S$3,0),FALSE)</f>
        <v>2</v>
      </c>
      <c r="F35" s="10">
        <f>VLOOKUP($C35,$C$4:$S$19,MATCH(F$26,$C$3:$S$3,0),FALSE)</f>
        <v>2</v>
      </c>
      <c r="G35" s="10">
        <f>VLOOKUP($C35,$C$4:$S$19,MATCH(G$26,$C$3:$S$3,0),FALSE)</f>
        <v>1</v>
      </c>
      <c r="H35" s="10">
        <f>VLOOKUP($C35,$C$4:$S$19,MATCH(H$26,$C$3:$S$3,0),FALSE)</f>
        <v>1</v>
      </c>
      <c r="I35" s="10">
        <f>VLOOKUP($C35,$C$4:$S$19,MATCH(I$26,$C$3:$S$3,0),FALSE)</f>
        <v>1</v>
      </c>
      <c r="J35" s="10">
        <f>VLOOKUP($C35,$C$4:$S$19,MATCH(J$26,$C$3:$S$3,0),FALSE)</f>
        <v>0</v>
      </c>
      <c r="K35" s="10">
        <f>VLOOKUP($C35,$C$4:$S$19,MATCH(K$26,$C$3:$S$3,0),FALSE)</f>
        <v>1</v>
      </c>
      <c r="L35" s="10">
        <f>VLOOKUP($C35,$C$4:$S$19,MATCH(L$26,$C$3:$S$3,0),FALSE)</f>
        <v>0</v>
      </c>
      <c r="M35" s="10">
        <f>VLOOKUP($C35,$C$4:$S$19,MATCH(M$26,$C$3:$S$3,0),FALSE)</f>
        <v>0</v>
      </c>
      <c r="N35" s="10">
        <f>VLOOKUP($C35,$C$4:$S$19,MATCH(N$26,$C$3:$S$3,0),FALSE)</f>
        <v>0</v>
      </c>
      <c r="O35" s="10">
        <f>VLOOKUP($C35,$C$4:$S$19,MATCH(O$26,$C$3:$S$3,0),FALSE)</f>
        <v>0</v>
      </c>
      <c r="P35" s="10">
        <f>VLOOKUP($C35,$C$4:$S$19,MATCH(P$26,$C$3:$S$3,0),FALSE)</f>
        <v>0</v>
      </c>
      <c r="Q35" s="10">
        <f>VLOOKUP($C35,$C$4:$S$19,MATCH(Q$26,$C$3:$S$3,0),FALSE)</f>
        <v>0</v>
      </c>
      <c r="R35" s="10">
        <f>VLOOKUP($C35,$C$4:$S$19,MATCH(R$26,$C$3:$S$3,0),FALSE)</f>
        <v>0</v>
      </c>
      <c r="S35" s="10">
        <f>VLOOKUP($C35,$C$4:$S$19,MATCH(S$26,$C$3:$S$3,0),FALSE)</f>
        <v>0</v>
      </c>
      <c r="T35" s="11">
        <f>G35/F35</f>
        <v>0.5</v>
      </c>
      <c r="U35" s="11">
        <f>(J35+(2*K35)+(3*L35)+(4*M35))/F35</f>
        <v>1</v>
      </c>
      <c r="V35" s="11">
        <f>(G35+N35+Q35+O35)/E35</f>
        <v>0.5</v>
      </c>
      <c r="W35" s="12">
        <f>U35+V35</f>
        <v>1.5</v>
      </c>
    </row>
    <row r="36" spans="2:23" x14ac:dyDescent="0.4">
      <c r="B36" s="56"/>
      <c r="C36" t="s">
        <v>93</v>
      </c>
      <c r="D36" s="10">
        <f>VLOOKUP($C36,$C$4:$S$18,MATCH(D$26,$C$3:$S$3,0),FALSE)</f>
        <v>1</v>
      </c>
      <c r="E36" s="10">
        <f>VLOOKUP($C36,$C$4:$S$18,MATCH(E$26,$C$3:$S$3,0),FALSE)</f>
        <v>2</v>
      </c>
      <c r="F36" s="10">
        <f>VLOOKUP($C36,$C$4:$S$18,MATCH(F$26,$C$3:$S$3,0),FALSE)</f>
        <v>2</v>
      </c>
      <c r="G36" s="10">
        <f>VLOOKUP($C36,$C$4:$S$18,MATCH(G$26,$C$3:$S$3,0),FALSE)</f>
        <v>2</v>
      </c>
      <c r="H36" s="10">
        <f>VLOOKUP($C36,$C$4:$S$18,MATCH(H$26,$C$3:$S$3,0),FALSE)</f>
        <v>2</v>
      </c>
      <c r="I36" s="10">
        <f>VLOOKUP($C36,$C$4:$S$18,MATCH(I$26,$C$3:$S$3,0),FALSE)</f>
        <v>0</v>
      </c>
      <c r="J36" s="10">
        <f>VLOOKUP($C36,$C$4:$S$18,MATCH(J$26,$C$3:$S$3,0),FALSE)</f>
        <v>2</v>
      </c>
      <c r="K36" s="10">
        <f>VLOOKUP($C36,$C$4:$S$18,MATCH(K$26,$C$3:$S$3,0),FALSE)</f>
        <v>0</v>
      </c>
      <c r="L36" s="10">
        <f>VLOOKUP($C36,$C$4:$S$18,MATCH(L$26,$C$3:$S$3,0),FALSE)</f>
        <v>0</v>
      </c>
      <c r="M36" s="10">
        <f>VLOOKUP($C36,$C$4:$S$18,MATCH(M$26,$C$3:$S$3,0),FALSE)</f>
        <v>0</v>
      </c>
      <c r="N36" s="10">
        <f>VLOOKUP($C36,$C$4:$S$18,MATCH(N$26,$C$3:$S$3,0),FALSE)</f>
        <v>0</v>
      </c>
      <c r="O36" s="10">
        <f>VLOOKUP($C36,$C$4:$S$18,MATCH(O$26,$C$3:$S$3,0),FALSE)</f>
        <v>0</v>
      </c>
      <c r="P36" s="10">
        <f>VLOOKUP($C36,$C$4:$S$18,MATCH(P$26,$C$3:$S$3,0),FALSE)</f>
        <v>0</v>
      </c>
      <c r="Q36" s="10">
        <f>VLOOKUP($C36,$C$4:$S$18,MATCH(Q$26,$C$3:$S$3,0),FALSE)</f>
        <v>0</v>
      </c>
      <c r="R36" s="10">
        <f>VLOOKUP($C36,$C$4:$S$18,MATCH(R$26,$C$3:$S$3,0),FALSE)</f>
        <v>0</v>
      </c>
      <c r="S36" s="10">
        <f>VLOOKUP($C36,$C$4:$S$18,MATCH(S$26,$C$3:$S$3,0),FALSE)</f>
        <v>0</v>
      </c>
      <c r="T36" s="11">
        <f>G36/F36</f>
        <v>1</v>
      </c>
      <c r="U36" s="11">
        <f>(J36+(2*K36)+(3*L36)+(4*M36))/F36</f>
        <v>1</v>
      </c>
      <c r="V36" s="11">
        <f>(G36+N36+Q36+O36)/E36</f>
        <v>1</v>
      </c>
      <c r="W36" s="12">
        <f>U36+V36</f>
        <v>2</v>
      </c>
    </row>
    <row r="37" spans="2:23" x14ac:dyDescent="0.4">
      <c r="B37" s="56"/>
      <c r="C37" t="s">
        <v>1</v>
      </c>
      <c r="D37" s="10">
        <f>VLOOKUP($C37,$C$4:$S$18,MATCH(D$26,$C$3:$S$3,0),FALSE)</f>
        <v>1</v>
      </c>
      <c r="E37" s="10">
        <f>VLOOKUP($C37,$C$4:$S$18,MATCH(E$26,$C$3:$S$3,0),FALSE)</f>
        <v>2</v>
      </c>
      <c r="F37" s="10">
        <f>VLOOKUP($C37,$C$4:$S$18,MATCH(F$26,$C$3:$S$3,0),FALSE)</f>
        <v>2</v>
      </c>
      <c r="G37" s="10">
        <f>VLOOKUP($C37,$C$4:$S$18,MATCH(G$26,$C$3:$S$3,0),FALSE)</f>
        <v>2</v>
      </c>
      <c r="H37" s="10">
        <f>VLOOKUP($C37,$C$4:$S$18,MATCH(H$26,$C$3:$S$3,0),FALSE)</f>
        <v>1</v>
      </c>
      <c r="I37" s="10">
        <f>VLOOKUP($C37,$C$4:$S$18,MATCH(I$26,$C$3:$S$3,0),FALSE)</f>
        <v>2</v>
      </c>
      <c r="J37" s="10">
        <f>VLOOKUP($C37,$C$4:$S$18,MATCH(J$26,$C$3:$S$3,0),FALSE)</f>
        <v>2</v>
      </c>
      <c r="K37" s="10">
        <f>VLOOKUP($C37,$C$4:$S$18,MATCH(K$26,$C$3:$S$3,0),FALSE)</f>
        <v>0</v>
      </c>
      <c r="L37" s="10">
        <f>VLOOKUP($C37,$C$4:$S$18,MATCH(L$26,$C$3:$S$3,0),FALSE)</f>
        <v>0</v>
      </c>
      <c r="M37" s="10">
        <f>VLOOKUP($C37,$C$4:$S$18,MATCH(M$26,$C$3:$S$3,0),FALSE)</f>
        <v>0</v>
      </c>
      <c r="N37" s="10">
        <f>VLOOKUP($C37,$C$4:$S$18,MATCH(N$26,$C$3:$S$3,0),FALSE)</f>
        <v>0</v>
      </c>
      <c r="O37" s="10">
        <f>VLOOKUP($C37,$C$4:$S$18,MATCH(O$26,$C$3:$S$3,0),FALSE)</f>
        <v>0</v>
      </c>
      <c r="P37" s="10">
        <f>VLOOKUP($C37,$C$4:$S$18,MATCH(P$26,$C$3:$S$3,0),FALSE)</f>
        <v>0</v>
      </c>
      <c r="Q37" s="10">
        <f>VLOOKUP($C37,$C$4:$S$18,MATCH(Q$26,$C$3:$S$3,0),FALSE)</f>
        <v>0</v>
      </c>
      <c r="R37" s="10">
        <f>VLOOKUP($C37,$C$4:$S$18,MATCH(R$26,$C$3:$S$3,0),FALSE)</f>
        <v>0</v>
      </c>
      <c r="S37" s="10">
        <f>VLOOKUP($C37,$C$4:$S$18,MATCH(S$26,$C$3:$S$3,0),FALSE)</f>
        <v>0</v>
      </c>
      <c r="T37" s="11">
        <f>G37/F37</f>
        <v>1</v>
      </c>
      <c r="U37" s="11">
        <f>(J37+(2*K37)+(3*L37)+(4*M37))/F37</f>
        <v>1</v>
      </c>
      <c r="V37" s="11">
        <f>(G37+N37+Q37+O37)/E37</f>
        <v>1</v>
      </c>
      <c r="W37" s="12">
        <f>U37+V37</f>
        <v>2</v>
      </c>
    </row>
    <row r="38" spans="2:23" x14ac:dyDescent="0.4">
      <c r="B38" s="56"/>
      <c r="C38" s="3" t="s">
        <v>5</v>
      </c>
      <c r="D38" s="13" t="s">
        <v>49</v>
      </c>
      <c r="E38" s="13" t="s">
        <v>4</v>
      </c>
      <c r="F38" s="13" t="s">
        <v>3</v>
      </c>
      <c r="G38" s="13" t="s">
        <v>2</v>
      </c>
      <c r="H38" s="29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56"/>
      <c r="C39" s="4" t="s">
        <v>1</v>
      </c>
      <c r="D39" s="10"/>
      <c r="E39" s="10"/>
      <c r="F39" s="10"/>
      <c r="G39" s="10"/>
      <c r="H39" s="20"/>
      <c r="I39" s="10"/>
      <c r="J39" s="10"/>
      <c r="K39" s="10"/>
      <c r="L39" s="10"/>
      <c r="M39" s="33" t="s">
        <v>53</v>
      </c>
      <c r="N39" s="34"/>
      <c r="O39" s="33" t="s">
        <v>67</v>
      </c>
      <c r="P39" s="33"/>
      <c r="Q39" s="33"/>
      <c r="R39" s="33"/>
      <c r="S39" s="10"/>
      <c r="T39" s="10"/>
      <c r="U39" s="11"/>
      <c r="V39" s="11"/>
      <c r="W39" s="12"/>
    </row>
    <row r="40" spans="2:23" ht="15" thickBot="1" x14ac:dyDescent="0.45">
      <c r="B40" s="56"/>
      <c r="C40" s="7" t="s">
        <v>40</v>
      </c>
      <c r="D40" s="10"/>
      <c r="E40" s="10"/>
      <c r="F40" s="10"/>
      <c r="G40" s="10"/>
      <c r="H40" s="20"/>
      <c r="I40" s="14"/>
      <c r="J40" s="14"/>
      <c r="K40" s="14"/>
      <c r="L40" s="14"/>
      <c r="M40" s="35"/>
      <c r="N40" s="35"/>
      <c r="O40" s="35" t="s">
        <v>52</v>
      </c>
      <c r="P40" s="36"/>
      <c r="Q40" s="35"/>
      <c r="R40" s="35"/>
      <c r="S40" s="14"/>
      <c r="T40" s="14"/>
      <c r="U40" s="15"/>
      <c r="V40" s="15"/>
      <c r="W40" s="16"/>
    </row>
  </sheetData>
  <mergeCells count="1">
    <mergeCell ref="B26:B4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0F5EB-1825-4E2D-8A0D-FCF7A16C8CC2}">
  <dimension ref="B2:W40"/>
  <sheetViews>
    <sheetView topLeftCell="A16" zoomScale="70" zoomScaleNormal="70" workbookViewId="0">
      <selection activeCell="W40" sqref="C26:W40"/>
    </sheetView>
  </sheetViews>
  <sheetFormatPr defaultRowHeight="14.6" x14ac:dyDescent="0.4"/>
  <cols>
    <col min="14" max="14" width="9.76562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48</v>
      </c>
      <c r="D4" s="21">
        <v>1</v>
      </c>
      <c r="E4" s="21">
        <v>4</v>
      </c>
      <c r="F4" s="21">
        <v>4</v>
      </c>
      <c r="G4" s="21">
        <v>3</v>
      </c>
      <c r="H4" s="21">
        <v>2</v>
      </c>
      <c r="I4" s="21">
        <v>1</v>
      </c>
      <c r="J4" s="21">
        <v>2</v>
      </c>
      <c r="K4" s="21"/>
      <c r="L4" s="21">
        <v>1</v>
      </c>
      <c r="M4" s="21"/>
      <c r="N4" s="21"/>
      <c r="O4" s="21"/>
      <c r="P4" s="21"/>
      <c r="Q4" s="21"/>
      <c r="R4" s="21"/>
      <c r="S4" s="21"/>
      <c r="T4" s="11">
        <f>G4/F4</f>
        <v>0.75</v>
      </c>
      <c r="U4" s="11">
        <f>(J4+(2*K4)+(3*L4)+(4*M4))/F4</f>
        <v>1.25</v>
      </c>
      <c r="V4" s="11">
        <f>(G4+N4+Q4+O4)/E4</f>
        <v>0.75</v>
      </c>
      <c r="W4" s="12">
        <f>U4+V4</f>
        <v>2</v>
      </c>
    </row>
    <row r="5" spans="3:23" x14ac:dyDescent="0.4">
      <c r="C5" t="s">
        <v>40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11" t="e">
        <f t="shared" ref="T5:T19" si="0">G5/F5</f>
        <v>#DIV/0!</v>
      </c>
      <c r="U5" s="11" t="e">
        <f t="shared" ref="U5:U19" si="1">(J5+(2*K5)+(3*L5)+(4*M5))/F5</f>
        <v>#DIV/0!</v>
      </c>
      <c r="V5" s="11" t="e">
        <f t="shared" ref="V5:V19" si="2">(G5+N5+Q5+O5)/E5</f>
        <v>#DIV/0!</v>
      </c>
      <c r="W5" s="12" t="e">
        <f t="shared" ref="W5:W19" si="3">U5+V5</f>
        <v>#DIV/0!</v>
      </c>
    </row>
    <row r="6" spans="3:23" x14ac:dyDescent="0.4">
      <c r="C6" t="s">
        <v>93</v>
      </c>
      <c r="D6" s="21">
        <v>1</v>
      </c>
      <c r="E6" s="21">
        <v>4</v>
      </c>
      <c r="F6" s="21">
        <v>4</v>
      </c>
      <c r="G6" s="21">
        <v>3</v>
      </c>
      <c r="H6" s="21">
        <v>2</v>
      </c>
      <c r="I6" s="21">
        <v>1</v>
      </c>
      <c r="J6" s="21">
        <v>3</v>
      </c>
      <c r="K6" s="21"/>
      <c r="L6" s="21"/>
      <c r="M6" s="21"/>
      <c r="N6" s="21"/>
      <c r="O6" s="21"/>
      <c r="P6" s="21"/>
      <c r="Q6" s="21"/>
      <c r="R6" s="21"/>
      <c r="S6" s="21"/>
      <c r="T6" s="11">
        <f t="shared" si="0"/>
        <v>0.75</v>
      </c>
      <c r="U6" s="11">
        <f t="shared" si="1"/>
        <v>0.75</v>
      </c>
      <c r="V6" s="11">
        <f t="shared" si="2"/>
        <v>0.75</v>
      </c>
      <c r="W6" s="12">
        <f t="shared" si="3"/>
        <v>1.5</v>
      </c>
    </row>
    <row r="7" spans="3:23" x14ac:dyDescent="0.4">
      <c r="C7" t="s">
        <v>92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11" t="e">
        <f t="shared" si="0"/>
        <v>#DIV/0!</v>
      </c>
      <c r="U7" s="11" t="e">
        <f t="shared" si="1"/>
        <v>#DIV/0!</v>
      </c>
      <c r="V7" s="11" t="e">
        <f t="shared" si="2"/>
        <v>#DIV/0!</v>
      </c>
      <c r="W7" s="12" t="e">
        <f t="shared" si="3"/>
        <v>#DIV/0!</v>
      </c>
    </row>
    <row r="8" spans="3:23" x14ac:dyDescent="0.4">
      <c r="C8" t="s">
        <v>47</v>
      </c>
      <c r="L8" s="21"/>
      <c r="M8" s="21"/>
      <c r="N8" s="21"/>
      <c r="O8" s="21"/>
      <c r="P8" s="21"/>
      <c r="Q8" s="21"/>
      <c r="R8" s="21"/>
      <c r="S8" s="21"/>
      <c r="T8" s="11">
        <f>G11/F11</f>
        <v>1</v>
      </c>
      <c r="U8" s="11">
        <f>(J11+(2*K11)+(3*L8)+(4*M8))/F11</f>
        <v>0.75</v>
      </c>
      <c r="V8" s="11">
        <f>(G11+N8+Q8+O8)/E11</f>
        <v>1</v>
      </c>
      <c r="W8" s="12">
        <f t="shared" si="3"/>
        <v>1.75</v>
      </c>
    </row>
    <row r="9" spans="3:23" x14ac:dyDescent="0.4">
      <c r="C9" t="s">
        <v>94</v>
      </c>
      <c r="D9" s="21">
        <v>1</v>
      </c>
      <c r="E9" s="21">
        <v>3</v>
      </c>
      <c r="F9" s="21">
        <v>3</v>
      </c>
      <c r="G9" s="21">
        <v>1</v>
      </c>
      <c r="H9" s="21">
        <v>1</v>
      </c>
      <c r="I9" s="21"/>
      <c r="J9" s="21"/>
      <c r="K9" s="21">
        <v>1</v>
      </c>
      <c r="L9" s="21"/>
      <c r="M9" s="21"/>
      <c r="N9" s="21"/>
      <c r="O9" s="21"/>
      <c r="P9" s="21"/>
      <c r="Q9" s="21"/>
      <c r="R9" s="21"/>
      <c r="S9" s="21"/>
      <c r="T9" s="11">
        <f t="shared" si="0"/>
        <v>0.33333333333333331</v>
      </c>
      <c r="U9" s="11">
        <f t="shared" si="1"/>
        <v>0.66666666666666663</v>
      </c>
      <c r="V9" s="11">
        <f t="shared" si="2"/>
        <v>0.33333333333333331</v>
      </c>
      <c r="W9" s="12">
        <f t="shared" si="3"/>
        <v>1</v>
      </c>
    </row>
    <row r="10" spans="3:23" x14ac:dyDescent="0.4">
      <c r="C10" t="s">
        <v>6</v>
      </c>
      <c r="D10" s="21">
        <v>1</v>
      </c>
      <c r="E10" s="21">
        <v>4</v>
      </c>
      <c r="F10" s="21">
        <v>4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11">
        <f t="shared" si="0"/>
        <v>0</v>
      </c>
      <c r="U10" s="11">
        <f t="shared" si="1"/>
        <v>0</v>
      </c>
      <c r="V10" s="11">
        <f t="shared" si="2"/>
        <v>0</v>
      </c>
      <c r="W10" s="12">
        <f t="shared" si="3"/>
        <v>0</v>
      </c>
    </row>
    <row r="11" spans="3:23" x14ac:dyDescent="0.4">
      <c r="C11" t="s">
        <v>95</v>
      </c>
      <c r="D11" s="21">
        <v>1</v>
      </c>
      <c r="E11" s="21">
        <v>4</v>
      </c>
      <c r="F11" s="21">
        <v>4</v>
      </c>
      <c r="G11" s="21">
        <v>4</v>
      </c>
      <c r="H11" s="21">
        <v>1</v>
      </c>
      <c r="I11" s="21">
        <v>3</v>
      </c>
      <c r="J11" s="21">
        <v>3</v>
      </c>
      <c r="K11" s="21"/>
      <c r="L11" s="21"/>
      <c r="M11" s="21">
        <v>1</v>
      </c>
      <c r="N11" s="21"/>
      <c r="O11" s="21"/>
      <c r="P11" s="21"/>
      <c r="Q11" s="21"/>
      <c r="R11" s="21"/>
      <c r="S11" s="21"/>
      <c r="T11" s="11">
        <f t="shared" si="0"/>
        <v>1</v>
      </c>
      <c r="U11" s="11">
        <f t="shared" si="1"/>
        <v>1.75</v>
      </c>
      <c r="V11" s="11">
        <f t="shared" si="2"/>
        <v>1</v>
      </c>
      <c r="W11" s="12">
        <f t="shared" si="3"/>
        <v>2.75</v>
      </c>
    </row>
    <row r="12" spans="3:23" x14ac:dyDescent="0.4">
      <c r="C12" t="s">
        <v>1</v>
      </c>
      <c r="D12" s="21">
        <v>1</v>
      </c>
      <c r="E12" s="21">
        <v>3</v>
      </c>
      <c r="F12" s="21">
        <v>3</v>
      </c>
      <c r="G12" s="21">
        <v>1</v>
      </c>
      <c r="H12" s="21">
        <v>1</v>
      </c>
      <c r="I12" s="21"/>
      <c r="J12" s="21">
        <v>1</v>
      </c>
      <c r="K12" s="21"/>
      <c r="L12" s="21"/>
      <c r="M12" s="21"/>
      <c r="N12" s="21"/>
      <c r="O12" s="21"/>
      <c r="P12" s="21"/>
      <c r="Q12" s="21"/>
      <c r="R12" s="21"/>
      <c r="S12" s="21"/>
      <c r="T12" s="11">
        <f t="shared" si="0"/>
        <v>0.33333333333333331</v>
      </c>
      <c r="U12" s="11">
        <f t="shared" si="1"/>
        <v>0.33333333333333331</v>
      </c>
      <c r="V12" s="11">
        <f t="shared" si="2"/>
        <v>0.33333333333333331</v>
      </c>
      <c r="W12" s="12">
        <f t="shared" si="3"/>
        <v>0.66666666666666663</v>
      </c>
    </row>
    <row r="13" spans="3:23" x14ac:dyDescent="0.4">
      <c r="C13" t="s">
        <v>96</v>
      </c>
      <c r="D13" s="21">
        <v>1</v>
      </c>
      <c r="E13" s="21">
        <v>4</v>
      </c>
      <c r="F13" s="21">
        <v>4</v>
      </c>
      <c r="G13" s="21">
        <v>3</v>
      </c>
      <c r="H13" s="21">
        <v>2</v>
      </c>
      <c r="I13" s="21">
        <v>5</v>
      </c>
      <c r="J13" s="21">
        <v>1</v>
      </c>
      <c r="K13" s="21">
        <v>1</v>
      </c>
      <c r="L13" s="21"/>
      <c r="M13" s="21">
        <v>1</v>
      </c>
      <c r="N13" s="21"/>
      <c r="O13" s="21"/>
      <c r="P13" s="21"/>
      <c r="Q13" s="21"/>
      <c r="R13" s="21"/>
      <c r="S13" s="21"/>
      <c r="T13" s="11">
        <f t="shared" si="0"/>
        <v>0.75</v>
      </c>
      <c r="U13" s="11">
        <f t="shared" si="1"/>
        <v>1.75</v>
      </c>
      <c r="V13" s="11">
        <f t="shared" si="2"/>
        <v>0.75</v>
      </c>
      <c r="W13" s="12">
        <f t="shared" si="3"/>
        <v>2.5</v>
      </c>
    </row>
    <row r="14" spans="3:23" x14ac:dyDescent="0.4">
      <c r="C14" t="s">
        <v>46</v>
      </c>
      <c r="D14" s="21">
        <v>1</v>
      </c>
      <c r="E14" s="21">
        <v>4</v>
      </c>
      <c r="F14" s="21">
        <v>4</v>
      </c>
      <c r="G14" s="21">
        <v>3</v>
      </c>
      <c r="H14" s="21">
        <v>2</v>
      </c>
      <c r="I14" s="21"/>
      <c r="J14" s="21">
        <v>3</v>
      </c>
      <c r="K14" s="21"/>
      <c r="L14" s="21"/>
      <c r="M14" s="21"/>
      <c r="N14" s="21"/>
      <c r="O14" s="21"/>
      <c r="P14" s="21"/>
      <c r="Q14" s="21"/>
      <c r="R14" s="21"/>
      <c r="S14" s="21"/>
      <c r="T14" s="11">
        <f t="shared" si="0"/>
        <v>0.75</v>
      </c>
      <c r="U14" s="11">
        <f t="shared" si="1"/>
        <v>0.75</v>
      </c>
      <c r="V14" s="11">
        <f t="shared" si="2"/>
        <v>0.75</v>
      </c>
      <c r="W14" s="12">
        <f t="shared" si="3"/>
        <v>1.5</v>
      </c>
    </row>
    <row r="15" spans="3:23" x14ac:dyDescent="0.4">
      <c r="C15" t="s">
        <v>13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11" t="e">
        <f t="shared" si="0"/>
        <v>#DIV/0!</v>
      </c>
      <c r="U15" s="11" t="e">
        <f t="shared" si="1"/>
        <v>#DIV/0!</v>
      </c>
      <c r="V15" s="11" t="e">
        <f t="shared" si="2"/>
        <v>#DIV/0!</v>
      </c>
      <c r="W15" s="12" t="e">
        <f t="shared" si="3"/>
        <v>#DIV/0!</v>
      </c>
    </row>
    <row r="16" spans="3:23" x14ac:dyDescent="0.4">
      <c r="C16" t="s">
        <v>104</v>
      </c>
      <c r="D16" s="21">
        <v>1</v>
      </c>
      <c r="E16" s="21">
        <v>4</v>
      </c>
      <c r="F16" s="21">
        <v>4</v>
      </c>
      <c r="G16" s="21">
        <v>2</v>
      </c>
      <c r="H16" s="21"/>
      <c r="I16" s="21">
        <v>1</v>
      </c>
      <c r="J16" s="21">
        <v>2</v>
      </c>
      <c r="K16" s="21"/>
      <c r="L16" s="21"/>
      <c r="M16" s="21"/>
      <c r="N16" s="21"/>
      <c r="O16" s="21"/>
      <c r="P16" s="21"/>
      <c r="Q16" s="21"/>
      <c r="R16" s="21"/>
      <c r="S16" s="21"/>
      <c r="T16" s="11">
        <f t="shared" si="0"/>
        <v>0.5</v>
      </c>
      <c r="U16" s="11">
        <f t="shared" si="1"/>
        <v>0.5</v>
      </c>
      <c r="V16" s="11">
        <f t="shared" si="2"/>
        <v>0.5</v>
      </c>
      <c r="W16" s="12">
        <f t="shared" si="3"/>
        <v>1</v>
      </c>
    </row>
    <row r="17" spans="2:23" x14ac:dyDescent="0.4">
      <c r="C17" t="s">
        <v>11</v>
      </c>
      <c r="D17" s="21">
        <v>1</v>
      </c>
      <c r="E17" s="21">
        <v>4</v>
      </c>
      <c r="F17" s="21">
        <v>4</v>
      </c>
      <c r="G17" s="21"/>
      <c r="H17" s="21"/>
      <c r="I17" s="21"/>
      <c r="J17" s="21"/>
      <c r="K17" s="21"/>
      <c r="L17" s="21"/>
      <c r="M17" s="21"/>
      <c r="N17" s="21"/>
      <c r="O17" s="21">
        <v>1</v>
      </c>
      <c r="P17" s="21"/>
      <c r="Q17" s="21"/>
      <c r="R17" s="21"/>
      <c r="S17" s="21"/>
      <c r="T17" s="11">
        <f t="shared" si="0"/>
        <v>0</v>
      </c>
      <c r="U17" s="11">
        <f t="shared" si="1"/>
        <v>0</v>
      </c>
      <c r="V17" s="11">
        <f t="shared" si="2"/>
        <v>0.25</v>
      </c>
      <c r="W17" s="12">
        <f t="shared" si="3"/>
        <v>0.25</v>
      </c>
    </row>
    <row r="18" spans="2:23" x14ac:dyDescent="0.4">
      <c r="C18" t="s">
        <v>120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11" t="e">
        <f t="shared" si="0"/>
        <v>#DIV/0!</v>
      </c>
      <c r="U18" s="11" t="e">
        <f t="shared" si="1"/>
        <v>#DIV/0!</v>
      </c>
      <c r="V18" s="11" t="e">
        <f t="shared" si="2"/>
        <v>#DIV/0!</v>
      </c>
      <c r="W18" s="12" t="e">
        <f t="shared" si="3"/>
        <v>#DIV/0!</v>
      </c>
    </row>
    <row r="19" spans="2:23" x14ac:dyDescent="0.4">
      <c r="C19" t="s">
        <v>128</v>
      </c>
      <c r="D19" s="21"/>
      <c r="E19" s="21"/>
      <c r="F19" s="21"/>
      <c r="G19" s="21"/>
      <c r="H19" s="21"/>
      <c r="I19" s="21"/>
      <c r="J19" s="21"/>
      <c r="P19" s="21"/>
      <c r="Q19" s="21"/>
      <c r="R19" s="21"/>
      <c r="S19" s="21"/>
      <c r="T19" s="11" t="e">
        <f t="shared" si="0"/>
        <v>#DIV/0!</v>
      </c>
      <c r="U19" s="11" t="e">
        <f t="shared" si="1"/>
        <v>#DIV/0!</v>
      </c>
      <c r="V19" s="11" t="e">
        <f t="shared" si="2"/>
        <v>#DIV/0!</v>
      </c>
      <c r="W19" s="12" t="e">
        <f t="shared" si="3"/>
        <v>#DIV/0!</v>
      </c>
    </row>
    <row r="20" spans="2:23" x14ac:dyDescent="0.4">
      <c r="C20" t="s">
        <v>5</v>
      </c>
      <c r="D20" t="s">
        <v>49</v>
      </c>
      <c r="E20" t="s">
        <v>4</v>
      </c>
      <c r="F20" t="s">
        <v>3</v>
      </c>
      <c r="G20" t="s">
        <v>2</v>
      </c>
      <c r="H20" t="s">
        <v>36</v>
      </c>
      <c r="I20" t="s">
        <v>42</v>
      </c>
    </row>
    <row r="21" spans="2:23" x14ac:dyDescent="0.4">
      <c r="C21" t="s">
        <v>1</v>
      </c>
      <c r="D21" s="21"/>
      <c r="E21" s="21"/>
      <c r="F21" s="21"/>
      <c r="G21" s="21"/>
      <c r="H21" s="21"/>
      <c r="I21" s="10"/>
    </row>
    <row r="22" spans="2:23" x14ac:dyDescent="0.4">
      <c r="C22" t="s">
        <v>104</v>
      </c>
      <c r="I22" s="10"/>
    </row>
    <row r="23" spans="2:23" x14ac:dyDescent="0.4">
      <c r="C23" t="s">
        <v>40</v>
      </c>
      <c r="D23" s="21"/>
      <c r="E23" s="21"/>
      <c r="F23" s="21"/>
      <c r="G23" s="21"/>
      <c r="H23" s="38"/>
      <c r="I23" s="10"/>
    </row>
    <row r="25" spans="2:23" ht="15" thickBot="1" x14ac:dyDescent="0.45"/>
    <row r="26" spans="2:23" ht="14.6" customHeight="1" x14ac:dyDescent="0.4">
      <c r="B26" s="55" t="s">
        <v>133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56"/>
      <c r="C27" t="s">
        <v>48</v>
      </c>
      <c r="D27" s="10">
        <f>VLOOKUP($C27,$C$4:$S$18,MATCH(D$26,$C$3:$S$3,0),FALSE)</f>
        <v>1</v>
      </c>
      <c r="E27" s="10">
        <f>VLOOKUP($C27,$C$4:$S$18,MATCH(E$26,$C$3:$S$3,0),FALSE)</f>
        <v>4</v>
      </c>
      <c r="F27" s="10">
        <f>VLOOKUP($C27,$C$4:$S$18,MATCH(F$26,$C$3:$S$3,0),FALSE)</f>
        <v>4</v>
      </c>
      <c r="G27" s="10">
        <f>VLOOKUP($C27,$C$4:$S$18,MATCH(G$26,$C$3:$S$3,0),FALSE)</f>
        <v>3</v>
      </c>
      <c r="H27" s="10">
        <f>VLOOKUP($C27,$C$4:$S$18,MATCH(H$26,$C$3:$S$3,0),FALSE)</f>
        <v>2</v>
      </c>
      <c r="I27" s="10">
        <f>VLOOKUP($C27,$C$4:$S$18,MATCH(I$26,$C$3:$S$3,0),FALSE)</f>
        <v>1</v>
      </c>
      <c r="J27" s="10">
        <f>VLOOKUP($C27,$C$4:$S$18,MATCH(J$26,$C$3:$S$3,0),FALSE)</f>
        <v>2</v>
      </c>
      <c r="K27" s="10">
        <f>VLOOKUP($C27,$C$4:$S$18,MATCH(K$26,$C$3:$S$3,0),FALSE)</f>
        <v>0</v>
      </c>
      <c r="L27" s="10">
        <f>VLOOKUP($C27,$C$4:$S$18,MATCH(L$26,$C$3:$S$3,0),FALSE)</f>
        <v>1</v>
      </c>
      <c r="M27" s="10">
        <f>VLOOKUP($C27,$C$4:$S$18,MATCH(M$26,$C$3:$S$3,0),FALSE)</f>
        <v>0</v>
      </c>
      <c r="N27" s="10">
        <f>VLOOKUP($C27,$C$4:$S$18,MATCH(N$26,$C$3:$S$3,0),FALSE)</f>
        <v>0</v>
      </c>
      <c r="O27" s="10">
        <f>VLOOKUP($C27,$C$4:$S$18,MATCH(O$26,$C$3:$S$3,0),FALSE)</f>
        <v>0</v>
      </c>
      <c r="P27" s="10">
        <f>VLOOKUP($C27,$C$4:$S$18,MATCH(P$26,$C$3:$S$3,0),FALSE)</f>
        <v>0</v>
      </c>
      <c r="Q27" s="10">
        <f>VLOOKUP($C27,$C$4:$S$18,MATCH(Q$26,$C$3:$S$3,0),FALSE)</f>
        <v>0</v>
      </c>
      <c r="R27" s="10">
        <f>VLOOKUP($C27,$C$4:$S$18,MATCH(R$26,$C$3:$S$3,0),FALSE)</f>
        <v>0</v>
      </c>
      <c r="S27" s="10">
        <f>VLOOKUP($C27,$C$4:$S$18,MATCH(S$26,$C$3:$S$3,0),FALSE)</f>
        <v>0</v>
      </c>
      <c r="T27" s="11">
        <f>G27/F27</f>
        <v>0.75</v>
      </c>
      <c r="U27" s="11">
        <f>(J27+(2*K27)+(3*L27)+(4*M27))/F27</f>
        <v>1.25</v>
      </c>
      <c r="V27" s="11">
        <f>(G27+N27+Q27+O27)/E27</f>
        <v>0.75</v>
      </c>
      <c r="W27" s="12">
        <f>U27+V27</f>
        <v>2</v>
      </c>
    </row>
    <row r="28" spans="2:23" x14ac:dyDescent="0.4">
      <c r="B28" s="56"/>
      <c r="C28" t="s">
        <v>104</v>
      </c>
      <c r="D28" s="10">
        <f>VLOOKUP($C28,$C$4:$S$18,MATCH(D$26,$C$3:$S$3,0),FALSE)</f>
        <v>1</v>
      </c>
      <c r="E28" s="10">
        <f>VLOOKUP($C28,$C$4:$S$18,MATCH(E$26,$C$3:$S$3,0),FALSE)</f>
        <v>4</v>
      </c>
      <c r="F28" s="10">
        <f>VLOOKUP($C28,$C$4:$S$18,MATCH(F$26,$C$3:$S$3,0),FALSE)</f>
        <v>4</v>
      </c>
      <c r="G28" s="10">
        <f>VLOOKUP($C28,$C$4:$S$18,MATCH(G$26,$C$3:$S$3,0),FALSE)</f>
        <v>2</v>
      </c>
      <c r="H28" s="10">
        <f>VLOOKUP($C28,$C$4:$S$18,MATCH(H$26,$C$3:$S$3,0),FALSE)</f>
        <v>0</v>
      </c>
      <c r="I28" s="10">
        <f>VLOOKUP($C28,$C$4:$S$18,MATCH(I$26,$C$3:$S$3,0),FALSE)</f>
        <v>1</v>
      </c>
      <c r="J28" s="10">
        <f>VLOOKUP($C28,$C$4:$S$18,MATCH(J$26,$C$3:$S$3,0),FALSE)</f>
        <v>2</v>
      </c>
      <c r="K28" s="10">
        <f>VLOOKUP($C28,$C$4:$S$18,MATCH(K$26,$C$3:$S$3,0),FALSE)</f>
        <v>0</v>
      </c>
      <c r="L28" s="10">
        <f>VLOOKUP($C28,$C$4:$S$18,MATCH(L$26,$C$3:$S$3,0),FALSE)</f>
        <v>0</v>
      </c>
      <c r="M28" s="10">
        <f>VLOOKUP($C28,$C$4:$S$18,MATCH(M$26,$C$3:$S$3,0),FALSE)</f>
        <v>0</v>
      </c>
      <c r="N28" s="10">
        <f>VLOOKUP($C28,$C$4:$S$18,MATCH(N$26,$C$3:$S$3,0),FALSE)</f>
        <v>0</v>
      </c>
      <c r="O28" s="10">
        <f>VLOOKUP($C28,$C$4:$S$18,MATCH(O$26,$C$3:$S$3,0),FALSE)</f>
        <v>0</v>
      </c>
      <c r="P28" s="10">
        <f>VLOOKUP($C28,$C$4:$S$18,MATCH(P$26,$C$3:$S$3,0),FALSE)</f>
        <v>0</v>
      </c>
      <c r="Q28" s="10">
        <f>VLOOKUP($C28,$C$4:$S$18,MATCH(Q$26,$C$3:$S$3,0),FALSE)</f>
        <v>0</v>
      </c>
      <c r="R28" s="10">
        <f>VLOOKUP($C28,$C$4:$S$18,MATCH(R$26,$C$3:$S$3,0),FALSE)</f>
        <v>0</v>
      </c>
      <c r="S28" s="10">
        <f>VLOOKUP($C28,$C$4:$S$18,MATCH(S$26,$C$3:$S$3,0),FALSE)</f>
        <v>0</v>
      </c>
      <c r="T28" s="11">
        <f>G28/F28</f>
        <v>0.5</v>
      </c>
      <c r="U28" s="11">
        <f>(J28+(2*K28)+(3*L28)+(4*M28))/F28</f>
        <v>0.5</v>
      </c>
      <c r="V28" s="11">
        <f>(G28+N28+Q28+O28)/E28</f>
        <v>0.5</v>
      </c>
      <c r="W28" s="12">
        <f>U28+V28</f>
        <v>1</v>
      </c>
    </row>
    <row r="29" spans="2:23" x14ac:dyDescent="0.4">
      <c r="B29" s="56"/>
      <c r="C29" t="s">
        <v>93</v>
      </c>
      <c r="D29" s="10">
        <f>VLOOKUP($C29,$C$4:$S$18,MATCH(D$26,$C$3:$S$3,0),FALSE)</f>
        <v>1</v>
      </c>
      <c r="E29" s="10">
        <f>VLOOKUP($C29,$C$4:$S$18,MATCH(E$26,$C$3:$S$3,0),FALSE)</f>
        <v>4</v>
      </c>
      <c r="F29" s="10">
        <f>VLOOKUP($C29,$C$4:$S$18,MATCH(F$26,$C$3:$S$3,0),FALSE)</f>
        <v>4</v>
      </c>
      <c r="G29" s="10">
        <f>VLOOKUP($C29,$C$4:$S$18,MATCH(G$26,$C$3:$S$3,0),FALSE)</f>
        <v>3</v>
      </c>
      <c r="H29" s="10">
        <f>VLOOKUP($C29,$C$4:$S$18,MATCH(H$26,$C$3:$S$3,0),FALSE)</f>
        <v>2</v>
      </c>
      <c r="I29" s="10">
        <f>VLOOKUP($C29,$C$4:$S$18,MATCH(I$26,$C$3:$S$3,0),FALSE)</f>
        <v>1</v>
      </c>
      <c r="J29" s="10">
        <f>VLOOKUP($C29,$C$4:$S$18,MATCH(J$26,$C$3:$S$3,0),FALSE)</f>
        <v>3</v>
      </c>
      <c r="K29" s="10">
        <f>VLOOKUP($C29,$C$4:$S$18,MATCH(K$26,$C$3:$S$3,0),FALSE)</f>
        <v>0</v>
      </c>
      <c r="L29" s="10">
        <f>VLOOKUP($C29,$C$4:$S$18,MATCH(L$26,$C$3:$S$3,0),FALSE)</f>
        <v>0</v>
      </c>
      <c r="M29" s="10">
        <f>VLOOKUP($C29,$C$4:$S$18,MATCH(M$26,$C$3:$S$3,0),FALSE)</f>
        <v>0</v>
      </c>
      <c r="N29" s="10">
        <f>VLOOKUP($C29,$C$4:$S$18,MATCH(N$26,$C$3:$S$3,0),FALSE)</f>
        <v>0</v>
      </c>
      <c r="O29" s="10">
        <f>VLOOKUP($C29,$C$4:$S$18,MATCH(O$26,$C$3:$S$3,0),FALSE)</f>
        <v>0</v>
      </c>
      <c r="P29" s="10">
        <f>VLOOKUP($C29,$C$4:$S$18,MATCH(P$26,$C$3:$S$3,0),FALSE)</f>
        <v>0</v>
      </c>
      <c r="Q29" s="10">
        <f>VLOOKUP($C29,$C$4:$S$18,MATCH(Q$26,$C$3:$S$3,0),FALSE)</f>
        <v>0</v>
      </c>
      <c r="R29" s="10">
        <f>VLOOKUP($C29,$C$4:$S$18,MATCH(R$26,$C$3:$S$3,0),FALSE)</f>
        <v>0</v>
      </c>
      <c r="S29" s="10">
        <f>VLOOKUP($C29,$C$4:$S$18,MATCH(S$26,$C$3:$S$3,0),FALSE)</f>
        <v>0</v>
      </c>
      <c r="T29" s="11">
        <f>G29/F29</f>
        <v>0.75</v>
      </c>
      <c r="U29" s="11">
        <f>(J29+(2*K29)+(3*L29)+(4*M29))/F29</f>
        <v>0.75</v>
      </c>
      <c r="V29" s="11">
        <f>(G29+N29+Q29+O29)/E29</f>
        <v>0.75</v>
      </c>
      <c r="W29" s="12">
        <f>U29+V29</f>
        <v>1.5</v>
      </c>
    </row>
    <row r="30" spans="2:23" x14ac:dyDescent="0.4">
      <c r="B30" s="56"/>
      <c r="C30" t="s">
        <v>46</v>
      </c>
      <c r="D30" s="10">
        <f>VLOOKUP($C30,$C$4:$S$18,MATCH(D$26,$C$3:$S$3,0),FALSE)</f>
        <v>1</v>
      </c>
      <c r="E30" s="10">
        <f>VLOOKUP($C30,$C$4:$S$18,MATCH(E$26,$C$3:$S$3,0),FALSE)</f>
        <v>4</v>
      </c>
      <c r="F30" s="10">
        <f>VLOOKUP($C30,$C$4:$S$18,MATCH(F$26,$C$3:$S$3,0),FALSE)</f>
        <v>4</v>
      </c>
      <c r="G30" s="10">
        <f>VLOOKUP($C30,$C$4:$S$18,MATCH(G$26,$C$3:$S$3,0),FALSE)</f>
        <v>3</v>
      </c>
      <c r="H30" s="10">
        <f>VLOOKUP($C30,$C$4:$S$18,MATCH(H$26,$C$3:$S$3,0),FALSE)</f>
        <v>2</v>
      </c>
      <c r="I30" s="10">
        <f>VLOOKUP($C30,$C$4:$S$18,MATCH(I$26,$C$3:$S$3,0),FALSE)</f>
        <v>0</v>
      </c>
      <c r="J30" s="10">
        <f>VLOOKUP($C30,$C$4:$S$18,MATCH(J$26,$C$3:$S$3,0),FALSE)</f>
        <v>3</v>
      </c>
      <c r="K30" s="10">
        <f>VLOOKUP($C30,$C$4:$S$18,MATCH(K$26,$C$3:$S$3,0),FALSE)</f>
        <v>0</v>
      </c>
      <c r="L30" s="10">
        <f>VLOOKUP($C30,$C$4:$S$18,MATCH(L$26,$C$3:$S$3,0),FALSE)</f>
        <v>0</v>
      </c>
      <c r="M30" s="10">
        <f>VLOOKUP($C30,$C$4:$S$18,MATCH(M$26,$C$3:$S$3,0),FALSE)</f>
        <v>0</v>
      </c>
      <c r="N30" s="10">
        <f>VLOOKUP($C30,$C$4:$S$18,MATCH(N$26,$C$3:$S$3,0),FALSE)</f>
        <v>0</v>
      </c>
      <c r="O30" s="10">
        <f>VLOOKUP($C30,$C$4:$S$18,MATCH(O$26,$C$3:$S$3,0),FALSE)</f>
        <v>0</v>
      </c>
      <c r="P30" s="10">
        <f>VLOOKUP($C30,$C$4:$S$18,MATCH(P$26,$C$3:$S$3,0),FALSE)</f>
        <v>0</v>
      </c>
      <c r="Q30" s="10">
        <f>VLOOKUP($C30,$C$4:$S$18,MATCH(Q$26,$C$3:$S$3,0),FALSE)</f>
        <v>0</v>
      </c>
      <c r="R30" s="10">
        <f>VLOOKUP($C30,$C$4:$S$18,MATCH(R$26,$C$3:$S$3,0),FALSE)</f>
        <v>0</v>
      </c>
      <c r="S30" s="10">
        <f>VLOOKUP($C30,$C$4:$S$18,MATCH(S$26,$C$3:$S$3,0),FALSE)</f>
        <v>0</v>
      </c>
      <c r="T30" s="11">
        <f t="shared" ref="T30" si="4">G30/F30</f>
        <v>0.75</v>
      </c>
      <c r="U30" s="11">
        <f t="shared" ref="U30" si="5">(J30+(2*K30)+(3*L30)+(4*M30))/F30</f>
        <v>0.75</v>
      </c>
      <c r="V30" s="11">
        <f t="shared" ref="V30" si="6">(G30+N30+Q30+O30)/E30</f>
        <v>0.75</v>
      </c>
      <c r="W30" s="12">
        <f t="shared" ref="W30" si="7">U30+V30</f>
        <v>1.5</v>
      </c>
    </row>
    <row r="31" spans="2:23" x14ac:dyDescent="0.4">
      <c r="B31" s="56"/>
      <c r="C31" t="s">
        <v>96</v>
      </c>
      <c r="D31" s="10">
        <f>VLOOKUP($C31,$C$4:$S$18,MATCH(D$26,$C$3:$S$3,0),FALSE)</f>
        <v>1</v>
      </c>
      <c r="E31" s="10">
        <f>VLOOKUP($C31,$C$4:$S$18,MATCH(E$26,$C$3:$S$3,0),FALSE)</f>
        <v>4</v>
      </c>
      <c r="F31" s="10">
        <f>VLOOKUP($C31,$C$4:$S$18,MATCH(F$26,$C$3:$S$3,0),FALSE)</f>
        <v>4</v>
      </c>
      <c r="G31" s="10">
        <f>VLOOKUP($C31,$C$4:$S$18,MATCH(G$26,$C$3:$S$3,0),FALSE)</f>
        <v>3</v>
      </c>
      <c r="H31" s="10">
        <f>VLOOKUP($C31,$C$4:$S$18,MATCH(H$26,$C$3:$S$3,0),FALSE)</f>
        <v>2</v>
      </c>
      <c r="I31" s="10">
        <f>VLOOKUP($C31,$C$4:$S$18,MATCH(I$26,$C$3:$S$3,0),FALSE)</f>
        <v>5</v>
      </c>
      <c r="J31" s="10">
        <f>VLOOKUP($C31,$C$4:$S$18,MATCH(J$26,$C$3:$S$3,0),FALSE)</f>
        <v>1</v>
      </c>
      <c r="K31" s="10">
        <f>VLOOKUP($C31,$C$4:$S$18,MATCH(K$26,$C$3:$S$3,0),FALSE)</f>
        <v>1</v>
      </c>
      <c r="L31" s="10">
        <f>VLOOKUP($C31,$C$4:$S$18,MATCH(L$26,$C$3:$S$3,0),FALSE)</f>
        <v>0</v>
      </c>
      <c r="M31" s="10">
        <f>VLOOKUP($C31,$C$4:$S$18,MATCH(M$26,$C$3:$S$3,0),FALSE)</f>
        <v>1</v>
      </c>
      <c r="N31" s="10">
        <f>VLOOKUP($C31,$C$4:$S$18,MATCH(N$26,$C$3:$S$3,0),FALSE)</f>
        <v>0</v>
      </c>
      <c r="O31" s="10">
        <f>VLOOKUP($C31,$C$4:$S$18,MATCH(O$26,$C$3:$S$3,0),FALSE)</f>
        <v>0</v>
      </c>
      <c r="P31" s="10">
        <f>VLOOKUP($C31,$C$4:$S$18,MATCH(P$26,$C$3:$S$3,0),FALSE)</f>
        <v>0</v>
      </c>
      <c r="Q31" s="10">
        <f>VLOOKUP($C31,$C$4:$S$18,MATCH(Q$26,$C$3:$S$3,0),FALSE)</f>
        <v>0</v>
      </c>
      <c r="R31" s="10">
        <f>VLOOKUP($C31,$C$4:$S$18,MATCH(R$26,$C$3:$S$3,0),FALSE)</f>
        <v>0</v>
      </c>
      <c r="S31" s="10">
        <f>VLOOKUP($C31,$C$4:$S$18,MATCH(S$26,$C$3:$S$3,0),FALSE)</f>
        <v>0</v>
      </c>
      <c r="T31" s="11">
        <f>G31/F31</f>
        <v>0.75</v>
      </c>
      <c r="U31" s="11">
        <f>(J31+(2*K31)+(3*L31)+(4*M31))/F31</f>
        <v>1.75</v>
      </c>
      <c r="V31" s="11">
        <f>(G31+N31+Q31+O31)/E31</f>
        <v>0.75</v>
      </c>
      <c r="W31" s="12">
        <f>U31+V31</f>
        <v>2.5</v>
      </c>
    </row>
    <row r="32" spans="2:23" x14ac:dyDescent="0.4">
      <c r="B32" s="56"/>
      <c r="C32" t="s">
        <v>11</v>
      </c>
      <c r="D32" s="10">
        <f>VLOOKUP($C32,$C$4:$S$18,MATCH(D$26,$C$3:$S$3,0),FALSE)</f>
        <v>1</v>
      </c>
      <c r="E32" s="10">
        <f>VLOOKUP($C32,$C$4:$S$18,MATCH(E$26,$C$3:$S$3,0),FALSE)</f>
        <v>4</v>
      </c>
      <c r="F32" s="10">
        <f>VLOOKUP($C32,$C$4:$S$18,MATCH(F$26,$C$3:$S$3,0),FALSE)</f>
        <v>4</v>
      </c>
      <c r="G32" s="10">
        <f>VLOOKUP($C32,$C$4:$S$18,MATCH(G$26,$C$3:$S$3,0),FALSE)</f>
        <v>0</v>
      </c>
      <c r="H32" s="10">
        <f>VLOOKUP($C32,$C$4:$S$18,MATCH(H$26,$C$3:$S$3,0),FALSE)</f>
        <v>0</v>
      </c>
      <c r="I32" s="10">
        <f>VLOOKUP($C32,$C$4:$S$18,MATCH(I$26,$C$3:$S$3,0),FALSE)</f>
        <v>0</v>
      </c>
      <c r="J32" s="10">
        <f>VLOOKUP($C32,$C$4:$S$18,MATCH(J$26,$C$3:$S$3,0),FALSE)</f>
        <v>0</v>
      </c>
      <c r="K32" s="10">
        <f>VLOOKUP($C32,$C$4:$S$18,MATCH(K$26,$C$3:$S$3,0),FALSE)</f>
        <v>0</v>
      </c>
      <c r="L32" s="10">
        <f>VLOOKUP($C32,$C$4:$S$18,MATCH(L$26,$C$3:$S$3,0),FALSE)</f>
        <v>0</v>
      </c>
      <c r="M32" s="10">
        <f>VLOOKUP($C32,$C$4:$S$18,MATCH(M$26,$C$3:$S$3,0),FALSE)</f>
        <v>0</v>
      </c>
      <c r="N32" s="10">
        <f>VLOOKUP($C32,$C$4:$S$18,MATCH(N$26,$C$3:$S$3,0),FALSE)</f>
        <v>0</v>
      </c>
      <c r="O32" s="10">
        <f>VLOOKUP($C32,$C$4:$S$18,MATCH(O$26,$C$3:$S$3,0),FALSE)</f>
        <v>1</v>
      </c>
      <c r="P32" s="10">
        <f>VLOOKUP($C32,$C$4:$S$18,MATCH(P$26,$C$3:$S$3,0),FALSE)</f>
        <v>0</v>
      </c>
      <c r="Q32" s="10">
        <f>VLOOKUP($C32,$C$4:$S$18,MATCH(Q$26,$C$3:$S$3,0),FALSE)</f>
        <v>0</v>
      </c>
      <c r="R32" s="10">
        <f>VLOOKUP($C32,$C$4:$S$18,MATCH(R$26,$C$3:$S$3,0),FALSE)</f>
        <v>0</v>
      </c>
      <c r="S32" s="10">
        <f>VLOOKUP($C32,$C$4:$S$18,MATCH(S$26,$C$3:$S$3,0),FALSE)</f>
        <v>0</v>
      </c>
      <c r="T32" s="11">
        <f>G32/F32</f>
        <v>0</v>
      </c>
      <c r="U32" s="11">
        <f>(J32+(2*K32)+(3*L32)+(4*M32))/F32</f>
        <v>0</v>
      </c>
      <c r="V32" s="11">
        <f>(G32+N32+Q32+O32)/E32</f>
        <v>0.25</v>
      </c>
      <c r="W32" s="12">
        <f>U32+V32</f>
        <v>0.25</v>
      </c>
    </row>
    <row r="33" spans="2:23" x14ac:dyDescent="0.4">
      <c r="B33" s="56"/>
      <c r="C33" t="s">
        <v>95</v>
      </c>
      <c r="D33" s="10">
        <f>VLOOKUP($C33,$C$4:$S$18,MATCH(D$26,$C$3:$S$3,0),FALSE)</f>
        <v>1</v>
      </c>
      <c r="E33" s="10">
        <f>VLOOKUP($C33,$C$4:$S$18,MATCH(E$26,$C$3:$S$3,0),FALSE)</f>
        <v>4</v>
      </c>
      <c r="F33" s="10">
        <f>VLOOKUP($C33,$C$4:$S$18,MATCH(F$26,$C$3:$S$3,0),FALSE)</f>
        <v>4</v>
      </c>
      <c r="G33" s="10">
        <f>VLOOKUP($C33,$C$4:$S$18,MATCH(G$26,$C$3:$S$3,0),FALSE)</f>
        <v>4</v>
      </c>
      <c r="H33" s="10">
        <f>VLOOKUP($C33,$C$4:$S$18,MATCH(H$26,$C$3:$S$3,0),FALSE)</f>
        <v>1</v>
      </c>
      <c r="I33" s="10">
        <f>VLOOKUP($C33,$C$4:$S$18,MATCH(I$26,$C$3:$S$3,0),FALSE)</f>
        <v>3</v>
      </c>
      <c r="J33" s="10">
        <f>VLOOKUP($C33,$C$4:$S$18,MATCH(J$26,$C$3:$S$3,0),FALSE)</f>
        <v>3</v>
      </c>
      <c r="K33" s="10">
        <f>VLOOKUP($C33,$C$4:$S$18,MATCH(K$26,$C$3:$S$3,0),FALSE)</f>
        <v>0</v>
      </c>
      <c r="L33" s="10">
        <f>VLOOKUP($C33,$C$4:$S$18,MATCH(L$26,$C$3:$S$3,0),FALSE)</f>
        <v>0</v>
      </c>
      <c r="M33" s="10">
        <f>VLOOKUP($C33,$C$4:$S$18,MATCH(M$26,$C$3:$S$3,0),FALSE)</f>
        <v>1</v>
      </c>
      <c r="N33" s="10">
        <f>VLOOKUP($C33,$C$4:$S$18,MATCH(N$26,$C$3:$S$3,0),FALSE)</f>
        <v>0</v>
      </c>
      <c r="O33" s="10">
        <f>VLOOKUP($C33,$C$4:$S$18,MATCH(O$26,$C$3:$S$3,0),FALSE)</f>
        <v>0</v>
      </c>
      <c r="P33" s="10">
        <f>VLOOKUP($C33,$C$4:$S$18,MATCH(P$26,$C$3:$S$3,0),FALSE)</f>
        <v>0</v>
      </c>
      <c r="Q33" s="10">
        <f>VLOOKUP($C33,$C$4:$S$18,MATCH(Q$26,$C$3:$S$3,0),FALSE)</f>
        <v>0</v>
      </c>
      <c r="R33" s="10">
        <f>VLOOKUP($C33,$C$4:$S$18,MATCH(R$26,$C$3:$S$3,0),FALSE)</f>
        <v>0</v>
      </c>
      <c r="S33" s="10">
        <f>VLOOKUP($C33,$C$4:$S$18,MATCH(S$26,$C$3:$S$3,0),FALSE)</f>
        <v>0</v>
      </c>
      <c r="T33" s="11">
        <f>G33/F33</f>
        <v>1</v>
      </c>
      <c r="U33" s="11">
        <f>(J33+(2*K33)+(3*L33)+(4*M33))/F33</f>
        <v>1.75</v>
      </c>
      <c r="V33" s="11">
        <f>(G33+N33+Q33+O33)/E33</f>
        <v>1</v>
      </c>
      <c r="W33" s="12">
        <f>U33+V33</f>
        <v>2.75</v>
      </c>
    </row>
    <row r="34" spans="2:23" x14ac:dyDescent="0.4">
      <c r="B34" s="56"/>
      <c r="C34" t="s">
        <v>6</v>
      </c>
      <c r="D34" s="10">
        <f>VLOOKUP($C34,$C$4:$S$19,MATCH(D$26,$C$3:$S$3,0),FALSE)</f>
        <v>1</v>
      </c>
      <c r="E34" s="10">
        <f>VLOOKUP($C34,$C$4:$S$19,MATCH(E$26,$C$3:$S$3,0),FALSE)</f>
        <v>4</v>
      </c>
      <c r="F34" s="10">
        <f>VLOOKUP($C34,$C$4:$S$19,MATCH(F$26,$C$3:$S$3,0),FALSE)</f>
        <v>4</v>
      </c>
      <c r="G34" s="10">
        <f>VLOOKUP($C34,$C$4:$S$19,MATCH(G$26,$C$3:$S$3,0),FALSE)</f>
        <v>0</v>
      </c>
      <c r="H34" s="10">
        <f>VLOOKUP($C34,$C$4:$S$19,MATCH(H$26,$C$3:$S$3,0),FALSE)</f>
        <v>0</v>
      </c>
      <c r="I34" s="10">
        <f>VLOOKUP($C34,$C$4:$S$19,MATCH(I$26,$C$3:$S$3,0),FALSE)</f>
        <v>0</v>
      </c>
      <c r="J34" s="10">
        <f>VLOOKUP($C34,$C$4:$S$19,MATCH(J$26,$C$3:$S$3,0),FALSE)</f>
        <v>0</v>
      </c>
      <c r="K34" s="10">
        <f>VLOOKUP($C34,$C$4:$S$19,MATCH(K$26,$C$3:$S$3,0),FALSE)</f>
        <v>0</v>
      </c>
      <c r="L34" s="10">
        <f>VLOOKUP($C34,$C$4:$S$19,MATCH(L$26,$C$3:$S$3,0),FALSE)</f>
        <v>0</v>
      </c>
      <c r="M34" s="10">
        <f>VLOOKUP($C34,$C$4:$S$19,MATCH(M$26,$C$3:$S$3,0),FALSE)</f>
        <v>0</v>
      </c>
      <c r="N34" s="10">
        <f>VLOOKUP($C34,$C$4:$S$19,MATCH(N$26,$C$3:$S$3,0),FALSE)</f>
        <v>0</v>
      </c>
      <c r="O34" s="10">
        <f>VLOOKUP($C34,$C$4:$S$19,MATCH(O$26,$C$3:$S$3,0),FALSE)</f>
        <v>0</v>
      </c>
      <c r="P34" s="10">
        <f>VLOOKUP($C34,$C$4:$S$19,MATCH(P$26,$C$3:$S$3,0),FALSE)</f>
        <v>0</v>
      </c>
      <c r="Q34" s="10">
        <f>VLOOKUP($C34,$C$4:$S$19,MATCH(Q$26,$C$3:$S$3,0),FALSE)</f>
        <v>0</v>
      </c>
      <c r="R34" s="10">
        <f>VLOOKUP($C34,$C$4:$S$19,MATCH(R$26,$C$3:$S$3,0),FALSE)</f>
        <v>0</v>
      </c>
      <c r="S34" s="10">
        <f>VLOOKUP($C34,$C$4:$S$19,MATCH(S$26,$C$3:$S$3,0),FALSE)</f>
        <v>0</v>
      </c>
      <c r="T34" s="11">
        <f>G34/F34</f>
        <v>0</v>
      </c>
      <c r="U34" s="11">
        <f>(J34+(2*K34)+(3*L34)+(4*M34))/F34</f>
        <v>0</v>
      </c>
      <c r="V34" s="11">
        <f>(G34+N34+Q34+O34)/E34</f>
        <v>0</v>
      </c>
      <c r="W34" s="12">
        <f>U34+V34</f>
        <v>0</v>
      </c>
    </row>
    <row r="35" spans="2:23" x14ac:dyDescent="0.4">
      <c r="B35" s="56"/>
      <c r="C35" t="s">
        <v>94</v>
      </c>
      <c r="D35" s="10">
        <f>VLOOKUP($C35,$C$4:$S$19,MATCH(D$26,$C$3:$S$3,0),FALSE)</f>
        <v>1</v>
      </c>
      <c r="E35" s="10">
        <f>VLOOKUP($C35,$C$4:$S$19,MATCH(E$26,$C$3:$S$3,0),FALSE)</f>
        <v>3</v>
      </c>
      <c r="F35" s="10">
        <f>VLOOKUP($C35,$C$4:$S$19,MATCH(F$26,$C$3:$S$3,0),FALSE)</f>
        <v>3</v>
      </c>
      <c r="G35" s="10">
        <f>VLOOKUP($C35,$C$4:$S$19,MATCH(G$26,$C$3:$S$3,0),FALSE)</f>
        <v>1</v>
      </c>
      <c r="H35" s="10">
        <f>VLOOKUP($C35,$C$4:$S$19,MATCH(H$26,$C$3:$S$3,0),FALSE)</f>
        <v>1</v>
      </c>
      <c r="I35" s="10">
        <f>VLOOKUP($C35,$C$4:$S$19,MATCH(I$26,$C$3:$S$3,0),FALSE)</f>
        <v>0</v>
      </c>
      <c r="J35" s="10">
        <f>VLOOKUP($C35,$C$4:$S$19,MATCH(J$26,$C$3:$S$3,0),FALSE)</f>
        <v>0</v>
      </c>
      <c r="K35" s="10">
        <f>VLOOKUP($C35,$C$4:$S$19,MATCH(K$26,$C$3:$S$3,0),FALSE)</f>
        <v>1</v>
      </c>
      <c r="L35" s="10">
        <f>VLOOKUP($C35,$C$4:$S$19,MATCH(L$26,$C$3:$S$3,0),FALSE)</f>
        <v>0</v>
      </c>
      <c r="M35" s="10">
        <f>VLOOKUP($C35,$C$4:$S$19,MATCH(M$26,$C$3:$S$3,0),FALSE)</f>
        <v>0</v>
      </c>
      <c r="N35" s="10">
        <f>VLOOKUP($C35,$C$4:$S$19,MATCH(N$26,$C$3:$S$3,0),FALSE)</f>
        <v>0</v>
      </c>
      <c r="O35" s="10">
        <f>VLOOKUP($C35,$C$4:$S$19,MATCH(O$26,$C$3:$S$3,0),FALSE)</f>
        <v>0</v>
      </c>
      <c r="P35" s="10">
        <f>VLOOKUP($C35,$C$4:$S$19,MATCH(P$26,$C$3:$S$3,0),FALSE)</f>
        <v>0</v>
      </c>
      <c r="Q35" s="10">
        <f>VLOOKUP($C35,$C$4:$S$19,MATCH(Q$26,$C$3:$S$3,0),FALSE)</f>
        <v>0</v>
      </c>
      <c r="R35" s="10">
        <f>VLOOKUP($C35,$C$4:$S$19,MATCH(R$26,$C$3:$S$3,0),FALSE)</f>
        <v>0</v>
      </c>
      <c r="S35" s="10">
        <f>VLOOKUP($C35,$C$4:$S$19,MATCH(S$26,$C$3:$S$3,0),FALSE)</f>
        <v>0</v>
      </c>
      <c r="T35" s="11">
        <f>G35/F35</f>
        <v>0.33333333333333331</v>
      </c>
      <c r="U35" s="11">
        <f>(J35+(2*K35)+(3*L35)+(4*M35))/F35</f>
        <v>0.66666666666666663</v>
      </c>
      <c r="V35" s="11">
        <f>(G35+N35+Q35+O35)/E35</f>
        <v>0.33333333333333331</v>
      </c>
      <c r="W35" s="12">
        <f>U35+V35</f>
        <v>1</v>
      </c>
    </row>
    <row r="36" spans="2:23" x14ac:dyDescent="0.4">
      <c r="B36" s="56"/>
      <c r="C36" t="s">
        <v>1</v>
      </c>
      <c r="D36" s="10">
        <f>VLOOKUP($C36,$C$4:$S$18,MATCH(D$26,$C$3:$S$3,0),FALSE)</f>
        <v>1</v>
      </c>
      <c r="E36" s="10">
        <f>VLOOKUP($C36,$C$4:$S$18,MATCH(E$26,$C$3:$S$3,0),FALSE)</f>
        <v>3</v>
      </c>
      <c r="F36" s="10">
        <f>VLOOKUP($C36,$C$4:$S$18,MATCH(F$26,$C$3:$S$3,0),FALSE)</f>
        <v>3</v>
      </c>
      <c r="G36" s="10">
        <f>VLOOKUP($C36,$C$4:$S$18,MATCH(G$26,$C$3:$S$3,0),FALSE)</f>
        <v>1</v>
      </c>
      <c r="H36" s="10">
        <f>VLOOKUP($C36,$C$4:$S$18,MATCH(H$26,$C$3:$S$3,0),FALSE)</f>
        <v>1</v>
      </c>
      <c r="I36" s="10">
        <f>VLOOKUP($C36,$C$4:$S$18,MATCH(I$26,$C$3:$S$3,0),FALSE)</f>
        <v>0</v>
      </c>
      <c r="J36" s="10">
        <f>VLOOKUP($C36,$C$4:$S$18,MATCH(J$26,$C$3:$S$3,0),FALSE)</f>
        <v>1</v>
      </c>
      <c r="K36" s="10">
        <f>VLOOKUP($C36,$C$4:$S$18,MATCH(K$26,$C$3:$S$3,0),FALSE)</f>
        <v>0</v>
      </c>
      <c r="L36" s="10">
        <f>VLOOKUP($C36,$C$4:$S$18,MATCH(L$26,$C$3:$S$3,0),FALSE)</f>
        <v>0</v>
      </c>
      <c r="M36" s="10">
        <f>VLOOKUP($C36,$C$4:$S$18,MATCH(M$26,$C$3:$S$3,0),FALSE)</f>
        <v>0</v>
      </c>
      <c r="N36" s="10">
        <f>VLOOKUP($C36,$C$4:$S$18,MATCH(N$26,$C$3:$S$3,0),FALSE)</f>
        <v>0</v>
      </c>
      <c r="O36" s="10">
        <f>VLOOKUP($C36,$C$4:$S$18,MATCH(O$26,$C$3:$S$3,0),FALSE)</f>
        <v>0</v>
      </c>
      <c r="P36" s="10">
        <f>VLOOKUP($C36,$C$4:$S$18,MATCH(P$26,$C$3:$S$3,0),FALSE)</f>
        <v>0</v>
      </c>
      <c r="Q36" s="10">
        <f>VLOOKUP($C36,$C$4:$S$18,MATCH(Q$26,$C$3:$S$3,0),FALSE)</f>
        <v>0</v>
      </c>
      <c r="R36" s="10">
        <f>VLOOKUP($C36,$C$4:$S$18,MATCH(R$26,$C$3:$S$3,0),FALSE)</f>
        <v>0</v>
      </c>
      <c r="S36" s="10">
        <f>VLOOKUP($C36,$C$4:$S$18,MATCH(S$26,$C$3:$S$3,0),FALSE)</f>
        <v>0</v>
      </c>
      <c r="T36" s="11">
        <f>G36/F36</f>
        <v>0.33333333333333331</v>
      </c>
      <c r="U36" s="11">
        <f>(J36+(2*K36)+(3*L36)+(4*M36))/F36</f>
        <v>0.33333333333333331</v>
      </c>
      <c r="V36" s="11">
        <f>(G36+N36+Q36+O36)/E36</f>
        <v>0.33333333333333331</v>
      </c>
      <c r="W36" s="12">
        <f>U36+V36</f>
        <v>0.66666666666666663</v>
      </c>
    </row>
    <row r="37" spans="2:23" x14ac:dyDescent="0.4">
      <c r="B37" s="5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1"/>
      <c r="U37" s="11"/>
      <c r="V37" s="11"/>
      <c r="W37" s="12"/>
    </row>
    <row r="38" spans="2:23" x14ac:dyDescent="0.4">
      <c r="B38" s="56"/>
      <c r="C38" s="3" t="s">
        <v>5</v>
      </c>
      <c r="D38" s="13" t="s">
        <v>49</v>
      </c>
      <c r="E38" s="13" t="s">
        <v>4</v>
      </c>
      <c r="F38" s="13" t="s">
        <v>3</v>
      </c>
      <c r="G38" s="13" t="s">
        <v>2</v>
      </c>
      <c r="H38" s="29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56"/>
      <c r="C39" s="4" t="s">
        <v>1</v>
      </c>
      <c r="D39" s="10"/>
      <c r="E39" s="10"/>
      <c r="F39" s="10"/>
      <c r="G39" s="10"/>
      <c r="H39" s="20"/>
      <c r="I39" s="10"/>
      <c r="J39" s="10"/>
      <c r="K39" s="10"/>
      <c r="L39" s="10"/>
      <c r="M39" s="33" t="s">
        <v>53</v>
      </c>
      <c r="N39" s="34"/>
      <c r="O39" s="33" t="s">
        <v>67</v>
      </c>
      <c r="P39" s="33"/>
      <c r="Q39" s="33"/>
      <c r="R39" s="33"/>
      <c r="S39" s="10"/>
      <c r="T39" s="10"/>
      <c r="U39" s="11"/>
      <c r="V39" s="11"/>
      <c r="W39" s="12"/>
    </row>
    <row r="40" spans="2:23" ht="15" thickBot="1" x14ac:dyDescent="0.45">
      <c r="B40" s="56"/>
      <c r="C40" s="7" t="s">
        <v>40</v>
      </c>
      <c r="D40" s="10"/>
      <c r="E40" s="10"/>
      <c r="F40" s="10"/>
      <c r="G40" s="10"/>
      <c r="H40" s="20"/>
      <c r="I40" s="14"/>
      <c r="J40" s="14"/>
      <c r="K40" s="14"/>
      <c r="L40" s="14"/>
      <c r="M40" s="35"/>
      <c r="N40" s="35"/>
      <c r="O40" s="35" t="s">
        <v>52</v>
      </c>
      <c r="P40" s="36"/>
      <c r="Q40" s="35"/>
      <c r="R40" s="35"/>
      <c r="S40" s="14"/>
      <c r="T40" s="14"/>
      <c r="U40" s="15"/>
      <c r="V40" s="15"/>
      <c r="W40" s="16"/>
    </row>
  </sheetData>
  <mergeCells count="1">
    <mergeCell ref="B26:B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BB3F8-E02E-43EA-880F-0D19512E80AA}">
  <sheetPr>
    <pageSetUpPr fitToPage="1"/>
  </sheetPr>
  <dimension ref="B2:AQ40"/>
  <sheetViews>
    <sheetView tabSelected="1" topLeftCell="E1" zoomScale="70" zoomScaleNormal="70" workbookViewId="0">
      <selection activeCell="Q15" sqref="Q15"/>
    </sheetView>
  </sheetViews>
  <sheetFormatPr defaultRowHeight="14.6" x14ac:dyDescent="0.4"/>
  <cols>
    <col min="3" max="3" width="10" bestFit="1" customWidth="1"/>
    <col min="8" max="8" width="11.23046875" bestFit="1" customWidth="1"/>
    <col min="14" max="14" width="9.61328125" bestFit="1" customWidth="1"/>
    <col min="18" max="18" width="11.765625" bestFit="1" customWidth="1"/>
    <col min="20" max="23" width="10.3828125" bestFit="1" customWidth="1"/>
    <col min="25" max="25" width="8.15234375" customWidth="1"/>
    <col min="26" max="43" width="9.23046875" hidden="1" customWidth="1"/>
    <col min="44" max="44" width="7.15234375" customWidth="1"/>
    <col min="45" max="45" width="9.765625" customWidth="1"/>
    <col min="46" max="46" width="1.23046875" customWidth="1"/>
    <col min="47" max="47" width="4.921875" customWidth="1"/>
    <col min="50" max="52" width="5.3046875" bestFit="1" customWidth="1"/>
    <col min="54" max="54" width="10.07421875" bestFit="1" customWidth="1"/>
  </cols>
  <sheetData>
    <row r="2" spans="2:23" ht="15" thickBot="1" x14ac:dyDescent="0.45"/>
    <row r="3" spans="2:23" ht="14.5" customHeight="1" x14ac:dyDescent="0.4">
      <c r="B3" s="44" t="s">
        <v>134</v>
      </c>
      <c r="C3" s="6" t="s">
        <v>33</v>
      </c>
      <c r="D3" s="8" t="s">
        <v>32</v>
      </c>
      <c r="E3" s="8" t="s">
        <v>31</v>
      </c>
      <c r="F3" s="8" t="s">
        <v>30</v>
      </c>
      <c r="G3" s="8" t="s">
        <v>43</v>
      </c>
      <c r="H3" s="8" t="s">
        <v>44</v>
      </c>
      <c r="I3" s="8" t="s">
        <v>27</v>
      </c>
      <c r="J3" s="8" t="s">
        <v>26</v>
      </c>
      <c r="K3" s="8" t="s">
        <v>25</v>
      </c>
      <c r="L3" s="8" t="s">
        <v>24</v>
      </c>
      <c r="M3" s="8" t="s">
        <v>23</v>
      </c>
      <c r="N3" s="8" t="s">
        <v>22</v>
      </c>
      <c r="O3" s="8" t="s">
        <v>21</v>
      </c>
      <c r="P3" s="8" t="s">
        <v>37</v>
      </c>
      <c r="Q3" s="8" t="s">
        <v>38</v>
      </c>
      <c r="R3" s="8" t="s">
        <v>20</v>
      </c>
      <c r="S3" s="8" t="s">
        <v>19</v>
      </c>
      <c r="T3" s="8" t="s">
        <v>18</v>
      </c>
      <c r="U3" s="8" t="s">
        <v>17</v>
      </c>
      <c r="V3" s="8" t="s">
        <v>16</v>
      </c>
      <c r="W3" s="9" t="s">
        <v>15</v>
      </c>
    </row>
    <row r="4" spans="2:23" x14ac:dyDescent="0.4">
      <c r="B4" s="45"/>
      <c r="C4" t="s">
        <v>48</v>
      </c>
      <c r="D4" s="30">
        <f>'Game 1 (9-19)'!D4+'Game 2 (15-21) '!D4+'Game 3 (9-5) '!D4+'Game 4 (19-10) '!D4+'Game 5 (14-15) '!D4+'Game 6 (15-12)'!D4+'Game 7 (13-13)'!D4+'Game 8 (12-16)'!D4+'Game 9 (15-5) '!D4+'Game 10 (16-11) '!D4+'Game 11 (14-12) '!D4+'Game 12 (14-15) '!D4+'Game 13 (11-12) '!D4+'Game 14 (12-22)'!D4+'Game 15 (12-14)'!D4+'Game 16 (16-14) '!D4+'Game 17 (8-10) '!D4+'Game 18 (19-14) '!D4+'Playoff 1 (19-16)'!D4+'Playoff 2 (8-12)'!D4+'Playoff 3 (11-12)'!D4</f>
        <v>11</v>
      </c>
      <c r="E4" s="30">
        <f>'Game 1 (9-19)'!E4+'Game 2 (15-21) '!E4+'Game 3 (9-5) '!E4+'Game 4 (19-10) '!E4+'Game 5 (14-15) '!E4+'Game 6 (15-12)'!E4+'Game 7 (13-13)'!E4+'Game 8 (12-16)'!E4+'Game 9 (15-5) '!E4+'Game 10 (16-11) '!E4+'Game 11 (14-12) '!E4+'Game 12 (14-15) '!E4+'Game 13 (11-12) '!E4+'Game 14 (12-22)'!E4+'Game 15 (12-14)'!E4+'Game 16 (16-14) '!E4+'Game 17 (8-10) '!E4+'Game 18 (19-14) '!E4+'Playoff 1 (19-16)'!E4+'Playoff 2 (8-12)'!E4+'Playoff 3 (11-12)'!E4</f>
        <v>43</v>
      </c>
      <c r="F4" s="30">
        <f>'Game 1 (9-19)'!F4+'Game 2 (15-21) '!F4+'Game 3 (9-5) '!F4+'Game 4 (19-10) '!F4+'Game 5 (14-15) '!F4+'Game 6 (15-12)'!F4+'Game 7 (13-13)'!F4+'Game 8 (12-16)'!F4+'Game 9 (15-5) '!F4+'Game 10 (16-11) '!F4+'Game 11 (14-12) '!F4+'Game 12 (14-15) '!F4+'Game 13 (11-12) '!F4+'Game 14 (12-22)'!F4+'Game 15 (12-14)'!F4+'Game 16 (16-14) '!F4+'Game 17 (8-10) '!F4+'Game 18 (19-14) '!F4+'Playoff 1 (19-16)'!F4+'Playoff 2 (8-12)'!F4+'Playoff 3 (11-12)'!F4</f>
        <v>41</v>
      </c>
      <c r="G4" s="30">
        <f>'Game 1 (9-19)'!G4+'Game 2 (15-21) '!G4+'Game 3 (9-5) '!G4+'Game 4 (19-10) '!G4+'Game 5 (14-15) '!G4+'Game 6 (15-12)'!G4+'Game 7 (13-13)'!G4+'Game 8 (12-16)'!G4+'Game 9 (15-5) '!G4+'Game 10 (16-11) '!G4+'Game 11 (14-12) '!G4+'Game 12 (14-15) '!G4+'Game 13 (11-12) '!G4+'Game 14 (12-22)'!G4+'Game 15 (12-14)'!G4+'Game 16 (16-14) '!G4+'Game 17 (8-10) '!G4+'Game 18 (19-14) '!G4+'Playoff 1 (19-16)'!G4+'Playoff 2 (8-12)'!G4+'Playoff 3 (11-12)'!G4</f>
        <v>23</v>
      </c>
      <c r="H4" s="30">
        <f>'Game 1 (9-19)'!H4+'Game 2 (15-21) '!H4+'Game 3 (9-5) '!H4+'Game 4 (19-10) '!H4+'Game 5 (14-15) '!H4+'Game 6 (15-12)'!H4+'Game 7 (13-13)'!H4+'Game 8 (12-16)'!H4+'Game 9 (15-5) '!H4+'Game 10 (16-11) '!H4+'Game 11 (14-12) '!H4+'Game 12 (14-15) '!H4+'Game 13 (11-12) '!H4+'Game 14 (12-22)'!H4+'Game 15 (12-14)'!H4+'Game 16 (16-14) '!H4+'Game 17 (8-10) '!H4+'Game 18 (19-14) '!H4+'Playoff 1 (19-16)'!H4+'Playoff 2 (8-12)'!H4+'Playoff 3 (11-12)'!H4</f>
        <v>15</v>
      </c>
      <c r="I4" s="30">
        <f>'Game 1 (9-19)'!I4+'Game 2 (15-21) '!I4+'Game 3 (9-5) '!I4+'Game 4 (19-10) '!I4+'Game 5 (14-15) '!I4+'Game 6 (15-12)'!I4+'Game 7 (13-13)'!I4+'Game 8 (12-16)'!I4+'Game 9 (15-5) '!I4+'Game 10 (16-11) '!I4+'Game 11 (14-12) '!I4+'Game 12 (14-15) '!I4+'Game 13 (11-12) '!I4+'Game 14 (12-22)'!I4+'Game 15 (12-14)'!I4+'Game 16 (16-14) '!I4+'Game 17 (8-10) '!I4+'Game 18 (19-14) '!I4+'Playoff 1 (19-16)'!I4+'Playoff 2 (8-12)'!I4+'Playoff 3 (11-12)'!I4</f>
        <v>18</v>
      </c>
      <c r="J4" s="30">
        <f>'Game 1 (9-19)'!J4+'Game 2 (15-21) '!J4+'Game 3 (9-5) '!J4+'Game 4 (19-10) '!J4+'Game 5 (14-15) '!J4+'Game 6 (15-12)'!J4+'Game 7 (13-13)'!J4+'Game 8 (12-16)'!J4+'Game 9 (15-5) '!J4+'Game 10 (16-11) '!J4+'Game 11 (14-12) '!J4+'Game 12 (14-15) '!J4+'Game 13 (11-12) '!J4+'Game 14 (12-22)'!J4+'Game 15 (12-14)'!J4+'Game 16 (16-14) '!J4+'Game 17 (8-10) '!J4+'Game 18 (19-14) '!J4+'Playoff 1 (19-16)'!J4+'Playoff 2 (8-12)'!J4+'Playoff 3 (11-12)'!J4</f>
        <v>14</v>
      </c>
      <c r="K4" s="30">
        <f>'Game 1 (9-19)'!K4+'Game 2 (15-21) '!K4+'Game 3 (9-5) '!K4+'Game 4 (19-10) '!K4+'Game 5 (14-15) '!K4+'Game 6 (15-12)'!K4+'Game 7 (13-13)'!K4+'Game 8 (12-16)'!K4+'Game 9 (15-5) '!K4+'Game 10 (16-11) '!K4+'Game 11 (14-12) '!K4+'Game 12 (14-15) '!K4+'Game 13 (11-12) '!K4+'Game 14 (12-22)'!K4+'Game 15 (12-14)'!K4+'Game 16 (16-14) '!K4+'Game 17 (8-10) '!K4+'Game 18 (19-14) '!K4+'Playoff 1 (19-16)'!K4+'Playoff 2 (8-12)'!K4+'Playoff 3 (11-12)'!K4</f>
        <v>5</v>
      </c>
      <c r="L4" s="30">
        <f>'Game 1 (9-19)'!L4+'Game 2 (15-21) '!L4+'Game 3 (9-5) '!L4+'Game 4 (19-10) '!L4+'Game 5 (14-15) '!L4+'Game 6 (15-12)'!L4+'Game 7 (13-13)'!L4+'Game 8 (12-16)'!L4+'Game 9 (15-5) '!L4+'Game 10 (16-11) '!L4+'Game 11 (14-12) '!L4+'Game 12 (14-15) '!L4+'Game 13 (11-12) '!L4+'Game 14 (12-22)'!L4+'Game 15 (12-14)'!L4+'Game 16 (16-14) '!L4+'Game 17 (8-10) '!L4+'Game 18 (19-14) '!L4+'Playoff 1 (19-16)'!L4+'Playoff 2 (8-12)'!L4+'Playoff 3 (11-12)'!L4</f>
        <v>1</v>
      </c>
      <c r="M4" s="30">
        <f>'Game 1 (9-19)'!M4+'Game 2 (15-21) '!M4+'Game 3 (9-5) '!M4+'Game 4 (19-10) '!M4+'Game 5 (14-15) '!M4+'Game 6 (15-12)'!M4+'Game 7 (13-13)'!M4+'Game 8 (12-16)'!M4+'Game 9 (15-5) '!M4+'Game 10 (16-11) '!M4+'Game 11 (14-12) '!M4+'Game 12 (14-15) '!M4+'Game 13 (11-12) '!M4+'Game 14 (12-22)'!M4+'Game 15 (12-14)'!M4+'Game 16 (16-14) '!M4+'Game 17 (8-10) '!M4+'Game 18 (19-14) '!M4+'Playoff 1 (19-16)'!M4+'Playoff 2 (8-12)'!M4+'Playoff 3 (11-12)'!M4</f>
        <v>3</v>
      </c>
      <c r="N4" s="30">
        <f>'Game 1 (9-19)'!N4+'Game 2 (15-21) '!N4+'Game 3 (9-5) '!N4+'Game 4 (19-10) '!N4+'Game 5 (14-15) '!N4+'Game 6 (15-12)'!N4+'Game 7 (13-13)'!N4+'Game 8 (12-16)'!N4+'Game 9 (15-5) '!N4+'Game 10 (16-11) '!N4+'Game 11 (14-12) '!N4+'Game 12 (14-15) '!N4+'Game 13 (11-12) '!N4+'Game 14 (12-22)'!N4+'Game 15 (12-14)'!N4+'Game 16 (16-14) '!N4+'Game 17 (8-10) '!N4+'Game 18 (19-14) '!N4+'Playoff 1 (19-16)'!N4+'Playoff 2 (8-12)'!N4+'Playoff 3 (11-12)'!N4</f>
        <v>0</v>
      </c>
      <c r="O4" s="30">
        <f>'Game 1 (9-19)'!O4+'Game 2 (15-21) '!O4+'Game 3 (9-5) '!O4+'Game 4 (19-10) '!O4+'Game 5 (14-15) '!O4+'Game 6 (15-12)'!O4+'Game 7 (13-13)'!O4+'Game 8 (12-16)'!O4+'Game 9 (15-5) '!O4+'Game 10 (16-11) '!O4+'Game 11 (14-12) '!O4+'Game 12 (14-15) '!O4+'Game 13 (11-12) '!O4+'Game 14 (12-22)'!O4+'Game 15 (12-14)'!O4+'Game 16 (16-14) '!O4+'Game 17 (8-10) '!O4+'Game 18 (19-14) '!O4+'Playoff 1 (19-16)'!O4+'Playoff 2 (8-12)'!O4+'Playoff 3 (11-12)'!O4</f>
        <v>1</v>
      </c>
      <c r="P4" s="30">
        <f>'Game 1 (9-19)'!P4+'Game 2 (15-21) '!P4+'Game 3 (9-5) '!P4+'Game 4 (19-10) '!P4+'Game 5 (14-15) '!P4+'Game 6 (15-12)'!P4+'Game 7 (13-13)'!P4+'Game 8 (12-16)'!P4+'Game 9 (15-5) '!P4+'Game 10 (16-11) '!P4+'Game 11 (14-12) '!P4+'Game 12 (14-15) '!P4+'Game 13 (11-12) '!P4+'Game 14 (12-22)'!P4+'Game 15 (12-14)'!P4+'Game 16 (16-14) '!P4+'Game 17 (8-10) '!P4+'Game 18 (19-14) '!P4+'Playoff 1 (19-16)'!P4+'Playoff 2 (8-12)'!P4+'Playoff 3 (11-12)'!P4</f>
        <v>1</v>
      </c>
      <c r="Q4" s="30">
        <f>'Game 1 (9-19)'!Q4+'Game 2 (15-21) '!Q4+'Game 3 (9-5) '!Q4+'Game 4 (19-10) '!Q4+'Game 5 (14-15) '!Q4+'Game 6 (15-12)'!Q4+'Game 7 (13-13)'!Q4+'Game 8 (12-16)'!Q4+'Game 9 (15-5) '!Q4+'Game 10 (16-11) '!Q4+'Game 11 (14-12) '!Q4+'Game 12 (14-15) '!Q4+'Game 13 (11-12) '!Q4+'Game 14 (12-22)'!Q4+'Game 15 (12-14)'!Q4+'Game 16 (16-14) '!Q4+'Game 17 (8-10) '!Q4+'Game 18 (19-14) '!Q4+'Playoff 1 (19-16)'!Q4+'Playoff 2 (8-12)'!Q4+'Playoff 3 (11-12)'!Q4</f>
        <v>0</v>
      </c>
      <c r="R4" s="30">
        <f>'Game 1 (9-19)'!R4+'Game 2 (15-21) '!R4+'Game 3 (9-5) '!R4+'Game 4 (19-10) '!R4+'Game 5 (14-15) '!R4+'Game 6 (15-12)'!R4+'Game 7 (13-13)'!R4+'Game 8 (12-16)'!R4+'Game 9 (15-5) '!R4+'Game 10 (16-11) '!R4+'Game 11 (14-12) '!R4+'Game 12 (14-15) '!R4+'Game 13 (11-12) '!R4+'Game 14 (12-22)'!R4+'Game 15 (12-14)'!R4+'Game 16 (16-14) '!R4+'Game 17 (8-10) '!R4+'Game 18 (19-14) '!R4+'Playoff 1 (19-16)'!R4+'Playoff 2 (8-12)'!R4+'Playoff 3 (11-12)'!R4</f>
        <v>2</v>
      </c>
      <c r="S4" s="30">
        <f>'Game 1 (9-19)'!S4+'Game 2 (15-21) '!S4+'Game 3 (9-5) '!S4+'Game 4 (19-10) '!S4+'Game 5 (14-15) '!S4+'Game 6 (15-12)'!S4+'Game 7 (13-13)'!S4+'Game 8 (12-16)'!S4+'Game 9 (15-5) '!S4+'Game 10 (16-11) '!S4+'Game 11 (14-12) '!S4+'Game 12 (14-15) '!S4+'Game 13 (11-12) '!S4+'Game 14 (12-22)'!S4+'Game 15 (12-14)'!S4+'Game 16 (16-14) '!S4+'Game 17 (8-10) '!S4+'Game 18 (19-14) '!S4+'Playoff 1 (19-16)'!S4+'Playoff 2 (8-12)'!S4+'Playoff 3 (11-12)'!S4</f>
        <v>0</v>
      </c>
      <c r="T4" s="11">
        <f>G4/F4</f>
        <v>0.56097560975609762</v>
      </c>
      <c r="U4" s="11">
        <f>(J4+(2*K4)+(3*L4)+(4*M4))/F4</f>
        <v>0.95121951219512191</v>
      </c>
      <c r="V4" s="11">
        <f t="shared" ref="V4" si="0">(G4+N4+Q4)/E4</f>
        <v>0.53488372093023251</v>
      </c>
      <c r="W4" s="12">
        <f>U4+V4</f>
        <v>1.4861032331253545</v>
      </c>
    </row>
    <row r="5" spans="2:23" x14ac:dyDescent="0.4">
      <c r="B5" s="45"/>
      <c r="C5" t="s">
        <v>40</v>
      </c>
      <c r="D5" s="30">
        <f>'Game 1 (9-19)'!D5+'Game 2 (15-21) '!D5+'Game 3 (9-5) '!D5+'Game 4 (19-10) '!D5+'Game 5 (14-15) '!D5+'Game 6 (15-12)'!D5+'Game 7 (13-13)'!D5+'Game 8 (12-16)'!D5+'Game 9 (15-5) '!D5+'Game 10 (16-11) '!D5+'Game 11 (14-12) '!D5+'Game 12 (14-15) '!D5+'Game 13 (11-12) '!D5+'Game 14 (12-22)'!D5+'Game 15 (12-14)'!D5+'Game 16 (16-14) '!D5+'Game 17 (8-10) '!D5+'Game 18 (19-14) '!D5+'Playoff 1 (19-16)'!D5+'Playoff 2 (8-12)'!D5+'Playoff 3 (11-12)'!D5</f>
        <v>18</v>
      </c>
      <c r="E5" s="30">
        <f>'Game 1 (9-19)'!E5+'Game 2 (15-21) '!E5+'Game 3 (9-5) '!E5+'Game 4 (19-10) '!E5+'Game 5 (14-15) '!E5+'Game 6 (15-12)'!E5+'Game 7 (13-13)'!E5+'Game 8 (12-16)'!E5+'Game 9 (15-5) '!E5+'Game 10 (16-11) '!E5+'Game 11 (14-12) '!E5+'Game 12 (14-15) '!E5+'Game 13 (11-12) '!E5+'Game 14 (12-22)'!E5+'Game 15 (12-14)'!E5+'Game 16 (16-14) '!E5+'Game 17 (8-10) '!E5+'Game 18 (19-14) '!E5+'Playoff 1 (19-16)'!E5+'Playoff 2 (8-12)'!E5+'Playoff 3 (11-12)'!E5</f>
        <v>63</v>
      </c>
      <c r="F5" s="30">
        <f>'Game 1 (9-19)'!F5+'Game 2 (15-21) '!F5+'Game 3 (9-5) '!F5+'Game 4 (19-10) '!F5+'Game 5 (14-15) '!F5+'Game 6 (15-12)'!F5+'Game 7 (13-13)'!F5+'Game 8 (12-16)'!F5+'Game 9 (15-5) '!F5+'Game 10 (16-11) '!F5+'Game 11 (14-12) '!F5+'Game 12 (14-15) '!F5+'Game 13 (11-12) '!F5+'Game 14 (12-22)'!F5+'Game 15 (12-14)'!F5+'Game 16 (16-14) '!F5+'Game 17 (8-10) '!F5+'Game 18 (19-14) '!F5+'Playoff 1 (19-16)'!F5+'Playoff 2 (8-12)'!F5+'Playoff 3 (11-12)'!F5</f>
        <v>60</v>
      </c>
      <c r="G5" s="30">
        <f>'Game 1 (9-19)'!G5+'Game 2 (15-21) '!G5+'Game 3 (9-5) '!G5+'Game 4 (19-10) '!G5+'Game 5 (14-15) '!G5+'Game 6 (15-12)'!G5+'Game 7 (13-13)'!G5+'Game 8 (12-16)'!G5+'Game 9 (15-5) '!G5+'Game 10 (16-11) '!G5+'Game 11 (14-12) '!G5+'Game 12 (14-15) '!G5+'Game 13 (11-12) '!G5+'Game 14 (12-22)'!G5+'Game 15 (12-14)'!G5+'Game 16 (16-14) '!G5+'Game 17 (8-10) '!G5+'Game 18 (19-14) '!G5+'Playoff 1 (19-16)'!G5+'Playoff 2 (8-12)'!G5+'Playoff 3 (11-12)'!G5</f>
        <v>36</v>
      </c>
      <c r="H5" s="30">
        <f>'Game 1 (9-19)'!H5+'Game 2 (15-21) '!H5+'Game 3 (9-5) '!H5+'Game 4 (19-10) '!H5+'Game 5 (14-15) '!H5+'Game 6 (15-12)'!H5+'Game 7 (13-13)'!H5+'Game 8 (12-16)'!H5+'Game 9 (15-5) '!H5+'Game 10 (16-11) '!H5+'Game 11 (14-12) '!H5+'Game 12 (14-15) '!H5+'Game 13 (11-12) '!H5+'Game 14 (12-22)'!H5+'Game 15 (12-14)'!H5+'Game 16 (16-14) '!H5+'Game 17 (8-10) '!H5+'Game 18 (19-14) '!H5+'Playoff 1 (19-16)'!H5+'Playoff 2 (8-12)'!H5+'Playoff 3 (11-12)'!H5</f>
        <v>22</v>
      </c>
      <c r="I5" s="30">
        <f>'Game 1 (9-19)'!I5+'Game 2 (15-21) '!I5+'Game 3 (9-5) '!I5+'Game 4 (19-10) '!I5+'Game 5 (14-15) '!I5+'Game 6 (15-12)'!I5+'Game 7 (13-13)'!I5+'Game 8 (12-16)'!I5+'Game 9 (15-5) '!I5+'Game 10 (16-11) '!I5+'Game 11 (14-12) '!I5+'Game 12 (14-15) '!I5+'Game 13 (11-12) '!I5+'Game 14 (12-22)'!I5+'Game 15 (12-14)'!I5+'Game 16 (16-14) '!I5+'Game 17 (8-10) '!I5+'Game 18 (19-14) '!I5+'Playoff 1 (19-16)'!I5+'Playoff 2 (8-12)'!I5+'Playoff 3 (11-12)'!I5</f>
        <v>30</v>
      </c>
      <c r="J5" s="30">
        <f>'Game 1 (9-19)'!J5+'Game 2 (15-21) '!J5+'Game 3 (9-5) '!J5+'Game 4 (19-10) '!J5+'Game 5 (14-15) '!J5+'Game 6 (15-12)'!J5+'Game 7 (13-13)'!J5+'Game 8 (12-16)'!J5+'Game 9 (15-5) '!J5+'Game 10 (16-11) '!J5+'Game 11 (14-12) '!J5+'Game 12 (14-15) '!J5+'Game 13 (11-12) '!J5+'Game 14 (12-22)'!J5+'Game 15 (12-14)'!J5+'Game 16 (16-14) '!J5+'Game 17 (8-10) '!J5+'Game 18 (19-14) '!J5+'Playoff 1 (19-16)'!J5+'Playoff 2 (8-12)'!J5+'Playoff 3 (11-12)'!J5</f>
        <v>18</v>
      </c>
      <c r="K5" s="30">
        <f>'Game 1 (9-19)'!K5+'Game 2 (15-21) '!K5+'Game 3 (9-5) '!K5+'Game 4 (19-10) '!K5+'Game 5 (14-15) '!K5+'Game 6 (15-12)'!K5+'Game 7 (13-13)'!K5+'Game 8 (12-16)'!K5+'Game 9 (15-5) '!K5+'Game 10 (16-11) '!K5+'Game 11 (14-12) '!K5+'Game 12 (14-15) '!K5+'Game 13 (11-12) '!K5+'Game 14 (12-22)'!K5+'Game 15 (12-14)'!K5+'Game 16 (16-14) '!K5+'Game 17 (8-10) '!K5+'Game 18 (19-14) '!K5+'Playoff 1 (19-16)'!K5+'Playoff 2 (8-12)'!K5+'Playoff 3 (11-12)'!K5</f>
        <v>17</v>
      </c>
      <c r="L5" s="30">
        <f>'Game 1 (9-19)'!L5+'Game 2 (15-21) '!L5+'Game 3 (9-5) '!L5+'Game 4 (19-10) '!L5+'Game 5 (14-15) '!L5+'Game 6 (15-12)'!L5+'Game 7 (13-13)'!L5+'Game 8 (12-16)'!L5+'Game 9 (15-5) '!L5+'Game 10 (16-11) '!L5+'Game 11 (14-12) '!L5+'Game 12 (14-15) '!L5+'Game 13 (11-12) '!L5+'Game 14 (12-22)'!L5+'Game 15 (12-14)'!L5+'Game 16 (16-14) '!L5+'Game 17 (8-10) '!L5+'Game 18 (19-14) '!L5+'Playoff 1 (19-16)'!L5+'Playoff 2 (8-12)'!L5+'Playoff 3 (11-12)'!L5</f>
        <v>1</v>
      </c>
      <c r="M5" s="30">
        <f>'Game 1 (9-19)'!M5+'Game 2 (15-21) '!M5+'Game 3 (9-5) '!M5+'Game 4 (19-10) '!M5+'Game 5 (14-15) '!M5+'Game 6 (15-12)'!M5+'Game 7 (13-13)'!M5+'Game 8 (12-16)'!M5+'Game 9 (15-5) '!M5+'Game 10 (16-11) '!M5+'Game 11 (14-12) '!M5+'Game 12 (14-15) '!M5+'Game 13 (11-12) '!M5+'Game 14 (12-22)'!M5+'Game 15 (12-14)'!M5+'Game 16 (16-14) '!M5+'Game 17 (8-10) '!M5+'Game 18 (19-14) '!M5+'Playoff 1 (19-16)'!M5+'Playoff 2 (8-12)'!M5+'Playoff 3 (11-12)'!M5</f>
        <v>1</v>
      </c>
      <c r="N5" s="30">
        <f>'Game 1 (9-19)'!N5+'Game 2 (15-21) '!N5+'Game 3 (9-5) '!N5+'Game 4 (19-10) '!N5+'Game 5 (14-15) '!N5+'Game 6 (15-12)'!N5+'Game 7 (13-13)'!N5+'Game 8 (12-16)'!N5+'Game 9 (15-5) '!N5+'Game 10 (16-11) '!N5+'Game 11 (14-12) '!N5+'Game 12 (14-15) '!N5+'Game 13 (11-12) '!N5+'Game 14 (12-22)'!N5+'Game 15 (12-14)'!N5+'Game 16 (16-14) '!N5+'Game 17 (8-10) '!N5+'Game 18 (19-14) '!N5+'Playoff 1 (19-16)'!N5+'Playoff 2 (8-12)'!N5+'Playoff 3 (11-12)'!N5</f>
        <v>0</v>
      </c>
      <c r="O5" s="30">
        <f>'Game 1 (9-19)'!O5+'Game 2 (15-21) '!O5+'Game 3 (9-5) '!O5+'Game 4 (19-10) '!O5+'Game 5 (14-15) '!O5+'Game 6 (15-12)'!O5+'Game 7 (13-13)'!O5+'Game 8 (12-16)'!O5+'Game 9 (15-5) '!O5+'Game 10 (16-11) '!O5+'Game 11 (14-12) '!O5+'Game 12 (14-15) '!O5+'Game 13 (11-12) '!O5+'Game 14 (12-22)'!O5+'Game 15 (12-14)'!O5+'Game 16 (16-14) '!O5+'Game 17 (8-10) '!O5+'Game 18 (19-14) '!O5+'Playoff 1 (19-16)'!O5+'Playoff 2 (8-12)'!O5+'Playoff 3 (11-12)'!O5</f>
        <v>1</v>
      </c>
      <c r="P5" s="30">
        <f>'Game 1 (9-19)'!P5+'Game 2 (15-21) '!P5+'Game 3 (9-5) '!P5+'Game 4 (19-10) '!P5+'Game 5 (14-15) '!P5+'Game 6 (15-12)'!P5+'Game 7 (13-13)'!P5+'Game 8 (12-16)'!P5+'Game 9 (15-5) '!P5+'Game 10 (16-11) '!P5+'Game 11 (14-12) '!P5+'Game 12 (14-15) '!P5+'Game 13 (11-12) '!P5+'Game 14 (12-22)'!P5+'Game 15 (12-14)'!P5+'Game 16 (16-14) '!P5+'Game 17 (8-10) '!P5+'Game 18 (19-14) '!P5+'Playoff 1 (19-16)'!P5+'Playoff 2 (8-12)'!P5+'Playoff 3 (11-12)'!P5</f>
        <v>0</v>
      </c>
      <c r="Q5" s="30">
        <f>'Game 1 (9-19)'!Q5+'Game 2 (15-21) '!Q5+'Game 3 (9-5) '!Q5+'Game 4 (19-10) '!Q5+'Game 5 (14-15) '!Q5+'Game 6 (15-12)'!Q5+'Game 7 (13-13)'!Q5+'Game 8 (12-16)'!Q5+'Game 9 (15-5) '!Q5+'Game 10 (16-11) '!Q5+'Game 11 (14-12) '!Q5+'Game 12 (14-15) '!Q5+'Game 13 (11-12) '!Q5+'Game 14 (12-22)'!Q5+'Game 15 (12-14)'!Q5+'Game 16 (16-14) '!Q5+'Game 17 (8-10) '!Q5+'Game 18 (19-14) '!Q5+'Playoff 1 (19-16)'!Q5+'Playoff 2 (8-12)'!Q5+'Playoff 3 (11-12)'!Q5</f>
        <v>0</v>
      </c>
      <c r="R5" s="30">
        <f>'Game 1 (9-19)'!R5+'Game 2 (15-21) '!R5+'Game 3 (9-5) '!R5+'Game 4 (19-10) '!R5+'Game 5 (14-15) '!R5+'Game 6 (15-12)'!R5+'Game 7 (13-13)'!R5+'Game 8 (12-16)'!R5+'Game 9 (15-5) '!R5+'Game 10 (16-11) '!R5+'Game 11 (14-12) '!R5+'Game 12 (14-15) '!R5+'Game 13 (11-12) '!R5+'Game 14 (12-22)'!R5+'Game 15 (12-14)'!R5+'Game 16 (16-14) '!R5+'Game 17 (8-10) '!R5+'Game 18 (19-14) '!R5+'Playoff 1 (19-16)'!R5+'Playoff 2 (8-12)'!R5+'Playoff 3 (11-12)'!R5</f>
        <v>2</v>
      </c>
      <c r="S5" s="30">
        <f>'Game 1 (9-19)'!S5+'Game 2 (15-21) '!S5+'Game 3 (9-5) '!S5+'Game 4 (19-10) '!S5+'Game 5 (14-15) '!S5+'Game 6 (15-12)'!S5+'Game 7 (13-13)'!S5+'Game 8 (12-16)'!S5+'Game 9 (15-5) '!S5+'Game 10 (16-11) '!S5+'Game 11 (14-12) '!S5+'Game 12 (14-15) '!S5+'Game 13 (11-12) '!S5+'Game 14 (12-22)'!S5+'Game 15 (12-14)'!S5+'Game 16 (16-14) '!S5+'Game 17 (8-10) '!S5+'Game 18 (19-14) '!S5+'Playoff 1 (19-16)'!S5+'Playoff 2 (8-12)'!S5+'Playoff 3 (11-12)'!S5</f>
        <v>0</v>
      </c>
      <c r="T5" s="11">
        <f t="shared" ref="T5:T13" si="1">G5/F5</f>
        <v>0.6</v>
      </c>
      <c r="U5" s="11">
        <f t="shared" ref="U5:U13" si="2">(J5+(2*K5)+(3*L5)+(4*M5))/F5</f>
        <v>0.98333333333333328</v>
      </c>
      <c r="V5" s="11">
        <f t="shared" ref="V5:V13" si="3">(G5+N5+Q5)/E5</f>
        <v>0.5714285714285714</v>
      </c>
      <c r="W5" s="12">
        <f t="shared" ref="W5:W13" si="4">U5+V5</f>
        <v>1.5547619047619046</v>
      </c>
    </row>
    <row r="6" spans="2:23" x14ac:dyDescent="0.4">
      <c r="B6" s="45"/>
      <c r="C6" t="s">
        <v>93</v>
      </c>
      <c r="D6" s="30">
        <f>'Game 1 (9-19)'!D6+'Game 2 (15-21) '!D6+'Game 3 (9-5) '!D6+'Game 4 (19-10) '!D6+'Game 5 (14-15) '!D6+'Game 6 (15-12)'!D6+'Game 7 (13-13)'!D6+'Game 8 (12-16)'!D6+'Game 9 (15-5) '!D6+'Game 10 (16-11) '!D6+'Game 11 (14-12) '!D6+'Game 12 (14-15) '!D6+'Game 13 (11-12) '!D6+'Game 14 (12-22)'!D6+'Game 15 (12-14)'!D6+'Game 16 (16-14) '!D6+'Game 17 (8-10) '!D6+'Game 18 (19-14) '!D6+'Playoff 1 (19-16)'!D6+'Playoff 2 (8-12)'!D6+'Playoff 3 (11-12)'!D6</f>
        <v>13</v>
      </c>
      <c r="E6" s="30">
        <f>'Game 1 (9-19)'!E6+'Game 2 (15-21) '!E6+'Game 3 (9-5) '!E6+'Game 4 (19-10) '!E6+'Game 5 (14-15) '!E6+'Game 6 (15-12)'!E6+'Game 7 (13-13)'!E6+'Game 8 (12-16)'!E6+'Game 9 (15-5) '!E6+'Game 10 (16-11) '!E6+'Game 11 (14-12) '!E6+'Game 12 (14-15) '!E6+'Game 13 (11-12) '!E6+'Game 14 (12-22)'!E6+'Game 15 (12-14)'!E6+'Game 16 (16-14) '!E6+'Game 17 (8-10) '!E6+'Game 18 (19-14) '!E6+'Playoff 1 (19-16)'!E6+'Playoff 2 (8-12)'!E6+'Playoff 3 (11-12)'!E6</f>
        <v>42</v>
      </c>
      <c r="F6" s="30">
        <f>'Game 1 (9-19)'!F6+'Game 2 (15-21) '!F6+'Game 3 (9-5) '!F6+'Game 4 (19-10) '!F6+'Game 5 (14-15) '!F6+'Game 6 (15-12)'!F6+'Game 7 (13-13)'!F6+'Game 8 (12-16)'!F6+'Game 9 (15-5) '!F6+'Game 10 (16-11) '!F6+'Game 11 (14-12) '!F6+'Game 12 (14-15) '!F6+'Game 13 (11-12) '!F6+'Game 14 (12-22)'!F6+'Game 15 (12-14)'!F6+'Game 16 (16-14) '!F6+'Game 17 (8-10) '!F6+'Game 18 (19-14) '!F6+'Playoff 1 (19-16)'!F6+'Playoff 2 (8-12)'!F6+'Playoff 3 (11-12)'!F6</f>
        <v>41</v>
      </c>
      <c r="G6" s="30">
        <f>'Game 1 (9-19)'!G6+'Game 2 (15-21) '!G6+'Game 3 (9-5) '!G6+'Game 4 (19-10) '!G6+'Game 5 (14-15) '!G6+'Game 6 (15-12)'!G6+'Game 7 (13-13)'!G6+'Game 8 (12-16)'!G6+'Game 9 (15-5) '!G6+'Game 10 (16-11) '!G6+'Game 11 (14-12) '!G6+'Game 12 (14-15) '!G6+'Game 13 (11-12) '!G6+'Game 14 (12-22)'!G6+'Game 15 (12-14)'!G6+'Game 16 (16-14) '!G6+'Game 17 (8-10) '!G6+'Game 18 (19-14) '!G6+'Playoff 1 (19-16)'!G6+'Playoff 2 (8-12)'!G6+'Playoff 3 (11-12)'!G6</f>
        <v>29</v>
      </c>
      <c r="H6" s="30">
        <f>'Game 1 (9-19)'!H6+'Game 2 (15-21) '!H6+'Game 3 (9-5) '!H6+'Game 4 (19-10) '!H6+'Game 5 (14-15) '!H6+'Game 6 (15-12)'!H6+'Game 7 (13-13)'!H6+'Game 8 (12-16)'!H6+'Game 9 (15-5) '!H6+'Game 10 (16-11) '!H6+'Game 11 (14-12) '!H6+'Game 12 (14-15) '!H6+'Game 13 (11-12) '!H6+'Game 14 (12-22)'!H6+'Game 15 (12-14)'!H6+'Game 16 (16-14) '!H6+'Game 17 (8-10) '!H6+'Game 18 (19-14) '!H6+'Playoff 1 (19-16)'!H6+'Playoff 2 (8-12)'!H6+'Playoff 3 (11-12)'!H6</f>
        <v>21</v>
      </c>
      <c r="I6" s="30">
        <f>'Game 1 (9-19)'!I6+'Game 2 (15-21) '!I6+'Game 3 (9-5) '!I6+'Game 4 (19-10) '!I6+'Game 5 (14-15) '!I6+'Game 6 (15-12)'!I6+'Game 7 (13-13)'!I6+'Game 8 (12-16)'!I6+'Game 9 (15-5) '!I6+'Game 10 (16-11) '!I6+'Game 11 (14-12) '!I6+'Game 12 (14-15) '!I6+'Game 13 (11-12) '!I6+'Game 14 (12-22)'!I6+'Game 15 (12-14)'!I6+'Game 16 (16-14) '!I6+'Game 17 (8-10) '!I6+'Game 18 (19-14) '!I6+'Playoff 1 (19-16)'!I6+'Playoff 2 (8-12)'!I6+'Playoff 3 (11-12)'!I6</f>
        <v>15</v>
      </c>
      <c r="J6" s="30">
        <f>'Game 1 (9-19)'!J6+'Game 2 (15-21) '!J6+'Game 3 (9-5) '!J6+'Game 4 (19-10) '!J6+'Game 5 (14-15) '!J6+'Game 6 (15-12)'!J6+'Game 7 (13-13)'!J6+'Game 8 (12-16)'!J6+'Game 9 (15-5) '!J6+'Game 10 (16-11) '!J6+'Game 11 (14-12) '!J6+'Game 12 (14-15) '!J6+'Game 13 (11-12) '!J6+'Game 14 (12-22)'!J6+'Game 15 (12-14)'!J6+'Game 16 (16-14) '!J6+'Game 17 (8-10) '!J6+'Game 18 (19-14) '!J6+'Playoff 1 (19-16)'!J6+'Playoff 2 (8-12)'!J6+'Playoff 3 (11-12)'!J6</f>
        <v>18</v>
      </c>
      <c r="K6" s="30">
        <f>'Game 1 (9-19)'!K6+'Game 2 (15-21) '!K6+'Game 3 (9-5) '!K6+'Game 4 (19-10) '!K6+'Game 5 (14-15) '!K6+'Game 6 (15-12)'!K6+'Game 7 (13-13)'!K6+'Game 8 (12-16)'!K6+'Game 9 (15-5) '!K6+'Game 10 (16-11) '!K6+'Game 11 (14-12) '!K6+'Game 12 (14-15) '!K6+'Game 13 (11-12) '!K6+'Game 14 (12-22)'!K6+'Game 15 (12-14)'!K6+'Game 16 (16-14) '!K6+'Game 17 (8-10) '!K6+'Game 18 (19-14) '!K6+'Playoff 1 (19-16)'!K6+'Playoff 2 (8-12)'!K6+'Playoff 3 (11-12)'!K6</f>
        <v>7</v>
      </c>
      <c r="L6" s="30">
        <f>'Game 1 (9-19)'!L6+'Game 2 (15-21) '!L6+'Game 3 (9-5) '!L6+'Game 4 (19-10) '!L6+'Game 5 (14-15) '!L6+'Game 6 (15-12)'!L6+'Game 7 (13-13)'!L6+'Game 8 (12-16)'!L6+'Game 9 (15-5) '!L6+'Game 10 (16-11) '!L6+'Game 11 (14-12) '!L6+'Game 12 (14-15) '!L6+'Game 13 (11-12) '!L6+'Game 14 (12-22)'!L6+'Game 15 (12-14)'!L6+'Game 16 (16-14) '!L6+'Game 17 (8-10) '!L6+'Game 18 (19-14) '!L6+'Playoff 1 (19-16)'!L6+'Playoff 2 (8-12)'!L6+'Playoff 3 (11-12)'!L6</f>
        <v>3</v>
      </c>
      <c r="M6" s="30">
        <f>'Game 1 (9-19)'!M6+'Game 2 (15-21) '!M6+'Game 3 (9-5) '!M6+'Game 4 (19-10) '!M6+'Game 5 (14-15) '!M6+'Game 6 (15-12)'!M6+'Game 7 (13-13)'!M6+'Game 8 (12-16)'!M6+'Game 9 (15-5) '!M6+'Game 10 (16-11) '!M6+'Game 11 (14-12) '!M6+'Game 12 (14-15) '!M6+'Game 13 (11-12) '!M6+'Game 14 (12-22)'!M6+'Game 15 (12-14)'!M6+'Game 16 (16-14) '!M6+'Game 17 (8-10) '!M6+'Game 18 (19-14) '!M6+'Playoff 1 (19-16)'!M6+'Playoff 2 (8-12)'!M6+'Playoff 3 (11-12)'!M6</f>
        <v>1</v>
      </c>
      <c r="N6" s="30">
        <f>'Game 1 (9-19)'!N6+'Game 2 (15-21) '!N6+'Game 3 (9-5) '!N6+'Game 4 (19-10) '!N6+'Game 5 (14-15) '!N6+'Game 6 (15-12)'!N6+'Game 7 (13-13)'!N6+'Game 8 (12-16)'!N6+'Game 9 (15-5) '!N6+'Game 10 (16-11) '!N6+'Game 11 (14-12) '!N6+'Game 12 (14-15) '!N6+'Game 13 (11-12) '!N6+'Game 14 (12-22)'!N6+'Game 15 (12-14)'!N6+'Game 16 (16-14) '!N6+'Game 17 (8-10) '!N6+'Game 18 (19-14) '!N6+'Playoff 1 (19-16)'!N6+'Playoff 2 (8-12)'!N6+'Playoff 3 (11-12)'!N6</f>
        <v>1</v>
      </c>
      <c r="O6" s="30">
        <f>'Game 1 (9-19)'!O6+'Game 2 (15-21) '!O6+'Game 3 (9-5) '!O6+'Game 4 (19-10) '!O6+'Game 5 (14-15) '!O6+'Game 6 (15-12)'!O6+'Game 7 (13-13)'!O6+'Game 8 (12-16)'!O6+'Game 9 (15-5) '!O6+'Game 10 (16-11) '!O6+'Game 11 (14-12) '!O6+'Game 12 (14-15) '!O6+'Game 13 (11-12) '!O6+'Game 14 (12-22)'!O6+'Game 15 (12-14)'!O6+'Game 16 (16-14) '!O6+'Game 17 (8-10) '!O6+'Game 18 (19-14) '!O6+'Playoff 1 (19-16)'!O6+'Playoff 2 (8-12)'!O6+'Playoff 3 (11-12)'!O6</f>
        <v>1</v>
      </c>
      <c r="P6" s="30">
        <f>'Game 1 (9-19)'!P6+'Game 2 (15-21) '!P6+'Game 3 (9-5) '!P6+'Game 4 (19-10) '!P6+'Game 5 (14-15) '!P6+'Game 6 (15-12)'!P6+'Game 7 (13-13)'!P6+'Game 8 (12-16)'!P6+'Game 9 (15-5) '!P6+'Game 10 (16-11) '!P6+'Game 11 (14-12) '!P6+'Game 12 (14-15) '!P6+'Game 13 (11-12) '!P6+'Game 14 (12-22)'!P6+'Game 15 (12-14)'!P6+'Game 16 (16-14) '!P6+'Game 17 (8-10) '!P6+'Game 18 (19-14) '!P6+'Playoff 1 (19-16)'!P6+'Playoff 2 (8-12)'!P6+'Playoff 3 (11-12)'!P6</f>
        <v>0</v>
      </c>
      <c r="Q6" s="30">
        <f>'Game 1 (9-19)'!Q6+'Game 2 (15-21) '!Q6+'Game 3 (9-5) '!Q6+'Game 4 (19-10) '!Q6+'Game 5 (14-15) '!Q6+'Game 6 (15-12)'!Q6+'Game 7 (13-13)'!Q6+'Game 8 (12-16)'!Q6+'Game 9 (15-5) '!Q6+'Game 10 (16-11) '!Q6+'Game 11 (14-12) '!Q6+'Game 12 (14-15) '!Q6+'Game 13 (11-12) '!Q6+'Game 14 (12-22)'!Q6+'Game 15 (12-14)'!Q6+'Game 16 (16-14) '!Q6+'Game 17 (8-10) '!Q6+'Game 18 (19-14) '!Q6+'Playoff 1 (19-16)'!Q6+'Playoff 2 (8-12)'!Q6+'Playoff 3 (11-12)'!Q6</f>
        <v>0</v>
      </c>
      <c r="R6" s="30">
        <f>'Game 1 (9-19)'!R6+'Game 2 (15-21) '!R6+'Game 3 (9-5) '!R6+'Game 4 (19-10) '!R6+'Game 5 (14-15) '!R6+'Game 6 (15-12)'!R6+'Game 7 (13-13)'!R6+'Game 8 (12-16)'!R6+'Game 9 (15-5) '!R6+'Game 10 (16-11) '!R6+'Game 11 (14-12) '!R6+'Game 12 (14-15) '!R6+'Game 13 (11-12) '!R6+'Game 14 (12-22)'!R6+'Game 15 (12-14)'!R6+'Game 16 (16-14) '!R6+'Game 17 (8-10) '!R6+'Game 18 (19-14) '!R6+'Playoff 1 (19-16)'!R6+'Playoff 2 (8-12)'!R6+'Playoff 3 (11-12)'!R6</f>
        <v>0</v>
      </c>
      <c r="S6" s="30">
        <f>'Game 1 (9-19)'!S6+'Game 2 (15-21) '!S6+'Game 3 (9-5) '!S6+'Game 4 (19-10) '!S6+'Game 5 (14-15) '!S6+'Game 6 (15-12)'!S6+'Game 7 (13-13)'!S6+'Game 8 (12-16)'!S6+'Game 9 (15-5) '!S6+'Game 10 (16-11) '!S6+'Game 11 (14-12) '!S6+'Game 12 (14-15) '!S6+'Game 13 (11-12) '!S6+'Game 14 (12-22)'!S6+'Game 15 (12-14)'!S6+'Game 16 (16-14) '!S6+'Game 17 (8-10) '!S6+'Game 18 (19-14) '!S6+'Playoff 1 (19-16)'!S6+'Playoff 2 (8-12)'!S6+'Playoff 3 (11-12)'!S6</f>
        <v>0</v>
      </c>
      <c r="T6" s="11">
        <f t="shared" si="1"/>
        <v>0.70731707317073167</v>
      </c>
      <c r="U6" s="11">
        <f t="shared" si="2"/>
        <v>1.0975609756097562</v>
      </c>
      <c r="V6" s="11">
        <f t="shared" si="3"/>
        <v>0.7142857142857143</v>
      </c>
      <c r="W6" s="12">
        <f t="shared" si="4"/>
        <v>1.8118466898954706</v>
      </c>
    </row>
    <row r="7" spans="2:23" x14ac:dyDescent="0.4">
      <c r="B7" s="45"/>
      <c r="C7" t="s">
        <v>92</v>
      </c>
      <c r="D7" s="30">
        <f>'Game 1 (9-19)'!D7+'Game 2 (15-21) '!D7+'Game 3 (9-5) '!D7+'Game 4 (19-10) '!D7+'Game 5 (14-15) '!D7+'Game 6 (15-12)'!D7+'Game 7 (13-13)'!D7+'Game 8 (12-16)'!D7+'Game 9 (15-5) '!D7+'Game 10 (16-11) '!D7+'Game 11 (14-12) '!D7+'Game 12 (14-15) '!D7+'Game 13 (11-12) '!D7+'Game 14 (12-22)'!D7+'Game 15 (12-14)'!D7+'Game 16 (16-14) '!D7+'Game 17 (8-10) '!D7+'Game 18 (19-14) '!D7+'Playoff 1 (19-16)'!D7+'Playoff 2 (8-12)'!D7+'Playoff 3 (11-12)'!D7</f>
        <v>17</v>
      </c>
      <c r="E7" s="30">
        <f>'Game 1 (9-19)'!E7+'Game 2 (15-21) '!E7+'Game 3 (9-5) '!E7+'Game 4 (19-10) '!E7+'Game 5 (14-15) '!E7+'Game 6 (15-12)'!E7+'Game 7 (13-13)'!E7+'Game 8 (12-16)'!E7+'Game 9 (15-5) '!E7+'Game 10 (16-11) '!E7+'Game 11 (14-12) '!E7+'Game 12 (14-15) '!E7+'Game 13 (11-12) '!E7+'Game 14 (12-22)'!E7+'Game 15 (12-14)'!E7+'Game 16 (16-14) '!E7+'Game 17 (8-10) '!E7+'Game 18 (19-14) '!E7+'Playoff 1 (19-16)'!E7+'Playoff 2 (8-12)'!E7+'Playoff 3 (11-12)'!E7</f>
        <v>55</v>
      </c>
      <c r="F7" s="30">
        <f>'Game 1 (9-19)'!F7+'Game 2 (15-21) '!F7+'Game 3 (9-5) '!F7+'Game 4 (19-10) '!F7+'Game 5 (14-15) '!F7+'Game 6 (15-12)'!F7+'Game 7 (13-13)'!F7+'Game 8 (12-16)'!F7+'Game 9 (15-5) '!F7+'Game 10 (16-11) '!F7+'Game 11 (14-12) '!F7+'Game 12 (14-15) '!F7+'Game 13 (11-12) '!F7+'Game 14 (12-22)'!F7+'Game 15 (12-14)'!F7+'Game 16 (16-14) '!F7+'Game 17 (8-10) '!F7+'Game 18 (19-14) '!F7+'Playoff 1 (19-16)'!F7+'Playoff 2 (8-12)'!F7+'Playoff 3 (11-12)'!F7</f>
        <v>51</v>
      </c>
      <c r="G7" s="30">
        <f>'Game 1 (9-19)'!G7+'Game 2 (15-21) '!G7+'Game 3 (9-5) '!G7+'Game 4 (19-10) '!G7+'Game 5 (14-15) '!G7+'Game 6 (15-12)'!G7+'Game 7 (13-13)'!G7+'Game 8 (12-16)'!G7+'Game 9 (15-5) '!G7+'Game 10 (16-11) '!G7+'Game 11 (14-12) '!G7+'Game 12 (14-15) '!G7+'Game 13 (11-12) '!G7+'Game 14 (12-22)'!G7+'Game 15 (12-14)'!G7+'Game 16 (16-14) '!G7+'Game 17 (8-10) '!G7+'Game 18 (19-14) '!G7+'Playoff 1 (19-16)'!G7+'Playoff 2 (8-12)'!G7+'Playoff 3 (11-12)'!G7</f>
        <v>28</v>
      </c>
      <c r="H7" s="30">
        <f>'Game 1 (9-19)'!H7+'Game 2 (15-21) '!H7+'Game 3 (9-5) '!H7+'Game 4 (19-10) '!H7+'Game 5 (14-15) '!H7+'Game 6 (15-12)'!H7+'Game 7 (13-13)'!H7+'Game 8 (12-16)'!H7+'Game 9 (15-5) '!H7+'Game 10 (16-11) '!H7+'Game 11 (14-12) '!H7+'Game 12 (14-15) '!H7+'Game 13 (11-12) '!H7+'Game 14 (12-22)'!H7+'Game 15 (12-14)'!H7+'Game 16 (16-14) '!H7+'Game 17 (8-10) '!H7+'Game 18 (19-14) '!H7+'Playoff 1 (19-16)'!H7+'Playoff 2 (8-12)'!H7+'Playoff 3 (11-12)'!H7</f>
        <v>17</v>
      </c>
      <c r="I7" s="30">
        <f>'Game 1 (9-19)'!I7+'Game 2 (15-21) '!I7+'Game 3 (9-5) '!I7+'Game 4 (19-10) '!I7+'Game 5 (14-15) '!I7+'Game 6 (15-12)'!I7+'Game 7 (13-13)'!I7+'Game 8 (12-16)'!I7+'Game 9 (15-5) '!I7+'Game 10 (16-11) '!I7+'Game 11 (14-12) '!I7+'Game 12 (14-15) '!I7+'Game 13 (11-12) '!I7+'Game 14 (12-22)'!I7+'Game 15 (12-14)'!I7+'Game 16 (16-14) '!I7+'Game 17 (8-10) '!I7+'Game 18 (19-14) '!I7+'Playoff 1 (19-16)'!I7+'Playoff 2 (8-12)'!I7+'Playoff 3 (11-12)'!I7</f>
        <v>14</v>
      </c>
      <c r="J7" s="30">
        <f>'Game 1 (9-19)'!J7+'Game 2 (15-21) '!J7+'Game 3 (9-5) '!J7+'Game 4 (19-10) '!J7+'Game 5 (14-15) '!J7+'Game 6 (15-12)'!J7+'Game 7 (13-13)'!J7+'Game 8 (12-16)'!J7+'Game 9 (15-5) '!J7+'Game 10 (16-11) '!J7+'Game 11 (14-12) '!J7+'Game 12 (14-15) '!J7+'Game 13 (11-12) '!J7+'Game 14 (12-22)'!J7+'Game 15 (12-14)'!J7+'Game 16 (16-14) '!J7+'Game 17 (8-10) '!J7+'Game 18 (19-14) '!J7+'Playoff 1 (19-16)'!J7+'Playoff 2 (8-12)'!J7+'Playoff 3 (11-12)'!J7</f>
        <v>21</v>
      </c>
      <c r="K7" s="30">
        <f>'Game 1 (9-19)'!K7+'Game 2 (15-21) '!K7+'Game 3 (9-5) '!K7+'Game 4 (19-10) '!K7+'Game 5 (14-15) '!K7+'Game 6 (15-12)'!K7+'Game 7 (13-13)'!K7+'Game 8 (12-16)'!K7+'Game 9 (15-5) '!K7+'Game 10 (16-11) '!K7+'Game 11 (14-12) '!K7+'Game 12 (14-15) '!K7+'Game 13 (11-12) '!K7+'Game 14 (12-22)'!K7+'Game 15 (12-14)'!K7+'Game 16 (16-14) '!K7+'Game 17 (8-10) '!K7+'Game 18 (19-14) '!K7+'Playoff 1 (19-16)'!K7+'Playoff 2 (8-12)'!K7+'Playoff 3 (11-12)'!K7</f>
        <v>4</v>
      </c>
      <c r="L7" s="30">
        <f>'Game 1 (9-19)'!L7+'Game 2 (15-21) '!L7+'Game 3 (9-5) '!L7+'Game 4 (19-10) '!L7+'Game 5 (14-15) '!L7+'Game 6 (15-12)'!L7+'Game 7 (13-13)'!L7+'Game 8 (12-16)'!L7+'Game 9 (15-5) '!L7+'Game 10 (16-11) '!L7+'Game 11 (14-12) '!L7+'Game 12 (14-15) '!L7+'Game 13 (11-12) '!L7+'Game 14 (12-22)'!L7+'Game 15 (12-14)'!L7+'Game 16 (16-14) '!L7+'Game 17 (8-10) '!L7+'Game 18 (19-14) '!L7+'Playoff 1 (19-16)'!L7+'Playoff 2 (8-12)'!L7+'Playoff 3 (11-12)'!L7</f>
        <v>3</v>
      </c>
      <c r="M7" s="30">
        <f>'Game 1 (9-19)'!M7+'Game 2 (15-21) '!M7+'Game 3 (9-5) '!M7+'Game 4 (19-10) '!M7+'Game 5 (14-15) '!M7+'Game 6 (15-12)'!M7+'Game 7 (13-13)'!M7+'Game 8 (12-16)'!M7+'Game 9 (15-5) '!M7+'Game 10 (16-11) '!M7+'Game 11 (14-12) '!M7+'Game 12 (14-15) '!M7+'Game 13 (11-12) '!M7+'Game 14 (12-22)'!M7+'Game 15 (12-14)'!M7+'Game 16 (16-14) '!M7+'Game 17 (8-10) '!M7+'Game 18 (19-14) '!M7+'Playoff 1 (19-16)'!M7+'Playoff 2 (8-12)'!M7+'Playoff 3 (11-12)'!M7</f>
        <v>0</v>
      </c>
      <c r="N7" s="30">
        <f>'Game 1 (9-19)'!N7+'Game 2 (15-21) '!N7+'Game 3 (9-5) '!N7+'Game 4 (19-10) '!N7+'Game 5 (14-15) '!N7+'Game 6 (15-12)'!N7+'Game 7 (13-13)'!N7+'Game 8 (12-16)'!N7+'Game 9 (15-5) '!N7+'Game 10 (16-11) '!N7+'Game 11 (14-12) '!N7+'Game 12 (14-15) '!N7+'Game 13 (11-12) '!N7+'Game 14 (12-22)'!N7+'Game 15 (12-14)'!N7+'Game 16 (16-14) '!N7+'Game 17 (8-10) '!N7+'Game 18 (19-14) '!N7+'Playoff 1 (19-16)'!N7+'Playoff 2 (8-12)'!N7+'Playoff 3 (11-12)'!N7</f>
        <v>1</v>
      </c>
      <c r="O7" s="30">
        <f>'Game 1 (9-19)'!O7+'Game 2 (15-21) '!O7+'Game 3 (9-5) '!O7+'Game 4 (19-10) '!O7+'Game 5 (14-15) '!O7+'Game 6 (15-12)'!O7+'Game 7 (13-13)'!O7+'Game 8 (12-16)'!O7+'Game 9 (15-5) '!O7+'Game 10 (16-11) '!O7+'Game 11 (14-12) '!O7+'Game 12 (14-15) '!O7+'Game 13 (11-12) '!O7+'Game 14 (12-22)'!O7+'Game 15 (12-14)'!O7+'Game 16 (16-14) '!O7+'Game 17 (8-10) '!O7+'Game 18 (19-14) '!O7+'Playoff 1 (19-16)'!O7+'Playoff 2 (8-12)'!O7+'Playoff 3 (11-12)'!O7</f>
        <v>4</v>
      </c>
      <c r="P7" s="30">
        <f>'Game 1 (9-19)'!P7+'Game 2 (15-21) '!P7+'Game 3 (9-5) '!P7+'Game 4 (19-10) '!P7+'Game 5 (14-15) '!P7+'Game 6 (15-12)'!P7+'Game 7 (13-13)'!P7+'Game 8 (12-16)'!P7+'Game 9 (15-5) '!P7+'Game 10 (16-11) '!P7+'Game 11 (14-12) '!P7+'Game 12 (14-15) '!P7+'Game 13 (11-12) '!P7+'Game 14 (12-22)'!P7+'Game 15 (12-14)'!P7+'Game 16 (16-14) '!P7+'Game 17 (8-10) '!P7+'Game 18 (19-14) '!P7+'Playoff 1 (19-16)'!P7+'Playoff 2 (8-12)'!P7+'Playoff 3 (11-12)'!P7</f>
        <v>0</v>
      </c>
      <c r="Q7" s="30">
        <f>'Game 1 (9-19)'!Q7+'Game 2 (15-21) '!Q7+'Game 3 (9-5) '!Q7+'Game 4 (19-10) '!Q7+'Game 5 (14-15) '!Q7+'Game 6 (15-12)'!Q7+'Game 7 (13-13)'!Q7+'Game 8 (12-16)'!Q7+'Game 9 (15-5) '!Q7+'Game 10 (16-11) '!Q7+'Game 11 (14-12) '!Q7+'Game 12 (14-15) '!Q7+'Game 13 (11-12) '!Q7+'Game 14 (12-22)'!Q7+'Game 15 (12-14)'!Q7+'Game 16 (16-14) '!Q7+'Game 17 (8-10) '!Q7+'Game 18 (19-14) '!Q7+'Playoff 1 (19-16)'!Q7+'Playoff 2 (8-12)'!Q7+'Playoff 3 (11-12)'!Q7</f>
        <v>0</v>
      </c>
      <c r="R7" s="30">
        <f>'Game 1 (9-19)'!R7+'Game 2 (15-21) '!R7+'Game 3 (9-5) '!R7+'Game 4 (19-10) '!R7+'Game 5 (14-15) '!R7+'Game 6 (15-12)'!R7+'Game 7 (13-13)'!R7+'Game 8 (12-16)'!R7+'Game 9 (15-5) '!R7+'Game 10 (16-11) '!R7+'Game 11 (14-12) '!R7+'Game 12 (14-15) '!R7+'Game 13 (11-12) '!R7+'Game 14 (12-22)'!R7+'Game 15 (12-14)'!R7+'Game 16 (16-14) '!R7+'Game 17 (8-10) '!R7+'Game 18 (19-14) '!R7+'Playoff 1 (19-16)'!R7+'Playoff 2 (8-12)'!R7+'Playoff 3 (11-12)'!R7</f>
        <v>3</v>
      </c>
      <c r="S7" s="30">
        <f>'Game 1 (9-19)'!S7+'Game 2 (15-21) '!S7+'Game 3 (9-5) '!S7+'Game 4 (19-10) '!S7+'Game 5 (14-15) '!S7+'Game 6 (15-12)'!S7+'Game 7 (13-13)'!S7+'Game 8 (12-16)'!S7+'Game 9 (15-5) '!S7+'Game 10 (16-11) '!S7+'Game 11 (14-12) '!S7+'Game 12 (14-15) '!S7+'Game 13 (11-12) '!S7+'Game 14 (12-22)'!S7+'Game 15 (12-14)'!S7+'Game 16 (16-14) '!S7+'Game 17 (8-10) '!S7+'Game 18 (19-14) '!S7+'Playoff 1 (19-16)'!S7+'Playoff 2 (8-12)'!S7+'Playoff 3 (11-12)'!S7</f>
        <v>0</v>
      </c>
      <c r="T7" s="11">
        <f t="shared" si="1"/>
        <v>0.5490196078431373</v>
      </c>
      <c r="U7" s="11">
        <f t="shared" si="2"/>
        <v>0.74509803921568629</v>
      </c>
      <c r="V7" s="11">
        <f t="shared" si="3"/>
        <v>0.52727272727272723</v>
      </c>
      <c r="W7" s="12">
        <f t="shared" si="4"/>
        <v>1.2723707664884136</v>
      </c>
    </row>
    <row r="8" spans="2:23" x14ac:dyDescent="0.4">
      <c r="B8" s="45"/>
      <c r="C8" t="s">
        <v>47</v>
      </c>
      <c r="D8" s="30">
        <f>'Game 1 (9-19)'!D8+'Game 2 (15-21) '!D8+'Game 3 (9-5) '!D8+'Game 4 (19-10) '!D8+'Game 5 (14-15) '!D8+'Game 6 (15-12)'!D8+'Game 7 (13-13)'!D8+'Game 8 (12-16)'!D8+'Game 9 (15-5) '!D8+'Game 10 (16-11) '!D8+'Game 11 (14-12) '!D8+'Game 12 (14-15) '!D8+'Game 13 (11-12) '!D8+'Game 14 (12-22)'!D8+'Game 15 (12-14)'!D8+'Game 16 (16-14) '!D8+'Game 17 (8-10) '!D8+'Game 18 (19-14) '!D8+'Playoff 1 (19-16)'!D8+'Playoff 2 (8-12)'!D8+'Playoff 3 (11-12)'!D8</f>
        <v>16</v>
      </c>
      <c r="E8" s="30">
        <f>'Game 1 (9-19)'!E8+'Game 2 (15-21) '!E8+'Game 3 (9-5) '!E8+'Game 4 (19-10) '!E8+'Game 5 (14-15) '!E8+'Game 6 (15-12)'!E8+'Game 7 (13-13)'!E8+'Game 8 (12-16)'!E8+'Game 9 (15-5) '!E8+'Game 10 (16-11) '!E8+'Game 11 (14-12) '!E8+'Game 12 (14-15) '!E8+'Game 13 (11-12) '!E8+'Game 14 (12-22)'!E8+'Game 15 (12-14)'!E8+'Game 16 (16-14) '!E8+'Game 17 (8-10) '!E8+'Game 18 (19-14) '!E8+'Playoff 1 (19-16)'!E8+'Playoff 2 (8-12)'!E8+'Playoff 3 (11-12)'!E8</f>
        <v>51</v>
      </c>
      <c r="F8" s="30">
        <f>'Game 1 (9-19)'!F8+'Game 2 (15-21) '!F8+'Game 3 (9-5) '!F8+'Game 4 (19-10) '!F8+'Game 5 (14-15) '!F8+'Game 6 (15-12)'!F8+'Game 7 (13-13)'!F8+'Game 8 (12-16)'!F8+'Game 9 (15-5) '!F8+'Game 10 (16-11) '!F8+'Game 11 (14-12) '!F8+'Game 12 (14-15) '!F8+'Game 13 (11-12) '!F8+'Game 14 (12-22)'!F8+'Game 15 (12-14)'!F8+'Game 16 (16-14) '!F8+'Game 17 (8-10) '!F8+'Game 18 (19-14) '!F8+'Playoff 1 (19-16)'!F8+'Playoff 2 (8-12)'!F8+'Playoff 3 (11-12)'!F8</f>
        <v>48</v>
      </c>
      <c r="G8" s="30">
        <f>'Game 1 (9-19)'!G8+'Game 2 (15-21) '!G8+'Game 3 (9-5) '!G8+'Game 4 (19-10) '!G8+'Game 5 (14-15) '!G8+'Game 6 (15-12)'!G8+'Game 7 (13-13)'!G8+'Game 8 (12-16)'!G8+'Game 9 (15-5) '!G8+'Game 10 (16-11) '!G8+'Game 11 (14-12) '!G8+'Game 12 (14-15) '!G8+'Game 13 (11-12) '!G8+'Game 14 (12-22)'!G8+'Game 15 (12-14)'!G8+'Game 16 (16-14) '!G8+'Game 17 (8-10) '!G8+'Game 18 (19-14) '!G8+'Playoff 1 (19-16)'!G8+'Playoff 2 (8-12)'!G8+'Playoff 3 (11-12)'!G8</f>
        <v>25</v>
      </c>
      <c r="H8" s="30">
        <f>'Game 1 (9-19)'!H8+'Game 2 (15-21) '!H8+'Game 3 (9-5) '!H8+'Game 4 (19-10) '!H8+'Game 5 (14-15) '!H8+'Game 6 (15-12)'!H8+'Game 7 (13-13)'!H8+'Game 8 (12-16)'!H8+'Game 9 (15-5) '!H8+'Game 10 (16-11) '!H8+'Game 11 (14-12) '!H8+'Game 12 (14-15) '!H8+'Game 13 (11-12) '!H8+'Game 14 (12-22)'!H8+'Game 15 (12-14)'!H8+'Game 16 (16-14) '!H8+'Game 17 (8-10) '!H8+'Game 18 (19-14) '!H8+'Playoff 1 (19-16)'!H8+'Playoff 2 (8-12)'!H8+'Playoff 3 (11-12)'!H8</f>
        <v>15</v>
      </c>
      <c r="I8" s="30">
        <f>'Game 1 (9-19)'!I8+'Game 2 (15-21) '!I8+'Game 3 (9-5) '!I8+'Game 4 (19-10) '!I8+'Game 5 (14-15) '!I8+'Game 6 (15-12)'!I8+'Game 7 (13-13)'!I8+'Game 8 (12-16)'!I8+'Game 9 (15-5) '!I8+'Game 10 (16-11) '!I8+'Game 11 (14-12) '!I8+'Game 12 (14-15) '!I8+'Game 13 (11-12) '!I8+'Game 14 (12-22)'!I8+'Game 15 (12-14)'!I8+'Game 16 (16-14) '!I8+'Game 17 (8-10) '!I8+'Game 18 (19-14) '!I8+'Playoff 1 (19-16)'!I8+'Playoff 2 (8-12)'!I8+'Playoff 3 (11-12)'!I8</f>
        <v>15</v>
      </c>
      <c r="J8" s="30">
        <f>'Game 1 (9-19)'!J8+'Game 2 (15-21) '!J8+'Game 3 (9-5) '!J8+'Game 4 (19-10) '!J8+'Game 5 (14-15) '!J8+'Game 6 (15-12)'!J8+'Game 7 (13-13)'!J8+'Game 8 (12-16)'!J8+'Game 9 (15-5) '!J8+'Game 10 (16-11) '!J8+'Game 11 (14-12) '!J8+'Game 12 (14-15) '!J8+'Game 13 (11-12) '!J8+'Game 14 (12-22)'!J8+'Game 15 (12-14)'!J8+'Game 16 (16-14) '!J8+'Game 17 (8-10) '!J8+'Game 18 (19-14) '!J8+'Playoff 1 (19-16)'!J8+'Playoff 2 (8-12)'!J8+'Playoff 3 (11-12)'!J8</f>
        <v>15</v>
      </c>
      <c r="K8" s="30">
        <f>'Game 1 (9-19)'!K8+'Game 2 (15-21) '!K8+'Game 3 (9-5) '!K8+'Game 4 (19-10) '!K8+'Game 5 (14-15) '!K8+'Game 6 (15-12)'!K8+'Game 7 (13-13)'!K8+'Game 8 (12-16)'!K8+'Game 9 (15-5) '!K8+'Game 10 (16-11) '!K8+'Game 11 (14-12) '!K8+'Game 12 (14-15) '!K8+'Game 13 (11-12) '!K8+'Game 14 (12-22)'!K8+'Game 15 (12-14)'!K8+'Game 16 (16-14) '!K8+'Game 17 (8-10) '!K8+'Game 18 (19-14) '!K8+'Playoff 1 (19-16)'!K8+'Playoff 2 (8-12)'!K8+'Playoff 3 (11-12)'!K8</f>
        <v>4</v>
      </c>
      <c r="L8" s="30">
        <f>'Game 1 (9-19)'!L8+'Game 2 (15-21) '!L8+'Game 3 (9-5) '!L8+'Game 4 (19-10) '!L8+'Game 5 (14-15) '!L8+'Game 6 (15-12)'!L8+'Game 7 (13-13)'!L8+'Game 8 (12-16)'!L8+'Game 9 (15-5) '!L8+'Game 10 (16-11) '!L8+'Game 11 (14-12) '!L8+'Game 12 (14-15) '!L8+'Game 13 (11-12) '!L8+'Game 14 (12-22)'!L8+'Game 15 (12-14)'!L8+'Game 16 (16-14) '!L8+'Game 17 (8-10) '!L8+'Game 18 (19-14) '!L8+'Playoff 1 (19-16)'!L8+'Playoff 2 (8-12)'!L8+'Playoff 3 (11-12)'!L8</f>
        <v>2</v>
      </c>
      <c r="M8" s="30">
        <f>'Game 1 (9-19)'!M8+'Game 2 (15-21) '!M8+'Game 3 (9-5) '!M8+'Game 4 (19-10) '!M8+'Game 5 (14-15) '!M8+'Game 6 (15-12)'!M8+'Game 7 (13-13)'!M8+'Game 8 (12-16)'!M8+'Game 9 (15-5) '!M8+'Game 10 (16-11) '!M8+'Game 11 (14-12) '!M8+'Game 12 (14-15) '!M8+'Game 13 (11-12) '!M8+'Game 14 (12-22)'!M8+'Game 15 (12-14)'!M8+'Game 16 (16-14) '!M8+'Game 17 (8-10) '!M8+'Game 18 (19-14) '!M8+'Playoff 1 (19-16)'!M8+'Playoff 2 (8-12)'!M8+'Playoff 3 (11-12)'!M8</f>
        <v>0</v>
      </c>
      <c r="N8" s="30">
        <f>'Game 1 (9-19)'!N8+'Game 2 (15-21) '!N8+'Game 3 (9-5) '!N8+'Game 4 (19-10) '!N8+'Game 5 (14-15) '!N8+'Game 6 (15-12)'!N8+'Game 7 (13-13)'!N8+'Game 8 (12-16)'!N8+'Game 9 (15-5) '!N8+'Game 10 (16-11) '!N8+'Game 11 (14-12) '!N8+'Game 12 (14-15) '!N8+'Game 13 (11-12) '!N8+'Game 14 (12-22)'!N8+'Game 15 (12-14)'!N8+'Game 16 (16-14) '!N8+'Game 17 (8-10) '!N8+'Game 18 (19-14) '!N8+'Playoff 1 (19-16)'!N8+'Playoff 2 (8-12)'!N8+'Playoff 3 (11-12)'!N8</f>
        <v>3</v>
      </c>
      <c r="O8" s="30">
        <f>'Game 1 (9-19)'!O8+'Game 2 (15-21) '!O8+'Game 3 (9-5) '!O8+'Game 4 (19-10) '!O8+'Game 5 (14-15) '!O8+'Game 6 (15-12)'!O8+'Game 7 (13-13)'!O8+'Game 8 (12-16)'!O8+'Game 9 (15-5) '!O8+'Game 10 (16-11) '!O8+'Game 11 (14-12) '!O8+'Game 12 (14-15) '!O8+'Game 13 (11-12) '!O8+'Game 14 (12-22)'!O8+'Game 15 (12-14)'!O8+'Game 16 (16-14) '!O8+'Game 17 (8-10) '!O8+'Game 18 (19-14) '!O8+'Playoff 1 (19-16)'!O8+'Playoff 2 (8-12)'!O8+'Playoff 3 (11-12)'!O8</f>
        <v>2</v>
      </c>
      <c r="P8" s="30">
        <f>'Game 1 (9-19)'!P8+'Game 2 (15-21) '!P8+'Game 3 (9-5) '!P8+'Game 4 (19-10) '!P8+'Game 5 (14-15) '!P8+'Game 6 (15-12)'!P8+'Game 7 (13-13)'!P8+'Game 8 (12-16)'!P8+'Game 9 (15-5) '!P8+'Game 10 (16-11) '!P8+'Game 11 (14-12) '!P8+'Game 12 (14-15) '!P8+'Game 13 (11-12) '!P8+'Game 14 (12-22)'!P8+'Game 15 (12-14)'!P8+'Game 16 (16-14) '!P8+'Game 17 (8-10) '!P8+'Game 18 (19-14) '!P8+'Playoff 1 (19-16)'!P8+'Playoff 2 (8-12)'!P8+'Playoff 3 (11-12)'!P8</f>
        <v>0</v>
      </c>
      <c r="Q8" s="30">
        <f>'Game 1 (9-19)'!Q8+'Game 2 (15-21) '!Q8+'Game 3 (9-5) '!Q8+'Game 4 (19-10) '!Q8+'Game 5 (14-15) '!Q8+'Game 6 (15-12)'!Q8+'Game 7 (13-13)'!Q8+'Game 8 (12-16)'!Q8+'Game 9 (15-5) '!Q8+'Game 10 (16-11) '!Q8+'Game 11 (14-12) '!Q8+'Game 12 (14-15) '!Q8+'Game 13 (11-12) '!Q8+'Game 14 (12-22)'!Q8+'Game 15 (12-14)'!Q8+'Game 16 (16-14) '!Q8+'Game 17 (8-10) '!Q8+'Game 18 (19-14) '!Q8+'Playoff 1 (19-16)'!Q8+'Playoff 2 (8-12)'!Q8+'Playoff 3 (11-12)'!Q8</f>
        <v>0</v>
      </c>
      <c r="R8" s="30">
        <f>'Game 1 (9-19)'!R8+'Game 2 (15-21) '!R8+'Game 3 (9-5) '!R8+'Game 4 (19-10) '!R8+'Game 5 (14-15) '!R8+'Game 6 (15-12)'!R8+'Game 7 (13-13)'!R8+'Game 8 (12-16)'!R8+'Game 9 (15-5) '!R8+'Game 10 (16-11) '!R8+'Game 11 (14-12) '!R8+'Game 12 (14-15) '!R8+'Game 13 (11-12) '!R8+'Game 14 (12-22)'!R8+'Game 15 (12-14)'!R8+'Game 16 (16-14) '!R8+'Game 17 (8-10) '!R8+'Game 18 (19-14) '!R8+'Playoff 1 (19-16)'!R8+'Playoff 2 (8-12)'!R8+'Playoff 3 (11-12)'!R8</f>
        <v>0</v>
      </c>
      <c r="S8" s="30">
        <f>'Game 1 (9-19)'!S8+'Game 2 (15-21) '!S8+'Game 3 (9-5) '!S8+'Game 4 (19-10) '!S8+'Game 5 (14-15) '!S8+'Game 6 (15-12)'!S8+'Game 7 (13-13)'!S8+'Game 8 (12-16)'!S8+'Game 9 (15-5) '!S8+'Game 10 (16-11) '!S8+'Game 11 (14-12) '!S8+'Game 12 (14-15) '!S8+'Game 13 (11-12) '!S8+'Game 14 (12-22)'!S8+'Game 15 (12-14)'!S8+'Game 16 (16-14) '!S8+'Game 17 (8-10) '!S8+'Game 18 (19-14) '!S8+'Playoff 1 (19-16)'!S8+'Playoff 2 (8-12)'!S8+'Playoff 3 (11-12)'!S8</f>
        <v>0</v>
      </c>
      <c r="T8" s="11">
        <f t="shared" si="1"/>
        <v>0.52083333333333337</v>
      </c>
      <c r="U8" s="11">
        <f t="shared" si="2"/>
        <v>0.60416666666666663</v>
      </c>
      <c r="V8" s="11">
        <f t="shared" si="3"/>
        <v>0.5490196078431373</v>
      </c>
      <c r="W8" s="12">
        <f t="shared" si="4"/>
        <v>1.153186274509804</v>
      </c>
    </row>
    <row r="9" spans="2:23" x14ac:dyDescent="0.4">
      <c r="B9" s="45"/>
      <c r="C9" t="s">
        <v>94</v>
      </c>
      <c r="D9" s="30">
        <f>'Game 1 (9-19)'!D9+'Game 2 (15-21) '!D9+'Game 3 (9-5) '!D9+'Game 4 (19-10) '!D9+'Game 5 (14-15) '!D9+'Game 6 (15-12)'!D9+'Game 7 (13-13)'!D9+'Game 8 (12-16)'!D9+'Game 9 (15-5) '!D9+'Game 10 (16-11) '!D9+'Game 11 (14-12) '!D9+'Game 12 (14-15) '!D9+'Game 13 (11-12) '!D9+'Game 14 (12-22)'!D9+'Game 15 (12-14)'!D9+'Game 16 (16-14) '!D9+'Game 17 (8-10) '!D9+'Game 18 (19-14) '!D9+'Playoff 1 (19-16)'!D9+'Playoff 2 (8-12)'!D9+'Playoff 3 (11-12)'!D9</f>
        <v>21</v>
      </c>
      <c r="E9" s="30">
        <f>'Game 1 (9-19)'!E9+'Game 2 (15-21) '!E9+'Game 3 (9-5) '!E9+'Game 4 (19-10) '!E9+'Game 5 (14-15) '!E9+'Game 6 (15-12)'!E9+'Game 7 (13-13)'!E9+'Game 8 (12-16)'!E9+'Game 9 (15-5) '!E9+'Game 10 (16-11) '!E9+'Game 11 (14-12) '!E9+'Game 12 (14-15) '!E9+'Game 13 (11-12) '!E9+'Game 14 (12-22)'!E9+'Game 15 (12-14)'!E9+'Game 16 (16-14) '!E9+'Game 17 (8-10) '!E9+'Game 18 (19-14) '!E9+'Playoff 1 (19-16)'!E9+'Playoff 2 (8-12)'!E9+'Playoff 3 (11-12)'!E9</f>
        <v>72</v>
      </c>
      <c r="F9" s="30">
        <f>'Game 1 (9-19)'!F9+'Game 2 (15-21) '!F9+'Game 3 (9-5) '!F9+'Game 4 (19-10) '!F9+'Game 5 (14-15) '!F9+'Game 6 (15-12)'!F9+'Game 7 (13-13)'!F9+'Game 8 (12-16)'!F9+'Game 9 (15-5) '!F9+'Game 10 (16-11) '!F9+'Game 11 (14-12) '!F9+'Game 12 (14-15) '!F9+'Game 13 (11-12) '!F9+'Game 14 (12-22)'!F9+'Game 15 (12-14)'!F9+'Game 16 (16-14) '!F9+'Game 17 (8-10) '!F9+'Game 18 (19-14) '!F9+'Playoff 1 (19-16)'!F9+'Playoff 2 (8-12)'!F9+'Playoff 3 (11-12)'!F9</f>
        <v>72</v>
      </c>
      <c r="G9" s="30">
        <f>'Game 1 (9-19)'!G9+'Game 2 (15-21) '!G9+'Game 3 (9-5) '!G9+'Game 4 (19-10) '!G9+'Game 5 (14-15) '!G9+'Game 6 (15-12)'!G9+'Game 7 (13-13)'!G9+'Game 8 (12-16)'!G9+'Game 9 (15-5) '!G9+'Game 10 (16-11) '!G9+'Game 11 (14-12) '!G9+'Game 12 (14-15) '!G9+'Game 13 (11-12) '!G9+'Game 14 (12-22)'!G9+'Game 15 (12-14)'!G9+'Game 16 (16-14) '!G9+'Game 17 (8-10) '!G9+'Game 18 (19-14) '!G9+'Playoff 1 (19-16)'!G9+'Playoff 2 (8-12)'!G9+'Playoff 3 (11-12)'!G9</f>
        <v>44</v>
      </c>
      <c r="H9" s="30">
        <f>'Game 1 (9-19)'!H9+'Game 2 (15-21) '!H9+'Game 3 (9-5) '!H9+'Game 4 (19-10) '!H9+'Game 5 (14-15) '!H9+'Game 6 (15-12)'!H9+'Game 7 (13-13)'!H9+'Game 8 (12-16)'!H9+'Game 9 (15-5) '!H9+'Game 10 (16-11) '!H9+'Game 11 (14-12) '!H9+'Game 12 (14-15) '!H9+'Game 13 (11-12) '!H9+'Game 14 (12-22)'!H9+'Game 15 (12-14)'!H9+'Game 16 (16-14) '!H9+'Game 17 (8-10) '!H9+'Game 18 (19-14) '!H9+'Playoff 1 (19-16)'!H9+'Playoff 2 (8-12)'!H9+'Playoff 3 (11-12)'!H9</f>
        <v>37</v>
      </c>
      <c r="I9" s="30">
        <f>'Game 1 (9-19)'!I9+'Game 2 (15-21) '!I9+'Game 3 (9-5) '!I9+'Game 4 (19-10) '!I9+'Game 5 (14-15) '!I9+'Game 6 (15-12)'!I9+'Game 7 (13-13)'!I9+'Game 8 (12-16)'!I9+'Game 9 (15-5) '!I9+'Game 10 (16-11) '!I9+'Game 11 (14-12) '!I9+'Game 12 (14-15) '!I9+'Game 13 (11-12) '!I9+'Game 14 (12-22)'!I9+'Game 15 (12-14)'!I9+'Game 16 (16-14) '!I9+'Game 17 (8-10) '!I9+'Game 18 (19-14) '!I9+'Playoff 1 (19-16)'!I9+'Playoff 2 (8-12)'!I9+'Playoff 3 (11-12)'!I9</f>
        <v>33</v>
      </c>
      <c r="J9" s="30">
        <f>'Game 1 (9-19)'!J9+'Game 2 (15-21) '!J9+'Game 3 (9-5) '!J9+'Game 4 (19-10) '!J9+'Game 5 (14-15) '!J9+'Game 6 (15-12)'!J9+'Game 7 (13-13)'!J9+'Game 8 (12-16)'!J9+'Game 9 (15-5) '!J9+'Game 10 (16-11) '!J9+'Game 11 (14-12) '!J9+'Game 12 (14-15) '!J9+'Game 13 (11-12) '!J9+'Game 14 (12-22)'!J9+'Game 15 (12-14)'!J9+'Game 16 (16-14) '!J9+'Game 17 (8-10) '!J9+'Game 18 (19-14) '!J9+'Playoff 1 (19-16)'!J9+'Playoff 2 (8-12)'!J9+'Playoff 3 (11-12)'!J9</f>
        <v>22</v>
      </c>
      <c r="K9" s="30">
        <f>'Game 1 (9-19)'!K9+'Game 2 (15-21) '!K9+'Game 3 (9-5) '!K9+'Game 4 (19-10) '!K9+'Game 5 (14-15) '!K9+'Game 6 (15-12)'!K9+'Game 7 (13-13)'!K9+'Game 8 (12-16)'!K9+'Game 9 (15-5) '!K9+'Game 10 (16-11) '!K9+'Game 11 (14-12) '!K9+'Game 12 (14-15) '!K9+'Game 13 (11-12) '!K9+'Game 14 (12-22)'!K9+'Game 15 (12-14)'!K9+'Game 16 (16-14) '!K9+'Game 17 (8-10) '!K9+'Game 18 (19-14) '!K9+'Playoff 1 (19-16)'!K9+'Playoff 2 (8-12)'!K9+'Playoff 3 (11-12)'!K9</f>
        <v>7</v>
      </c>
      <c r="L9" s="30">
        <f>'Game 1 (9-19)'!L9+'Game 2 (15-21) '!L9+'Game 3 (9-5) '!L9+'Game 4 (19-10) '!L9+'Game 5 (14-15) '!L9+'Game 6 (15-12)'!L9+'Game 7 (13-13)'!L9+'Game 8 (12-16)'!L9+'Game 9 (15-5) '!L9+'Game 10 (16-11) '!L9+'Game 11 (14-12) '!L9+'Game 12 (14-15) '!L9+'Game 13 (11-12) '!L9+'Game 14 (12-22)'!L9+'Game 15 (12-14)'!L9+'Game 16 (16-14) '!L9+'Game 17 (8-10) '!L9+'Game 18 (19-14) '!L9+'Playoff 1 (19-16)'!L9+'Playoff 2 (8-12)'!L9+'Playoff 3 (11-12)'!L9</f>
        <v>4</v>
      </c>
      <c r="M9" s="30">
        <f>'Game 1 (9-19)'!M9+'Game 2 (15-21) '!M9+'Game 3 (9-5) '!M9+'Game 4 (19-10) '!M9+'Game 5 (14-15) '!M9+'Game 6 (15-12)'!M9+'Game 7 (13-13)'!M9+'Game 8 (12-16)'!M9+'Game 9 (15-5) '!M9+'Game 10 (16-11) '!M9+'Game 11 (14-12) '!M9+'Game 12 (14-15) '!M9+'Game 13 (11-12) '!M9+'Game 14 (12-22)'!M9+'Game 15 (12-14)'!M9+'Game 16 (16-14) '!M9+'Game 17 (8-10) '!M9+'Game 18 (19-14) '!M9+'Playoff 1 (19-16)'!M9+'Playoff 2 (8-12)'!M9+'Playoff 3 (11-12)'!M9</f>
        <v>11</v>
      </c>
      <c r="N9" s="30">
        <f>'Game 1 (9-19)'!N9+'Game 2 (15-21) '!N9+'Game 3 (9-5) '!N9+'Game 4 (19-10) '!N9+'Game 5 (14-15) '!N9+'Game 6 (15-12)'!N9+'Game 7 (13-13)'!N9+'Game 8 (12-16)'!N9+'Game 9 (15-5) '!N9+'Game 10 (16-11) '!N9+'Game 11 (14-12) '!N9+'Game 12 (14-15) '!N9+'Game 13 (11-12) '!N9+'Game 14 (12-22)'!N9+'Game 15 (12-14)'!N9+'Game 16 (16-14) '!N9+'Game 17 (8-10) '!N9+'Game 18 (19-14) '!N9+'Playoff 1 (19-16)'!N9+'Playoff 2 (8-12)'!N9+'Playoff 3 (11-12)'!N9</f>
        <v>0</v>
      </c>
      <c r="O9" s="30">
        <f>'Game 1 (9-19)'!O9+'Game 2 (15-21) '!O9+'Game 3 (9-5) '!O9+'Game 4 (19-10) '!O9+'Game 5 (14-15) '!O9+'Game 6 (15-12)'!O9+'Game 7 (13-13)'!O9+'Game 8 (12-16)'!O9+'Game 9 (15-5) '!O9+'Game 10 (16-11) '!O9+'Game 11 (14-12) '!O9+'Game 12 (14-15) '!O9+'Game 13 (11-12) '!O9+'Game 14 (12-22)'!O9+'Game 15 (12-14)'!O9+'Game 16 (16-14) '!O9+'Game 17 (8-10) '!O9+'Game 18 (19-14) '!O9+'Playoff 1 (19-16)'!O9+'Playoff 2 (8-12)'!O9+'Playoff 3 (11-12)'!O9</f>
        <v>1</v>
      </c>
      <c r="P9" s="30">
        <f>'Game 1 (9-19)'!P9+'Game 2 (15-21) '!P9+'Game 3 (9-5) '!P9+'Game 4 (19-10) '!P9+'Game 5 (14-15) '!P9+'Game 6 (15-12)'!P9+'Game 7 (13-13)'!P9+'Game 8 (12-16)'!P9+'Game 9 (15-5) '!P9+'Game 10 (16-11) '!P9+'Game 11 (14-12) '!P9+'Game 12 (14-15) '!P9+'Game 13 (11-12) '!P9+'Game 14 (12-22)'!P9+'Game 15 (12-14)'!P9+'Game 16 (16-14) '!P9+'Game 17 (8-10) '!P9+'Game 18 (19-14) '!P9+'Playoff 1 (19-16)'!P9+'Playoff 2 (8-12)'!P9+'Playoff 3 (11-12)'!P9</f>
        <v>1</v>
      </c>
      <c r="Q9" s="30">
        <f>'Game 1 (9-19)'!Q9+'Game 2 (15-21) '!Q9+'Game 3 (9-5) '!Q9+'Game 4 (19-10) '!Q9+'Game 5 (14-15) '!Q9+'Game 6 (15-12)'!Q9+'Game 7 (13-13)'!Q9+'Game 8 (12-16)'!Q9+'Game 9 (15-5) '!Q9+'Game 10 (16-11) '!Q9+'Game 11 (14-12) '!Q9+'Game 12 (14-15) '!Q9+'Game 13 (11-12) '!Q9+'Game 14 (12-22)'!Q9+'Game 15 (12-14)'!Q9+'Game 16 (16-14) '!Q9+'Game 17 (8-10) '!Q9+'Game 18 (19-14) '!Q9+'Playoff 1 (19-16)'!Q9+'Playoff 2 (8-12)'!Q9+'Playoff 3 (11-12)'!Q9</f>
        <v>0</v>
      </c>
      <c r="R9" s="30">
        <f>'Game 1 (9-19)'!R9+'Game 2 (15-21) '!R9+'Game 3 (9-5) '!R9+'Game 4 (19-10) '!R9+'Game 5 (14-15) '!R9+'Game 6 (15-12)'!R9+'Game 7 (13-13)'!R9+'Game 8 (12-16)'!R9+'Game 9 (15-5) '!R9+'Game 10 (16-11) '!R9+'Game 11 (14-12) '!R9+'Game 12 (14-15) '!R9+'Game 13 (11-12) '!R9+'Game 14 (12-22)'!R9+'Game 15 (12-14)'!R9+'Game 16 (16-14) '!R9+'Game 17 (8-10) '!R9+'Game 18 (19-14) '!R9+'Playoff 1 (19-16)'!R9+'Playoff 2 (8-12)'!R9+'Playoff 3 (11-12)'!R9</f>
        <v>0</v>
      </c>
      <c r="S9" s="30">
        <f>'Game 1 (9-19)'!S9+'Game 2 (15-21) '!S9+'Game 3 (9-5) '!S9+'Game 4 (19-10) '!S9+'Game 5 (14-15) '!S9+'Game 6 (15-12)'!S9+'Game 7 (13-13)'!S9+'Game 8 (12-16)'!S9+'Game 9 (15-5) '!S9+'Game 10 (16-11) '!S9+'Game 11 (14-12) '!S9+'Game 12 (14-15) '!S9+'Game 13 (11-12) '!S9+'Game 14 (12-22)'!S9+'Game 15 (12-14)'!S9+'Game 16 (16-14) '!S9+'Game 17 (8-10) '!S9+'Game 18 (19-14) '!S9+'Playoff 1 (19-16)'!S9+'Playoff 2 (8-12)'!S9+'Playoff 3 (11-12)'!S9</f>
        <v>1</v>
      </c>
      <c r="T9" s="11">
        <f t="shared" si="1"/>
        <v>0.61111111111111116</v>
      </c>
      <c r="U9" s="11">
        <f t="shared" si="2"/>
        <v>1.2777777777777777</v>
      </c>
      <c r="V9" s="11">
        <f t="shared" si="3"/>
        <v>0.61111111111111116</v>
      </c>
      <c r="W9" s="12">
        <f t="shared" si="4"/>
        <v>1.8888888888888888</v>
      </c>
    </row>
    <row r="10" spans="2:23" x14ac:dyDescent="0.4">
      <c r="B10" s="45"/>
      <c r="C10" t="s">
        <v>6</v>
      </c>
      <c r="D10" s="30">
        <f>'Game 1 (9-19)'!D10+'Game 2 (15-21) '!D10+'Game 3 (9-5) '!D10+'Game 4 (19-10) '!D10+'Game 5 (14-15) '!D10+'Game 6 (15-12)'!D10+'Game 7 (13-13)'!D10+'Game 8 (12-16)'!D10+'Game 9 (15-5) '!D10+'Game 10 (16-11) '!D10+'Game 11 (14-12) '!D10+'Game 12 (14-15) '!D10+'Game 13 (11-12) '!D10+'Game 14 (12-22)'!D10+'Game 15 (12-14)'!D10+'Game 16 (16-14) '!D10+'Game 17 (8-10) '!D10+'Game 18 (19-14) '!D10+'Playoff 1 (19-16)'!D10+'Playoff 2 (8-12)'!D10+'Playoff 3 (11-12)'!D10</f>
        <v>21</v>
      </c>
      <c r="E10" s="30">
        <f>'Game 1 (9-19)'!E10+'Game 2 (15-21) '!E10+'Game 3 (9-5) '!E10+'Game 4 (19-10) '!E10+'Game 5 (14-15) '!E10+'Game 6 (15-12)'!E10+'Game 7 (13-13)'!E10+'Game 8 (12-16)'!E10+'Game 9 (15-5) '!E10+'Game 10 (16-11) '!E10+'Game 11 (14-12) '!E10+'Game 12 (14-15) '!E10+'Game 13 (11-12) '!E10+'Game 14 (12-22)'!E10+'Game 15 (12-14)'!E10+'Game 16 (16-14) '!E10+'Game 17 (8-10) '!E10+'Game 18 (19-14) '!E10+'Playoff 1 (19-16)'!E10+'Playoff 2 (8-12)'!E10+'Playoff 3 (11-12)'!E10</f>
        <v>69</v>
      </c>
      <c r="F10" s="30">
        <f>'Game 1 (9-19)'!F10+'Game 2 (15-21) '!F10+'Game 3 (9-5) '!F10+'Game 4 (19-10) '!F10+'Game 5 (14-15) '!F10+'Game 6 (15-12)'!F10+'Game 7 (13-13)'!F10+'Game 8 (12-16)'!F10+'Game 9 (15-5) '!F10+'Game 10 (16-11) '!F10+'Game 11 (14-12) '!F10+'Game 12 (14-15) '!F10+'Game 13 (11-12) '!F10+'Game 14 (12-22)'!F10+'Game 15 (12-14)'!F10+'Game 16 (16-14) '!F10+'Game 17 (8-10) '!F10+'Game 18 (19-14) '!F10+'Playoff 1 (19-16)'!F10+'Playoff 2 (8-12)'!F10+'Playoff 3 (11-12)'!F10</f>
        <v>59</v>
      </c>
      <c r="G10" s="30">
        <f>'Game 1 (9-19)'!G10+'Game 2 (15-21) '!G10+'Game 3 (9-5) '!G10+'Game 4 (19-10) '!G10+'Game 5 (14-15) '!G10+'Game 6 (15-12)'!G10+'Game 7 (13-13)'!G10+'Game 8 (12-16)'!G10+'Game 9 (15-5) '!G10+'Game 10 (16-11) '!G10+'Game 11 (14-12) '!G10+'Game 12 (14-15) '!G10+'Game 13 (11-12) '!G10+'Game 14 (12-22)'!G10+'Game 15 (12-14)'!G10+'Game 16 (16-14) '!G10+'Game 17 (8-10) '!G10+'Game 18 (19-14) '!G10+'Playoff 1 (19-16)'!G10+'Playoff 2 (8-12)'!G10+'Playoff 3 (11-12)'!G10</f>
        <v>21</v>
      </c>
      <c r="H10" s="30">
        <f>'Game 1 (9-19)'!H10+'Game 2 (15-21) '!H10+'Game 3 (9-5) '!H10+'Game 4 (19-10) '!H10+'Game 5 (14-15) '!H10+'Game 6 (15-12)'!H10+'Game 7 (13-13)'!H10+'Game 8 (12-16)'!H10+'Game 9 (15-5) '!H10+'Game 10 (16-11) '!H10+'Game 11 (14-12) '!H10+'Game 12 (14-15) '!H10+'Game 13 (11-12) '!H10+'Game 14 (12-22)'!H10+'Game 15 (12-14)'!H10+'Game 16 (16-14) '!H10+'Game 17 (8-10) '!H10+'Game 18 (19-14) '!H10+'Playoff 1 (19-16)'!H10+'Playoff 2 (8-12)'!H10+'Playoff 3 (11-12)'!H10</f>
        <v>17</v>
      </c>
      <c r="I10" s="30">
        <f>'Game 1 (9-19)'!I10+'Game 2 (15-21) '!I10+'Game 3 (9-5) '!I10+'Game 4 (19-10) '!I10+'Game 5 (14-15) '!I10+'Game 6 (15-12)'!I10+'Game 7 (13-13)'!I10+'Game 8 (12-16)'!I10+'Game 9 (15-5) '!I10+'Game 10 (16-11) '!I10+'Game 11 (14-12) '!I10+'Game 12 (14-15) '!I10+'Game 13 (11-12) '!I10+'Game 14 (12-22)'!I10+'Game 15 (12-14)'!I10+'Game 16 (16-14) '!I10+'Game 17 (8-10) '!I10+'Game 18 (19-14) '!I10+'Playoff 1 (19-16)'!I10+'Playoff 2 (8-12)'!I10+'Playoff 3 (11-12)'!I10</f>
        <v>17</v>
      </c>
      <c r="J10" s="30">
        <f>'Game 1 (9-19)'!J10+'Game 2 (15-21) '!J10+'Game 3 (9-5) '!J10+'Game 4 (19-10) '!J10+'Game 5 (14-15) '!J10+'Game 6 (15-12)'!J10+'Game 7 (13-13)'!J10+'Game 8 (12-16)'!J10+'Game 9 (15-5) '!J10+'Game 10 (16-11) '!J10+'Game 11 (14-12) '!J10+'Game 12 (14-15) '!J10+'Game 13 (11-12) '!J10+'Game 14 (12-22)'!J10+'Game 15 (12-14)'!J10+'Game 16 (16-14) '!J10+'Game 17 (8-10) '!J10+'Game 18 (19-14) '!J10+'Playoff 1 (19-16)'!J10+'Playoff 2 (8-12)'!J10+'Playoff 3 (11-12)'!J10</f>
        <v>16</v>
      </c>
      <c r="K10" s="30">
        <f>'Game 1 (9-19)'!K10+'Game 2 (15-21) '!K10+'Game 3 (9-5) '!K10+'Game 4 (19-10) '!K10+'Game 5 (14-15) '!K10+'Game 6 (15-12)'!K10+'Game 7 (13-13)'!K10+'Game 8 (12-16)'!K10+'Game 9 (15-5) '!K10+'Game 10 (16-11) '!K10+'Game 11 (14-12) '!K10+'Game 12 (14-15) '!K10+'Game 13 (11-12) '!K10+'Game 14 (12-22)'!K10+'Game 15 (12-14)'!K10+'Game 16 (16-14) '!K10+'Game 17 (8-10) '!K10+'Game 18 (19-14) '!K10+'Playoff 1 (19-16)'!K10+'Playoff 2 (8-12)'!K10+'Playoff 3 (11-12)'!K10</f>
        <v>4</v>
      </c>
      <c r="L10" s="30">
        <f>'Game 1 (9-19)'!L10+'Game 2 (15-21) '!L10+'Game 3 (9-5) '!L10+'Game 4 (19-10) '!L10+'Game 5 (14-15) '!L10+'Game 6 (15-12)'!L10+'Game 7 (13-13)'!L10+'Game 8 (12-16)'!L10+'Game 9 (15-5) '!L10+'Game 10 (16-11) '!L10+'Game 11 (14-12) '!L10+'Game 12 (14-15) '!L10+'Game 13 (11-12) '!L10+'Game 14 (12-22)'!L10+'Game 15 (12-14)'!L10+'Game 16 (16-14) '!L10+'Game 17 (8-10) '!L10+'Game 18 (19-14) '!L10+'Playoff 1 (19-16)'!L10+'Playoff 2 (8-12)'!L10+'Playoff 3 (11-12)'!L10</f>
        <v>0</v>
      </c>
      <c r="M10" s="30">
        <f>'Game 1 (9-19)'!M10+'Game 2 (15-21) '!M10+'Game 3 (9-5) '!M10+'Game 4 (19-10) '!M10+'Game 5 (14-15) '!M10+'Game 6 (15-12)'!M10+'Game 7 (13-13)'!M10+'Game 8 (12-16)'!M10+'Game 9 (15-5) '!M10+'Game 10 (16-11) '!M10+'Game 11 (14-12) '!M10+'Game 12 (14-15) '!M10+'Game 13 (11-12) '!M10+'Game 14 (12-22)'!M10+'Game 15 (12-14)'!M10+'Game 16 (16-14) '!M10+'Game 17 (8-10) '!M10+'Game 18 (19-14) '!M10+'Playoff 1 (19-16)'!M10+'Playoff 2 (8-12)'!M10+'Playoff 3 (11-12)'!M10</f>
        <v>1</v>
      </c>
      <c r="N10" s="30">
        <f>'Game 1 (9-19)'!N10+'Game 2 (15-21) '!N10+'Game 3 (9-5) '!N10+'Game 4 (19-10) '!N10+'Game 5 (14-15) '!N10+'Game 6 (15-12)'!N10+'Game 7 (13-13)'!N10+'Game 8 (12-16)'!N10+'Game 9 (15-5) '!N10+'Game 10 (16-11) '!N10+'Game 11 (14-12) '!N10+'Game 12 (14-15) '!N10+'Game 13 (11-12) '!N10+'Game 14 (12-22)'!N10+'Game 15 (12-14)'!N10+'Game 16 (16-14) '!N10+'Game 17 (8-10) '!N10+'Game 18 (19-14) '!N10+'Playoff 1 (19-16)'!N10+'Playoff 2 (8-12)'!N10+'Playoff 3 (11-12)'!N10</f>
        <v>6</v>
      </c>
      <c r="O10" s="30">
        <f>'Game 1 (9-19)'!O10+'Game 2 (15-21) '!O10+'Game 3 (9-5) '!O10+'Game 4 (19-10) '!O10+'Game 5 (14-15) '!O10+'Game 6 (15-12)'!O10+'Game 7 (13-13)'!O10+'Game 8 (12-16)'!O10+'Game 9 (15-5) '!O10+'Game 10 (16-11) '!O10+'Game 11 (14-12) '!O10+'Game 12 (14-15) '!O10+'Game 13 (11-12) '!O10+'Game 14 (12-22)'!O10+'Game 15 (12-14)'!O10+'Game 16 (16-14) '!O10+'Game 17 (8-10) '!O10+'Game 18 (19-14) '!O10+'Playoff 1 (19-16)'!O10+'Playoff 2 (8-12)'!O10+'Playoff 3 (11-12)'!O10</f>
        <v>4</v>
      </c>
      <c r="P10" s="30">
        <f>'Game 1 (9-19)'!P10+'Game 2 (15-21) '!P10+'Game 3 (9-5) '!P10+'Game 4 (19-10) '!P10+'Game 5 (14-15) '!P10+'Game 6 (15-12)'!P10+'Game 7 (13-13)'!P10+'Game 8 (12-16)'!P10+'Game 9 (15-5) '!P10+'Game 10 (16-11) '!P10+'Game 11 (14-12) '!P10+'Game 12 (14-15) '!P10+'Game 13 (11-12) '!P10+'Game 14 (12-22)'!P10+'Game 15 (12-14)'!P10+'Game 16 (16-14) '!P10+'Game 17 (8-10) '!P10+'Game 18 (19-14) '!P10+'Playoff 1 (19-16)'!P10+'Playoff 2 (8-12)'!P10+'Playoff 3 (11-12)'!P10</f>
        <v>0</v>
      </c>
      <c r="Q10" s="30">
        <f>'Game 1 (9-19)'!Q10+'Game 2 (15-21) '!Q10+'Game 3 (9-5) '!Q10+'Game 4 (19-10) '!Q10+'Game 5 (14-15) '!Q10+'Game 6 (15-12)'!Q10+'Game 7 (13-13)'!Q10+'Game 8 (12-16)'!Q10+'Game 9 (15-5) '!Q10+'Game 10 (16-11) '!Q10+'Game 11 (14-12) '!Q10+'Game 12 (14-15) '!Q10+'Game 13 (11-12) '!Q10+'Game 14 (12-22)'!Q10+'Game 15 (12-14)'!Q10+'Game 16 (16-14) '!Q10+'Game 17 (8-10) '!Q10+'Game 18 (19-14) '!Q10+'Playoff 1 (19-16)'!Q10+'Playoff 2 (8-12)'!Q10+'Playoff 3 (11-12)'!Q10</f>
        <v>0</v>
      </c>
      <c r="R10" s="30">
        <f>'Game 1 (9-19)'!R10+'Game 2 (15-21) '!R10+'Game 3 (9-5) '!R10+'Game 4 (19-10) '!R10+'Game 5 (14-15) '!R10+'Game 6 (15-12)'!R10+'Game 7 (13-13)'!R10+'Game 8 (12-16)'!R10+'Game 9 (15-5) '!R10+'Game 10 (16-11) '!R10+'Game 11 (14-12) '!R10+'Game 12 (14-15) '!R10+'Game 13 (11-12) '!R10+'Game 14 (12-22)'!R10+'Game 15 (12-14)'!R10+'Game 16 (16-14) '!R10+'Game 17 (8-10) '!R10+'Game 18 (19-14) '!R10+'Playoff 1 (19-16)'!R10+'Playoff 2 (8-12)'!R10+'Playoff 3 (11-12)'!R10</f>
        <v>4</v>
      </c>
      <c r="S10" s="30">
        <f>'Game 1 (9-19)'!S10+'Game 2 (15-21) '!S10+'Game 3 (9-5) '!S10+'Game 4 (19-10) '!S10+'Game 5 (14-15) '!S10+'Game 6 (15-12)'!S10+'Game 7 (13-13)'!S10+'Game 8 (12-16)'!S10+'Game 9 (15-5) '!S10+'Game 10 (16-11) '!S10+'Game 11 (14-12) '!S10+'Game 12 (14-15) '!S10+'Game 13 (11-12) '!S10+'Game 14 (12-22)'!S10+'Game 15 (12-14)'!S10+'Game 16 (16-14) '!S10+'Game 17 (8-10) '!S10+'Game 18 (19-14) '!S10+'Playoff 1 (19-16)'!S10+'Playoff 2 (8-12)'!S10+'Playoff 3 (11-12)'!S10</f>
        <v>2</v>
      </c>
      <c r="T10" s="11">
        <f t="shared" si="1"/>
        <v>0.3559322033898305</v>
      </c>
      <c r="U10" s="11">
        <f t="shared" si="2"/>
        <v>0.47457627118644069</v>
      </c>
      <c r="V10" s="11">
        <f t="shared" si="3"/>
        <v>0.39130434782608697</v>
      </c>
      <c r="W10" s="12">
        <f t="shared" si="4"/>
        <v>0.86588061901252766</v>
      </c>
    </row>
    <row r="11" spans="2:23" x14ac:dyDescent="0.4">
      <c r="B11" s="45"/>
      <c r="C11" t="s">
        <v>95</v>
      </c>
      <c r="D11" s="30">
        <f>'Game 1 (9-19)'!D11+'Game 2 (15-21) '!D11+'Game 3 (9-5) '!D11+'Game 4 (19-10) '!D11+'Game 5 (14-15) '!D11+'Game 6 (15-12)'!D11+'Game 7 (13-13)'!D11+'Game 8 (12-16)'!D11+'Game 9 (15-5) '!D11+'Game 10 (16-11) '!D11+'Game 11 (14-12) '!D11+'Game 12 (14-15) '!D11+'Game 13 (11-12) '!D11+'Game 14 (12-22)'!D11+'Game 15 (12-14)'!D11+'Game 16 (16-14) '!D11+'Game 17 (8-10) '!D11+'Game 18 (19-14) '!D11+'Playoff 1 (19-16)'!D11+'Playoff 2 (8-12)'!D11+'Playoff 3 (11-12)'!D11</f>
        <v>21</v>
      </c>
      <c r="E11" s="30">
        <f>'Game 1 (9-19)'!E11+'Game 2 (15-21) '!E11+'Game 3 (9-5) '!E11+'Game 4 (19-10) '!E11+'Game 5 (14-15) '!E11+'Game 6 (15-12)'!E11+'Game 7 (13-13)'!E11+'Game 8 (12-16)'!E11+'Game 9 (15-5) '!E11+'Game 10 (16-11) '!E11+'Game 11 (14-12) '!E11+'Game 12 (14-15) '!E11+'Game 13 (11-12) '!E11+'Game 14 (12-22)'!E11+'Game 15 (12-14)'!E11+'Game 16 (16-14) '!E11+'Game 17 (8-10) '!E11+'Game 18 (19-14) '!E11+'Playoff 1 (19-16)'!E11+'Playoff 2 (8-12)'!E11+'Playoff 3 (11-12)'!E11</f>
        <v>71</v>
      </c>
      <c r="F11" s="30">
        <f>'Game 1 (9-19)'!F11+'Game 2 (15-21) '!F11+'Game 3 (9-5) '!F11+'Game 4 (19-10) '!F11+'Game 5 (14-15) '!F11+'Game 6 (15-12)'!F11+'Game 7 (13-13)'!F11+'Game 8 (12-16)'!F11+'Game 9 (15-5) '!F11+'Game 10 (16-11) '!F11+'Game 11 (14-12) '!F11+'Game 12 (14-15) '!F11+'Game 13 (11-12) '!F11+'Game 14 (12-22)'!F11+'Game 15 (12-14)'!F11+'Game 16 (16-14) '!F11+'Game 17 (8-10) '!F11+'Game 18 (19-14) '!F11+'Playoff 1 (19-16)'!F11+'Playoff 2 (8-12)'!F11+'Playoff 3 (11-12)'!F11</f>
        <v>62</v>
      </c>
      <c r="G11" s="30">
        <f>'Game 1 (9-19)'!G11+'Game 2 (15-21) '!G11+'Game 3 (9-5) '!G11+'Game 4 (19-10) '!G11+'Game 5 (14-15) '!G11+'Game 6 (15-12)'!G11+'Game 7 (13-13)'!G11+'Game 8 (12-16)'!G11+'Game 9 (15-5) '!G11+'Game 10 (16-11) '!G11+'Game 11 (14-12) '!G11+'Game 12 (14-15) '!G11+'Game 13 (11-12) '!G11+'Game 14 (12-22)'!G11+'Game 15 (12-14)'!G11+'Game 16 (16-14) '!G11+'Game 17 (8-10) '!G11+'Game 18 (19-14) '!G11+'Playoff 1 (19-16)'!G11+'Playoff 2 (8-12)'!G11+'Playoff 3 (11-12)'!G11</f>
        <v>42</v>
      </c>
      <c r="H11" s="30">
        <f>'Game 1 (9-19)'!H11+'Game 2 (15-21) '!H11+'Game 3 (9-5) '!H11+'Game 4 (19-10) '!H11+'Game 5 (14-15) '!H11+'Game 6 (15-12)'!H11+'Game 7 (13-13)'!H11+'Game 8 (12-16)'!H11+'Game 9 (15-5) '!H11+'Game 10 (16-11) '!H11+'Game 11 (14-12) '!H11+'Game 12 (14-15) '!H11+'Game 13 (11-12) '!H11+'Game 14 (12-22)'!H11+'Game 15 (12-14)'!H11+'Game 16 (16-14) '!H11+'Game 17 (8-10) '!H11+'Game 18 (19-14) '!H11+'Playoff 1 (19-16)'!H11+'Playoff 2 (8-12)'!H11+'Playoff 3 (11-12)'!H11</f>
        <v>21</v>
      </c>
      <c r="I11" s="30">
        <f>'Game 1 (9-19)'!I11+'Game 2 (15-21) '!I11+'Game 3 (9-5) '!I11+'Game 4 (19-10) '!I11+'Game 5 (14-15) '!I11+'Game 6 (15-12)'!I11+'Game 7 (13-13)'!I11+'Game 8 (12-16)'!I11+'Game 9 (15-5) '!I11+'Game 10 (16-11) '!I11+'Game 11 (14-12) '!I11+'Game 12 (14-15) '!I11+'Game 13 (11-12) '!I11+'Game 14 (12-22)'!I11+'Game 15 (12-14)'!I11+'Game 16 (16-14) '!I11+'Game 17 (8-10) '!I11+'Game 18 (19-14) '!I11+'Playoff 1 (19-16)'!I11+'Playoff 2 (8-12)'!I11+'Playoff 3 (11-12)'!I11</f>
        <v>26</v>
      </c>
      <c r="J11" s="30">
        <f>'Game 1 (9-19)'!J11+'Game 2 (15-21) '!J11+'Game 3 (9-5) '!J11+'Game 4 (19-10) '!J11+'Game 5 (14-15) '!J11+'Game 6 (15-12)'!J11+'Game 7 (13-13)'!J11+'Game 8 (12-16)'!J11+'Game 9 (15-5) '!J11+'Game 10 (16-11) '!J11+'Game 11 (14-12) '!J11+'Game 12 (14-15) '!J11+'Game 13 (11-12) '!J11+'Game 14 (12-22)'!J11+'Game 15 (12-14)'!J11+'Game 16 (16-14) '!J11+'Game 17 (8-10) '!J11+'Game 18 (19-14) '!J11+'Playoff 1 (19-16)'!J11+'Playoff 2 (8-12)'!J11+'Playoff 3 (11-12)'!J11</f>
        <v>28</v>
      </c>
      <c r="K11" s="30">
        <f>'Game 1 (9-19)'!K11+'Game 2 (15-21) '!K11+'Game 3 (9-5) '!K11+'Game 4 (19-10) '!K11+'Game 5 (14-15) '!K11+'Game 6 (15-12)'!K11+'Game 7 (13-13)'!K11+'Game 8 (12-16)'!K11+'Game 9 (15-5) '!K11+'Game 10 (16-11) '!K11+'Game 11 (14-12) '!K11+'Game 12 (14-15) '!K11+'Game 13 (11-12) '!K11+'Game 14 (12-22)'!K11+'Game 15 (12-14)'!K11+'Game 16 (16-14) '!K11+'Game 17 (8-10) '!K11+'Game 18 (19-14) '!K11+'Playoff 1 (19-16)'!K11+'Playoff 2 (8-12)'!K11+'Playoff 3 (11-12)'!K11</f>
        <v>8</v>
      </c>
      <c r="L11" s="30">
        <f>'Game 1 (9-19)'!L11+'Game 2 (15-21) '!L11+'Game 3 (9-5) '!L11+'Game 4 (19-10) '!L11+'Game 5 (14-15) '!L11+'Game 6 (15-12)'!L11+'Game 7 (13-13)'!L11+'Game 8 (12-16)'!L11+'Game 9 (15-5) '!L11+'Game 10 (16-11) '!L11+'Game 11 (14-12) '!L11+'Game 12 (14-15) '!L11+'Game 13 (11-12) '!L11+'Game 14 (12-22)'!L11+'Game 15 (12-14)'!L11+'Game 16 (16-14) '!L11+'Game 17 (8-10) '!L11+'Game 18 (19-14) '!L11+'Playoff 1 (19-16)'!L11+'Playoff 2 (8-12)'!L11+'Playoff 3 (11-12)'!L11</f>
        <v>5</v>
      </c>
      <c r="M11" s="30">
        <f>'Game 1 (9-19)'!M11+'Game 2 (15-21) '!M11+'Game 3 (9-5) '!M11+'Game 4 (19-10) '!M11+'Game 5 (14-15) '!M11+'Game 6 (15-12)'!M11+'Game 7 (13-13)'!M11+'Game 8 (12-16)'!M11+'Game 9 (15-5) '!M11+'Game 10 (16-11) '!M11+'Game 11 (14-12) '!M11+'Game 12 (14-15) '!M11+'Game 13 (11-12) '!M11+'Game 14 (12-22)'!M11+'Game 15 (12-14)'!M11+'Game 16 (16-14) '!M11+'Game 17 (8-10) '!M11+'Game 18 (19-14) '!M11+'Playoff 1 (19-16)'!M11+'Playoff 2 (8-12)'!M11+'Playoff 3 (11-12)'!M11</f>
        <v>1</v>
      </c>
      <c r="N11" s="30">
        <f>'Game 1 (9-19)'!N11+'Game 2 (15-21) '!N11+'Game 3 (9-5) '!N11+'Game 4 (19-10) '!N11+'Game 5 (14-15) '!N11+'Game 6 (15-12)'!N11+'Game 7 (13-13)'!N11+'Game 8 (12-16)'!N11+'Game 9 (15-5) '!N11+'Game 10 (16-11) '!N11+'Game 11 (14-12) '!N11+'Game 12 (14-15) '!N11+'Game 13 (11-12) '!N11+'Game 14 (12-22)'!N11+'Game 15 (12-14)'!N11+'Game 16 (16-14) '!N11+'Game 17 (8-10) '!N11+'Game 18 (19-14) '!N11+'Playoff 1 (19-16)'!N11+'Playoff 2 (8-12)'!N11+'Playoff 3 (11-12)'!N11</f>
        <v>9</v>
      </c>
      <c r="O11" s="30">
        <f>'Game 1 (9-19)'!O11+'Game 2 (15-21) '!O11+'Game 3 (9-5) '!O11+'Game 4 (19-10) '!O11+'Game 5 (14-15) '!O11+'Game 6 (15-12)'!O11+'Game 7 (13-13)'!O11+'Game 8 (12-16)'!O11+'Game 9 (15-5) '!O11+'Game 10 (16-11) '!O11+'Game 11 (14-12) '!O11+'Game 12 (14-15) '!O11+'Game 13 (11-12) '!O11+'Game 14 (12-22)'!O11+'Game 15 (12-14)'!O11+'Game 16 (16-14) '!O11+'Game 17 (8-10) '!O11+'Game 18 (19-14) '!O11+'Playoff 1 (19-16)'!O11+'Playoff 2 (8-12)'!O11+'Playoff 3 (11-12)'!O11</f>
        <v>2</v>
      </c>
      <c r="P11" s="30">
        <f>'Game 1 (9-19)'!P11+'Game 2 (15-21) '!P11+'Game 3 (9-5) '!P11+'Game 4 (19-10) '!P11+'Game 5 (14-15) '!P11+'Game 6 (15-12)'!P11+'Game 7 (13-13)'!P11+'Game 8 (12-16)'!P11+'Game 9 (15-5) '!P11+'Game 10 (16-11) '!P11+'Game 11 (14-12) '!P11+'Game 12 (14-15) '!P11+'Game 13 (11-12) '!P11+'Game 14 (12-22)'!P11+'Game 15 (12-14)'!P11+'Game 16 (16-14) '!P11+'Game 17 (8-10) '!P11+'Game 18 (19-14) '!P11+'Playoff 1 (19-16)'!P11+'Playoff 2 (8-12)'!P11+'Playoff 3 (11-12)'!P11</f>
        <v>2</v>
      </c>
      <c r="Q11" s="30">
        <f>'Game 1 (9-19)'!Q11+'Game 2 (15-21) '!Q11+'Game 3 (9-5) '!Q11+'Game 4 (19-10) '!Q11+'Game 5 (14-15) '!Q11+'Game 6 (15-12)'!Q11+'Game 7 (13-13)'!Q11+'Game 8 (12-16)'!Q11+'Game 9 (15-5) '!Q11+'Game 10 (16-11) '!Q11+'Game 11 (14-12) '!Q11+'Game 12 (14-15) '!Q11+'Game 13 (11-12) '!Q11+'Game 14 (12-22)'!Q11+'Game 15 (12-14)'!Q11+'Game 16 (16-14) '!Q11+'Game 17 (8-10) '!Q11+'Game 18 (19-14) '!Q11+'Playoff 1 (19-16)'!Q11+'Playoff 2 (8-12)'!Q11+'Playoff 3 (11-12)'!Q11</f>
        <v>0</v>
      </c>
      <c r="R11" s="30">
        <f>'Game 1 (9-19)'!R11+'Game 2 (15-21) '!R11+'Game 3 (9-5) '!R11+'Game 4 (19-10) '!R11+'Game 5 (14-15) '!R11+'Game 6 (15-12)'!R11+'Game 7 (13-13)'!R11+'Game 8 (12-16)'!R11+'Game 9 (15-5) '!R11+'Game 10 (16-11) '!R11+'Game 11 (14-12) '!R11+'Game 12 (14-15) '!R11+'Game 13 (11-12) '!R11+'Game 14 (12-22)'!R11+'Game 15 (12-14)'!R11+'Game 16 (16-14) '!R11+'Game 17 (8-10) '!R11+'Game 18 (19-14) '!R11+'Playoff 1 (19-16)'!R11+'Playoff 2 (8-12)'!R11+'Playoff 3 (11-12)'!R11</f>
        <v>0</v>
      </c>
      <c r="S11" s="30">
        <f>'Game 1 (9-19)'!S11+'Game 2 (15-21) '!S11+'Game 3 (9-5) '!S11+'Game 4 (19-10) '!S11+'Game 5 (14-15) '!S11+'Game 6 (15-12)'!S11+'Game 7 (13-13)'!S11+'Game 8 (12-16)'!S11+'Game 9 (15-5) '!S11+'Game 10 (16-11) '!S11+'Game 11 (14-12) '!S11+'Game 12 (14-15) '!S11+'Game 13 (11-12) '!S11+'Game 14 (12-22)'!S11+'Game 15 (12-14)'!S11+'Game 16 (16-14) '!S11+'Game 17 (8-10) '!S11+'Game 18 (19-14) '!S11+'Playoff 1 (19-16)'!S11+'Playoff 2 (8-12)'!S11+'Playoff 3 (11-12)'!S11</f>
        <v>1</v>
      </c>
      <c r="T11" s="11">
        <f t="shared" si="1"/>
        <v>0.67741935483870963</v>
      </c>
      <c r="U11" s="11">
        <f t="shared" si="2"/>
        <v>1.0161290322580645</v>
      </c>
      <c r="V11" s="11">
        <f t="shared" si="3"/>
        <v>0.71830985915492962</v>
      </c>
      <c r="W11" s="12">
        <f t="shared" si="4"/>
        <v>1.734438891412994</v>
      </c>
    </row>
    <row r="12" spans="2:23" x14ac:dyDescent="0.4">
      <c r="B12" s="45"/>
      <c r="C12" t="s">
        <v>1</v>
      </c>
      <c r="D12" s="30">
        <f>'Game 1 (9-19)'!D12+'Game 2 (15-21) '!D12+'Game 3 (9-5) '!D12+'Game 4 (19-10) '!D12+'Game 5 (14-15) '!D12+'Game 6 (15-12)'!D12+'Game 7 (13-13)'!D12+'Game 8 (12-16)'!D12+'Game 9 (15-5) '!D12+'Game 10 (16-11) '!D12+'Game 11 (14-12) '!D12+'Game 12 (14-15) '!D12+'Game 13 (11-12) '!D12+'Game 14 (12-22)'!D12+'Game 15 (12-14)'!D12+'Game 16 (16-14) '!D12+'Game 17 (8-10) '!D12+'Game 18 (19-14) '!D12+'Playoff 1 (19-16)'!D12+'Playoff 2 (8-12)'!D12+'Playoff 3 (11-12)'!D12</f>
        <v>17</v>
      </c>
      <c r="E12" s="30">
        <f>'Game 1 (9-19)'!E12+'Game 2 (15-21) '!E12+'Game 3 (9-5) '!E12+'Game 4 (19-10) '!E12+'Game 5 (14-15) '!E12+'Game 6 (15-12)'!E12+'Game 7 (13-13)'!E12+'Game 8 (12-16)'!E12+'Game 9 (15-5) '!E12+'Game 10 (16-11) '!E12+'Game 11 (14-12) '!E12+'Game 12 (14-15) '!E12+'Game 13 (11-12) '!E12+'Game 14 (12-22)'!E12+'Game 15 (12-14)'!E12+'Game 16 (16-14) '!E12+'Game 17 (8-10) '!E12+'Game 18 (19-14) '!E12+'Playoff 1 (19-16)'!E12+'Playoff 2 (8-12)'!E12+'Playoff 3 (11-12)'!E12</f>
        <v>51</v>
      </c>
      <c r="F12" s="30">
        <f>'Game 1 (9-19)'!F12+'Game 2 (15-21) '!F12+'Game 3 (9-5) '!F12+'Game 4 (19-10) '!F12+'Game 5 (14-15) '!F12+'Game 6 (15-12)'!F12+'Game 7 (13-13)'!F12+'Game 8 (12-16)'!F12+'Game 9 (15-5) '!F12+'Game 10 (16-11) '!F12+'Game 11 (14-12) '!F12+'Game 12 (14-15) '!F12+'Game 13 (11-12) '!F12+'Game 14 (12-22)'!F12+'Game 15 (12-14)'!F12+'Game 16 (16-14) '!F12+'Game 17 (8-10) '!F12+'Game 18 (19-14) '!F12+'Playoff 1 (19-16)'!F12+'Playoff 2 (8-12)'!F12+'Playoff 3 (11-12)'!F12</f>
        <v>44</v>
      </c>
      <c r="G12" s="30">
        <f>'Game 1 (9-19)'!G12+'Game 2 (15-21) '!G12+'Game 3 (9-5) '!G12+'Game 4 (19-10) '!G12+'Game 5 (14-15) '!G12+'Game 6 (15-12)'!G12+'Game 7 (13-13)'!G12+'Game 8 (12-16)'!G12+'Game 9 (15-5) '!G12+'Game 10 (16-11) '!G12+'Game 11 (14-12) '!G12+'Game 12 (14-15) '!G12+'Game 13 (11-12) '!G12+'Game 14 (12-22)'!G12+'Game 15 (12-14)'!G12+'Game 16 (16-14) '!G12+'Game 17 (8-10) '!G12+'Game 18 (19-14) '!G12+'Playoff 1 (19-16)'!G12+'Playoff 2 (8-12)'!G12+'Playoff 3 (11-12)'!G12</f>
        <v>24</v>
      </c>
      <c r="H12" s="30">
        <f>'Game 1 (9-19)'!H12+'Game 2 (15-21) '!H12+'Game 3 (9-5) '!H12+'Game 4 (19-10) '!H12+'Game 5 (14-15) '!H12+'Game 6 (15-12)'!H12+'Game 7 (13-13)'!H12+'Game 8 (12-16)'!H12+'Game 9 (15-5) '!H12+'Game 10 (16-11) '!H12+'Game 11 (14-12) '!H12+'Game 12 (14-15) '!H12+'Game 13 (11-12) '!H12+'Game 14 (12-22)'!H12+'Game 15 (12-14)'!H12+'Game 16 (16-14) '!H12+'Game 17 (8-10) '!H12+'Game 18 (19-14) '!H12+'Playoff 1 (19-16)'!H12+'Playoff 2 (8-12)'!H12+'Playoff 3 (11-12)'!H12</f>
        <v>19</v>
      </c>
      <c r="I12" s="30">
        <f>'Game 1 (9-19)'!I12+'Game 2 (15-21) '!I12+'Game 3 (9-5) '!I12+'Game 4 (19-10) '!I12+'Game 5 (14-15) '!I12+'Game 6 (15-12)'!I12+'Game 7 (13-13)'!I12+'Game 8 (12-16)'!I12+'Game 9 (15-5) '!I12+'Game 10 (16-11) '!I12+'Game 11 (14-12) '!I12+'Game 12 (14-15) '!I12+'Game 13 (11-12) '!I12+'Game 14 (12-22)'!I12+'Game 15 (12-14)'!I12+'Game 16 (16-14) '!I12+'Game 17 (8-10) '!I12+'Game 18 (19-14) '!I12+'Playoff 1 (19-16)'!I12+'Playoff 2 (8-12)'!I12+'Playoff 3 (11-12)'!I12</f>
        <v>17</v>
      </c>
      <c r="J12" s="30">
        <f>'Game 1 (9-19)'!J12+'Game 2 (15-21) '!J12+'Game 3 (9-5) '!J12+'Game 4 (19-10) '!J12+'Game 5 (14-15) '!J12+'Game 6 (15-12)'!J12+'Game 7 (13-13)'!J12+'Game 8 (12-16)'!J12+'Game 9 (15-5) '!J12+'Game 10 (16-11) '!J12+'Game 11 (14-12) '!J12+'Game 12 (14-15) '!J12+'Game 13 (11-12) '!J12+'Game 14 (12-22)'!J12+'Game 15 (12-14)'!J12+'Game 16 (16-14) '!J12+'Game 17 (8-10) '!J12+'Game 18 (19-14) '!J12+'Playoff 1 (19-16)'!J12+'Playoff 2 (8-12)'!J12+'Playoff 3 (11-12)'!J12</f>
        <v>23</v>
      </c>
      <c r="K12" s="30">
        <f>'Game 1 (9-19)'!K12+'Game 2 (15-21) '!K12+'Game 3 (9-5) '!K12+'Game 4 (19-10) '!K12+'Game 5 (14-15) '!K12+'Game 6 (15-12)'!K12+'Game 7 (13-13)'!K12+'Game 8 (12-16)'!K12+'Game 9 (15-5) '!K12+'Game 10 (16-11) '!K12+'Game 11 (14-12) '!K12+'Game 12 (14-15) '!K12+'Game 13 (11-12) '!K12+'Game 14 (12-22)'!K12+'Game 15 (12-14)'!K12+'Game 16 (16-14) '!K12+'Game 17 (8-10) '!K12+'Game 18 (19-14) '!K12+'Playoff 1 (19-16)'!K12+'Playoff 2 (8-12)'!K12+'Playoff 3 (11-12)'!K12</f>
        <v>0</v>
      </c>
      <c r="L12" s="30">
        <f>'Game 1 (9-19)'!L12+'Game 2 (15-21) '!L12+'Game 3 (9-5) '!L12+'Game 4 (19-10) '!L12+'Game 5 (14-15) '!L12+'Game 6 (15-12)'!L12+'Game 7 (13-13)'!L12+'Game 8 (12-16)'!L12+'Game 9 (15-5) '!L12+'Game 10 (16-11) '!L12+'Game 11 (14-12) '!L12+'Game 12 (14-15) '!L12+'Game 13 (11-12) '!L12+'Game 14 (12-22)'!L12+'Game 15 (12-14)'!L12+'Game 16 (16-14) '!L12+'Game 17 (8-10) '!L12+'Game 18 (19-14) '!L12+'Playoff 1 (19-16)'!L12+'Playoff 2 (8-12)'!L12+'Playoff 3 (11-12)'!L12</f>
        <v>1</v>
      </c>
      <c r="M12" s="30">
        <f>'Game 1 (9-19)'!M12+'Game 2 (15-21) '!M12+'Game 3 (9-5) '!M12+'Game 4 (19-10) '!M12+'Game 5 (14-15) '!M12+'Game 6 (15-12)'!M12+'Game 7 (13-13)'!M12+'Game 8 (12-16)'!M12+'Game 9 (15-5) '!M12+'Game 10 (16-11) '!M12+'Game 11 (14-12) '!M12+'Game 12 (14-15) '!M12+'Game 13 (11-12) '!M12+'Game 14 (12-22)'!M12+'Game 15 (12-14)'!M12+'Game 16 (16-14) '!M12+'Game 17 (8-10) '!M12+'Game 18 (19-14) '!M12+'Playoff 1 (19-16)'!M12+'Playoff 2 (8-12)'!M12+'Playoff 3 (11-12)'!M12</f>
        <v>0</v>
      </c>
      <c r="N12" s="30">
        <f>'Game 1 (9-19)'!N12+'Game 2 (15-21) '!N12+'Game 3 (9-5) '!N12+'Game 4 (19-10) '!N12+'Game 5 (14-15) '!N12+'Game 6 (15-12)'!N12+'Game 7 (13-13)'!N12+'Game 8 (12-16)'!N12+'Game 9 (15-5) '!N12+'Game 10 (16-11) '!N12+'Game 11 (14-12) '!N12+'Game 12 (14-15) '!N12+'Game 13 (11-12) '!N12+'Game 14 (12-22)'!N12+'Game 15 (12-14)'!N12+'Game 16 (16-14) '!N12+'Game 17 (8-10) '!N12+'Game 18 (19-14) '!N12+'Playoff 1 (19-16)'!N12+'Playoff 2 (8-12)'!N12+'Playoff 3 (11-12)'!N12</f>
        <v>5</v>
      </c>
      <c r="O12" s="30">
        <f>'Game 1 (9-19)'!O12+'Game 2 (15-21) '!O12+'Game 3 (9-5) '!O12+'Game 4 (19-10) '!O12+'Game 5 (14-15) '!O12+'Game 6 (15-12)'!O12+'Game 7 (13-13)'!O12+'Game 8 (12-16)'!O12+'Game 9 (15-5) '!O12+'Game 10 (16-11) '!O12+'Game 11 (14-12) '!O12+'Game 12 (14-15) '!O12+'Game 13 (11-12) '!O12+'Game 14 (12-22)'!O12+'Game 15 (12-14)'!O12+'Game 16 (16-14) '!O12+'Game 17 (8-10) '!O12+'Game 18 (19-14) '!O12+'Playoff 1 (19-16)'!O12+'Playoff 2 (8-12)'!O12+'Playoff 3 (11-12)'!O12</f>
        <v>0</v>
      </c>
      <c r="P12" s="30">
        <f>'Game 1 (9-19)'!P12+'Game 2 (15-21) '!P12+'Game 3 (9-5) '!P12+'Game 4 (19-10) '!P12+'Game 5 (14-15) '!P12+'Game 6 (15-12)'!P12+'Game 7 (13-13)'!P12+'Game 8 (12-16)'!P12+'Game 9 (15-5) '!P12+'Game 10 (16-11) '!P12+'Game 11 (14-12) '!P12+'Game 12 (14-15) '!P12+'Game 13 (11-12) '!P12+'Game 14 (12-22)'!P12+'Game 15 (12-14)'!P12+'Game 16 (16-14) '!P12+'Game 17 (8-10) '!P12+'Game 18 (19-14) '!P12+'Playoff 1 (19-16)'!P12+'Playoff 2 (8-12)'!P12+'Playoff 3 (11-12)'!P12</f>
        <v>0</v>
      </c>
      <c r="Q12" s="30">
        <f>'Game 1 (9-19)'!Q12+'Game 2 (15-21) '!Q12+'Game 3 (9-5) '!Q12+'Game 4 (19-10) '!Q12+'Game 5 (14-15) '!Q12+'Game 6 (15-12)'!Q12+'Game 7 (13-13)'!Q12+'Game 8 (12-16)'!Q12+'Game 9 (15-5) '!Q12+'Game 10 (16-11) '!Q12+'Game 11 (14-12) '!Q12+'Game 12 (14-15) '!Q12+'Game 13 (11-12) '!Q12+'Game 14 (12-22)'!Q12+'Game 15 (12-14)'!Q12+'Game 16 (16-14) '!Q12+'Game 17 (8-10) '!Q12+'Game 18 (19-14) '!Q12+'Playoff 1 (19-16)'!Q12+'Playoff 2 (8-12)'!Q12+'Playoff 3 (11-12)'!Q12</f>
        <v>0</v>
      </c>
      <c r="R12" s="30">
        <f>'Game 1 (9-19)'!R12+'Game 2 (15-21) '!R12+'Game 3 (9-5) '!R12+'Game 4 (19-10) '!R12+'Game 5 (14-15) '!R12+'Game 6 (15-12)'!R12+'Game 7 (13-13)'!R12+'Game 8 (12-16)'!R12+'Game 9 (15-5) '!R12+'Game 10 (16-11) '!R12+'Game 11 (14-12) '!R12+'Game 12 (14-15) '!R12+'Game 13 (11-12) '!R12+'Game 14 (12-22)'!R12+'Game 15 (12-14)'!R12+'Game 16 (16-14) '!R12+'Game 17 (8-10) '!R12+'Game 18 (19-14) '!R12+'Playoff 1 (19-16)'!R12+'Playoff 2 (8-12)'!R12+'Playoff 3 (11-12)'!R12</f>
        <v>2</v>
      </c>
      <c r="S12" s="30">
        <f>'Game 1 (9-19)'!S12+'Game 2 (15-21) '!S12+'Game 3 (9-5) '!S12+'Game 4 (19-10) '!S12+'Game 5 (14-15) '!S12+'Game 6 (15-12)'!S12+'Game 7 (13-13)'!S12+'Game 8 (12-16)'!S12+'Game 9 (15-5) '!S12+'Game 10 (16-11) '!S12+'Game 11 (14-12) '!S12+'Game 12 (14-15) '!S12+'Game 13 (11-12) '!S12+'Game 14 (12-22)'!S12+'Game 15 (12-14)'!S12+'Game 16 (16-14) '!S12+'Game 17 (8-10) '!S12+'Game 18 (19-14) '!S12+'Playoff 1 (19-16)'!S12+'Playoff 2 (8-12)'!S12+'Playoff 3 (11-12)'!S12</f>
        <v>0</v>
      </c>
      <c r="T12" s="11">
        <f t="shared" si="1"/>
        <v>0.54545454545454541</v>
      </c>
      <c r="U12" s="11">
        <f t="shared" si="2"/>
        <v>0.59090909090909094</v>
      </c>
      <c r="V12" s="11">
        <f t="shared" si="3"/>
        <v>0.56862745098039214</v>
      </c>
      <c r="W12" s="12">
        <f t="shared" si="4"/>
        <v>1.1595365418894832</v>
      </c>
    </row>
    <row r="13" spans="2:23" x14ac:dyDescent="0.4">
      <c r="B13" s="45"/>
      <c r="C13" t="s">
        <v>96</v>
      </c>
      <c r="D13" s="30">
        <f>'Game 1 (9-19)'!D13+'Game 2 (15-21) '!D13+'Game 3 (9-5) '!D13+'Game 4 (19-10) '!D13+'Game 5 (14-15) '!D13+'Game 6 (15-12)'!D13+'Game 7 (13-13)'!D13+'Game 8 (12-16)'!D13+'Game 9 (15-5) '!D13+'Game 10 (16-11) '!D13+'Game 11 (14-12) '!D13+'Game 12 (14-15) '!D13+'Game 13 (11-12) '!D13+'Game 14 (12-22)'!D13+'Game 15 (12-14)'!D13+'Game 16 (16-14) '!D13+'Game 17 (8-10) '!D13+'Game 18 (19-14) '!D13+'Playoff 1 (19-16)'!D13+'Playoff 2 (8-12)'!D13+'Playoff 3 (11-12)'!D13</f>
        <v>21</v>
      </c>
      <c r="E13" s="30">
        <f>'Game 1 (9-19)'!E13+'Game 2 (15-21) '!E13+'Game 3 (9-5) '!E13+'Game 4 (19-10) '!E13+'Game 5 (14-15) '!E13+'Game 6 (15-12)'!E13+'Game 7 (13-13)'!E13+'Game 8 (12-16)'!E13+'Game 9 (15-5) '!E13+'Game 10 (16-11) '!E13+'Game 11 (14-12) '!E13+'Game 12 (14-15) '!E13+'Game 13 (11-12) '!E13+'Game 14 (12-22)'!E13+'Game 15 (12-14)'!E13+'Game 16 (16-14) '!E13+'Game 17 (8-10) '!E13+'Game 18 (19-14) '!E13+'Playoff 1 (19-16)'!E13+'Playoff 2 (8-12)'!E13+'Playoff 3 (11-12)'!E13</f>
        <v>67</v>
      </c>
      <c r="F13" s="30">
        <f>'Game 1 (9-19)'!F13+'Game 2 (15-21) '!F13+'Game 3 (9-5) '!F13+'Game 4 (19-10) '!F13+'Game 5 (14-15) '!F13+'Game 6 (15-12)'!F13+'Game 7 (13-13)'!F13+'Game 8 (12-16)'!F13+'Game 9 (15-5) '!F13+'Game 10 (16-11) '!F13+'Game 11 (14-12) '!F13+'Game 12 (14-15) '!F13+'Game 13 (11-12) '!F13+'Game 14 (12-22)'!F13+'Game 15 (12-14)'!F13+'Game 16 (16-14) '!F13+'Game 17 (8-10) '!F13+'Game 18 (19-14) '!F13+'Playoff 1 (19-16)'!F13+'Playoff 2 (8-12)'!F13+'Playoff 3 (11-12)'!F13</f>
        <v>64</v>
      </c>
      <c r="G13" s="30">
        <f>'Game 1 (9-19)'!G13+'Game 2 (15-21) '!G13+'Game 3 (9-5) '!G13+'Game 4 (19-10) '!G13+'Game 5 (14-15) '!G13+'Game 6 (15-12)'!G13+'Game 7 (13-13)'!G13+'Game 8 (12-16)'!G13+'Game 9 (15-5) '!G13+'Game 10 (16-11) '!G13+'Game 11 (14-12) '!G13+'Game 12 (14-15) '!G13+'Game 13 (11-12) '!G13+'Game 14 (12-22)'!G13+'Game 15 (12-14)'!G13+'Game 16 (16-14) '!G13+'Game 17 (8-10) '!G13+'Game 18 (19-14) '!G13+'Playoff 1 (19-16)'!G13+'Playoff 2 (8-12)'!G13+'Playoff 3 (11-12)'!G13</f>
        <v>31</v>
      </c>
      <c r="H13" s="30">
        <f>'Game 1 (9-19)'!H13+'Game 2 (15-21) '!H13+'Game 3 (9-5) '!H13+'Game 4 (19-10) '!H13+'Game 5 (14-15) '!H13+'Game 6 (15-12)'!H13+'Game 7 (13-13)'!H13+'Game 8 (12-16)'!H13+'Game 9 (15-5) '!H13+'Game 10 (16-11) '!H13+'Game 11 (14-12) '!H13+'Game 12 (14-15) '!H13+'Game 13 (11-12) '!H13+'Game 14 (12-22)'!H13+'Game 15 (12-14)'!H13+'Game 16 (16-14) '!H13+'Game 17 (8-10) '!H13+'Game 18 (19-14) '!H13+'Playoff 1 (19-16)'!H13+'Playoff 2 (8-12)'!H13+'Playoff 3 (11-12)'!H13</f>
        <v>22</v>
      </c>
      <c r="I13" s="30">
        <f>'Game 1 (9-19)'!I13+'Game 2 (15-21) '!I13+'Game 3 (9-5) '!I13+'Game 4 (19-10) '!I13+'Game 5 (14-15) '!I13+'Game 6 (15-12)'!I13+'Game 7 (13-13)'!I13+'Game 8 (12-16)'!I13+'Game 9 (15-5) '!I13+'Game 10 (16-11) '!I13+'Game 11 (14-12) '!I13+'Game 12 (14-15) '!I13+'Game 13 (11-12) '!I13+'Game 14 (12-22)'!I13+'Game 15 (12-14)'!I13+'Game 16 (16-14) '!I13+'Game 17 (8-10) '!I13+'Game 18 (19-14) '!I13+'Playoff 1 (19-16)'!I13+'Playoff 2 (8-12)'!I13+'Playoff 3 (11-12)'!I13</f>
        <v>25</v>
      </c>
      <c r="J13" s="30">
        <f>'Game 1 (9-19)'!J13+'Game 2 (15-21) '!J13+'Game 3 (9-5) '!J13+'Game 4 (19-10) '!J13+'Game 5 (14-15) '!J13+'Game 6 (15-12)'!J13+'Game 7 (13-13)'!J13+'Game 8 (12-16)'!J13+'Game 9 (15-5) '!J13+'Game 10 (16-11) '!J13+'Game 11 (14-12) '!J13+'Game 12 (14-15) '!J13+'Game 13 (11-12) '!J13+'Game 14 (12-22)'!J13+'Game 15 (12-14)'!J13+'Game 16 (16-14) '!J13+'Game 17 (8-10) '!J13+'Game 18 (19-14) '!J13+'Playoff 1 (19-16)'!J13+'Playoff 2 (8-12)'!J13+'Playoff 3 (11-12)'!J13</f>
        <v>22</v>
      </c>
      <c r="K13" s="30">
        <f>'Game 1 (9-19)'!K13+'Game 2 (15-21) '!K13+'Game 3 (9-5) '!K13+'Game 4 (19-10) '!K13+'Game 5 (14-15) '!K13+'Game 6 (15-12)'!K13+'Game 7 (13-13)'!K13+'Game 8 (12-16)'!K13+'Game 9 (15-5) '!K13+'Game 10 (16-11) '!K13+'Game 11 (14-12) '!K13+'Game 12 (14-15) '!K13+'Game 13 (11-12) '!K13+'Game 14 (12-22)'!K13+'Game 15 (12-14)'!K13+'Game 16 (16-14) '!K13+'Game 17 (8-10) '!K13+'Game 18 (19-14) '!K13+'Playoff 1 (19-16)'!K13+'Playoff 2 (8-12)'!K13+'Playoff 3 (11-12)'!K13</f>
        <v>7</v>
      </c>
      <c r="L13" s="30">
        <f>'Game 1 (9-19)'!L13+'Game 2 (15-21) '!L13+'Game 3 (9-5) '!L13+'Game 4 (19-10) '!L13+'Game 5 (14-15) '!L13+'Game 6 (15-12)'!L13+'Game 7 (13-13)'!L13+'Game 8 (12-16)'!L13+'Game 9 (15-5) '!L13+'Game 10 (16-11) '!L13+'Game 11 (14-12) '!L13+'Game 12 (14-15) '!L13+'Game 13 (11-12) '!L13+'Game 14 (12-22)'!L13+'Game 15 (12-14)'!L13+'Game 16 (16-14) '!L13+'Game 17 (8-10) '!L13+'Game 18 (19-14) '!L13+'Playoff 1 (19-16)'!L13+'Playoff 2 (8-12)'!L13+'Playoff 3 (11-12)'!L13</f>
        <v>1</v>
      </c>
      <c r="M13" s="30">
        <f>'Game 1 (9-19)'!M13+'Game 2 (15-21) '!M13+'Game 3 (9-5) '!M13+'Game 4 (19-10) '!M13+'Game 5 (14-15) '!M13+'Game 6 (15-12)'!M13+'Game 7 (13-13)'!M13+'Game 8 (12-16)'!M13+'Game 9 (15-5) '!M13+'Game 10 (16-11) '!M13+'Game 11 (14-12) '!M13+'Game 12 (14-15) '!M13+'Game 13 (11-12) '!M13+'Game 14 (12-22)'!M13+'Game 15 (12-14)'!M13+'Game 16 (16-14) '!M13+'Game 17 (8-10) '!M13+'Game 18 (19-14) '!M13+'Playoff 1 (19-16)'!M13+'Playoff 2 (8-12)'!M13+'Playoff 3 (11-12)'!M13</f>
        <v>3</v>
      </c>
      <c r="N13" s="30">
        <f>'Game 1 (9-19)'!N13+'Game 2 (15-21) '!N13+'Game 3 (9-5) '!N13+'Game 4 (19-10) '!N13+'Game 5 (14-15) '!N13+'Game 6 (15-12)'!N13+'Game 7 (13-13)'!N13+'Game 8 (12-16)'!N13+'Game 9 (15-5) '!N13+'Game 10 (16-11) '!N13+'Game 11 (14-12) '!N13+'Game 12 (14-15) '!N13+'Game 13 (11-12) '!N13+'Game 14 (12-22)'!N13+'Game 15 (12-14)'!N13+'Game 16 (16-14) '!N13+'Game 17 (8-10) '!N13+'Game 18 (19-14) '!N13+'Playoff 1 (19-16)'!N13+'Playoff 2 (8-12)'!N13+'Playoff 3 (11-12)'!N13</f>
        <v>2</v>
      </c>
      <c r="O13" s="30">
        <f>'Game 1 (9-19)'!O13+'Game 2 (15-21) '!O13+'Game 3 (9-5) '!O13+'Game 4 (19-10) '!O13+'Game 5 (14-15) '!O13+'Game 6 (15-12)'!O13+'Game 7 (13-13)'!O13+'Game 8 (12-16)'!O13+'Game 9 (15-5) '!O13+'Game 10 (16-11) '!O13+'Game 11 (14-12) '!O13+'Game 12 (14-15) '!O13+'Game 13 (11-12) '!O13+'Game 14 (12-22)'!O13+'Game 15 (12-14)'!O13+'Game 16 (16-14) '!O13+'Game 17 (8-10) '!O13+'Game 18 (19-14) '!O13+'Playoff 1 (19-16)'!O13+'Playoff 2 (8-12)'!O13+'Playoff 3 (11-12)'!O13</f>
        <v>3</v>
      </c>
      <c r="P13" s="30">
        <f>'Game 1 (9-19)'!P13+'Game 2 (15-21) '!P13+'Game 3 (9-5) '!P13+'Game 4 (19-10) '!P13+'Game 5 (14-15) '!P13+'Game 6 (15-12)'!P13+'Game 7 (13-13)'!P13+'Game 8 (12-16)'!P13+'Game 9 (15-5) '!P13+'Game 10 (16-11) '!P13+'Game 11 (14-12) '!P13+'Game 12 (14-15) '!P13+'Game 13 (11-12) '!P13+'Game 14 (12-22)'!P13+'Game 15 (12-14)'!P13+'Game 16 (16-14) '!P13+'Game 17 (8-10) '!P13+'Game 18 (19-14) '!P13+'Playoff 1 (19-16)'!P13+'Playoff 2 (8-12)'!P13+'Playoff 3 (11-12)'!P13</f>
        <v>3</v>
      </c>
      <c r="Q13" s="30">
        <f>'Game 1 (9-19)'!Q13+'Game 2 (15-21) '!Q13+'Game 3 (9-5) '!Q13+'Game 4 (19-10) '!Q13+'Game 5 (14-15) '!Q13+'Game 6 (15-12)'!Q13+'Game 7 (13-13)'!Q13+'Game 8 (12-16)'!Q13+'Game 9 (15-5) '!Q13+'Game 10 (16-11) '!Q13+'Game 11 (14-12) '!Q13+'Game 12 (14-15) '!Q13+'Game 13 (11-12) '!Q13+'Game 14 (12-22)'!Q13+'Game 15 (12-14)'!Q13+'Game 16 (16-14) '!Q13+'Game 17 (8-10) '!Q13+'Game 18 (19-14) '!Q13+'Playoff 1 (19-16)'!Q13+'Playoff 2 (8-12)'!Q13+'Playoff 3 (11-12)'!Q13</f>
        <v>0</v>
      </c>
      <c r="R13" s="30">
        <f>'Game 1 (9-19)'!R13+'Game 2 (15-21) '!R13+'Game 3 (9-5) '!R13+'Game 4 (19-10) '!R13+'Game 5 (14-15) '!R13+'Game 6 (15-12)'!R13+'Game 7 (13-13)'!R13+'Game 8 (12-16)'!R13+'Game 9 (15-5) '!R13+'Game 10 (16-11) '!R13+'Game 11 (14-12) '!R13+'Game 12 (14-15) '!R13+'Game 13 (11-12) '!R13+'Game 14 (12-22)'!R13+'Game 15 (12-14)'!R13+'Game 16 (16-14) '!R13+'Game 17 (8-10) '!R13+'Game 18 (19-14) '!R13+'Playoff 1 (19-16)'!R13+'Playoff 2 (8-12)'!R13+'Playoff 3 (11-12)'!R13</f>
        <v>0</v>
      </c>
      <c r="S13" s="30">
        <f>'Game 1 (9-19)'!S13+'Game 2 (15-21) '!S13+'Game 3 (9-5) '!S13+'Game 4 (19-10) '!S13+'Game 5 (14-15) '!S13+'Game 6 (15-12)'!S13+'Game 7 (13-13)'!S13+'Game 8 (12-16)'!S13+'Game 9 (15-5) '!S13+'Game 10 (16-11) '!S13+'Game 11 (14-12) '!S13+'Game 12 (14-15) '!S13+'Game 13 (11-12) '!S13+'Game 14 (12-22)'!S13+'Game 15 (12-14)'!S13+'Game 16 (16-14) '!S13+'Game 17 (8-10) '!S13+'Game 18 (19-14) '!S13+'Playoff 1 (19-16)'!S13+'Playoff 2 (8-12)'!S13+'Playoff 3 (11-12)'!S13</f>
        <v>0</v>
      </c>
      <c r="T13" s="11">
        <f t="shared" si="1"/>
        <v>0.484375</v>
      </c>
      <c r="U13" s="11">
        <f t="shared" si="2"/>
        <v>0.796875</v>
      </c>
      <c r="V13" s="11">
        <f t="shared" si="3"/>
        <v>0.4925373134328358</v>
      </c>
      <c r="W13" s="12">
        <f t="shared" si="4"/>
        <v>1.2894123134328357</v>
      </c>
    </row>
    <row r="14" spans="2:23" x14ac:dyDescent="0.4">
      <c r="B14" s="45"/>
      <c r="C14" s="4" t="s">
        <v>46</v>
      </c>
      <c r="D14" s="30">
        <f>'Game 3 (9-5) '!D14+'Game 4 (19-10) '!D27+'Game 9 (15-5) '!D14+'Game 10 (16-11) '!D14+'Game 15 (12-14)'!D14+'Game 16 (16-14) '!D14+'Playoff 3 (11-12)'!D14</f>
        <v>7</v>
      </c>
      <c r="E14" s="30">
        <f>'Game 3 (9-5) '!E14+'Game 4 (19-10) '!E27+'Game 9 (15-5) '!E14+'Game 10 (16-11) '!E14+'Game 15 (12-14)'!E14+'Game 16 (16-14) '!E14+'Playoff 3 (11-12)'!E14</f>
        <v>24</v>
      </c>
      <c r="F14" s="30">
        <f>'Game 3 (9-5) '!F14+'Game 4 (19-10) '!F27+'Game 9 (15-5) '!F14+'Game 10 (16-11) '!F14+'Game 15 (12-14)'!F14+'Game 16 (16-14) '!F14+'Playoff 3 (11-12)'!F14</f>
        <v>24</v>
      </c>
      <c r="G14" s="30">
        <f>'Game 3 (9-5) '!G14+'Game 4 (19-10) '!G27+'Game 9 (15-5) '!G14+'Game 10 (16-11) '!G14+'Game 15 (12-14)'!G14+'Game 16 (16-14) '!G14+'Playoff 3 (11-12)'!G14</f>
        <v>16</v>
      </c>
      <c r="H14" s="30">
        <f>'Game 3 (9-5) '!H14+'Game 4 (19-10) '!H27+'Game 9 (15-5) '!H14+'Game 10 (16-11) '!H14+'Game 15 (12-14)'!H14+'Game 16 (16-14) '!H14+'Playoff 3 (11-12)'!H14</f>
        <v>9</v>
      </c>
      <c r="I14" s="30">
        <f>'Game 3 (9-5) '!I14+'Game 4 (19-10) '!I27+'Game 9 (15-5) '!I14+'Game 10 (16-11) '!I14+'Game 15 (12-14)'!I14+'Game 16 (16-14) '!I14+'Playoff 3 (11-12)'!I14</f>
        <v>7</v>
      </c>
      <c r="J14" s="30">
        <f>'Game 3 (9-5) '!J14+'Game 4 (19-10) '!J27+'Game 9 (15-5) '!J14+'Game 10 (16-11) '!J14+'Game 15 (12-14)'!J14+'Game 16 (16-14) '!J14+'Playoff 3 (11-12)'!J14</f>
        <v>11</v>
      </c>
      <c r="K14" s="30">
        <f>'Game 3 (9-5) '!K14+'Game 4 (19-10) '!K27+'Game 9 (15-5) '!K14+'Game 10 (16-11) '!K14+'Game 15 (12-14)'!K14+'Game 16 (16-14) '!K14+'Playoff 3 (11-12)'!K14</f>
        <v>4</v>
      </c>
      <c r="L14" s="30">
        <f>'Game 3 (9-5) '!L14+'Game 4 (19-10) '!L27+'Game 9 (15-5) '!L14+'Game 10 (16-11) '!L14+'Game 15 (12-14)'!L14+'Game 16 (16-14) '!L14+'Playoff 3 (11-12)'!L14</f>
        <v>1</v>
      </c>
      <c r="M14" s="30">
        <f>'Game 3 (9-5) '!M14+'Game 4 (19-10) '!M27+'Game 9 (15-5) '!M14+'Game 10 (16-11) '!M14+'Game 15 (12-14)'!M14+'Game 16 (16-14) '!M14+'Playoff 3 (11-12)'!M14</f>
        <v>1</v>
      </c>
      <c r="N14" s="30">
        <f>'Game 3 (9-5) '!N14+'Game 4 (19-10) '!N27+'Game 9 (15-5) '!N14+'Game 10 (16-11) '!N14+'Game 15 (12-14)'!N14+'Game 16 (16-14) '!N14+'Playoff 3 (11-12)'!N14</f>
        <v>0</v>
      </c>
      <c r="O14" s="30">
        <f>'Game 3 (9-5) '!O14+'Game 4 (19-10) '!O27+'Game 9 (15-5) '!O14+'Game 10 (16-11) '!O14+'Game 15 (12-14)'!O14+'Game 16 (16-14) '!O14+'Playoff 3 (11-12)'!O14</f>
        <v>0</v>
      </c>
      <c r="P14" s="30">
        <f>'Game 3 (9-5) '!P14+'Game 4 (19-10) '!P27+'Game 9 (15-5) '!P14+'Game 10 (16-11) '!P14+'Game 15 (12-14)'!P14+'Game 16 (16-14) '!P14+'Playoff 3 (11-12)'!P14</f>
        <v>1</v>
      </c>
      <c r="Q14" s="30">
        <f>'Game 3 (9-5) '!Q14+'Game 4 (19-10) '!Q27+'Game 9 (15-5) '!Q14+'Game 10 (16-11) '!Q14+'Game 15 (12-14)'!Q14+'Game 16 (16-14) '!Q14+'Playoff 3 (11-12)'!Q14</f>
        <v>0</v>
      </c>
      <c r="R14" s="30">
        <f>'Game 3 (9-5) '!R14+'Game 4 (19-10) '!R27+'Game 9 (15-5) '!R14+'Game 10 (16-11) '!R14+'Game 15 (12-14)'!R14+'Game 16 (16-14) '!R14+'Playoff 3 (11-12)'!R14</f>
        <v>0</v>
      </c>
      <c r="S14" s="30">
        <f>'Game 3 (9-5) '!S14+'Game 4 (19-10) '!S27+'Game 9 (15-5) '!S14+'Game 10 (16-11) '!S14+'Game 15 (12-14)'!S14+'Game 16 (16-14) '!S14+'Playoff 3 (11-12)'!S14</f>
        <v>0</v>
      </c>
      <c r="T14" s="11">
        <f t="shared" ref="T14:T15" si="5">G14/F14</f>
        <v>0.66666666666666663</v>
      </c>
      <c r="U14" s="11">
        <f t="shared" ref="U14:U15" si="6">(J14+(2*K14)+(3*L14)+(4*M14))/F14</f>
        <v>1.0833333333333333</v>
      </c>
      <c r="V14" s="11">
        <f t="shared" ref="V14:V15" si="7">(G14+N14+Q14)/E14</f>
        <v>0.66666666666666663</v>
      </c>
      <c r="W14" s="12">
        <f t="shared" ref="W14:W15" si="8">U14+V14</f>
        <v>1.75</v>
      </c>
    </row>
    <row r="15" spans="2:23" x14ac:dyDescent="0.4">
      <c r="B15" s="45"/>
      <c r="C15" s="4" t="s">
        <v>13</v>
      </c>
      <c r="D15" s="30">
        <f>'Game 3 (9-5) '!D15+'Game 4 (19-10) '!D34+'Game 7 (13-13)'!D15+'Game 8 (12-16)'!D15+'Game 9 (15-5) '!D15+'Game 10 (16-11) '!D15+'Game 11 (14-12) '!D15+'Game 12 (14-15) '!D15+'Game 13 (11-12) '!D15+'Game 14 (12-22)'!D15+'Game 15 (12-14)'!D15+'Game 16 (16-14) '!D15+'Playoff 1 (19-16)'!D15+'Playoff 2 (8-12)'!D15+'Playoff 3 (11-12)'!D15</f>
        <v>14</v>
      </c>
      <c r="E15" s="30">
        <f>'Game 3 (9-5) '!E15+'Game 4 (19-10) '!E34+'Game 7 (13-13)'!E15+'Game 8 (12-16)'!E15+'Game 9 (15-5) '!E15+'Game 10 (16-11) '!E15+'Game 11 (14-12) '!E15+'Game 12 (14-15) '!E15+'Game 13 (11-12) '!E15+'Game 14 (12-22)'!E15+'Game 15 (12-14)'!E15+'Game 16 (16-14) '!E15+'Playoff 1 (19-16)'!E15+'Playoff 2 (8-12)'!E15+'Playoff 3 (11-12)'!E15</f>
        <v>50</v>
      </c>
      <c r="F15" s="30">
        <f>'Game 3 (9-5) '!F15+'Game 4 (19-10) '!F34+'Game 7 (13-13)'!F15+'Game 8 (12-16)'!F15+'Game 9 (15-5) '!F15+'Game 10 (16-11) '!F15+'Game 11 (14-12) '!F15+'Game 12 (14-15) '!F15+'Game 13 (11-12) '!F15+'Game 14 (12-22)'!F15+'Game 15 (12-14)'!F15+'Game 16 (16-14) '!F15+'Playoff 1 (19-16)'!F15+'Playoff 2 (8-12)'!F15+'Playoff 3 (11-12)'!F15</f>
        <v>46</v>
      </c>
      <c r="G15" s="30">
        <f>'Game 3 (9-5) '!G15+'Game 4 (19-10) '!G34+'Game 7 (13-13)'!G15+'Game 8 (12-16)'!G15+'Game 9 (15-5) '!G15+'Game 10 (16-11) '!G15+'Game 11 (14-12) '!G15+'Game 12 (14-15) '!G15+'Game 13 (11-12) '!G15+'Game 14 (12-22)'!G15+'Game 15 (12-14)'!G15+'Game 16 (16-14) '!G15+'Playoff 1 (19-16)'!G15+'Playoff 2 (8-12)'!G15+'Playoff 3 (11-12)'!G15</f>
        <v>26</v>
      </c>
      <c r="H15" s="30">
        <f>'Game 3 (9-5) '!H15+'Game 4 (19-10) '!H34+'Game 7 (13-13)'!H15+'Game 8 (12-16)'!H15+'Game 9 (15-5) '!H15+'Game 10 (16-11) '!H15+'Game 11 (14-12) '!H15+'Game 12 (14-15) '!H15+'Game 13 (11-12) '!H15+'Game 14 (12-22)'!H15+'Game 15 (12-14)'!H15+'Game 16 (16-14) '!H15+'Playoff 1 (19-16)'!H15+'Playoff 2 (8-12)'!H15+'Playoff 3 (11-12)'!H15</f>
        <v>23</v>
      </c>
      <c r="I15" s="30">
        <f>'Game 3 (9-5) '!I15+'Game 4 (19-10) '!I34+'Game 7 (13-13)'!I15+'Game 8 (12-16)'!I15+'Game 9 (15-5) '!I15+'Game 10 (16-11) '!I15+'Game 11 (14-12) '!I15+'Game 12 (14-15) '!I15+'Game 13 (11-12) '!I15+'Game 14 (12-22)'!I15+'Game 15 (12-14)'!I15+'Game 16 (16-14) '!I15+'Playoff 1 (19-16)'!I15+'Playoff 2 (8-12)'!I15+'Playoff 3 (11-12)'!I15</f>
        <v>22</v>
      </c>
      <c r="J15" s="30">
        <f>'Game 3 (9-5) '!J15+'Game 4 (19-10) '!J34+'Game 7 (13-13)'!J15+'Game 8 (12-16)'!J15+'Game 9 (15-5) '!J15+'Game 10 (16-11) '!J15+'Game 11 (14-12) '!J15+'Game 12 (14-15) '!J15+'Game 13 (11-12) '!J15+'Game 14 (12-22)'!J15+'Game 15 (12-14)'!J15+'Game 16 (16-14) '!J15+'Playoff 1 (19-16)'!J15+'Playoff 2 (8-12)'!J15+'Playoff 3 (11-12)'!J15</f>
        <v>17</v>
      </c>
      <c r="K15" s="30">
        <f>'Game 3 (9-5) '!K15+'Game 4 (19-10) '!K34+'Game 7 (13-13)'!K15+'Game 8 (12-16)'!K15+'Game 9 (15-5) '!K15+'Game 10 (16-11) '!K15+'Game 11 (14-12) '!K15+'Game 12 (14-15) '!K15+'Game 13 (11-12) '!K15+'Game 14 (12-22)'!K15+'Game 15 (12-14)'!K15+'Game 16 (16-14) '!K15+'Playoff 1 (19-16)'!K15+'Playoff 2 (8-12)'!K15+'Playoff 3 (11-12)'!K15</f>
        <v>4</v>
      </c>
      <c r="L15" s="30">
        <f>'Game 3 (9-5) '!L15+'Game 4 (19-10) '!L34+'Game 7 (13-13)'!L15+'Game 8 (12-16)'!L15+'Game 9 (15-5) '!L15+'Game 10 (16-11) '!L15+'Game 11 (14-12) '!L15+'Game 12 (14-15) '!L15+'Game 13 (11-12) '!L15+'Game 14 (12-22)'!L15+'Game 15 (12-14)'!L15+'Game 16 (16-14) '!L15+'Playoff 1 (19-16)'!L15+'Playoff 2 (8-12)'!L15+'Playoff 3 (11-12)'!L15</f>
        <v>3</v>
      </c>
      <c r="M15" s="30">
        <f>'Game 3 (9-5) '!M15+'Game 4 (19-10) '!M34+'Game 7 (13-13)'!M15+'Game 8 (12-16)'!M15+'Game 9 (15-5) '!M15+'Game 10 (16-11) '!M15+'Game 11 (14-12) '!M15+'Game 12 (14-15) '!M15+'Game 13 (11-12) '!M15+'Game 14 (12-22)'!M15+'Game 15 (12-14)'!M15+'Game 16 (16-14) '!M15+'Playoff 1 (19-16)'!M15+'Playoff 2 (8-12)'!M15+'Playoff 3 (11-12)'!M15</f>
        <v>2</v>
      </c>
      <c r="N15" s="30">
        <f>'Game 3 (9-5) '!N15+'Game 4 (19-10) '!N34+'Game 7 (13-13)'!N15+'Game 8 (12-16)'!N15+'Game 9 (15-5) '!N15+'Game 10 (16-11) '!N15+'Game 11 (14-12) '!N15+'Game 12 (14-15) '!N15+'Game 13 (11-12) '!N15+'Game 14 (12-22)'!N15+'Game 15 (12-14)'!N15+'Game 16 (16-14) '!N15+'Playoff 1 (19-16)'!N15+'Playoff 2 (8-12)'!N15+'Playoff 3 (11-12)'!N15</f>
        <v>3</v>
      </c>
      <c r="O15" s="30">
        <f>'Game 3 (9-5) '!O15+'Game 4 (19-10) '!O34+'Game 7 (13-13)'!O15+'Game 8 (12-16)'!O15+'Game 9 (15-5) '!O15+'Game 10 (16-11) '!O15+'Game 11 (14-12) '!O15+'Game 12 (14-15) '!O15+'Game 13 (11-12) '!O15+'Game 14 (12-22)'!O15+'Game 15 (12-14)'!O15+'Game 16 (16-14) '!O15+'Playoff 1 (19-16)'!O15+'Playoff 2 (8-12)'!O15+'Playoff 3 (11-12)'!O15</f>
        <v>2</v>
      </c>
      <c r="P15" s="30">
        <f>'Game 3 (9-5) '!P15+'Game 4 (19-10) '!P34+'Game 7 (13-13)'!P15+'Game 8 (12-16)'!P15+'Game 9 (15-5) '!P15+'Game 10 (16-11) '!P15+'Game 11 (14-12) '!P15+'Game 12 (14-15) '!P15+'Game 13 (11-12) '!P15+'Game 14 (12-22)'!P15+'Game 15 (12-14)'!P15+'Game 16 (16-14) '!P15+'Playoff 1 (19-16)'!P15+'Playoff 2 (8-12)'!P15+'Playoff 3 (11-12)'!P15</f>
        <v>0</v>
      </c>
      <c r="Q15" s="30">
        <f>'Game 3 (9-5) '!Q15+'Game 4 (19-10) '!Q34+'Game 7 (13-13)'!Q15+'Game 8 (12-16)'!Q15+'Game 9 (15-5) '!Q15+'Game 10 (16-11) '!Q15+'Game 11 (14-12) '!Q15+'Game 12 (14-15) '!Q15+'Game 13 (11-12) '!Q15+'Game 14 (12-22)'!Q15+'Game 15 (12-14)'!Q15+'Game 16 (16-14) '!Q15+'Playoff 1 (19-16)'!Q15+'Playoff 2 (8-12)'!Q15+'Playoff 3 (11-12)'!Q15</f>
        <v>0</v>
      </c>
      <c r="R15" s="30">
        <f>'Game 3 (9-5) '!R15+'Game 4 (19-10) '!R34+'Game 7 (13-13)'!R15+'Game 8 (12-16)'!R15+'Game 9 (15-5) '!R15+'Game 10 (16-11) '!R15+'Game 11 (14-12) '!R15+'Game 12 (14-15) '!R15+'Game 13 (11-12) '!R15+'Game 14 (12-22)'!R15+'Game 15 (12-14)'!R15+'Game 16 (16-14) '!R15+'Playoff 1 (19-16)'!R15+'Playoff 2 (8-12)'!R15+'Playoff 3 (11-12)'!R15</f>
        <v>0</v>
      </c>
      <c r="S15" s="30">
        <f>'Game 3 (9-5) '!S15+'Game 4 (19-10) '!S34+'Game 7 (13-13)'!S15+'Game 8 (12-16)'!S15+'Game 9 (15-5) '!S15+'Game 10 (16-11) '!S15+'Game 11 (14-12) '!S15+'Game 12 (14-15) '!S15+'Game 13 (11-12) '!S15+'Game 14 (12-22)'!S15+'Game 15 (12-14)'!S15+'Game 16 (16-14) '!S15+'Playoff 1 (19-16)'!S15+'Playoff 2 (8-12)'!S15+'Playoff 3 (11-12)'!S15</f>
        <v>0</v>
      </c>
      <c r="T15" s="11">
        <f t="shared" si="5"/>
        <v>0.56521739130434778</v>
      </c>
      <c r="U15" s="11">
        <f t="shared" si="6"/>
        <v>0.91304347826086951</v>
      </c>
      <c r="V15" s="11">
        <f t="shared" si="7"/>
        <v>0.57999999999999996</v>
      </c>
      <c r="W15" s="12">
        <f t="shared" si="8"/>
        <v>1.4930434782608695</v>
      </c>
    </row>
    <row r="16" spans="2:23" x14ac:dyDescent="0.4">
      <c r="B16" s="45"/>
      <c r="C16" s="4" t="s">
        <v>104</v>
      </c>
      <c r="D16" s="30">
        <f>'Game 5 (14-15) '!D16+'Game 6 (15-12)'!D33+'Game 7 (13-13)'!D16+'Game 8 (12-16)'!D16+'Game 13 (11-12) '!D16+'Game 14 (12-22)'!D16+'Game 15 (12-14)'!D16+'Game 16 (16-14) '!D16+'Playoff 3 (11-12)'!D16</f>
        <v>9</v>
      </c>
      <c r="E16" s="30">
        <f>'Game 5 (14-15) '!E16+'Game 6 (15-12)'!E33+'Game 7 (13-13)'!E16+'Game 8 (12-16)'!E16+'Game 13 (11-12) '!E16+'Game 14 (12-22)'!E16+'Game 15 (12-14)'!E16+'Game 16 (16-14) '!E16+'Playoff 3 (11-12)'!E16</f>
        <v>31</v>
      </c>
      <c r="F16" s="30">
        <f>'Game 5 (14-15) '!F16+'Game 6 (15-12)'!F33+'Game 7 (13-13)'!F16+'Game 8 (12-16)'!F16+'Game 13 (11-12) '!F16+'Game 14 (12-22)'!F16+'Game 15 (12-14)'!F16+'Game 16 (16-14) '!F16+'Playoff 3 (11-12)'!F16</f>
        <v>28</v>
      </c>
      <c r="G16" s="30">
        <f>'Game 5 (14-15) '!G16+'Game 6 (15-12)'!G33+'Game 7 (13-13)'!G16+'Game 8 (12-16)'!G16+'Game 13 (11-12) '!G16+'Game 14 (12-22)'!G16+'Game 15 (12-14)'!G16+'Game 16 (16-14) '!G16+'Playoff 3 (11-12)'!G16</f>
        <v>19</v>
      </c>
      <c r="H16" s="30">
        <f>'Game 5 (14-15) '!H16+'Game 6 (15-12)'!H33+'Game 7 (13-13)'!H16+'Game 8 (12-16)'!H16+'Game 13 (11-12) '!H16+'Game 14 (12-22)'!H16+'Game 15 (12-14)'!H16+'Game 16 (16-14) '!H16+'Playoff 3 (11-12)'!H16</f>
        <v>15</v>
      </c>
      <c r="I16" s="30">
        <f>'Game 5 (14-15) '!I16+'Game 6 (15-12)'!I33+'Game 7 (13-13)'!I16+'Game 8 (12-16)'!I16+'Game 13 (11-12) '!I16+'Game 14 (12-22)'!I16+'Game 15 (12-14)'!I16+'Game 16 (16-14) '!I16+'Playoff 3 (11-12)'!I16</f>
        <v>23</v>
      </c>
      <c r="J16" s="30">
        <f>'Game 5 (14-15) '!J16+'Game 6 (15-12)'!J33+'Game 7 (13-13)'!J16+'Game 8 (12-16)'!J16+'Game 13 (11-12) '!J16+'Game 14 (12-22)'!J16+'Game 15 (12-14)'!J16+'Game 16 (16-14) '!J16+'Playoff 3 (11-12)'!J16</f>
        <v>5</v>
      </c>
      <c r="K16" s="30">
        <f>'Game 5 (14-15) '!K16+'Game 6 (15-12)'!K33+'Game 7 (13-13)'!K16+'Game 8 (12-16)'!K16+'Game 13 (11-12) '!K16+'Game 14 (12-22)'!K16+'Game 15 (12-14)'!K16+'Game 16 (16-14) '!K16+'Playoff 3 (11-12)'!K16</f>
        <v>10</v>
      </c>
      <c r="L16" s="30">
        <f>'Game 5 (14-15) '!L16+'Game 6 (15-12)'!L33+'Game 7 (13-13)'!L16+'Game 8 (12-16)'!L16+'Game 13 (11-12) '!L16+'Game 14 (12-22)'!L16+'Game 15 (12-14)'!L16+'Game 16 (16-14) '!L16+'Playoff 3 (11-12)'!L16</f>
        <v>1</v>
      </c>
      <c r="M16" s="30">
        <f>'Game 5 (14-15) '!M16+'Game 6 (15-12)'!M33+'Game 7 (13-13)'!M16+'Game 8 (12-16)'!M16+'Game 13 (11-12) '!M16+'Game 14 (12-22)'!M16+'Game 15 (12-14)'!M16+'Game 16 (16-14) '!M16+'Playoff 3 (11-12)'!M16</f>
        <v>2</v>
      </c>
      <c r="N16" s="30">
        <f>'Game 5 (14-15) '!N16+'Game 6 (15-12)'!N33+'Game 7 (13-13)'!N16+'Game 8 (12-16)'!N16+'Game 13 (11-12) '!N16+'Game 14 (12-22)'!N16+'Game 15 (12-14)'!N16+'Game 16 (16-14) '!N16+'Playoff 3 (11-12)'!N16</f>
        <v>0</v>
      </c>
      <c r="O16" s="30">
        <f>'Game 5 (14-15) '!O16+'Game 6 (15-12)'!O33+'Game 7 (13-13)'!O16+'Game 8 (12-16)'!O16+'Game 13 (11-12) '!O16+'Game 14 (12-22)'!O16+'Game 15 (12-14)'!O16+'Game 16 (16-14) '!O16+'Playoff 3 (11-12)'!O16</f>
        <v>0</v>
      </c>
      <c r="P16" s="30">
        <f>'Game 5 (14-15) '!P16+'Game 6 (15-12)'!P33+'Game 7 (13-13)'!P16+'Game 8 (12-16)'!P16+'Game 13 (11-12) '!P16+'Game 14 (12-22)'!P16+'Game 15 (12-14)'!P16+'Game 16 (16-14) '!P16+'Playoff 3 (11-12)'!P16</f>
        <v>2</v>
      </c>
      <c r="Q16" s="30">
        <f>'Game 5 (14-15) '!Q16+'Game 6 (15-12)'!Q33+'Game 7 (13-13)'!Q16+'Game 8 (12-16)'!Q16+'Game 13 (11-12) '!Q16+'Game 14 (12-22)'!Q16+'Game 15 (12-14)'!Q16+'Game 16 (16-14) '!Q16+'Playoff 3 (11-12)'!Q16</f>
        <v>0</v>
      </c>
      <c r="R16" s="30">
        <f>'Game 5 (14-15) '!R16+'Game 6 (15-12)'!R33+'Game 7 (13-13)'!R16+'Game 8 (12-16)'!R16+'Game 13 (11-12) '!R16+'Game 14 (12-22)'!R16+'Game 15 (12-14)'!R16+'Game 16 (16-14) '!R16+'Playoff 3 (11-12)'!R16</f>
        <v>3</v>
      </c>
      <c r="S16" s="30">
        <f>'Game 5 (14-15) '!S16+'Game 6 (15-12)'!S33+'Game 7 (13-13)'!S16+'Game 8 (12-16)'!S16+'Game 13 (11-12) '!S16+'Game 14 (12-22)'!S16+'Game 15 (12-14)'!S16+'Game 16 (16-14) '!S16+'Playoff 3 (11-12)'!S16</f>
        <v>0</v>
      </c>
      <c r="T16" s="11">
        <f t="shared" ref="T16:T17" si="9">G16/F16</f>
        <v>0.6785714285714286</v>
      </c>
      <c r="U16" s="11">
        <f t="shared" ref="U16:U17" si="10">(J16+(2*K16)+(3*L16)+(4*M16))/F16</f>
        <v>1.2857142857142858</v>
      </c>
      <c r="V16" s="11">
        <f t="shared" ref="V16:V17" si="11">(G16+N16+Q16)/E16</f>
        <v>0.61290322580645162</v>
      </c>
      <c r="W16" s="12">
        <f t="shared" ref="W16:W17" si="12">U16+V16</f>
        <v>1.8986175115207375</v>
      </c>
    </row>
    <row r="17" spans="2:23" x14ac:dyDescent="0.4">
      <c r="B17" s="45"/>
      <c r="C17" s="4" t="s">
        <v>11</v>
      </c>
      <c r="D17" s="30">
        <f>'Game 5 (14-15) '!D17+'Playoff 3 (11-12)'!D17</f>
        <v>2</v>
      </c>
      <c r="E17" s="30">
        <f>'Game 5 (14-15) '!E17+'Playoff 3 (11-12)'!E17</f>
        <v>7</v>
      </c>
      <c r="F17" s="30">
        <f>'Game 5 (14-15) '!F17+'Playoff 3 (11-12)'!F17</f>
        <v>7</v>
      </c>
      <c r="G17" s="30">
        <f>'Game 5 (14-15) '!G17+'Playoff 3 (11-12)'!G17</f>
        <v>1</v>
      </c>
      <c r="H17" s="30">
        <f>'Game 5 (14-15) '!H17+'Playoff 3 (11-12)'!H17</f>
        <v>0</v>
      </c>
      <c r="I17" s="30">
        <f>'Game 5 (14-15) '!I17+'Playoff 3 (11-12)'!I17</f>
        <v>0</v>
      </c>
      <c r="J17" s="30">
        <f>'Game 5 (14-15) '!J17+'Playoff 3 (11-12)'!J17</f>
        <v>1</v>
      </c>
      <c r="K17" s="30">
        <f>'Game 5 (14-15) '!K17+'Playoff 3 (11-12)'!K17</f>
        <v>0</v>
      </c>
      <c r="L17" s="30">
        <f>'Game 5 (14-15) '!L17+'Playoff 3 (11-12)'!L17</f>
        <v>0</v>
      </c>
      <c r="M17" s="30">
        <f>'Game 5 (14-15) '!M17+'Playoff 3 (11-12)'!M17</f>
        <v>0</v>
      </c>
      <c r="N17" s="30">
        <f>'Game 5 (14-15) '!N17+'Playoff 3 (11-12)'!N17</f>
        <v>0</v>
      </c>
      <c r="O17" s="30">
        <f>'Game 5 (14-15) '!O17+'Playoff 3 (11-12)'!O17</f>
        <v>1</v>
      </c>
      <c r="P17" s="30">
        <f>'Game 5 (14-15) '!P17+'Playoff 3 (11-12)'!P17</f>
        <v>1</v>
      </c>
      <c r="Q17" s="30">
        <f>'Game 5 (14-15) '!Q17+'Playoff 3 (11-12)'!Q17</f>
        <v>0</v>
      </c>
      <c r="R17" s="30">
        <f>'Game 5 (14-15) '!R17+'Playoff 3 (11-12)'!R17</f>
        <v>0</v>
      </c>
      <c r="S17" s="30">
        <f>'Game 5 (14-15) '!S17+'Playoff 3 (11-12)'!S17</f>
        <v>0</v>
      </c>
      <c r="T17" s="11">
        <f t="shared" si="9"/>
        <v>0.14285714285714285</v>
      </c>
      <c r="U17" s="11">
        <f t="shared" si="10"/>
        <v>0.14285714285714285</v>
      </c>
      <c r="V17" s="11">
        <f t="shared" si="11"/>
        <v>0.14285714285714285</v>
      </c>
      <c r="W17" s="12">
        <f t="shared" si="12"/>
        <v>0.2857142857142857</v>
      </c>
    </row>
    <row r="18" spans="2:23" x14ac:dyDescent="0.4">
      <c r="B18" s="45"/>
      <c r="C18" s="4" t="s">
        <v>120</v>
      </c>
      <c r="D18" s="30">
        <f>'Game 11 (14-12) '!D18+'Game 12 (14-15) '!D18+'Game 17 (8-10) '!D18+'Game 18 (19-14) '!D18+'Playoff 1 (19-16)'!D18+'Playoff 2 (8-12)'!D18+'Playoff 1 (19-16)'!D18+'Playoff 2 (8-12)'!D18</f>
        <v>8</v>
      </c>
      <c r="E18" s="30">
        <f>'Game 11 (14-12) '!E18+'Game 12 (14-15) '!E18+'Game 17 (8-10) '!E18+'Game 18 (19-14) '!E18+'Playoff 1 (19-16)'!E18+'Playoff 2 (8-12)'!E18+'Playoff 1 (19-16)'!E18+'Playoff 2 (8-12)'!E18</f>
        <v>30</v>
      </c>
      <c r="F18" s="30">
        <f>'Game 11 (14-12) '!F18+'Game 12 (14-15) '!F18+'Game 17 (8-10) '!F18+'Game 18 (19-14) '!F18+'Playoff 1 (19-16)'!F18+'Playoff 2 (8-12)'!F18+'Playoff 1 (19-16)'!F18+'Playoff 2 (8-12)'!F18</f>
        <v>29</v>
      </c>
      <c r="G18" s="30">
        <f>'Game 11 (14-12) '!G18+'Game 12 (14-15) '!G18+'Game 17 (8-10) '!G18+'Game 18 (19-14) '!G18+'Playoff 1 (19-16)'!G18+'Playoff 2 (8-12)'!G18+'Playoff 1 (19-16)'!G18+'Playoff 2 (8-12)'!G18</f>
        <v>24</v>
      </c>
      <c r="H18" s="30">
        <f>'Game 11 (14-12) '!H18+'Game 12 (14-15) '!H18+'Game 17 (8-10) '!H18+'Game 18 (19-14) '!H18+'Playoff 1 (19-16)'!H18+'Playoff 2 (8-12)'!H18+'Playoff 1 (19-16)'!H18+'Playoff 2 (8-12)'!H18</f>
        <v>16</v>
      </c>
      <c r="I18" s="30">
        <f>'Game 11 (14-12) '!I18+'Game 12 (14-15) '!I18+'Game 17 (8-10) '!I18+'Game 18 (19-14) '!I18+'Playoff 1 (19-16)'!I18+'Playoff 2 (8-12)'!I18+'Playoff 1 (19-16)'!I18+'Playoff 2 (8-12)'!I18</f>
        <v>13</v>
      </c>
      <c r="J18" s="30">
        <f>'Game 11 (14-12) '!J18+'Game 12 (14-15) '!J18+'Game 17 (8-10) '!J18+'Game 18 (19-14) '!J18+'Playoff 1 (19-16)'!J18+'Playoff 2 (8-12)'!J18+'Playoff 1 (19-16)'!J18+'Playoff 2 (8-12)'!J18</f>
        <v>21</v>
      </c>
      <c r="K18" s="30">
        <f>'Game 11 (14-12) '!K18+'Game 12 (14-15) '!K18+'Game 17 (8-10) '!K18+'Game 18 (19-14) '!K18+'Playoff 1 (19-16)'!K18+'Playoff 2 (8-12)'!K18+'Playoff 1 (19-16)'!K18+'Playoff 2 (8-12)'!K18</f>
        <v>3</v>
      </c>
      <c r="L18" s="30">
        <f>'Game 11 (14-12) '!L18+'Game 12 (14-15) '!L18+'Game 17 (8-10) '!L18+'Game 18 (19-14) '!L18+'Playoff 1 (19-16)'!L18+'Playoff 2 (8-12)'!L18+'Playoff 1 (19-16)'!L18+'Playoff 2 (8-12)'!L18</f>
        <v>0</v>
      </c>
      <c r="M18" s="30">
        <f>'Game 11 (14-12) '!M18+'Game 12 (14-15) '!M18+'Game 17 (8-10) '!M18+'Game 18 (19-14) '!M18+'Playoff 1 (19-16)'!M18+'Playoff 2 (8-12)'!M18+'Playoff 1 (19-16)'!M18+'Playoff 2 (8-12)'!M18</f>
        <v>0</v>
      </c>
      <c r="N18" s="30">
        <f>'Game 11 (14-12) '!N18+'Game 12 (14-15) '!N18+'Game 17 (8-10) '!N18+'Game 18 (19-14) '!N18+'Playoff 1 (19-16)'!N18+'Playoff 2 (8-12)'!N18+'Playoff 1 (19-16)'!N18+'Playoff 2 (8-12)'!N18</f>
        <v>1</v>
      </c>
      <c r="O18" s="30">
        <f>'Game 11 (14-12) '!O18+'Game 12 (14-15) '!O18+'Game 17 (8-10) '!O18+'Game 18 (19-14) '!O18+'Playoff 1 (19-16)'!O18+'Playoff 2 (8-12)'!O18+'Playoff 1 (19-16)'!O18+'Playoff 2 (8-12)'!O18</f>
        <v>2</v>
      </c>
      <c r="P18" s="30">
        <f>'Game 11 (14-12) '!P18+'Game 12 (14-15) '!P18+'Game 17 (8-10) '!P18+'Game 18 (19-14) '!P18+'Playoff 1 (19-16)'!P18+'Playoff 2 (8-12)'!P18+'Playoff 1 (19-16)'!P18+'Playoff 2 (8-12)'!P18</f>
        <v>0</v>
      </c>
      <c r="Q18" s="30">
        <f>'Game 11 (14-12) '!Q18+'Game 12 (14-15) '!Q18+'Game 17 (8-10) '!Q18+'Game 18 (19-14) '!Q18+'Playoff 1 (19-16)'!Q18+'Playoff 2 (8-12)'!Q18+'Playoff 1 (19-16)'!Q18+'Playoff 2 (8-12)'!Q18</f>
        <v>0</v>
      </c>
      <c r="R18" s="30">
        <f>'Game 11 (14-12) '!R18+'Game 12 (14-15) '!R18+'Game 17 (8-10) '!R18+'Game 18 (19-14) '!R18+'Playoff 1 (19-16)'!R18+'Playoff 2 (8-12)'!R18+'Playoff 1 (19-16)'!R18+'Playoff 2 (8-12)'!R18</f>
        <v>0</v>
      </c>
      <c r="S18" s="30">
        <f>'Game 11 (14-12) '!S18+'Game 12 (14-15) '!S18+'Game 17 (8-10) '!S18+'Game 18 (19-14) '!S18+'Playoff 1 (19-16)'!S18+'Playoff 2 (8-12)'!S18+'Playoff 1 (19-16)'!S18+'Playoff 2 (8-12)'!S18</f>
        <v>0</v>
      </c>
      <c r="T18" s="11">
        <f t="shared" ref="T18:T19" si="13">G18/F18</f>
        <v>0.82758620689655171</v>
      </c>
      <c r="U18" s="11">
        <f t="shared" ref="U18:U19" si="14">(J18+(2*K18)+(3*L18)+(4*M18))/F18</f>
        <v>0.93103448275862066</v>
      </c>
      <c r="V18" s="11">
        <f t="shared" ref="V18:V19" si="15">(G18+N18+Q18)/E18</f>
        <v>0.83333333333333337</v>
      </c>
      <c r="W18" s="12">
        <f t="shared" ref="W18:W19" si="16">U18+V18</f>
        <v>1.764367816091954</v>
      </c>
    </row>
    <row r="19" spans="2:23" x14ac:dyDescent="0.4">
      <c r="B19" s="45"/>
      <c r="C19" s="4" t="s">
        <v>34</v>
      </c>
      <c r="D19" s="30">
        <f>'Game 11 (14-12) '!D19+'Game 12 (14-15) '!D19+'Game 17 (8-10) '!D19+'Game 18 (19-14) '!D19</f>
        <v>4</v>
      </c>
      <c r="E19" s="30">
        <f>'Game 11 (14-12) '!E19+'Game 12 (14-15) '!E19</f>
        <v>6</v>
      </c>
      <c r="F19" s="30">
        <f>'Game 11 (14-12) '!F19+'Game 12 (14-15) '!F19</f>
        <v>6</v>
      </c>
      <c r="G19" s="30">
        <f>'Game 11 (14-12) '!G19+'Game 12 (14-15) '!G19</f>
        <v>3</v>
      </c>
      <c r="H19" s="30">
        <f>'Game 11 (14-12) '!H19+'Game 12 (14-15) '!H19</f>
        <v>2</v>
      </c>
      <c r="I19" s="30">
        <f>'Game 11 (14-12) '!I19+'Game 12 (14-15) '!I19</f>
        <v>1</v>
      </c>
      <c r="J19" s="30">
        <f>'Game 11 (14-12) '!J19+'Game 12 (14-15) '!J19</f>
        <v>3</v>
      </c>
      <c r="K19" s="30">
        <f>'Game 11 (14-12) '!K19+'Game 12 (14-15) '!K19</f>
        <v>0</v>
      </c>
      <c r="L19" s="30">
        <f>'Game 11 (14-12) '!L19+'Game 12 (14-15) '!L19</f>
        <v>0</v>
      </c>
      <c r="M19" s="30">
        <f>'Game 11 (14-12) '!M19+'Game 12 (14-15) '!M19</f>
        <v>0</v>
      </c>
      <c r="N19" s="30">
        <f>'Game 11 (14-12) '!N19+'Game 12 (14-15) '!N19</f>
        <v>0</v>
      </c>
      <c r="O19" s="30">
        <f>'Game 11 (14-12) '!O19+'Game 12 (14-15) '!O19</f>
        <v>1</v>
      </c>
      <c r="P19" s="30">
        <f>'Game 11 (14-12) '!P19+'Game 12 (14-15) '!P19</f>
        <v>0</v>
      </c>
      <c r="Q19" s="30">
        <f>'Game 11 (14-12) '!Q19+'Game 12 (14-15) '!Q19</f>
        <v>0</v>
      </c>
      <c r="R19" s="30">
        <f>'Game 11 (14-12) '!R19+'Game 12 (14-15) '!R19</f>
        <v>0</v>
      </c>
      <c r="S19" s="30">
        <f>'Game 11 (14-12) '!S19+'Game 12 (14-15) '!S19</f>
        <v>0</v>
      </c>
      <c r="T19" s="11">
        <f t="shared" si="13"/>
        <v>0.5</v>
      </c>
      <c r="U19" s="11">
        <f t="shared" si="14"/>
        <v>0.5</v>
      </c>
      <c r="V19" s="11">
        <f t="shared" si="15"/>
        <v>0.5</v>
      </c>
      <c r="W19" s="12">
        <f t="shared" si="16"/>
        <v>1</v>
      </c>
    </row>
    <row r="20" spans="2:23" x14ac:dyDescent="0.4">
      <c r="B20" s="45"/>
      <c r="C20" s="4" t="s">
        <v>128</v>
      </c>
      <c r="D20" s="30">
        <f>'Game 17 (8-10) '!D19+'Game 18 (19-14) '!D19</f>
        <v>2</v>
      </c>
      <c r="E20" s="30">
        <f>'Game 17 (8-10) '!E19+'Game 18 (19-14) '!E19</f>
        <v>6</v>
      </c>
      <c r="F20" s="30">
        <f>'Game 17 (8-10) '!F19+'Game 18 (19-14) '!F19</f>
        <v>6</v>
      </c>
      <c r="G20" s="30">
        <f>'Game 17 (8-10) '!G19+'Game 18 (19-14) '!G19</f>
        <v>3</v>
      </c>
      <c r="H20" s="30">
        <f>'Game 17 (8-10) '!H19+'Game 18 (19-14) '!H19</f>
        <v>2</v>
      </c>
      <c r="I20" s="30">
        <f>'Game 17 (8-10) '!I19+'Game 18 (19-14) '!I19</f>
        <v>1</v>
      </c>
      <c r="J20" s="30">
        <f>'Game 17 (8-10) '!J19+'Game 18 (19-14) '!J19</f>
        <v>3</v>
      </c>
      <c r="K20" s="30">
        <f>'Game 17 (8-10) '!K19+'Game 18 (19-14) '!K19</f>
        <v>0</v>
      </c>
      <c r="L20" s="30">
        <f>'Game 17 (8-10) '!L19+'Game 18 (19-14) '!L19</f>
        <v>0</v>
      </c>
      <c r="M20" s="30">
        <f>'Game 17 (8-10) '!M19+'Game 18 (19-14) '!M19</f>
        <v>0</v>
      </c>
      <c r="N20" s="30">
        <f>'Game 17 (8-10) '!N19+'Game 18 (19-14) '!N19</f>
        <v>0</v>
      </c>
      <c r="O20" s="30">
        <f>'Game 17 (8-10) '!O19+'Game 18 (19-14) '!O19</f>
        <v>0</v>
      </c>
      <c r="P20" s="30">
        <f>'Game 17 (8-10) '!P19+'Game 18 (19-14) '!P19</f>
        <v>0</v>
      </c>
      <c r="Q20" s="30">
        <f>'Game 17 (8-10) '!Q19+'Game 18 (19-14) '!Q19</f>
        <v>0</v>
      </c>
      <c r="R20" s="30">
        <f>'Game 17 (8-10) '!R19+'Game 18 (19-14) '!R19</f>
        <v>0</v>
      </c>
      <c r="S20" s="30">
        <f>'Game 17 (8-10) '!S19+'Game 18 (19-14) '!S19</f>
        <v>0</v>
      </c>
      <c r="T20" s="11">
        <f t="shared" ref="T20" si="17">G20/F20</f>
        <v>0.5</v>
      </c>
      <c r="U20" s="11">
        <f t="shared" ref="U20" si="18">(J20+(2*K20)+(3*L20)+(4*M20))/F20</f>
        <v>0.5</v>
      </c>
      <c r="V20" s="11">
        <f t="shared" ref="V20" si="19">(G20+N20+Q20)/E20</f>
        <v>0.5</v>
      </c>
      <c r="W20" s="12">
        <f t="shared" ref="W20" si="20">U20+V20</f>
        <v>1</v>
      </c>
    </row>
    <row r="21" spans="2:23" x14ac:dyDescent="0.4">
      <c r="B21" s="45"/>
      <c r="C21" s="3" t="s">
        <v>5</v>
      </c>
      <c r="D21" s="30"/>
      <c r="E21" s="13" t="s">
        <v>4</v>
      </c>
      <c r="F21" s="13" t="s">
        <v>3</v>
      </c>
      <c r="G21" s="13" t="s">
        <v>2</v>
      </c>
      <c r="H21" s="13" t="s">
        <v>41</v>
      </c>
      <c r="I21" s="19" t="s">
        <v>42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1"/>
      <c r="V21" s="11"/>
      <c r="W21" s="12"/>
    </row>
    <row r="22" spans="2:23" ht="15" thickBot="1" x14ac:dyDescent="0.45">
      <c r="B22" s="45"/>
      <c r="C22" s="4" t="s">
        <v>1</v>
      </c>
      <c r="D22" s="30"/>
      <c r="E22" s="30"/>
      <c r="F22" s="30"/>
      <c r="G22" s="30"/>
      <c r="H22" s="30"/>
      <c r="I22" s="22"/>
      <c r="J22" s="10"/>
      <c r="K22" s="10"/>
      <c r="L22" s="10"/>
      <c r="M22" s="30"/>
      <c r="N22" s="30"/>
      <c r="O22" s="10"/>
      <c r="P22" s="10"/>
      <c r="Q22" s="10"/>
      <c r="R22" s="10"/>
      <c r="S22" s="10"/>
      <c r="T22" s="10"/>
      <c r="U22" s="11"/>
      <c r="V22" s="11"/>
      <c r="W22" s="12"/>
    </row>
    <row r="23" spans="2:23" x14ac:dyDescent="0.4">
      <c r="B23" s="45"/>
      <c r="C23" s="39" t="s">
        <v>104</v>
      </c>
      <c r="D23" s="40"/>
      <c r="E23" s="40"/>
      <c r="F23" s="40"/>
      <c r="G23" s="40"/>
      <c r="H23" s="40"/>
      <c r="I23" s="40"/>
      <c r="J23" s="41"/>
      <c r="K23" s="41"/>
      <c r="L23" s="41"/>
      <c r="M23" s="40"/>
      <c r="N23" s="40"/>
      <c r="O23" s="41"/>
      <c r="P23" s="41"/>
      <c r="Q23" s="41"/>
      <c r="R23" s="41"/>
      <c r="S23" s="41"/>
      <c r="T23" s="41"/>
      <c r="U23" s="42"/>
      <c r="V23" s="42"/>
      <c r="W23" s="43"/>
    </row>
    <row r="24" spans="2:23" ht="15" thickBot="1" x14ac:dyDescent="0.45">
      <c r="B24" s="46"/>
      <c r="C24" s="7" t="s">
        <v>40</v>
      </c>
      <c r="D24" s="31"/>
      <c r="E24" s="31"/>
      <c r="F24" s="31"/>
      <c r="G24" s="31"/>
      <c r="H24" s="31"/>
      <c r="I24" s="22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5"/>
      <c r="V24" s="15"/>
      <c r="W24" s="16"/>
    </row>
    <row r="25" spans="2:23" ht="15" thickBot="1" x14ac:dyDescent="0.45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8"/>
      <c r="V25" s="18"/>
      <c r="W25" s="18"/>
    </row>
    <row r="26" spans="2:23" ht="14.6" customHeight="1" x14ac:dyDescent="0.4">
      <c r="B26" s="55" t="s">
        <v>133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ht="14.6" customHeight="1" x14ac:dyDescent="0.4">
      <c r="B27" s="56"/>
      <c r="C27" t="s">
        <v>48</v>
      </c>
      <c r="D27" s="10">
        <v>1</v>
      </c>
      <c r="E27" s="10">
        <v>4</v>
      </c>
      <c r="F27" s="10">
        <v>4</v>
      </c>
      <c r="G27" s="10">
        <v>3</v>
      </c>
      <c r="H27" s="10">
        <v>2</v>
      </c>
      <c r="I27" s="10">
        <v>1</v>
      </c>
      <c r="J27" s="10">
        <v>2</v>
      </c>
      <c r="K27" s="10">
        <v>0</v>
      </c>
      <c r="L27" s="10">
        <v>1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1">
        <v>0.75</v>
      </c>
      <c r="U27" s="11">
        <v>1.25</v>
      </c>
      <c r="V27" s="11">
        <v>0.75</v>
      </c>
      <c r="W27" s="12">
        <v>2</v>
      </c>
    </row>
    <row r="28" spans="2:23" x14ac:dyDescent="0.4">
      <c r="B28" s="56"/>
      <c r="C28" t="s">
        <v>104</v>
      </c>
      <c r="D28" s="10">
        <v>1</v>
      </c>
      <c r="E28" s="10">
        <v>4</v>
      </c>
      <c r="F28" s="10">
        <v>4</v>
      </c>
      <c r="G28" s="10">
        <v>2</v>
      </c>
      <c r="H28" s="10">
        <v>0</v>
      </c>
      <c r="I28" s="10">
        <v>1</v>
      </c>
      <c r="J28" s="10">
        <v>2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1">
        <v>0.5</v>
      </c>
      <c r="U28" s="11">
        <v>0.5</v>
      </c>
      <c r="V28" s="11">
        <v>0.5</v>
      </c>
      <c r="W28" s="12">
        <v>1</v>
      </c>
    </row>
    <row r="29" spans="2:23" x14ac:dyDescent="0.4">
      <c r="B29" s="56"/>
      <c r="C29" t="s">
        <v>93</v>
      </c>
      <c r="D29" s="10">
        <v>1</v>
      </c>
      <c r="E29" s="10">
        <v>4</v>
      </c>
      <c r="F29" s="10">
        <v>4</v>
      </c>
      <c r="G29" s="10">
        <v>3</v>
      </c>
      <c r="H29" s="10">
        <v>2</v>
      </c>
      <c r="I29" s="10">
        <v>1</v>
      </c>
      <c r="J29" s="10">
        <v>3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1">
        <v>0.75</v>
      </c>
      <c r="U29" s="11">
        <v>0.75</v>
      </c>
      <c r="V29" s="11">
        <v>0.75</v>
      </c>
      <c r="W29" s="12">
        <v>1.5</v>
      </c>
    </row>
    <row r="30" spans="2:23" x14ac:dyDescent="0.4">
      <c r="B30" s="56"/>
      <c r="C30" t="s">
        <v>46</v>
      </c>
      <c r="D30" s="10">
        <v>1</v>
      </c>
      <c r="E30" s="10">
        <v>4</v>
      </c>
      <c r="F30" s="10">
        <v>4</v>
      </c>
      <c r="G30" s="10">
        <v>3</v>
      </c>
      <c r="H30" s="10">
        <v>2</v>
      </c>
      <c r="I30" s="10">
        <v>0</v>
      </c>
      <c r="J30" s="10">
        <v>3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1">
        <v>0.75</v>
      </c>
      <c r="U30" s="11">
        <v>0.75</v>
      </c>
      <c r="V30" s="11">
        <v>0.75</v>
      </c>
      <c r="W30" s="12">
        <v>1.5</v>
      </c>
    </row>
    <row r="31" spans="2:23" x14ac:dyDescent="0.4">
      <c r="B31" s="56"/>
      <c r="C31" t="s">
        <v>96</v>
      </c>
      <c r="D31" s="10">
        <v>1</v>
      </c>
      <c r="E31" s="10">
        <v>4</v>
      </c>
      <c r="F31" s="10">
        <v>4</v>
      </c>
      <c r="G31" s="10">
        <v>3</v>
      </c>
      <c r="H31" s="10">
        <v>2</v>
      </c>
      <c r="I31" s="10">
        <v>5</v>
      </c>
      <c r="J31" s="10">
        <v>1</v>
      </c>
      <c r="K31" s="10">
        <v>1</v>
      </c>
      <c r="L31" s="10">
        <v>0</v>
      </c>
      <c r="M31" s="10">
        <v>1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1">
        <v>0.75</v>
      </c>
      <c r="U31" s="11">
        <v>1.75</v>
      </c>
      <c r="V31" s="11">
        <v>0.75</v>
      </c>
      <c r="W31" s="12">
        <v>2.5</v>
      </c>
    </row>
    <row r="32" spans="2:23" x14ac:dyDescent="0.4">
      <c r="B32" s="56"/>
      <c r="C32" t="s">
        <v>11</v>
      </c>
      <c r="D32" s="10">
        <v>1</v>
      </c>
      <c r="E32" s="10">
        <v>4</v>
      </c>
      <c r="F32" s="10">
        <v>4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1</v>
      </c>
      <c r="P32" s="10">
        <v>0</v>
      </c>
      <c r="Q32" s="10">
        <v>0</v>
      </c>
      <c r="R32" s="10">
        <v>0</v>
      </c>
      <c r="S32" s="10">
        <v>0</v>
      </c>
      <c r="T32" s="11">
        <v>0</v>
      </c>
      <c r="U32" s="11">
        <v>0</v>
      </c>
      <c r="V32" s="11">
        <v>0.25</v>
      </c>
      <c r="W32" s="12">
        <v>0.25</v>
      </c>
    </row>
    <row r="33" spans="2:23" x14ac:dyDescent="0.4">
      <c r="B33" s="56"/>
      <c r="C33" t="s">
        <v>95</v>
      </c>
      <c r="D33" s="10">
        <v>1</v>
      </c>
      <c r="E33" s="10">
        <v>4</v>
      </c>
      <c r="F33" s="10">
        <v>4</v>
      </c>
      <c r="G33" s="10">
        <v>4</v>
      </c>
      <c r="H33" s="10">
        <v>1</v>
      </c>
      <c r="I33" s="10">
        <v>3</v>
      </c>
      <c r="J33" s="10">
        <v>3</v>
      </c>
      <c r="K33" s="10">
        <v>0</v>
      </c>
      <c r="L33" s="10">
        <v>0</v>
      </c>
      <c r="M33" s="10">
        <v>1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1">
        <v>1</v>
      </c>
      <c r="U33" s="11">
        <v>1.75</v>
      </c>
      <c r="V33" s="11">
        <v>1</v>
      </c>
      <c r="W33" s="12">
        <v>2.75</v>
      </c>
    </row>
    <row r="34" spans="2:23" x14ac:dyDescent="0.4">
      <c r="B34" s="56"/>
      <c r="C34" t="s">
        <v>6</v>
      </c>
      <c r="D34" s="10">
        <v>1</v>
      </c>
      <c r="E34" s="10">
        <v>4</v>
      </c>
      <c r="F34" s="10">
        <v>4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1">
        <v>0</v>
      </c>
      <c r="U34" s="11">
        <v>0</v>
      </c>
      <c r="V34" s="11">
        <v>0</v>
      </c>
      <c r="W34" s="12">
        <v>0</v>
      </c>
    </row>
    <row r="35" spans="2:23" x14ac:dyDescent="0.4">
      <c r="B35" s="56"/>
      <c r="C35" t="s">
        <v>94</v>
      </c>
      <c r="D35" s="10">
        <v>1</v>
      </c>
      <c r="E35" s="10">
        <v>3</v>
      </c>
      <c r="F35" s="10">
        <v>3</v>
      </c>
      <c r="G35" s="10">
        <v>1</v>
      </c>
      <c r="H35" s="10">
        <v>1</v>
      </c>
      <c r="I35" s="10">
        <v>0</v>
      </c>
      <c r="J35" s="10">
        <v>0</v>
      </c>
      <c r="K35" s="10">
        <v>1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1">
        <v>0.33333333333333331</v>
      </c>
      <c r="U35" s="11">
        <v>0.66666666666666663</v>
      </c>
      <c r="V35" s="11">
        <v>0.33333333333333331</v>
      </c>
      <c r="W35" s="12">
        <v>1</v>
      </c>
    </row>
    <row r="36" spans="2:23" x14ac:dyDescent="0.4">
      <c r="B36" s="56"/>
      <c r="C36" t="s">
        <v>1</v>
      </c>
      <c r="D36" s="10">
        <v>1</v>
      </c>
      <c r="E36" s="10">
        <v>3</v>
      </c>
      <c r="F36" s="10">
        <v>3</v>
      </c>
      <c r="G36" s="10">
        <v>1</v>
      </c>
      <c r="H36" s="10">
        <v>1</v>
      </c>
      <c r="I36" s="10">
        <v>0</v>
      </c>
      <c r="J36" s="10">
        <v>1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1">
        <v>0.33333333333333331</v>
      </c>
      <c r="U36" s="11">
        <v>0.33333333333333331</v>
      </c>
      <c r="V36" s="11">
        <v>0.33333333333333331</v>
      </c>
      <c r="W36" s="12">
        <v>0.66666666666666663</v>
      </c>
    </row>
    <row r="37" spans="2:23" x14ac:dyDescent="0.4">
      <c r="B37" s="5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1"/>
      <c r="U37" s="11"/>
      <c r="V37" s="11"/>
      <c r="W37" s="12"/>
    </row>
    <row r="38" spans="2:23" x14ac:dyDescent="0.4">
      <c r="B38" s="56"/>
      <c r="C38" s="3" t="s">
        <v>5</v>
      </c>
      <c r="D38" s="13" t="s">
        <v>49</v>
      </c>
      <c r="E38" s="13" t="s">
        <v>4</v>
      </c>
      <c r="F38" s="13" t="s">
        <v>3</v>
      </c>
      <c r="G38" s="13" t="s">
        <v>2</v>
      </c>
      <c r="H38" s="29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56"/>
      <c r="C39" s="4" t="s">
        <v>1</v>
      </c>
      <c r="D39" s="10"/>
      <c r="E39" s="10"/>
      <c r="F39" s="10"/>
      <c r="G39" s="10"/>
      <c r="H39" s="20"/>
      <c r="I39" s="10"/>
      <c r="J39" s="10"/>
      <c r="K39" s="10"/>
      <c r="L39" s="10"/>
      <c r="M39" s="33" t="s">
        <v>53</v>
      </c>
      <c r="N39" s="34"/>
      <c r="O39" s="33" t="s">
        <v>67</v>
      </c>
      <c r="P39" s="33"/>
      <c r="Q39" s="33"/>
      <c r="R39" s="33"/>
      <c r="S39" s="10"/>
      <c r="T39" s="10"/>
      <c r="U39" s="11"/>
      <c r="V39" s="11"/>
      <c r="W39" s="12"/>
    </row>
    <row r="40" spans="2:23" ht="15" thickBot="1" x14ac:dyDescent="0.45">
      <c r="B40" s="56"/>
      <c r="C40" s="7" t="s">
        <v>40</v>
      </c>
      <c r="D40" s="10"/>
      <c r="E40" s="10"/>
      <c r="F40" s="10"/>
      <c r="G40" s="10"/>
      <c r="H40" s="20"/>
      <c r="I40" s="14"/>
      <c r="J40" s="14"/>
      <c r="K40" s="14"/>
      <c r="L40" s="14"/>
      <c r="M40" s="35"/>
      <c r="N40" s="35"/>
      <c r="O40" s="35" t="s">
        <v>52</v>
      </c>
      <c r="P40" s="36"/>
      <c r="Q40" s="35"/>
      <c r="R40" s="35"/>
      <c r="S40" s="14"/>
      <c r="T40" s="14"/>
      <c r="U40" s="15"/>
      <c r="V40" s="15"/>
      <c r="W40" s="16"/>
    </row>
  </sheetData>
  <mergeCells count="2">
    <mergeCell ref="B26:B40"/>
    <mergeCell ref="B3:B24"/>
  </mergeCells>
  <phoneticPr fontId="4" type="noConversion"/>
  <pageMargins left="0.7" right="0.7" top="0.75" bottom="0.75" header="0.3" footer="0.3"/>
  <pageSetup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20EF1-4B2F-4D72-9181-2050F8CE2484}">
  <dimension ref="B2:W38"/>
  <sheetViews>
    <sheetView zoomScale="70" zoomScaleNormal="70" workbookViewId="0">
      <selection activeCell="B23" sqref="B23:W38"/>
    </sheetView>
  </sheetViews>
  <sheetFormatPr defaultRowHeight="14.6" x14ac:dyDescent="0.4"/>
  <cols>
    <col min="13" max="13" width="4.69140625" bestFit="1" customWidth="1"/>
    <col min="14" max="14" width="9.765625" bestFit="1" customWidth="1"/>
    <col min="15" max="15" width="5.15234375" bestFit="1" customWidth="1"/>
    <col min="16" max="16" width="7.3828125" bestFit="1" customWidth="1"/>
    <col min="17" max="17" width="5.765625" bestFit="1" customWidth="1"/>
    <col min="18" max="18" width="11.53515625" bestFit="1" customWidth="1"/>
    <col min="19" max="19" width="4.6132812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48</v>
      </c>
      <c r="D4" s="21">
        <v>1</v>
      </c>
      <c r="E4" s="21">
        <v>4</v>
      </c>
      <c r="F4" s="21">
        <v>4</v>
      </c>
      <c r="G4" s="21">
        <v>2</v>
      </c>
      <c r="H4" s="21">
        <v>2</v>
      </c>
      <c r="I4" s="21">
        <v>3</v>
      </c>
      <c r="J4" s="21">
        <v>1</v>
      </c>
      <c r="K4" s="21"/>
      <c r="L4" s="21"/>
      <c r="M4" s="21">
        <v>1</v>
      </c>
      <c r="N4" s="21"/>
      <c r="O4" s="21"/>
      <c r="P4" s="21">
        <v>1</v>
      </c>
      <c r="Q4" s="21"/>
      <c r="R4" s="21"/>
      <c r="S4" s="21"/>
      <c r="T4" s="11">
        <f>G4/F4</f>
        <v>0.5</v>
      </c>
      <c r="U4" s="11">
        <f>(J4+(2*K4)+(3*L4)+(4*M4))/F4</f>
        <v>1.25</v>
      </c>
      <c r="V4" s="11">
        <f>(G4+N4+Q4+O4)/E4</f>
        <v>0.5</v>
      </c>
      <c r="W4" s="12">
        <f>U4+V4</f>
        <v>1.75</v>
      </c>
    </row>
    <row r="5" spans="3:23" x14ac:dyDescent="0.4">
      <c r="C5" t="s">
        <v>40</v>
      </c>
      <c r="D5" s="21">
        <v>1</v>
      </c>
      <c r="E5" s="21">
        <v>3</v>
      </c>
      <c r="F5" s="21">
        <v>3</v>
      </c>
      <c r="G5" s="21">
        <v>3</v>
      </c>
      <c r="H5" s="21">
        <v>1</v>
      </c>
      <c r="I5" s="21">
        <v>1</v>
      </c>
      <c r="J5" s="21">
        <v>2</v>
      </c>
      <c r="K5" s="21">
        <v>1</v>
      </c>
      <c r="L5" s="21"/>
      <c r="M5" s="21"/>
      <c r="N5" s="21"/>
      <c r="O5" s="21"/>
      <c r="P5" s="21"/>
      <c r="Q5" s="21"/>
      <c r="R5" s="21"/>
      <c r="S5" s="21"/>
      <c r="T5" s="11">
        <f t="shared" ref="T5:T14" si="0">G5/F5</f>
        <v>1</v>
      </c>
      <c r="U5" s="11">
        <f t="shared" ref="U5:U14" si="1">(J5+(2*K5)+(3*L5)+(4*M5))/F5</f>
        <v>1.3333333333333333</v>
      </c>
      <c r="V5" s="11">
        <f t="shared" ref="V5:V14" si="2">(G5+N5+Q5+O5)/E5</f>
        <v>1</v>
      </c>
      <c r="W5" s="12">
        <f t="shared" ref="W5:W14" si="3">U5+V5</f>
        <v>2.333333333333333</v>
      </c>
    </row>
    <row r="6" spans="3:23" x14ac:dyDescent="0.4">
      <c r="C6" t="s">
        <v>93</v>
      </c>
      <c r="D6" s="21">
        <v>1</v>
      </c>
      <c r="E6" s="21">
        <v>3</v>
      </c>
      <c r="F6" s="21">
        <v>3</v>
      </c>
      <c r="G6" s="21">
        <v>3</v>
      </c>
      <c r="H6" s="21"/>
      <c r="I6" s="21"/>
      <c r="J6" s="21">
        <v>3</v>
      </c>
      <c r="K6" s="21"/>
      <c r="L6" s="21"/>
      <c r="M6" s="21"/>
      <c r="N6" s="21"/>
      <c r="O6" s="21"/>
      <c r="P6" s="21"/>
      <c r="Q6" s="21"/>
      <c r="R6" s="21"/>
      <c r="S6" s="21"/>
      <c r="T6" s="11">
        <f t="shared" si="0"/>
        <v>1</v>
      </c>
      <c r="U6" s="11">
        <f t="shared" si="1"/>
        <v>1</v>
      </c>
      <c r="V6" s="11">
        <f t="shared" si="2"/>
        <v>1</v>
      </c>
      <c r="W6" s="12">
        <f t="shared" si="3"/>
        <v>2</v>
      </c>
    </row>
    <row r="7" spans="3:23" x14ac:dyDescent="0.4">
      <c r="C7" t="s">
        <v>92</v>
      </c>
      <c r="D7" s="21">
        <v>1</v>
      </c>
      <c r="E7" s="21">
        <v>3</v>
      </c>
      <c r="F7" s="21">
        <v>2</v>
      </c>
      <c r="G7" s="21"/>
      <c r="H7" s="21"/>
      <c r="I7" s="21">
        <v>1</v>
      </c>
      <c r="J7" s="21"/>
      <c r="K7" s="21"/>
      <c r="L7" s="21"/>
      <c r="M7" s="21"/>
      <c r="N7" s="21"/>
      <c r="O7" s="21"/>
      <c r="P7" s="21"/>
      <c r="Q7" s="21"/>
      <c r="R7" s="21">
        <v>1</v>
      </c>
      <c r="S7" s="21"/>
      <c r="T7" s="11">
        <f t="shared" si="0"/>
        <v>0</v>
      </c>
      <c r="U7" s="11">
        <f t="shared" si="1"/>
        <v>0</v>
      </c>
      <c r="V7" s="11">
        <f t="shared" si="2"/>
        <v>0</v>
      </c>
      <c r="W7" s="12">
        <f t="shared" si="3"/>
        <v>0</v>
      </c>
    </row>
    <row r="8" spans="3:23" x14ac:dyDescent="0.4">
      <c r="C8" t="s">
        <v>47</v>
      </c>
      <c r="D8" s="21">
        <v>1</v>
      </c>
      <c r="E8" s="21">
        <v>3</v>
      </c>
      <c r="F8" s="21">
        <v>3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11">
        <f t="shared" si="0"/>
        <v>0</v>
      </c>
      <c r="U8" s="11">
        <f t="shared" si="1"/>
        <v>0</v>
      </c>
      <c r="V8" s="11">
        <f t="shared" si="2"/>
        <v>0</v>
      </c>
      <c r="W8" s="12">
        <f t="shared" si="3"/>
        <v>0</v>
      </c>
    </row>
    <row r="9" spans="3:23" x14ac:dyDescent="0.4">
      <c r="C9" t="s">
        <v>94</v>
      </c>
      <c r="D9" s="21">
        <v>1</v>
      </c>
      <c r="E9" s="21">
        <v>3</v>
      </c>
      <c r="F9" s="21">
        <v>3</v>
      </c>
      <c r="G9" s="21">
        <v>3</v>
      </c>
      <c r="H9" s="21">
        <v>2</v>
      </c>
      <c r="I9" s="21">
        <v>1</v>
      </c>
      <c r="J9" s="21">
        <v>1</v>
      </c>
      <c r="K9" s="21">
        <v>1</v>
      </c>
      <c r="L9" s="21"/>
      <c r="M9" s="21">
        <v>1</v>
      </c>
      <c r="N9" s="21"/>
      <c r="O9" s="21"/>
      <c r="P9" s="21"/>
      <c r="Q9" s="21"/>
      <c r="R9" s="21"/>
      <c r="S9" s="21"/>
      <c r="T9" s="11">
        <f t="shared" si="0"/>
        <v>1</v>
      </c>
      <c r="U9" s="11">
        <f t="shared" si="1"/>
        <v>2.3333333333333335</v>
      </c>
      <c r="V9" s="11">
        <f t="shared" si="2"/>
        <v>1</v>
      </c>
      <c r="W9" s="12">
        <f t="shared" si="3"/>
        <v>3.3333333333333335</v>
      </c>
    </row>
    <row r="10" spans="3:23" x14ac:dyDescent="0.4">
      <c r="C10" t="s">
        <v>6</v>
      </c>
      <c r="D10" s="21">
        <v>1</v>
      </c>
      <c r="E10" s="21">
        <v>3</v>
      </c>
      <c r="F10" s="21">
        <v>3</v>
      </c>
      <c r="G10" s="21">
        <v>1</v>
      </c>
      <c r="H10" s="21">
        <v>2</v>
      </c>
      <c r="I10" s="21">
        <v>1</v>
      </c>
      <c r="J10" s="21">
        <v>1</v>
      </c>
      <c r="K10" s="21"/>
      <c r="L10" s="21"/>
      <c r="M10" s="21"/>
      <c r="N10" s="21"/>
      <c r="O10" s="21">
        <v>1</v>
      </c>
      <c r="P10" s="21"/>
      <c r="Q10" s="21"/>
      <c r="R10" s="21"/>
      <c r="S10" s="21"/>
      <c r="T10" s="11">
        <f t="shared" si="0"/>
        <v>0.33333333333333331</v>
      </c>
      <c r="U10" s="11">
        <f t="shared" si="1"/>
        <v>0.33333333333333331</v>
      </c>
      <c r="V10" s="11">
        <f t="shared" si="2"/>
        <v>0.66666666666666663</v>
      </c>
      <c r="W10" s="12">
        <f t="shared" si="3"/>
        <v>1</v>
      </c>
    </row>
    <row r="11" spans="3:23" x14ac:dyDescent="0.4">
      <c r="C11" t="s">
        <v>95</v>
      </c>
      <c r="D11" s="21">
        <v>1</v>
      </c>
      <c r="E11" s="21">
        <v>3</v>
      </c>
      <c r="F11" s="21">
        <v>2</v>
      </c>
      <c r="G11" s="21">
        <v>2</v>
      </c>
      <c r="H11" s="21">
        <v>1</v>
      </c>
      <c r="I11" s="21"/>
      <c r="J11" s="21">
        <v>1</v>
      </c>
      <c r="K11" s="21">
        <v>1</v>
      </c>
      <c r="L11" s="21"/>
      <c r="M11" s="21"/>
      <c r="N11" s="21">
        <v>1</v>
      </c>
      <c r="O11" s="21"/>
      <c r="P11" s="21"/>
      <c r="Q11" s="21"/>
      <c r="R11" s="21"/>
      <c r="S11" s="21"/>
      <c r="T11" s="11">
        <f t="shared" si="0"/>
        <v>1</v>
      </c>
      <c r="U11" s="11">
        <f t="shared" si="1"/>
        <v>1.5</v>
      </c>
      <c r="V11" s="11">
        <f t="shared" si="2"/>
        <v>1</v>
      </c>
      <c r="W11" s="12">
        <f t="shared" si="3"/>
        <v>2.5</v>
      </c>
    </row>
    <row r="12" spans="3:23" x14ac:dyDescent="0.4">
      <c r="C12" t="s">
        <v>1</v>
      </c>
      <c r="D12" s="21">
        <v>1</v>
      </c>
      <c r="E12" s="21">
        <v>3</v>
      </c>
      <c r="F12" s="21">
        <v>3</v>
      </c>
      <c r="G12" s="21">
        <v>2</v>
      </c>
      <c r="H12" s="21">
        <v>1</v>
      </c>
      <c r="I12" s="21">
        <v>1</v>
      </c>
      <c r="J12" s="21">
        <v>2</v>
      </c>
      <c r="K12" s="21"/>
      <c r="L12" s="21"/>
      <c r="M12" s="21"/>
      <c r="N12" s="21"/>
      <c r="O12" s="21"/>
      <c r="P12" s="21"/>
      <c r="Q12" s="21"/>
      <c r="R12" s="21"/>
      <c r="S12" s="21"/>
      <c r="T12" s="11">
        <f t="shared" si="0"/>
        <v>0.66666666666666663</v>
      </c>
      <c r="U12" s="11">
        <f t="shared" si="1"/>
        <v>0.66666666666666663</v>
      </c>
      <c r="V12" s="11">
        <f t="shared" si="2"/>
        <v>0.66666666666666663</v>
      </c>
      <c r="W12" s="12">
        <f t="shared" si="3"/>
        <v>1.3333333333333333</v>
      </c>
    </row>
    <row r="13" spans="3:23" x14ac:dyDescent="0.4">
      <c r="C13" t="s">
        <v>96</v>
      </c>
      <c r="D13" s="21">
        <v>1</v>
      </c>
      <c r="E13" s="21">
        <v>3</v>
      </c>
      <c r="F13" s="21">
        <v>2</v>
      </c>
      <c r="G13" s="21"/>
      <c r="H13" s="21"/>
      <c r="I13" s="21">
        <v>1</v>
      </c>
      <c r="J13" s="21"/>
      <c r="K13" s="21"/>
      <c r="L13" s="21"/>
      <c r="M13" s="21"/>
      <c r="N13" s="21"/>
      <c r="O13" s="21"/>
      <c r="P13" s="21">
        <v>1</v>
      </c>
      <c r="Q13" s="21"/>
      <c r="R13" s="21"/>
      <c r="S13" s="21"/>
      <c r="T13" s="11">
        <f t="shared" si="0"/>
        <v>0</v>
      </c>
      <c r="U13" s="11">
        <f t="shared" si="1"/>
        <v>0</v>
      </c>
      <c r="V13" s="11">
        <f t="shared" si="2"/>
        <v>0</v>
      </c>
      <c r="W13" s="12">
        <f t="shared" si="3"/>
        <v>0</v>
      </c>
    </row>
    <row r="14" spans="3:23" x14ac:dyDescent="0.4"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1" t="e">
        <f t="shared" si="0"/>
        <v>#DIV/0!</v>
      </c>
      <c r="U14" s="27" t="e">
        <f t="shared" si="1"/>
        <v>#DIV/0!</v>
      </c>
      <c r="V14" s="11" t="e">
        <f t="shared" si="2"/>
        <v>#DIV/0!</v>
      </c>
      <c r="W14" s="28" t="e">
        <f t="shared" si="3"/>
        <v>#DIV/0!</v>
      </c>
    </row>
    <row r="15" spans="3:23" x14ac:dyDescent="0.4">
      <c r="D15" s="21"/>
      <c r="E15" s="21"/>
      <c r="F15" s="21"/>
      <c r="G15" s="21"/>
      <c r="H15" s="21"/>
      <c r="I15" s="21"/>
      <c r="K15" s="21"/>
      <c r="T15" s="1" t="e">
        <f t="shared" ref="T15" si="4">G15/F15</f>
        <v>#DIV/0!</v>
      </c>
      <c r="U15" s="27" t="e">
        <f t="shared" ref="U15" si="5">(J15+(2*K15)+(3*L15)+(4*M15))/F15</f>
        <v>#DIV/0!</v>
      </c>
      <c r="V15" s="11" t="e">
        <f t="shared" ref="V15" si="6">(G15+N15+Q15+O15)/E15</f>
        <v>#DIV/0!</v>
      </c>
      <c r="W15" s="28" t="e">
        <f t="shared" ref="W15" si="7">U15+V15</f>
        <v>#DIV/0!</v>
      </c>
    </row>
    <row r="16" spans="3:23" x14ac:dyDescent="0.4">
      <c r="C16" t="s">
        <v>5</v>
      </c>
      <c r="D16" t="s">
        <v>49</v>
      </c>
      <c r="E16" t="s">
        <v>4</v>
      </c>
      <c r="F16" t="s">
        <v>3</v>
      </c>
      <c r="G16" t="s">
        <v>2</v>
      </c>
      <c r="H16" t="s">
        <v>36</v>
      </c>
      <c r="I16" t="s">
        <v>42</v>
      </c>
    </row>
    <row r="17" spans="2:23" x14ac:dyDescent="0.4">
      <c r="C17" t="s">
        <v>1</v>
      </c>
      <c r="D17" s="21">
        <v>1</v>
      </c>
      <c r="E17" s="21">
        <v>5</v>
      </c>
      <c r="F17" s="21">
        <v>4</v>
      </c>
      <c r="G17" s="21">
        <v>15</v>
      </c>
      <c r="H17" s="21">
        <v>10</v>
      </c>
      <c r="I17" s="10">
        <f>9*H17/E17</f>
        <v>18</v>
      </c>
    </row>
    <row r="18" spans="2:23" x14ac:dyDescent="0.4">
      <c r="C18" t="s">
        <v>0</v>
      </c>
      <c r="I18" s="10"/>
    </row>
    <row r="19" spans="2:23" x14ac:dyDescent="0.4">
      <c r="C19" t="s">
        <v>40</v>
      </c>
      <c r="D19">
        <v>1</v>
      </c>
      <c r="E19">
        <v>1</v>
      </c>
      <c r="F19">
        <v>1</v>
      </c>
      <c r="G19">
        <v>4</v>
      </c>
      <c r="H19">
        <v>2</v>
      </c>
      <c r="I19" s="10">
        <f>9*H19/E19</f>
        <v>18</v>
      </c>
    </row>
    <row r="22" spans="2:23" ht="15" thickBot="1" x14ac:dyDescent="0.45"/>
    <row r="23" spans="2:23" x14ac:dyDescent="0.4">
      <c r="B23" s="49" t="s">
        <v>97</v>
      </c>
      <c r="C23" s="6" t="s">
        <v>33</v>
      </c>
      <c r="D23" s="8" t="s">
        <v>32</v>
      </c>
      <c r="E23" s="8" t="s">
        <v>31</v>
      </c>
      <c r="F23" s="8" t="s">
        <v>30</v>
      </c>
      <c r="G23" s="8" t="s">
        <v>28</v>
      </c>
      <c r="H23" s="8" t="s">
        <v>29</v>
      </c>
      <c r="I23" s="8" t="s">
        <v>27</v>
      </c>
      <c r="J23" s="8" t="s">
        <v>26</v>
      </c>
      <c r="K23" s="8" t="s">
        <v>25</v>
      </c>
      <c r="L23" s="8" t="s">
        <v>24</v>
      </c>
      <c r="M23" s="8" t="s">
        <v>23</v>
      </c>
      <c r="N23" s="8" t="s">
        <v>22</v>
      </c>
      <c r="O23" s="8" t="s">
        <v>21</v>
      </c>
      <c r="P23" s="8" t="s">
        <v>37</v>
      </c>
      <c r="Q23" s="8" t="s">
        <v>38</v>
      </c>
      <c r="R23" s="8" t="s">
        <v>20</v>
      </c>
      <c r="S23" s="8" t="s">
        <v>19</v>
      </c>
      <c r="T23" s="8" t="s">
        <v>18</v>
      </c>
      <c r="U23" s="8" t="s">
        <v>17</v>
      </c>
      <c r="V23" s="8" t="s">
        <v>16</v>
      </c>
      <c r="W23" s="9" t="s">
        <v>15</v>
      </c>
    </row>
    <row r="24" spans="2:23" x14ac:dyDescent="0.4">
      <c r="B24" s="50"/>
      <c r="C24" t="s">
        <v>48</v>
      </c>
      <c r="D24" s="10">
        <f>VLOOKUP($C24,$C$4:$S$15,MATCH(D$23,$C$3:$S$3,0),FALSE)</f>
        <v>1</v>
      </c>
      <c r="E24" s="10">
        <f t="shared" ref="E24:S33" si="8">VLOOKUP($C24,$C$4:$S$15,MATCH(E$23,$C$3:$S$3,0),FALSE)</f>
        <v>4</v>
      </c>
      <c r="F24" s="10">
        <f t="shared" si="8"/>
        <v>4</v>
      </c>
      <c r="G24" s="10">
        <f t="shared" si="8"/>
        <v>2</v>
      </c>
      <c r="H24" s="10">
        <f t="shared" si="8"/>
        <v>2</v>
      </c>
      <c r="I24" s="10">
        <f t="shared" si="8"/>
        <v>3</v>
      </c>
      <c r="J24" s="10">
        <f t="shared" si="8"/>
        <v>1</v>
      </c>
      <c r="K24" s="10">
        <f t="shared" si="8"/>
        <v>0</v>
      </c>
      <c r="L24" s="10">
        <f t="shared" si="8"/>
        <v>0</v>
      </c>
      <c r="M24" s="10">
        <f t="shared" si="8"/>
        <v>1</v>
      </c>
      <c r="N24" s="10">
        <f t="shared" si="8"/>
        <v>0</v>
      </c>
      <c r="O24" s="10">
        <f t="shared" si="8"/>
        <v>0</v>
      </c>
      <c r="P24" s="10">
        <f t="shared" si="8"/>
        <v>1</v>
      </c>
      <c r="Q24" s="10">
        <f t="shared" si="8"/>
        <v>0</v>
      </c>
      <c r="R24" s="10">
        <f t="shared" si="8"/>
        <v>0</v>
      </c>
      <c r="S24" s="10">
        <f t="shared" si="8"/>
        <v>0</v>
      </c>
      <c r="T24" s="11">
        <f t="shared" ref="T24:T33" si="9">G24/F24</f>
        <v>0.5</v>
      </c>
      <c r="U24" s="11">
        <f t="shared" ref="U24:U33" si="10">(J24+(2*K24)+(3*L24)+(4*M24))/F24</f>
        <v>1.25</v>
      </c>
      <c r="V24" s="11">
        <f>(G24+N24+Q24+O24)/E24</f>
        <v>0.5</v>
      </c>
      <c r="W24" s="12">
        <f>U24+V24</f>
        <v>1.75</v>
      </c>
    </row>
    <row r="25" spans="2:23" x14ac:dyDescent="0.4">
      <c r="B25" s="50"/>
      <c r="C25" t="s">
        <v>40</v>
      </c>
      <c r="D25" s="10">
        <f t="shared" ref="D25:D33" si="11">VLOOKUP($C25,$C$4:$S$15,MATCH(D$23,$C$3:$S$3,0),FALSE)</f>
        <v>1</v>
      </c>
      <c r="E25" s="10">
        <f t="shared" si="8"/>
        <v>3</v>
      </c>
      <c r="F25" s="10">
        <f t="shared" si="8"/>
        <v>3</v>
      </c>
      <c r="G25" s="10">
        <f t="shared" si="8"/>
        <v>3</v>
      </c>
      <c r="H25" s="10">
        <f t="shared" si="8"/>
        <v>1</v>
      </c>
      <c r="I25" s="10">
        <f t="shared" si="8"/>
        <v>1</v>
      </c>
      <c r="J25" s="10">
        <f t="shared" si="8"/>
        <v>2</v>
      </c>
      <c r="K25" s="10">
        <f t="shared" si="8"/>
        <v>1</v>
      </c>
      <c r="L25" s="10">
        <f t="shared" si="8"/>
        <v>0</v>
      </c>
      <c r="M25" s="10">
        <f t="shared" si="8"/>
        <v>0</v>
      </c>
      <c r="N25" s="10">
        <f t="shared" si="8"/>
        <v>0</v>
      </c>
      <c r="O25" s="10">
        <f t="shared" si="8"/>
        <v>0</v>
      </c>
      <c r="P25" s="10">
        <f t="shared" si="8"/>
        <v>0</v>
      </c>
      <c r="Q25" s="10">
        <f t="shared" si="8"/>
        <v>0</v>
      </c>
      <c r="R25" s="10">
        <f t="shared" si="8"/>
        <v>0</v>
      </c>
      <c r="S25" s="10">
        <f t="shared" si="8"/>
        <v>0</v>
      </c>
      <c r="T25" s="11">
        <f t="shared" si="9"/>
        <v>1</v>
      </c>
      <c r="U25" s="11">
        <f t="shared" si="10"/>
        <v>1.3333333333333333</v>
      </c>
      <c r="V25" s="11">
        <f t="shared" ref="V25:V33" si="12">(G25+N25+Q25+O25)/E25</f>
        <v>1</v>
      </c>
      <c r="W25" s="12">
        <f t="shared" ref="W25:W33" si="13">U25+V25</f>
        <v>2.333333333333333</v>
      </c>
    </row>
    <row r="26" spans="2:23" x14ac:dyDescent="0.4">
      <c r="B26" s="50"/>
      <c r="C26" t="s">
        <v>93</v>
      </c>
      <c r="D26" s="10">
        <f t="shared" si="11"/>
        <v>1</v>
      </c>
      <c r="E26" s="10">
        <f t="shared" si="8"/>
        <v>3</v>
      </c>
      <c r="F26" s="10">
        <f t="shared" si="8"/>
        <v>3</v>
      </c>
      <c r="G26" s="10">
        <f t="shared" si="8"/>
        <v>3</v>
      </c>
      <c r="H26" s="10">
        <f t="shared" si="8"/>
        <v>0</v>
      </c>
      <c r="I26" s="10">
        <f t="shared" si="8"/>
        <v>0</v>
      </c>
      <c r="J26" s="10">
        <f t="shared" si="8"/>
        <v>3</v>
      </c>
      <c r="K26" s="10">
        <f t="shared" si="8"/>
        <v>0</v>
      </c>
      <c r="L26" s="10">
        <f t="shared" si="8"/>
        <v>0</v>
      </c>
      <c r="M26" s="10">
        <f t="shared" si="8"/>
        <v>0</v>
      </c>
      <c r="N26" s="10">
        <f t="shared" si="8"/>
        <v>0</v>
      </c>
      <c r="O26" s="10">
        <f t="shared" si="8"/>
        <v>0</v>
      </c>
      <c r="P26" s="10">
        <f t="shared" si="8"/>
        <v>0</v>
      </c>
      <c r="Q26" s="10">
        <f t="shared" si="8"/>
        <v>0</v>
      </c>
      <c r="R26" s="10">
        <f t="shared" si="8"/>
        <v>0</v>
      </c>
      <c r="S26" s="10">
        <f t="shared" si="8"/>
        <v>0</v>
      </c>
      <c r="T26" s="11">
        <f t="shared" si="9"/>
        <v>1</v>
      </c>
      <c r="U26" s="11">
        <f t="shared" si="10"/>
        <v>1</v>
      </c>
      <c r="V26" s="11">
        <f t="shared" si="12"/>
        <v>1</v>
      </c>
      <c r="W26" s="12">
        <f t="shared" si="13"/>
        <v>2</v>
      </c>
    </row>
    <row r="27" spans="2:23" x14ac:dyDescent="0.4">
      <c r="B27" s="50"/>
      <c r="C27" t="s">
        <v>92</v>
      </c>
      <c r="D27" s="10">
        <f t="shared" si="11"/>
        <v>1</v>
      </c>
      <c r="E27" s="10">
        <f t="shared" si="8"/>
        <v>3</v>
      </c>
      <c r="F27" s="10">
        <f t="shared" si="8"/>
        <v>2</v>
      </c>
      <c r="G27" s="10">
        <f t="shared" si="8"/>
        <v>0</v>
      </c>
      <c r="H27" s="10">
        <f t="shared" si="8"/>
        <v>0</v>
      </c>
      <c r="I27" s="10">
        <f t="shared" si="8"/>
        <v>1</v>
      </c>
      <c r="J27" s="10">
        <f t="shared" si="8"/>
        <v>0</v>
      </c>
      <c r="K27" s="10">
        <f t="shared" si="8"/>
        <v>0</v>
      </c>
      <c r="L27" s="10">
        <f t="shared" si="8"/>
        <v>0</v>
      </c>
      <c r="M27" s="10">
        <f t="shared" si="8"/>
        <v>0</v>
      </c>
      <c r="N27" s="10">
        <f t="shared" si="8"/>
        <v>0</v>
      </c>
      <c r="O27" s="10">
        <f t="shared" si="8"/>
        <v>0</v>
      </c>
      <c r="P27" s="10">
        <f t="shared" si="8"/>
        <v>0</v>
      </c>
      <c r="Q27" s="10">
        <f t="shared" si="8"/>
        <v>0</v>
      </c>
      <c r="R27" s="10">
        <f t="shared" si="8"/>
        <v>1</v>
      </c>
      <c r="S27" s="10">
        <f t="shared" si="8"/>
        <v>0</v>
      </c>
      <c r="T27" s="11">
        <f t="shared" si="9"/>
        <v>0</v>
      </c>
      <c r="U27" s="11">
        <f t="shared" si="10"/>
        <v>0</v>
      </c>
      <c r="V27" s="11">
        <f t="shared" si="12"/>
        <v>0</v>
      </c>
      <c r="W27" s="12">
        <f t="shared" si="13"/>
        <v>0</v>
      </c>
    </row>
    <row r="28" spans="2:23" x14ac:dyDescent="0.4">
      <c r="B28" s="50"/>
      <c r="C28" t="s">
        <v>47</v>
      </c>
      <c r="D28" s="10">
        <f t="shared" si="11"/>
        <v>1</v>
      </c>
      <c r="E28" s="10">
        <f t="shared" si="8"/>
        <v>3</v>
      </c>
      <c r="F28" s="10">
        <f t="shared" si="8"/>
        <v>3</v>
      </c>
      <c r="G28" s="10">
        <f t="shared" si="8"/>
        <v>0</v>
      </c>
      <c r="H28" s="10">
        <f t="shared" si="8"/>
        <v>0</v>
      </c>
      <c r="I28" s="10">
        <f t="shared" si="8"/>
        <v>0</v>
      </c>
      <c r="J28" s="10">
        <f t="shared" si="8"/>
        <v>0</v>
      </c>
      <c r="K28" s="10">
        <f t="shared" si="8"/>
        <v>0</v>
      </c>
      <c r="L28" s="10">
        <f t="shared" si="8"/>
        <v>0</v>
      </c>
      <c r="M28" s="10">
        <f t="shared" si="8"/>
        <v>0</v>
      </c>
      <c r="N28" s="10">
        <f t="shared" si="8"/>
        <v>0</v>
      </c>
      <c r="O28" s="10">
        <f t="shared" si="8"/>
        <v>0</v>
      </c>
      <c r="P28" s="10">
        <f t="shared" si="8"/>
        <v>0</v>
      </c>
      <c r="Q28" s="10">
        <f t="shared" si="8"/>
        <v>0</v>
      </c>
      <c r="R28" s="10">
        <f t="shared" si="8"/>
        <v>0</v>
      </c>
      <c r="S28" s="10">
        <f t="shared" si="8"/>
        <v>0</v>
      </c>
      <c r="T28" s="11">
        <f t="shared" si="9"/>
        <v>0</v>
      </c>
      <c r="U28" s="11">
        <f t="shared" si="10"/>
        <v>0</v>
      </c>
      <c r="V28" s="11">
        <f t="shared" si="12"/>
        <v>0</v>
      </c>
      <c r="W28" s="12">
        <f t="shared" si="13"/>
        <v>0</v>
      </c>
    </row>
    <row r="29" spans="2:23" x14ac:dyDescent="0.4">
      <c r="B29" s="50"/>
      <c r="C29" t="s">
        <v>94</v>
      </c>
      <c r="D29" s="10">
        <f t="shared" si="11"/>
        <v>1</v>
      </c>
      <c r="E29" s="10">
        <f t="shared" si="8"/>
        <v>3</v>
      </c>
      <c r="F29" s="10">
        <f t="shared" si="8"/>
        <v>3</v>
      </c>
      <c r="G29" s="10">
        <f t="shared" si="8"/>
        <v>3</v>
      </c>
      <c r="H29" s="10">
        <f t="shared" si="8"/>
        <v>2</v>
      </c>
      <c r="I29" s="10">
        <f t="shared" si="8"/>
        <v>1</v>
      </c>
      <c r="J29" s="10">
        <f t="shared" si="8"/>
        <v>1</v>
      </c>
      <c r="K29" s="10">
        <f t="shared" si="8"/>
        <v>1</v>
      </c>
      <c r="L29" s="10">
        <f t="shared" si="8"/>
        <v>0</v>
      </c>
      <c r="M29" s="10">
        <f t="shared" si="8"/>
        <v>1</v>
      </c>
      <c r="N29" s="10">
        <f t="shared" si="8"/>
        <v>0</v>
      </c>
      <c r="O29" s="10">
        <f t="shared" si="8"/>
        <v>0</v>
      </c>
      <c r="P29" s="10">
        <f t="shared" si="8"/>
        <v>0</v>
      </c>
      <c r="Q29" s="10">
        <f t="shared" si="8"/>
        <v>0</v>
      </c>
      <c r="R29" s="10">
        <f t="shared" si="8"/>
        <v>0</v>
      </c>
      <c r="S29" s="10">
        <f t="shared" si="8"/>
        <v>0</v>
      </c>
      <c r="T29" s="11">
        <f t="shared" si="9"/>
        <v>1</v>
      </c>
      <c r="U29" s="11">
        <f t="shared" si="10"/>
        <v>2.3333333333333335</v>
      </c>
      <c r="V29" s="11">
        <f t="shared" si="12"/>
        <v>1</v>
      </c>
      <c r="W29" s="12">
        <f t="shared" si="13"/>
        <v>3.3333333333333335</v>
      </c>
    </row>
    <row r="30" spans="2:23" x14ac:dyDescent="0.4">
      <c r="B30" s="50"/>
      <c r="C30" t="s">
        <v>6</v>
      </c>
      <c r="D30" s="10">
        <f t="shared" si="11"/>
        <v>1</v>
      </c>
      <c r="E30" s="10">
        <f t="shared" si="8"/>
        <v>3</v>
      </c>
      <c r="F30" s="10">
        <f t="shared" si="8"/>
        <v>3</v>
      </c>
      <c r="G30" s="10">
        <f t="shared" si="8"/>
        <v>1</v>
      </c>
      <c r="H30" s="10">
        <f t="shared" si="8"/>
        <v>2</v>
      </c>
      <c r="I30" s="10">
        <f t="shared" si="8"/>
        <v>1</v>
      </c>
      <c r="J30" s="10">
        <f t="shared" si="8"/>
        <v>1</v>
      </c>
      <c r="K30" s="10">
        <f t="shared" si="8"/>
        <v>0</v>
      </c>
      <c r="L30" s="10">
        <f t="shared" si="8"/>
        <v>0</v>
      </c>
      <c r="M30" s="10">
        <f t="shared" si="8"/>
        <v>0</v>
      </c>
      <c r="N30" s="10">
        <f t="shared" si="8"/>
        <v>0</v>
      </c>
      <c r="O30" s="10">
        <f t="shared" si="8"/>
        <v>1</v>
      </c>
      <c r="P30" s="10">
        <f t="shared" si="8"/>
        <v>0</v>
      </c>
      <c r="Q30" s="10">
        <f t="shared" si="8"/>
        <v>0</v>
      </c>
      <c r="R30" s="10">
        <f t="shared" si="8"/>
        <v>0</v>
      </c>
      <c r="S30" s="10">
        <f t="shared" si="8"/>
        <v>0</v>
      </c>
      <c r="T30" s="11">
        <f t="shared" si="9"/>
        <v>0.33333333333333331</v>
      </c>
      <c r="U30" s="11">
        <f t="shared" si="10"/>
        <v>0.33333333333333331</v>
      </c>
      <c r="V30" s="11">
        <f t="shared" si="12"/>
        <v>0.66666666666666663</v>
      </c>
      <c r="W30" s="12">
        <f t="shared" si="13"/>
        <v>1</v>
      </c>
    </row>
    <row r="31" spans="2:23" x14ac:dyDescent="0.4">
      <c r="B31" s="50"/>
      <c r="C31" t="s">
        <v>95</v>
      </c>
      <c r="D31" s="10">
        <f t="shared" si="11"/>
        <v>1</v>
      </c>
      <c r="E31" s="10">
        <f t="shared" si="8"/>
        <v>3</v>
      </c>
      <c r="F31" s="10">
        <f t="shared" si="8"/>
        <v>2</v>
      </c>
      <c r="G31" s="10">
        <f t="shared" si="8"/>
        <v>2</v>
      </c>
      <c r="H31" s="10">
        <f t="shared" si="8"/>
        <v>1</v>
      </c>
      <c r="I31" s="10">
        <f t="shared" si="8"/>
        <v>0</v>
      </c>
      <c r="J31" s="10">
        <f t="shared" si="8"/>
        <v>1</v>
      </c>
      <c r="K31" s="10">
        <f t="shared" si="8"/>
        <v>1</v>
      </c>
      <c r="L31" s="10">
        <f t="shared" si="8"/>
        <v>0</v>
      </c>
      <c r="M31" s="10">
        <f t="shared" si="8"/>
        <v>0</v>
      </c>
      <c r="N31" s="10">
        <f t="shared" si="8"/>
        <v>1</v>
      </c>
      <c r="O31" s="10">
        <f t="shared" si="8"/>
        <v>0</v>
      </c>
      <c r="P31" s="10">
        <f t="shared" si="8"/>
        <v>0</v>
      </c>
      <c r="Q31" s="10">
        <f t="shared" si="8"/>
        <v>0</v>
      </c>
      <c r="R31" s="10">
        <f t="shared" si="8"/>
        <v>0</v>
      </c>
      <c r="S31" s="10">
        <f t="shared" si="8"/>
        <v>0</v>
      </c>
      <c r="T31" s="11">
        <f t="shared" si="9"/>
        <v>1</v>
      </c>
      <c r="U31" s="11">
        <f t="shared" si="10"/>
        <v>1.5</v>
      </c>
      <c r="V31" s="11">
        <f t="shared" si="12"/>
        <v>1</v>
      </c>
      <c r="W31" s="12">
        <f t="shared" si="13"/>
        <v>2.5</v>
      </c>
    </row>
    <row r="32" spans="2:23" x14ac:dyDescent="0.4">
      <c r="B32" s="50"/>
      <c r="C32" t="s">
        <v>1</v>
      </c>
      <c r="D32" s="10">
        <f t="shared" si="11"/>
        <v>1</v>
      </c>
      <c r="E32" s="10">
        <f t="shared" si="8"/>
        <v>3</v>
      </c>
      <c r="F32" s="10">
        <f t="shared" si="8"/>
        <v>3</v>
      </c>
      <c r="G32" s="10">
        <f t="shared" si="8"/>
        <v>2</v>
      </c>
      <c r="H32" s="10">
        <f t="shared" si="8"/>
        <v>1</v>
      </c>
      <c r="I32" s="10">
        <f t="shared" si="8"/>
        <v>1</v>
      </c>
      <c r="J32" s="10">
        <f t="shared" si="8"/>
        <v>2</v>
      </c>
      <c r="K32" s="10">
        <f t="shared" si="8"/>
        <v>0</v>
      </c>
      <c r="L32" s="10">
        <f t="shared" si="8"/>
        <v>0</v>
      </c>
      <c r="M32" s="10">
        <f t="shared" si="8"/>
        <v>0</v>
      </c>
      <c r="N32" s="10">
        <f t="shared" si="8"/>
        <v>0</v>
      </c>
      <c r="O32" s="10">
        <f t="shared" si="8"/>
        <v>0</v>
      </c>
      <c r="P32" s="10">
        <f t="shared" si="8"/>
        <v>0</v>
      </c>
      <c r="Q32" s="10">
        <f t="shared" si="8"/>
        <v>0</v>
      </c>
      <c r="R32" s="10">
        <f t="shared" si="8"/>
        <v>0</v>
      </c>
      <c r="S32" s="10">
        <f t="shared" si="8"/>
        <v>0</v>
      </c>
      <c r="T32" s="11">
        <f t="shared" si="9"/>
        <v>0.66666666666666663</v>
      </c>
      <c r="U32" s="11">
        <f t="shared" si="10"/>
        <v>0.66666666666666663</v>
      </c>
      <c r="V32" s="11">
        <f t="shared" si="12"/>
        <v>0.66666666666666663</v>
      </c>
      <c r="W32" s="12">
        <f t="shared" si="13"/>
        <v>1.3333333333333333</v>
      </c>
    </row>
    <row r="33" spans="2:23" x14ac:dyDescent="0.4">
      <c r="B33" s="50"/>
      <c r="C33" t="s">
        <v>96</v>
      </c>
      <c r="D33" s="10">
        <f t="shared" si="11"/>
        <v>1</v>
      </c>
      <c r="E33" s="10">
        <f t="shared" si="8"/>
        <v>3</v>
      </c>
      <c r="F33" s="10">
        <f t="shared" si="8"/>
        <v>2</v>
      </c>
      <c r="G33" s="10">
        <f t="shared" si="8"/>
        <v>0</v>
      </c>
      <c r="H33" s="10">
        <f t="shared" si="8"/>
        <v>0</v>
      </c>
      <c r="I33" s="10">
        <f t="shared" si="8"/>
        <v>1</v>
      </c>
      <c r="J33" s="10">
        <f t="shared" si="8"/>
        <v>0</v>
      </c>
      <c r="K33" s="10">
        <f t="shared" si="8"/>
        <v>0</v>
      </c>
      <c r="L33" s="10">
        <f t="shared" si="8"/>
        <v>0</v>
      </c>
      <c r="M33" s="10">
        <f t="shared" si="8"/>
        <v>0</v>
      </c>
      <c r="N33" s="10">
        <f t="shared" si="8"/>
        <v>0</v>
      </c>
      <c r="O33" s="10">
        <f t="shared" si="8"/>
        <v>0</v>
      </c>
      <c r="P33" s="10">
        <f t="shared" si="8"/>
        <v>1</v>
      </c>
      <c r="Q33" s="10">
        <f t="shared" si="8"/>
        <v>0</v>
      </c>
      <c r="R33" s="10">
        <f t="shared" si="8"/>
        <v>0</v>
      </c>
      <c r="S33" s="10">
        <f t="shared" si="8"/>
        <v>0</v>
      </c>
      <c r="T33" s="11">
        <f t="shared" si="9"/>
        <v>0</v>
      </c>
      <c r="U33" s="11">
        <f t="shared" si="10"/>
        <v>0</v>
      </c>
      <c r="V33" s="11">
        <f t="shared" si="12"/>
        <v>0</v>
      </c>
      <c r="W33" s="12">
        <f t="shared" si="13"/>
        <v>0</v>
      </c>
    </row>
    <row r="34" spans="2:23" x14ac:dyDescent="0.4">
      <c r="B34" s="5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1"/>
      <c r="U34" s="11"/>
      <c r="V34" s="11"/>
      <c r="W34" s="12"/>
    </row>
    <row r="35" spans="2:23" x14ac:dyDescent="0.4">
      <c r="B35" s="50"/>
      <c r="C35" s="4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/>
      <c r="V35" s="11"/>
      <c r="W35" s="12"/>
    </row>
    <row r="36" spans="2:23" x14ac:dyDescent="0.4">
      <c r="B36" s="50"/>
      <c r="C36" s="3" t="s">
        <v>5</v>
      </c>
      <c r="D36" s="13" t="s">
        <v>49</v>
      </c>
      <c r="E36" s="13" t="s">
        <v>4</v>
      </c>
      <c r="F36" s="13" t="s">
        <v>3</v>
      </c>
      <c r="G36" s="13" t="s">
        <v>2</v>
      </c>
      <c r="H36" s="37" t="s">
        <v>36</v>
      </c>
      <c r="I36" s="29" t="s">
        <v>42</v>
      </c>
      <c r="J36" s="10"/>
      <c r="K36" s="10"/>
      <c r="L36" s="10"/>
      <c r="M36" s="33"/>
      <c r="N36" s="34"/>
      <c r="O36" s="33"/>
      <c r="P36" s="33"/>
      <c r="Q36" s="33"/>
      <c r="R36" s="33"/>
      <c r="S36" s="10"/>
      <c r="T36" s="10"/>
      <c r="U36" s="11"/>
      <c r="V36" s="11"/>
      <c r="W36" s="12"/>
    </row>
    <row r="37" spans="2:23" x14ac:dyDescent="0.4">
      <c r="B37" s="50"/>
      <c r="C37" s="4" t="s">
        <v>1</v>
      </c>
      <c r="D37" s="10">
        <f>VLOOKUP($C37,$C$17:$I$19,MATCH(D$36,$C$16:$I$16,0),FALSE)</f>
        <v>1</v>
      </c>
      <c r="E37" s="10">
        <f t="shared" ref="E37:H37" si="14">VLOOKUP($C37,$C$17:$I$19,MATCH(E$36,$C$16:$I$16,0),FALSE)</f>
        <v>5</v>
      </c>
      <c r="F37" s="10">
        <f t="shared" si="14"/>
        <v>4</v>
      </c>
      <c r="G37" s="10">
        <f t="shared" si="14"/>
        <v>15</v>
      </c>
      <c r="H37" s="10">
        <f t="shared" si="14"/>
        <v>10</v>
      </c>
      <c r="I37" s="20">
        <f>VLOOKUP($C37,$C$17:$I$19,MATCH(I$36,$C$16:$I$16,0),FALSE)</f>
        <v>18</v>
      </c>
      <c r="J37" s="10"/>
      <c r="K37" s="10"/>
      <c r="L37" s="10"/>
      <c r="M37" s="33" t="s">
        <v>53</v>
      </c>
      <c r="N37" s="34">
        <v>45028</v>
      </c>
      <c r="O37" s="33" t="s">
        <v>67</v>
      </c>
      <c r="P37" s="33" t="s">
        <v>91</v>
      </c>
      <c r="Q37" s="33" t="s">
        <v>50</v>
      </c>
      <c r="R37" s="33" t="s">
        <v>98</v>
      </c>
      <c r="S37" s="10"/>
      <c r="T37" s="10"/>
      <c r="U37" s="11"/>
      <c r="V37" s="11"/>
      <c r="W37" s="12"/>
    </row>
    <row r="38" spans="2:23" ht="15" thickBot="1" x14ac:dyDescent="0.45">
      <c r="B38" s="51"/>
      <c r="C38" s="7"/>
      <c r="D38" s="14"/>
      <c r="E38" s="14"/>
      <c r="F38" s="14"/>
      <c r="G38" s="14"/>
      <c r="H38" s="14"/>
      <c r="I38" s="14"/>
      <c r="J38" s="14"/>
      <c r="K38" s="14"/>
      <c r="L38" s="14"/>
      <c r="M38" s="35"/>
      <c r="N38" s="35"/>
      <c r="O38" s="35" t="s">
        <v>52</v>
      </c>
      <c r="P38" s="35" t="s">
        <v>88</v>
      </c>
      <c r="Q38" s="35" t="s">
        <v>51</v>
      </c>
      <c r="R38" s="35" t="s">
        <v>54</v>
      </c>
      <c r="S38" s="14"/>
      <c r="T38" s="14"/>
      <c r="U38" s="15"/>
      <c r="V38" s="15"/>
      <c r="W38" s="16"/>
    </row>
  </sheetData>
  <mergeCells count="1">
    <mergeCell ref="B23:B3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C02C-8D46-4C8F-A216-345585905781}">
  <dimension ref="B3:W38"/>
  <sheetViews>
    <sheetView topLeftCell="C5" zoomScale="70" zoomScaleNormal="70" workbookViewId="0">
      <selection activeCell="C1" sqref="A1:XFD1048576"/>
    </sheetView>
  </sheetViews>
  <sheetFormatPr defaultRowHeight="14.6" x14ac:dyDescent="0.4"/>
  <sheetData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48</v>
      </c>
      <c r="D4" s="21">
        <v>1</v>
      </c>
      <c r="E4" s="21">
        <v>4</v>
      </c>
      <c r="F4" s="21">
        <v>4</v>
      </c>
      <c r="G4" s="21">
        <v>2</v>
      </c>
      <c r="H4" s="21"/>
      <c r="I4" s="21">
        <v>1</v>
      </c>
      <c r="J4" s="21">
        <v>2</v>
      </c>
      <c r="K4" s="21"/>
      <c r="L4" s="21"/>
      <c r="M4" s="21"/>
      <c r="N4" s="21"/>
      <c r="O4" s="21"/>
      <c r="P4" s="21"/>
      <c r="Q4" s="21"/>
      <c r="R4" s="21"/>
      <c r="S4" s="21"/>
      <c r="T4" s="11">
        <f>G4/F4</f>
        <v>0.5</v>
      </c>
      <c r="U4" s="11">
        <f>(J4+(2*K4)+(3*L4)+(4*M4))/F4</f>
        <v>0.5</v>
      </c>
      <c r="V4" s="11">
        <f>(G4+N4+Q4+O4)/E4</f>
        <v>0.5</v>
      </c>
      <c r="W4" s="12">
        <f>U4+V4</f>
        <v>1</v>
      </c>
    </row>
    <row r="5" spans="3:23" x14ac:dyDescent="0.4">
      <c r="C5" t="s">
        <v>40</v>
      </c>
      <c r="D5" s="21">
        <v>1</v>
      </c>
      <c r="E5" s="21">
        <v>4</v>
      </c>
      <c r="F5" s="21">
        <v>4</v>
      </c>
      <c r="G5" s="21">
        <v>2</v>
      </c>
      <c r="H5" s="21">
        <v>1</v>
      </c>
      <c r="I5" s="21">
        <v>1</v>
      </c>
      <c r="J5" s="21">
        <v>2</v>
      </c>
      <c r="K5" s="21"/>
      <c r="L5" s="21"/>
      <c r="M5" s="21"/>
      <c r="N5" s="21"/>
      <c r="O5" s="21"/>
      <c r="P5" s="21"/>
      <c r="Q5" s="21"/>
      <c r="R5" s="21"/>
      <c r="S5" s="21"/>
      <c r="T5" s="11">
        <f t="shared" ref="T5:T13" si="0">G5/F5</f>
        <v>0.5</v>
      </c>
      <c r="U5" s="11">
        <f t="shared" ref="U5:U13" si="1">(J5+(2*K5)+(3*L5)+(4*M5))/F5</f>
        <v>0.5</v>
      </c>
      <c r="V5" s="11">
        <f t="shared" ref="V5:V13" si="2">(G5+N5+Q5+O5)/E5</f>
        <v>0.5</v>
      </c>
      <c r="W5" s="12">
        <f t="shared" ref="W5:W13" si="3">U5+V5</f>
        <v>1</v>
      </c>
    </row>
    <row r="6" spans="3:23" x14ac:dyDescent="0.4">
      <c r="C6" t="s">
        <v>93</v>
      </c>
      <c r="D6" s="21">
        <v>1</v>
      </c>
      <c r="E6" s="21">
        <v>4</v>
      </c>
      <c r="F6" s="21">
        <v>4</v>
      </c>
      <c r="G6" s="21">
        <v>1</v>
      </c>
      <c r="H6" s="21">
        <v>1</v>
      </c>
      <c r="I6" s="21">
        <v>2</v>
      </c>
      <c r="J6" s="21"/>
      <c r="K6" s="21"/>
      <c r="L6" s="21"/>
      <c r="M6" s="21">
        <v>1</v>
      </c>
      <c r="N6" s="21"/>
      <c r="O6" s="21"/>
      <c r="P6" s="21"/>
      <c r="Q6" s="21"/>
      <c r="R6" s="21"/>
      <c r="S6" s="21"/>
      <c r="T6" s="11">
        <f t="shared" si="0"/>
        <v>0.25</v>
      </c>
      <c r="U6" s="11">
        <f t="shared" si="1"/>
        <v>1</v>
      </c>
      <c r="V6" s="11">
        <f t="shared" si="2"/>
        <v>0.25</v>
      </c>
      <c r="W6" s="12">
        <f t="shared" si="3"/>
        <v>1.25</v>
      </c>
    </row>
    <row r="7" spans="3:23" x14ac:dyDescent="0.4">
      <c r="C7" t="s">
        <v>92</v>
      </c>
      <c r="D7" s="21">
        <v>1</v>
      </c>
      <c r="E7" s="21">
        <v>3</v>
      </c>
      <c r="F7" s="21">
        <v>3</v>
      </c>
      <c r="G7" s="21">
        <v>1</v>
      </c>
      <c r="H7" s="21">
        <v>2</v>
      </c>
      <c r="I7" s="21"/>
      <c r="J7" s="21">
        <v>1</v>
      </c>
      <c r="K7" s="21"/>
      <c r="L7" s="21"/>
      <c r="M7" s="21"/>
      <c r="N7" s="21"/>
      <c r="O7" s="21">
        <v>1</v>
      </c>
      <c r="P7" s="21"/>
      <c r="Q7" s="21"/>
      <c r="R7" s="21"/>
      <c r="S7" s="21"/>
      <c r="T7" s="11">
        <f t="shared" si="0"/>
        <v>0.33333333333333331</v>
      </c>
      <c r="U7" s="11">
        <f t="shared" si="1"/>
        <v>0.33333333333333331</v>
      </c>
      <c r="V7" s="11">
        <f t="shared" si="2"/>
        <v>0.66666666666666663</v>
      </c>
      <c r="W7" s="12">
        <f t="shared" si="3"/>
        <v>1</v>
      </c>
    </row>
    <row r="8" spans="3:23" x14ac:dyDescent="0.4">
      <c r="C8" t="s">
        <v>47</v>
      </c>
      <c r="D8" s="21">
        <v>1</v>
      </c>
      <c r="E8" s="21">
        <v>4</v>
      </c>
      <c r="F8" s="21">
        <v>3</v>
      </c>
      <c r="G8" s="21">
        <v>2</v>
      </c>
      <c r="H8" s="21">
        <v>2</v>
      </c>
      <c r="I8" s="21">
        <v>4</v>
      </c>
      <c r="J8" s="21">
        <v>2</v>
      </c>
      <c r="K8" s="21"/>
      <c r="L8" s="21"/>
      <c r="M8" s="21"/>
      <c r="N8" s="21">
        <v>1</v>
      </c>
      <c r="O8" s="21"/>
      <c r="P8" s="21"/>
      <c r="Q8" s="21"/>
      <c r="R8" s="21"/>
      <c r="S8" s="21"/>
      <c r="T8" s="11">
        <f t="shared" si="0"/>
        <v>0.66666666666666663</v>
      </c>
      <c r="U8" s="11">
        <f t="shared" si="1"/>
        <v>0.66666666666666663</v>
      </c>
      <c r="V8" s="11">
        <f t="shared" si="2"/>
        <v>0.75</v>
      </c>
      <c r="W8" s="12">
        <f t="shared" si="3"/>
        <v>1.4166666666666665</v>
      </c>
    </row>
    <row r="9" spans="3:23" x14ac:dyDescent="0.4">
      <c r="C9" t="s">
        <v>94</v>
      </c>
      <c r="D9" s="21">
        <v>1</v>
      </c>
      <c r="E9" s="21">
        <v>4</v>
      </c>
      <c r="F9" s="21">
        <v>4</v>
      </c>
      <c r="G9" s="21">
        <v>3</v>
      </c>
      <c r="H9" s="21">
        <v>2</v>
      </c>
      <c r="I9" s="21">
        <v>3</v>
      </c>
      <c r="J9" s="21"/>
      <c r="K9" s="21">
        <v>1</v>
      </c>
      <c r="L9" s="21">
        <v>1</v>
      </c>
      <c r="M9" s="21">
        <v>1</v>
      </c>
      <c r="N9" s="21"/>
      <c r="O9" s="21"/>
      <c r="P9" s="21"/>
      <c r="Q9" s="21"/>
      <c r="R9" s="21"/>
      <c r="S9" s="21"/>
      <c r="T9" s="11">
        <f t="shared" si="0"/>
        <v>0.75</v>
      </c>
      <c r="U9" s="11">
        <f t="shared" si="1"/>
        <v>2.25</v>
      </c>
      <c r="V9" s="11">
        <f t="shared" si="2"/>
        <v>0.75</v>
      </c>
      <c r="W9" s="12">
        <f t="shared" si="3"/>
        <v>3</v>
      </c>
    </row>
    <row r="10" spans="3:23" x14ac:dyDescent="0.4">
      <c r="C10" t="s">
        <v>6</v>
      </c>
      <c r="D10" s="21">
        <v>1</v>
      </c>
      <c r="E10" s="21">
        <v>4</v>
      </c>
      <c r="F10" s="21">
        <v>2</v>
      </c>
      <c r="G10" s="21"/>
      <c r="H10" s="21">
        <v>2</v>
      </c>
      <c r="I10" s="21"/>
      <c r="J10" s="21"/>
      <c r="K10" s="21"/>
      <c r="L10" s="21"/>
      <c r="M10" s="21"/>
      <c r="N10" s="21">
        <v>2</v>
      </c>
      <c r="O10" s="21"/>
      <c r="P10" s="21"/>
      <c r="Q10" s="21"/>
      <c r="R10" s="21"/>
      <c r="S10" s="21"/>
      <c r="T10" s="11">
        <f t="shared" si="0"/>
        <v>0</v>
      </c>
      <c r="U10" s="11">
        <f t="shared" si="1"/>
        <v>0</v>
      </c>
      <c r="V10" s="11">
        <f t="shared" si="2"/>
        <v>0.5</v>
      </c>
      <c r="W10" s="12">
        <f t="shared" si="3"/>
        <v>0.5</v>
      </c>
    </row>
    <row r="11" spans="3:23" x14ac:dyDescent="0.4">
      <c r="C11" t="s">
        <v>95</v>
      </c>
      <c r="D11" s="21">
        <v>1</v>
      </c>
      <c r="E11" s="21">
        <v>4</v>
      </c>
      <c r="F11" s="21">
        <v>3</v>
      </c>
      <c r="G11" s="21">
        <v>2</v>
      </c>
      <c r="H11" s="21">
        <v>3</v>
      </c>
      <c r="I11" s="21"/>
      <c r="J11" s="21">
        <v>1</v>
      </c>
      <c r="K11" s="21">
        <v>1</v>
      </c>
      <c r="L11" s="21"/>
      <c r="M11" s="21"/>
      <c r="N11" s="21">
        <v>1</v>
      </c>
      <c r="O11" s="21"/>
      <c r="P11" s="21"/>
      <c r="Q11" s="21"/>
      <c r="R11" s="21"/>
      <c r="S11" s="21"/>
      <c r="T11" s="11">
        <f t="shared" si="0"/>
        <v>0.66666666666666663</v>
      </c>
      <c r="U11" s="11">
        <f t="shared" si="1"/>
        <v>1</v>
      </c>
      <c r="V11" s="11">
        <f t="shared" si="2"/>
        <v>0.75</v>
      </c>
      <c r="W11" s="12">
        <f t="shared" si="3"/>
        <v>1.75</v>
      </c>
    </row>
    <row r="12" spans="3:23" x14ac:dyDescent="0.4">
      <c r="C12" t="s">
        <v>1</v>
      </c>
      <c r="D12" s="21">
        <v>1</v>
      </c>
      <c r="E12" s="21">
        <v>3</v>
      </c>
      <c r="F12" s="21">
        <v>3</v>
      </c>
      <c r="G12" s="21">
        <v>3</v>
      </c>
      <c r="H12" s="21">
        <v>1</v>
      </c>
      <c r="I12" s="21">
        <v>2</v>
      </c>
      <c r="J12" s="21">
        <v>3</v>
      </c>
      <c r="K12" s="21"/>
      <c r="L12" s="21"/>
      <c r="M12" s="21"/>
      <c r="N12" s="21"/>
      <c r="O12" s="21"/>
      <c r="P12" s="21"/>
      <c r="Q12" s="21"/>
      <c r="R12" s="21"/>
      <c r="S12" s="21"/>
      <c r="T12" s="11">
        <f t="shared" si="0"/>
        <v>1</v>
      </c>
      <c r="U12" s="11">
        <f t="shared" si="1"/>
        <v>1</v>
      </c>
      <c r="V12" s="11">
        <f t="shared" si="2"/>
        <v>1</v>
      </c>
      <c r="W12" s="12">
        <f t="shared" si="3"/>
        <v>2</v>
      </c>
    </row>
    <row r="13" spans="3:23" x14ac:dyDescent="0.4">
      <c r="C13" t="s">
        <v>96</v>
      </c>
      <c r="D13" s="21">
        <v>1</v>
      </c>
      <c r="E13" s="21">
        <v>3</v>
      </c>
      <c r="F13" s="21">
        <v>3</v>
      </c>
      <c r="G13" s="21">
        <v>2</v>
      </c>
      <c r="H13" s="21">
        <v>1</v>
      </c>
      <c r="I13" s="21">
        <v>2</v>
      </c>
      <c r="J13" s="21">
        <v>2</v>
      </c>
      <c r="K13" s="21"/>
      <c r="L13" s="21"/>
      <c r="M13" s="21"/>
      <c r="N13" s="21"/>
      <c r="O13" s="21">
        <v>1</v>
      </c>
      <c r="P13" s="21"/>
      <c r="Q13" s="21"/>
      <c r="R13" s="21"/>
      <c r="S13" s="21"/>
      <c r="T13" s="11">
        <f t="shared" si="0"/>
        <v>0.66666666666666663</v>
      </c>
      <c r="U13" s="11">
        <f t="shared" si="1"/>
        <v>0.66666666666666663</v>
      </c>
      <c r="V13" s="11">
        <f t="shared" si="2"/>
        <v>1</v>
      </c>
      <c r="W13" s="12">
        <f t="shared" si="3"/>
        <v>1.6666666666666665</v>
      </c>
    </row>
    <row r="14" spans="3:23" x14ac:dyDescent="0.4">
      <c r="C14" t="s">
        <v>5</v>
      </c>
      <c r="D14" t="s">
        <v>49</v>
      </c>
      <c r="E14" t="s">
        <v>4</v>
      </c>
      <c r="F14" t="s">
        <v>3</v>
      </c>
      <c r="G14" t="s">
        <v>2</v>
      </c>
      <c r="H14" t="s">
        <v>36</v>
      </c>
      <c r="I14" t="s">
        <v>42</v>
      </c>
    </row>
    <row r="15" spans="3:23" x14ac:dyDescent="0.4">
      <c r="C15" t="s">
        <v>1</v>
      </c>
      <c r="D15" s="21">
        <v>1</v>
      </c>
      <c r="E15" s="21">
        <v>3</v>
      </c>
      <c r="F15" s="21">
        <v>5</v>
      </c>
      <c r="G15" s="21">
        <v>16</v>
      </c>
      <c r="H15" s="21">
        <v>13</v>
      </c>
      <c r="I15" s="10">
        <f>9*H15/E15</f>
        <v>39</v>
      </c>
    </row>
    <row r="16" spans="3:23" x14ac:dyDescent="0.4">
      <c r="C16" t="s">
        <v>0</v>
      </c>
      <c r="I16" s="10"/>
    </row>
    <row r="17" spans="2:23" x14ac:dyDescent="0.4">
      <c r="C17" t="s">
        <v>40</v>
      </c>
      <c r="D17" s="21">
        <v>1</v>
      </c>
      <c r="E17" s="21">
        <v>2</v>
      </c>
      <c r="F17" s="21">
        <v>1</v>
      </c>
      <c r="G17" s="21">
        <v>5</v>
      </c>
      <c r="H17" s="38">
        <v>4</v>
      </c>
      <c r="I17" s="10">
        <f>9*H17/E17</f>
        <v>18</v>
      </c>
    </row>
    <row r="20" spans="2:23" ht="15" thickBot="1" x14ac:dyDescent="0.45"/>
    <row r="21" spans="2:23" ht="14.5" customHeight="1" x14ac:dyDescent="0.4">
      <c r="B21" s="52" t="s">
        <v>99</v>
      </c>
      <c r="C21" s="6" t="s">
        <v>33</v>
      </c>
      <c r="D21" s="8" t="s">
        <v>32</v>
      </c>
      <c r="E21" s="8" t="s">
        <v>31</v>
      </c>
      <c r="F21" s="8" t="s">
        <v>30</v>
      </c>
      <c r="G21" s="8" t="s">
        <v>28</v>
      </c>
      <c r="H21" s="8" t="s">
        <v>29</v>
      </c>
      <c r="I21" s="8" t="s">
        <v>27</v>
      </c>
      <c r="J21" s="8" t="s">
        <v>26</v>
      </c>
      <c r="K21" s="8" t="s">
        <v>25</v>
      </c>
      <c r="L21" s="8" t="s">
        <v>24</v>
      </c>
      <c r="M21" s="8" t="s">
        <v>23</v>
      </c>
      <c r="N21" s="8" t="s">
        <v>22</v>
      </c>
      <c r="O21" s="8" t="s">
        <v>21</v>
      </c>
      <c r="P21" s="8" t="s">
        <v>37</v>
      </c>
      <c r="Q21" s="8" t="s">
        <v>38</v>
      </c>
      <c r="R21" s="8" t="s">
        <v>20</v>
      </c>
      <c r="S21" s="8" t="s">
        <v>19</v>
      </c>
      <c r="T21" s="8" t="s">
        <v>18</v>
      </c>
      <c r="U21" s="8" t="s">
        <v>17</v>
      </c>
      <c r="V21" s="8" t="s">
        <v>16</v>
      </c>
      <c r="W21" s="9" t="s">
        <v>15</v>
      </c>
    </row>
    <row r="22" spans="2:23" x14ac:dyDescent="0.4">
      <c r="B22" s="53"/>
      <c r="C22" s="4" t="s">
        <v>94</v>
      </c>
      <c r="D22" s="10">
        <f t="shared" ref="D22:S32" si="4">VLOOKUP($C22,$C$4:$S$13,MATCH(D$21,$C$3:$S$3,0),FALSE)</f>
        <v>1</v>
      </c>
      <c r="E22" s="10">
        <f t="shared" si="4"/>
        <v>4</v>
      </c>
      <c r="F22" s="10">
        <f t="shared" si="4"/>
        <v>4</v>
      </c>
      <c r="G22" s="10">
        <f t="shared" si="4"/>
        <v>3</v>
      </c>
      <c r="H22" s="10">
        <f t="shared" si="4"/>
        <v>2</v>
      </c>
      <c r="I22" s="10">
        <f t="shared" si="4"/>
        <v>3</v>
      </c>
      <c r="J22" s="10">
        <f t="shared" si="4"/>
        <v>0</v>
      </c>
      <c r="K22" s="10">
        <f t="shared" si="4"/>
        <v>1</v>
      </c>
      <c r="L22" s="10">
        <f t="shared" si="4"/>
        <v>1</v>
      </c>
      <c r="M22" s="10">
        <f t="shared" si="4"/>
        <v>1</v>
      </c>
      <c r="N22" s="10">
        <f t="shared" si="4"/>
        <v>0</v>
      </c>
      <c r="O22" s="10">
        <f t="shared" si="4"/>
        <v>0</v>
      </c>
      <c r="P22" s="10">
        <f t="shared" si="4"/>
        <v>0</v>
      </c>
      <c r="Q22" s="10">
        <f t="shared" si="4"/>
        <v>0</v>
      </c>
      <c r="R22" s="10">
        <f t="shared" si="4"/>
        <v>0</v>
      </c>
      <c r="S22" s="10">
        <f t="shared" si="4"/>
        <v>0</v>
      </c>
      <c r="T22" s="11">
        <f t="shared" ref="T22:T32" si="5">G22/F22</f>
        <v>0.75</v>
      </c>
      <c r="U22" s="11">
        <f t="shared" ref="U22:U32" si="6">(J22+(2*K22)+(3*L22)+(4*M22))/F22</f>
        <v>2.25</v>
      </c>
      <c r="V22" s="11">
        <f>(G22+N22+Q22+O22)/E22</f>
        <v>0.75</v>
      </c>
      <c r="W22" s="12">
        <f>U22+V22</f>
        <v>3</v>
      </c>
    </row>
    <row r="23" spans="2:23" x14ac:dyDescent="0.4">
      <c r="B23" s="53"/>
      <c r="C23" s="4" t="s">
        <v>40</v>
      </c>
      <c r="D23" s="10">
        <f t="shared" si="4"/>
        <v>1</v>
      </c>
      <c r="E23" s="10">
        <f t="shared" si="4"/>
        <v>4</v>
      </c>
      <c r="F23" s="10">
        <f t="shared" si="4"/>
        <v>4</v>
      </c>
      <c r="G23" s="10">
        <f t="shared" si="4"/>
        <v>2</v>
      </c>
      <c r="H23" s="10">
        <f t="shared" si="4"/>
        <v>1</v>
      </c>
      <c r="I23" s="10">
        <f t="shared" si="4"/>
        <v>1</v>
      </c>
      <c r="J23" s="10">
        <f t="shared" si="4"/>
        <v>2</v>
      </c>
      <c r="K23" s="10">
        <f t="shared" si="4"/>
        <v>0</v>
      </c>
      <c r="L23" s="10">
        <f t="shared" si="4"/>
        <v>0</v>
      </c>
      <c r="M23" s="10">
        <f t="shared" si="4"/>
        <v>0</v>
      </c>
      <c r="N23" s="10">
        <f t="shared" si="4"/>
        <v>0</v>
      </c>
      <c r="O23" s="10">
        <f t="shared" si="4"/>
        <v>0</v>
      </c>
      <c r="P23" s="10">
        <f t="shared" si="4"/>
        <v>0</v>
      </c>
      <c r="Q23" s="10">
        <f t="shared" si="4"/>
        <v>0</v>
      </c>
      <c r="R23" s="10">
        <f t="shared" si="4"/>
        <v>0</v>
      </c>
      <c r="S23" s="10">
        <f t="shared" si="4"/>
        <v>0</v>
      </c>
      <c r="T23" s="11">
        <f t="shared" si="5"/>
        <v>0.5</v>
      </c>
      <c r="U23" s="11">
        <f t="shared" si="6"/>
        <v>0.5</v>
      </c>
      <c r="V23" s="11">
        <f t="shared" ref="V23:V32" si="7">(G23+N23+Q23+O23)/E23</f>
        <v>0.5</v>
      </c>
      <c r="W23" s="12">
        <f t="shared" ref="W23:W32" si="8">U23+V23</f>
        <v>1</v>
      </c>
    </row>
    <row r="24" spans="2:23" x14ac:dyDescent="0.4">
      <c r="B24" s="53"/>
      <c r="C24" s="4" t="s">
        <v>93</v>
      </c>
      <c r="D24" s="10">
        <f t="shared" si="4"/>
        <v>1</v>
      </c>
      <c r="E24" s="10">
        <f t="shared" si="4"/>
        <v>4</v>
      </c>
      <c r="F24" s="10">
        <f t="shared" si="4"/>
        <v>4</v>
      </c>
      <c r="G24" s="10">
        <f t="shared" si="4"/>
        <v>1</v>
      </c>
      <c r="H24" s="10">
        <f t="shared" si="4"/>
        <v>1</v>
      </c>
      <c r="I24" s="10">
        <f t="shared" si="4"/>
        <v>2</v>
      </c>
      <c r="J24" s="10">
        <f t="shared" si="4"/>
        <v>0</v>
      </c>
      <c r="K24" s="10">
        <f t="shared" si="4"/>
        <v>0</v>
      </c>
      <c r="L24" s="10">
        <f t="shared" si="4"/>
        <v>0</v>
      </c>
      <c r="M24" s="10">
        <f t="shared" si="4"/>
        <v>1</v>
      </c>
      <c r="N24" s="10">
        <f t="shared" si="4"/>
        <v>0</v>
      </c>
      <c r="O24" s="10">
        <f t="shared" si="4"/>
        <v>0</v>
      </c>
      <c r="P24" s="10">
        <f t="shared" si="4"/>
        <v>0</v>
      </c>
      <c r="Q24" s="10">
        <f t="shared" si="4"/>
        <v>0</v>
      </c>
      <c r="R24" s="10">
        <f t="shared" si="4"/>
        <v>0</v>
      </c>
      <c r="S24" s="10">
        <f t="shared" si="4"/>
        <v>0</v>
      </c>
      <c r="T24" s="11">
        <f t="shared" si="5"/>
        <v>0.25</v>
      </c>
      <c r="U24" s="11">
        <f t="shared" si="6"/>
        <v>1</v>
      </c>
      <c r="V24" s="11">
        <f t="shared" si="7"/>
        <v>0.25</v>
      </c>
      <c r="W24" s="12">
        <f t="shared" si="8"/>
        <v>1.25</v>
      </c>
    </row>
    <row r="25" spans="2:23" x14ac:dyDescent="0.4">
      <c r="B25" s="53"/>
      <c r="C25" s="4" t="s">
        <v>48</v>
      </c>
      <c r="D25" s="10">
        <f t="shared" si="4"/>
        <v>1</v>
      </c>
      <c r="E25" s="10">
        <f t="shared" si="4"/>
        <v>4</v>
      </c>
      <c r="F25" s="10">
        <f t="shared" si="4"/>
        <v>4</v>
      </c>
      <c r="G25" s="10">
        <f t="shared" si="4"/>
        <v>2</v>
      </c>
      <c r="H25" s="10">
        <f t="shared" si="4"/>
        <v>0</v>
      </c>
      <c r="I25" s="10">
        <f t="shared" si="4"/>
        <v>1</v>
      </c>
      <c r="J25" s="10">
        <f t="shared" si="4"/>
        <v>2</v>
      </c>
      <c r="K25" s="10">
        <f t="shared" si="4"/>
        <v>0</v>
      </c>
      <c r="L25" s="10">
        <f t="shared" si="4"/>
        <v>0</v>
      </c>
      <c r="M25" s="10">
        <f t="shared" si="4"/>
        <v>0</v>
      </c>
      <c r="N25" s="10">
        <f t="shared" si="4"/>
        <v>0</v>
      </c>
      <c r="O25" s="10">
        <f t="shared" si="4"/>
        <v>0</v>
      </c>
      <c r="P25" s="10">
        <f t="shared" si="4"/>
        <v>0</v>
      </c>
      <c r="Q25" s="10">
        <f t="shared" si="4"/>
        <v>0</v>
      </c>
      <c r="R25" s="10">
        <f t="shared" si="4"/>
        <v>0</v>
      </c>
      <c r="S25" s="10">
        <f t="shared" si="4"/>
        <v>0</v>
      </c>
      <c r="T25" s="11">
        <f t="shared" si="5"/>
        <v>0.5</v>
      </c>
      <c r="U25" s="11">
        <f t="shared" si="6"/>
        <v>0.5</v>
      </c>
      <c r="V25" s="11">
        <f t="shared" si="7"/>
        <v>0.5</v>
      </c>
      <c r="W25" s="12">
        <f t="shared" si="8"/>
        <v>1</v>
      </c>
    </row>
    <row r="26" spans="2:23" x14ac:dyDescent="0.4">
      <c r="B26" s="53"/>
      <c r="C26" s="4" t="s">
        <v>92</v>
      </c>
      <c r="D26" s="10">
        <f t="shared" si="4"/>
        <v>1</v>
      </c>
      <c r="E26" s="10">
        <f t="shared" si="4"/>
        <v>3</v>
      </c>
      <c r="F26" s="10">
        <f t="shared" si="4"/>
        <v>3</v>
      </c>
      <c r="G26" s="10">
        <f t="shared" si="4"/>
        <v>1</v>
      </c>
      <c r="H26" s="10">
        <f t="shared" si="4"/>
        <v>2</v>
      </c>
      <c r="I26" s="10">
        <f t="shared" si="4"/>
        <v>0</v>
      </c>
      <c r="J26" s="10">
        <f t="shared" si="4"/>
        <v>1</v>
      </c>
      <c r="K26" s="10">
        <f t="shared" si="4"/>
        <v>0</v>
      </c>
      <c r="L26" s="10">
        <f t="shared" si="4"/>
        <v>0</v>
      </c>
      <c r="M26" s="10">
        <f t="shared" si="4"/>
        <v>0</v>
      </c>
      <c r="N26" s="10">
        <f t="shared" si="4"/>
        <v>0</v>
      </c>
      <c r="O26" s="10">
        <f t="shared" si="4"/>
        <v>1</v>
      </c>
      <c r="P26" s="10">
        <f t="shared" si="4"/>
        <v>0</v>
      </c>
      <c r="Q26" s="10">
        <f t="shared" si="4"/>
        <v>0</v>
      </c>
      <c r="R26" s="10">
        <f t="shared" si="4"/>
        <v>0</v>
      </c>
      <c r="S26" s="10">
        <f t="shared" si="4"/>
        <v>0</v>
      </c>
      <c r="T26" s="11">
        <f t="shared" si="5"/>
        <v>0.33333333333333331</v>
      </c>
      <c r="U26" s="11">
        <f t="shared" si="6"/>
        <v>0.33333333333333331</v>
      </c>
      <c r="V26" s="11">
        <f t="shared" si="7"/>
        <v>0.66666666666666663</v>
      </c>
      <c r="W26" s="12">
        <f t="shared" si="8"/>
        <v>1</v>
      </c>
    </row>
    <row r="27" spans="2:23" x14ac:dyDescent="0.4">
      <c r="B27" s="53"/>
      <c r="C27" s="4" t="s">
        <v>6</v>
      </c>
      <c r="D27" s="10">
        <f t="shared" si="4"/>
        <v>1</v>
      </c>
      <c r="E27" s="10">
        <f t="shared" si="4"/>
        <v>4</v>
      </c>
      <c r="F27" s="10">
        <f t="shared" si="4"/>
        <v>2</v>
      </c>
      <c r="G27" s="10">
        <f t="shared" si="4"/>
        <v>0</v>
      </c>
      <c r="H27" s="10">
        <f t="shared" si="4"/>
        <v>2</v>
      </c>
      <c r="I27" s="10">
        <f t="shared" si="4"/>
        <v>0</v>
      </c>
      <c r="J27" s="10">
        <f t="shared" si="4"/>
        <v>0</v>
      </c>
      <c r="K27" s="10">
        <f t="shared" si="4"/>
        <v>0</v>
      </c>
      <c r="L27" s="10">
        <f t="shared" si="4"/>
        <v>0</v>
      </c>
      <c r="M27" s="10">
        <f t="shared" si="4"/>
        <v>0</v>
      </c>
      <c r="N27" s="10">
        <f t="shared" si="4"/>
        <v>2</v>
      </c>
      <c r="O27" s="10">
        <f t="shared" si="4"/>
        <v>0</v>
      </c>
      <c r="P27" s="10">
        <f t="shared" si="4"/>
        <v>0</v>
      </c>
      <c r="Q27" s="10">
        <f t="shared" si="4"/>
        <v>0</v>
      </c>
      <c r="R27" s="10">
        <f t="shared" si="4"/>
        <v>0</v>
      </c>
      <c r="S27" s="10">
        <f t="shared" si="4"/>
        <v>0</v>
      </c>
      <c r="T27" s="11">
        <f t="shared" si="5"/>
        <v>0</v>
      </c>
      <c r="U27" s="11">
        <f t="shared" si="6"/>
        <v>0</v>
      </c>
      <c r="V27" s="11">
        <f t="shared" si="7"/>
        <v>0.5</v>
      </c>
      <c r="W27" s="12">
        <f t="shared" si="8"/>
        <v>0.5</v>
      </c>
    </row>
    <row r="28" spans="2:23" x14ac:dyDescent="0.4">
      <c r="B28" s="53"/>
      <c r="C28" s="4" t="s">
        <v>95</v>
      </c>
      <c r="D28" s="10">
        <f t="shared" si="4"/>
        <v>1</v>
      </c>
      <c r="E28" s="10">
        <f t="shared" si="4"/>
        <v>4</v>
      </c>
      <c r="F28" s="10">
        <f t="shared" si="4"/>
        <v>3</v>
      </c>
      <c r="G28" s="10">
        <f t="shared" si="4"/>
        <v>2</v>
      </c>
      <c r="H28" s="10">
        <f t="shared" si="4"/>
        <v>3</v>
      </c>
      <c r="I28" s="10">
        <f t="shared" si="4"/>
        <v>0</v>
      </c>
      <c r="J28" s="10">
        <f t="shared" si="4"/>
        <v>1</v>
      </c>
      <c r="K28" s="10">
        <f t="shared" si="4"/>
        <v>1</v>
      </c>
      <c r="L28" s="10">
        <f t="shared" si="4"/>
        <v>0</v>
      </c>
      <c r="M28" s="10">
        <f t="shared" si="4"/>
        <v>0</v>
      </c>
      <c r="N28" s="10">
        <f t="shared" si="4"/>
        <v>1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1">
        <f t="shared" si="5"/>
        <v>0.66666666666666663</v>
      </c>
      <c r="U28" s="11">
        <f t="shared" si="6"/>
        <v>1</v>
      </c>
      <c r="V28" s="11">
        <f t="shared" si="7"/>
        <v>0.75</v>
      </c>
      <c r="W28" s="12">
        <f t="shared" si="8"/>
        <v>1.75</v>
      </c>
    </row>
    <row r="29" spans="2:23" x14ac:dyDescent="0.4">
      <c r="B29" s="53"/>
      <c r="C29" s="4" t="s">
        <v>47</v>
      </c>
      <c r="D29" s="10">
        <f t="shared" si="4"/>
        <v>1</v>
      </c>
      <c r="E29" s="10">
        <f t="shared" si="4"/>
        <v>4</v>
      </c>
      <c r="F29" s="10">
        <f t="shared" si="4"/>
        <v>3</v>
      </c>
      <c r="G29" s="10">
        <f t="shared" si="4"/>
        <v>2</v>
      </c>
      <c r="H29" s="10">
        <f t="shared" si="4"/>
        <v>2</v>
      </c>
      <c r="I29" s="10">
        <f t="shared" si="4"/>
        <v>4</v>
      </c>
      <c r="J29" s="10">
        <f t="shared" si="4"/>
        <v>2</v>
      </c>
      <c r="K29" s="10">
        <f t="shared" si="4"/>
        <v>0</v>
      </c>
      <c r="L29" s="10">
        <f t="shared" si="4"/>
        <v>0</v>
      </c>
      <c r="M29" s="10">
        <f t="shared" si="4"/>
        <v>0</v>
      </c>
      <c r="N29" s="10">
        <f t="shared" si="4"/>
        <v>1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0</v>
      </c>
      <c r="S29" s="10">
        <f t="shared" si="4"/>
        <v>0</v>
      </c>
      <c r="T29" s="11">
        <f t="shared" si="5"/>
        <v>0.66666666666666663</v>
      </c>
      <c r="U29" s="11">
        <f t="shared" si="6"/>
        <v>0.66666666666666663</v>
      </c>
      <c r="V29" s="11">
        <f t="shared" si="7"/>
        <v>0.75</v>
      </c>
      <c r="W29" s="12">
        <f t="shared" si="8"/>
        <v>1.4166666666666665</v>
      </c>
    </row>
    <row r="30" spans="2:23" x14ac:dyDescent="0.4">
      <c r="B30" s="53"/>
      <c r="C30" s="4" t="s">
        <v>1</v>
      </c>
      <c r="D30" s="10">
        <f t="shared" si="4"/>
        <v>1</v>
      </c>
      <c r="E30" s="10">
        <f t="shared" si="4"/>
        <v>3</v>
      </c>
      <c r="F30" s="10">
        <f t="shared" si="4"/>
        <v>3</v>
      </c>
      <c r="G30" s="10">
        <f t="shared" si="4"/>
        <v>3</v>
      </c>
      <c r="H30" s="10">
        <f t="shared" si="4"/>
        <v>1</v>
      </c>
      <c r="I30" s="10">
        <f t="shared" si="4"/>
        <v>2</v>
      </c>
      <c r="J30" s="10">
        <f t="shared" si="4"/>
        <v>3</v>
      </c>
      <c r="K30" s="10">
        <f t="shared" si="4"/>
        <v>0</v>
      </c>
      <c r="L30" s="10">
        <f t="shared" si="4"/>
        <v>0</v>
      </c>
      <c r="M30" s="10">
        <f t="shared" si="4"/>
        <v>0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  <c r="T30" s="11">
        <f t="shared" si="5"/>
        <v>1</v>
      </c>
      <c r="U30" s="11">
        <f t="shared" si="6"/>
        <v>1</v>
      </c>
      <c r="V30" s="11">
        <f t="shared" si="7"/>
        <v>1</v>
      </c>
      <c r="W30" s="12">
        <f t="shared" si="8"/>
        <v>2</v>
      </c>
    </row>
    <row r="31" spans="2:23" x14ac:dyDescent="0.4">
      <c r="B31" s="53"/>
      <c r="C31" s="4" t="s">
        <v>96</v>
      </c>
      <c r="D31" s="10">
        <f t="shared" si="4"/>
        <v>1</v>
      </c>
      <c r="E31" s="10">
        <f t="shared" si="4"/>
        <v>3</v>
      </c>
      <c r="F31" s="10">
        <f t="shared" si="4"/>
        <v>3</v>
      </c>
      <c r="G31" s="10">
        <f t="shared" si="4"/>
        <v>2</v>
      </c>
      <c r="H31" s="10">
        <f t="shared" si="4"/>
        <v>1</v>
      </c>
      <c r="I31" s="10">
        <f t="shared" si="4"/>
        <v>2</v>
      </c>
      <c r="J31" s="10">
        <f t="shared" si="4"/>
        <v>2</v>
      </c>
      <c r="K31" s="10">
        <f t="shared" si="4"/>
        <v>0</v>
      </c>
      <c r="L31" s="10">
        <f t="shared" si="4"/>
        <v>0</v>
      </c>
      <c r="M31" s="10">
        <f t="shared" si="4"/>
        <v>0</v>
      </c>
      <c r="N31" s="10">
        <f t="shared" si="4"/>
        <v>0</v>
      </c>
      <c r="O31" s="10">
        <f t="shared" si="4"/>
        <v>1</v>
      </c>
      <c r="P31" s="10">
        <f t="shared" si="4"/>
        <v>0</v>
      </c>
      <c r="Q31" s="10">
        <f t="shared" si="4"/>
        <v>0</v>
      </c>
      <c r="R31" s="10">
        <f t="shared" si="4"/>
        <v>0</v>
      </c>
      <c r="S31" s="10">
        <f t="shared" si="4"/>
        <v>0</v>
      </c>
      <c r="T31" s="11">
        <f t="shared" si="5"/>
        <v>0.66666666666666663</v>
      </c>
      <c r="U31" s="11">
        <f t="shared" si="6"/>
        <v>0.66666666666666663</v>
      </c>
      <c r="V31" s="11">
        <f t="shared" si="7"/>
        <v>1</v>
      </c>
      <c r="W31" s="12">
        <f t="shared" si="8"/>
        <v>1.6666666666666665</v>
      </c>
    </row>
    <row r="32" spans="2:23" x14ac:dyDescent="0.4">
      <c r="B32" s="53"/>
      <c r="C32" s="4" t="s">
        <v>1</v>
      </c>
      <c r="D32" s="10">
        <f t="shared" si="4"/>
        <v>1</v>
      </c>
      <c r="E32" s="10">
        <f t="shared" si="4"/>
        <v>3</v>
      </c>
      <c r="F32" s="10">
        <f t="shared" si="4"/>
        <v>3</v>
      </c>
      <c r="G32" s="10">
        <f t="shared" si="4"/>
        <v>3</v>
      </c>
      <c r="H32" s="10">
        <f t="shared" si="4"/>
        <v>1</v>
      </c>
      <c r="I32" s="10">
        <f t="shared" si="4"/>
        <v>2</v>
      </c>
      <c r="J32" s="10">
        <f t="shared" si="4"/>
        <v>3</v>
      </c>
      <c r="K32" s="10">
        <f t="shared" si="4"/>
        <v>0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>
        <f t="shared" si="5"/>
        <v>1</v>
      </c>
      <c r="U32" s="11">
        <f t="shared" si="6"/>
        <v>1</v>
      </c>
      <c r="V32" s="11">
        <f t="shared" si="7"/>
        <v>1</v>
      </c>
      <c r="W32" s="12">
        <f t="shared" si="8"/>
        <v>2</v>
      </c>
    </row>
    <row r="33" spans="2:23" x14ac:dyDescent="0.4">
      <c r="B33" s="53"/>
      <c r="C33" s="4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1"/>
      <c r="V33" s="11"/>
      <c r="W33" s="12"/>
    </row>
    <row r="34" spans="2:23" x14ac:dyDescent="0.4">
      <c r="B34" s="53"/>
      <c r="C34" s="3" t="s">
        <v>5</v>
      </c>
      <c r="D34" s="13" t="s">
        <v>49</v>
      </c>
      <c r="E34" s="13" t="s">
        <v>4</v>
      </c>
      <c r="F34" s="13" t="s">
        <v>3</v>
      </c>
      <c r="G34" s="13" t="s">
        <v>2</v>
      </c>
      <c r="H34" s="13" t="s">
        <v>36</v>
      </c>
      <c r="I34" s="3" t="s">
        <v>42</v>
      </c>
      <c r="J34" s="10"/>
      <c r="K34" s="10"/>
      <c r="L34" s="10"/>
      <c r="M34" s="33"/>
      <c r="N34" s="34"/>
      <c r="O34" s="33"/>
      <c r="P34" s="33"/>
      <c r="Q34" s="33"/>
      <c r="R34" s="33"/>
      <c r="S34" s="10"/>
      <c r="T34" s="10"/>
      <c r="U34" s="11"/>
      <c r="V34" s="11"/>
      <c r="W34" s="12"/>
    </row>
    <row r="35" spans="2:23" x14ac:dyDescent="0.4">
      <c r="B35" s="53"/>
      <c r="C35" s="4" t="s">
        <v>1</v>
      </c>
      <c r="D35" s="10">
        <f>VLOOKUP($C35,$C$15:$I$17,MATCH(D$34,$C$14:$I$14,0),FALSE)</f>
        <v>1</v>
      </c>
      <c r="E35" s="10">
        <f t="shared" ref="E35:I36" si="9">VLOOKUP($C35,$C$15:$I$17,MATCH(E$34,$C$14:$I$14,0),FALSE)</f>
        <v>3</v>
      </c>
      <c r="F35" s="10">
        <f t="shared" si="9"/>
        <v>5</v>
      </c>
      <c r="G35" s="10">
        <f t="shared" si="9"/>
        <v>16</v>
      </c>
      <c r="H35" s="10">
        <f t="shared" si="9"/>
        <v>13</v>
      </c>
      <c r="I35" s="10">
        <f t="shared" si="9"/>
        <v>39</v>
      </c>
      <c r="J35" s="10"/>
      <c r="K35" s="10"/>
      <c r="L35" s="10"/>
      <c r="M35" s="33" t="s">
        <v>53</v>
      </c>
      <c r="N35" s="34">
        <v>45028</v>
      </c>
      <c r="O35" s="33" t="s">
        <v>67</v>
      </c>
      <c r="P35" s="33" t="s">
        <v>91</v>
      </c>
      <c r="Q35" s="33" t="s">
        <v>50</v>
      </c>
      <c r="R35" s="33" t="s">
        <v>54</v>
      </c>
      <c r="S35" s="10"/>
      <c r="T35" s="10"/>
      <c r="U35" s="11"/>
      <c r="V35" s="11"/>
      <c r="W35" s="12"/>
    </row>
    <row r="36" spans="2:23" ht="15" thickBot="1" x14ac:dyDescent="0.45">
      <c r="B36" s="54"/>
      <c r="C36" s="7" t="s">
        <v>40</v>
      </c>
      <c r="D36" s="10">
        <f>VLOOKUP($C36,$C$15:$I$17,MATCH(D$34,$C$14:$I$14,0),FALSE)</f>
        <v>1</v>
      </c>
      <c r="E36" s="10">
        <f t="shared" si="9"/>
        <v>2</v>
      </c>
      <c r="F36" s="10">
        <f t="shared" si="9"/>
        <v>1</v>
      </c>
      <c r="G36" s="10">
        <f t="shared" si="9"/>
        <v>5</v>
      </c>
      <c r="H36" s="10">
        <f t="shared" si="9"/>
        <v>4</v>
      </c>
      <c r="I36" s="10">
        <f t="shared" si="9"/>
        <v>18</v>
      </c>
      <c r="J36" s="14"/>
      <c r="K36" s="14"/>
      <c r="L36" s="14"/>
      <c r="M36" s="35"/>
      <c r="N36" s="35"/>
      <c r="O36" s="35" t="s">
        <v>52</v>
      </c>
      <c r="P36" s="35" t="s">
        <v>89</v>
      </c>
      <c r="Q36" s="35" t="s">
        <v>51</v>
      </c>
      <c r="R36" s="35" t="s">
        <v>98</v>
      </c>
      <c r="S36" s="14"/>
      <c r="T36" s="14"/>
      <c r="U36" s="15"/>
      <c r="V36" s="15"/>
      <c r="W36" s="16"/>
    </row>
    <row r="37" spans="2:23" x14ac:dyDescent="0.4">
      <c r="B37" s="5"/>
      <c r="C37" s="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8"/>
      <c r="V37" s="18"/>
      <c r="W37" s="18"/>
    </row>
    <row r="38" spans="2:23" x14ac:dyDescent="0.4">
      <c r="B38" s="5"/>
      <c r="C38" s="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8"/>
      <c r="V38" s="18"/>
      <c r="W38" s="18"/>
    </row>
  </sheetData>
  <mergeCells count="1">
    <mergeCell ref="B21:B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47F35-0D23-418B-987B-104E4673749E}">
  <dimension ref="B3:W40"/>
  <sheetViews>
    <sheetView topLeftCell="A13" zoomScale="55" zoomScaleNormal="55" workbookViewId="0">
      <selection activeCell="B23" sqref="B23:W38"/>
    </sheetView>
  </sheetViews>
  <sheetFormatPr defaultRowHeight="14.6" x14ac:dyDescent="0.4"/>
  <cols>
    <col min="14" max="14" width="9.3828125" bestFit="1" customWidth="1"/>
    <col min="16" max="16" width="11.69140625" bestFit="1" customWidth="1"/>
  </cols>
  <sheetData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48</v>
      </c>
      <c r="D4" s="21">
        <v>1</v>
      </c>
      <c r="E4" s="21">
        <v>3</v>
      </c>
      <c r="F4" s="21">
        <v>3</v>
      </c>
      <c r="G4" s="21">
        <v>1</v>
      </c>
      <c r="H4" s="21">
        <v>1</v>
      </c>
      <c r="I4" s="21"/>
      <c r="J4" s="21">
        <v>1</v>
      </c>
      <c r="K4" s="21"/>
      <c r="L4" s="21"/>
      <c r="M4" s="21"/>
      <c r="N4" s="21"/>
      <c r="O4" s="21"/>
      <c r="P4" s="21"/>
      <c r="Q4" s="21"/>
      <c r="R4" s="21"/>
      <c r="S4" s="21"/>
      <c r="T4" s="11">
        <f>G4/F4</f>
        <v>0.33333333333333331</v>
      </c>
      <c r="U4" s="11">
        <f>(J4+(2*K4)+(3*L4)+(4*M4))/F4</f>
        <v>0.33333333333333331</v>
      </c>
      <c r="V4" s="11">
        <f>(G4+N4+Q4+O4)/E4</f>
        <v>0.33333333333333331</v>
      </c>
      <c r="W4" s="12">
        <f>U4+V4</f>
        <v>0.66666666666666663</v>
      </c>
    </row>
    <row r="5" spans="3:23" x14ac:dyDescent="0.4">
      <c r="C5" t="s">
        <v>40</v>
      </c>
      <c r="D5" s="21">
        <v>1</v>
      </c>
      <c r="E5" s="21">
        <v>3</v>
      </c>
      <c r="F5" s="21">
        <v>2</v>
      </c>
      <c r="G5" s="21">
        <v>2</v>
      </c>
      <c r="H5" s="21">
        <v>2</v>
      </c>
      <c r="I5" s="21">
        <v>3</v>
      </c>
      <c r="J5" s="21"/>
      <c r="K5" s="21">
        <v>1</v>
      </c>
      <c r="L5" s="21"/>
      <c r="M5" s="21">
        <v>1</v>
      </c>
      <c r="N5" s="21"/>
      <c r="O5" s="21"/>
      <c r="P5" s="21"/>
      <c r="Q5" s="21"/>
      <c r="R5" s="21"/>
      <c r="S5" s="21"/>
      <c r="T5" s="11">
        <f t="shared" ref="T5:T13" si="0">G5/F5</f>
        <v>1</v>
      </c>
      <c r="U5" s="11">
        <f t="shared" ref="U5:U13" si="1">(J5+(2*K5)+(3*L5)+(4*M5))/F5</f>
        <v>3</v>
      </c>
      <c r="V5" s="11">
        <f t="shared" ref="V5:V13" si="2">(G5+N5+Q5+O5)/E5</f>
        <v>0.66666666666666663</v>
      </c>
      <c r="W5" s="12">
        <f t="shared" ref="W5:W13" si="3">U5+V5</f>
        <v>3.6666666666666665</v>
      </c>
    </row>
    <row r="6" spans="3:23" x14ac:dyDescent="0.4">
      <c r="C6" t="s">
        <v>93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11" t="e">
        <f t="shared" si="0"/>
        <v>#DIV/0!</v>
      </c>
      <c r="U6" s="11" t="e">
        <f t="shared" si="1"/>
        <v>#DIV/0!</v>
      </c>
      <c r="V6" s="11" t="e">
        <f t="shared" si="2"/>
        <v>#DIV/0!</v>
      </c>
      <c r="W6" s="12" t="e">
        <f t="shared" si="3"/>
        <v>#DIV/0!</v>
      </c>
    </row>
    <row r="7" spans="3:23" x14ac:dyDescent="0.4">
      <c r="C7" t="s">
        <v>92</v>
      </c>
      <c r="D7" s="21">
        <v>1</v>
      </c>
      <c r="E7" s="21">
        <v>3</v>
      </c>
      <c r="F7" s="21">
        <v>3</v>
      </c>
      <c r="G7" s="21">
        <v>2</v>
      </c>
      <c r="H7" s="21">
        <v>1</v>
      </c>
      <c r="I7" s="21">
        <v>1</v>
      </c>
      <c r="J7" s="21"/>
      <c r="K7" s="21">
        <v>2</v>
      </c>
      <c r="L7" s="21"/>
      <c r="M7" s="21"/>
      <c r="N7" s="21"/>
      <c r="O7" s="21"/>
      <c r="P7" s="21"/>
      <c r="Q7" s="21"/>
      <c r="R7" s="21"/>
      <c r="S7" s="21"/>
      <c r="T7" s="11">
        <f t="shared" si="0"/>
        <v>0.66666666666666663</v>
      </c>
      <c r="U7" s="11">
        <f t="shared" si="1"/>
        <v>1.3333333333333333</v>
      </c>
      <c r="V7" s="11">
        <f t="shared" si="2"/>
        <v>0.66666666666666663</v>
      </c>
      <c r="W7" s="12">
        <f t="shared" si="3"/>
        <v>2</v>
      </c>
    </row>
    <row r="8" spans="3:23" x14ac:dyDescent="0.4">
      <c r="C8" t="s">
        <v>47</v>
      </c>
      <c r="D8" s="21">
        <v>1</v>
      </c>
      <c r="E8" s="21">
        <v>3</v>
      </c>
      <c r="F8" s="21">
        <v>3</v>
      </c>
      <c r="G8" s="21">
        <v>2</v>
      </c>
      <c r="H8" s="21">
        <v>1</v>
      </c>
      <c r="I8" s="21"/>
      <c r="J8" s="21">
        <v>2</v>
      </c>
      <c r="K8" s="21"/>
      <c r="L8" s="21"/>
      <c r="M8" s="21"/>
      <c r="N8" s="21"/>
      <c r="O8" s="21"/>
      <c r="P8" s="21"/>
      <c r="Q8" s="21"/>
      <c r="R8" s="21"/>
      <c r="S8" s="21"/>
      <c r="T8" s="11">
        <f t="shared" si="0"/>
        <v>0.66666666666666663</v>
      </c>
      <c r="U8" s="11">
        <f t="shared" si="1"/>
        <v>0.66666666666666663</v>
      </c>
      <c r="V8" s="11">
        <f t="shared" si="2"/>
        <v>0.66666666666666663</v>
      </c>
      <c r="W8" s="12">
        <f t="shared" si="3"/>
        <v>1.3333333333333333</v>
      </c>
    </row>
    <row r="9" spans="3:23" x14ac:dyDescent="0.4">
      <c r="C9" t="s">
        <v>94</v>
      </c>
      <c r="D9" s="21">
        <v>1</v>
      </c>
      <c r="E9" s="21">
        <v>3</v>
      </c>
      <c r="F9" s="21">
        <v>3</v>
      </c>
      <c r="G9" s="21">
        <v>2</v>
      </c>
      <c r="H9" s="21">
        <v>2</v>
      </c>
      <c r="I9" s="21"/>
      <c r="J9" s="21">
        <v>1</v>
      </c>
      <c r="K9" s="21">
        <v>1</v>
      </c>
      <c r="L9" s="21"/>
      <c r="M9" s="21"/>
      <c r="N9" s="21"/>
      <c r="O9" s="21"/>
      <c r="P9" s="21"/>
      <c r="Q9" s="21"/>
      <c r="R9" s="21"/>
      <c r="S9" s="21"/>
      <c r="T9" s="11">
        <f t="shared" si="0"/>
        <v>0.66666666666666663</v>
      </c>
      <c r="U9" s="11">
        <f t="shared" si="1"/>
        <v>1</v>
      </c>
      <c r="V9" s="11">
        <f t="shared" si="2"/>
        <v>0.66666666666666663</v>
      </c>
      <c r="W9" s="12">
        <f t="shared" si="3"/>
        <v>1.6666666666666665</v>
      </c>
    </row>
    <row r="10" spans="3:23" x14ac:dyDescent="0.4">
      <c r="C10" t="s">
        <v>6</v>
      </c>
      <c r="D10" s="21">
        <v>1</v>
      </c>
      <c r="E10" s="21">
        <v>3</v>
      </c>
      <c r="F10" s="21">
        <v>2</v>
      </c>
      <c r="G10" s="21"/>
      <c r="H10" s="21"/>
      <c r="I10" s="21"/>
      <c r="J10" s="21"/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11">
        <f t="shared" si="0"/>
        <v>0</v>
      </c>
      <c r="U10" s="11">
        <f t="shared" si="1"/>
        <v>0</v>
      </c>
      <c r="V10" s="11">
        <f t="shared" si="2"/>
        <v>0.33333333333333331</v>
      </c>
      <c r="W10" s="12">
        <f t="shared" si="3"/>
        <v>0.33333333333333331</v>
      </c>
    </row>
    <row r="11" spans="3:23" x14ac:dyDescent="0.4">
      <c r="C11" t="s">
        <v>95</v>
      </c>
      <c r="D11" s="21">
        <v>1</v>
      </c>
      <c r="E11" s="21">
        <v>3</v>
      </c>
      <c r="F11" s="21">
        <v>3</v>
      </c>
      <c r="G11" s="21">
        <v>1</v>
      </c>
      <c r="H11" s="21"/>
      <c r="I11" s="21">
        <v>2</v>
      </c>
      <c r="J11" s="21">
        <v>1</v>
      </c>
      <c r="K11" s="21"/>
      <c r="L11" s="21"/>
      <c r="M11" s="21"/>
      <c r="N11" s="21"/>
      <c r="O11" s="21"/>
      <c r="P11" s="21"/>
      <c r="Q11" s="21"/>
      <c r="R11" s="21"/>
      <c r="S11" s="21"/>
      <c r="T11" s="11">
        <f t="shared" si="0"/>
        <v>0.33333333333333331</v>
      </c>
      <c r="U11" s="11">
        <f t="shared" si="1"/>
        <v>0.33333333333333331</v>
      </c>
      <c r="V11" s="11">
        <f t="shared" si="2"/>
        <v>0.33333333333333331</v>
      </c>
      <c r="W11" s="12">
        <f t="shared" si="3"/>
        <v>0.66666666666666663</v>
      </c>
    </row>
    <row r="12" spans="3:23" x14ac:dyDescent="0.4">
      <c r="C12" t="s">
        <v>1</v>
      </c>
      <c r="D12" s="21">
        <v>1</v>
      </c>
      <c r="E12" s="21">
        <v>3</v>
      </c>
      <c r="F12" s="21">
        <v>3</v>
      </c>
      <c r="G12" s="21">
        <v>1</v>
      </c>
      <c r="H12" s="21"/>
      <c r="I12" s="21">
        <v>1</v>
      </c>
      <c r="J12" s="21">
        <v>1</v>
      </c>
      <c r="K12" s="21"/>
      <c r="L12" s="21"/>
      <c r="M12" s="21"/>
      <c r="N12" s="21"/>
      <c r="O12" s="21"/>
      <c r="P12" s="21"/>
      <c r="Q12" s="21"/>
      <c r="R12" s="21"/>
      <c r="S12" s="21"/>
      <c r="T12" s="11">
        <f t="shared" si="0"/>
        <v>0.33333333333333331</v>
      </c>
      <c r="U12" s="11">
        <f t="shared" si="1"/>
        <v>0.33333333333333331</v>
      </c>
      <c r="V12" s="11">
        <f t="shared" si="2"/>
        <v>0.33333333333333331</v>
      </c>
      <c r="W12" s="12">
        <f t="shared" si="3"/>
        <v>0.66666666666666663</v>
      </c>
    </row>
    <row r="13" spans="3:23" x14ac:dyDescent="0.4">
      <c r="C13" t="s">
        <v>96</v>
      </c>
      <c r="D13" s="21">
        <v>1</v>
      </c>
      <c r="E13" s="21">
        <v>3</v>
      </c>
      <c r="F13" s="21">
        <v>3</v>
      </c>
      <c r="G13" s="21">
        <v>1</v>
      </c>
      <c r="H13" s="21"/>
      <c r="I13" s="21"/>
      <c r="J13" s="21">
        <v>1</v>
      </c>
      <c r="K13" s="21"/>
      <c r="L13" s="21"/>
      <c r="M13" s="21"/>
      <c r="N13" s="21"/>
      <c r="O13" s="21"/>
      <c r="P13" s="21"/>
      <c r="Q13" s="21"/>
      <c r="R13" s="21"/>
      <c r="S13" s="21"/>
      <c r="T13" s="11">
        <f t="shared" si="0"/>
        <v>0.33333333333333331</v>
      </c>
      <c r="U13" s="11">
        <f t="shared" si="1"/>
        <v>0.33333333333333331</v>
      </c>
      <c r="V13" s="11">
        <f t="shared" si="2"/>
        <v>0.33333333333333331</v>
      </c>
      <c r="W13" s="12">
        <f t="shared" si="3"/>
        <v>0.66666666666666663</v>
      </c>
    </row>
    <row r="14" spans="3:23" x14ac:dyDescent="0.4">
      <c r="C14" t="s">
        <v>46</v>
      </c>
      <c r="D14" s="21">
        <v>1</v>
      </c>
      <c r="E14" s="21">
        <v>3</v>
      </c>
      <c r="F14" s="21">
        <v>3</v>
      </c>
      <c r="G14" s="21">
        <v>3</v>
      </c>
      <c r="H14" s="21">
        <v>2</v>
      </c>
      <c r="I14" s="21">
        <v>2</v>
      </c>
      <c r="J14" s="21">
        <v>1</v>
      </c>
      <c r="K14" s="21">
        <v>2</v>
      </c>
      <c r="L14" s="21"/>
      <c r="M14" s="21"/>
      <c r="N14" s="21"/>
      <c r="O14" s="21"/>
      <c r="P14" s="21"/>
      <c r="Q14" s="21"/>
      <c r="R14" s="21"/>
      <c r="S14" s="21"/>
      <c r="T14" s="11">
        <f t="shared" ref="T14:T15" si="4">G14/F14</f>
        <v>1</v>
      </c>
      <c r="U14" s="11">
        <f t="shared" ref="U14:U15" si="5">(J14+(2*K14)+(3*L14)+(4*M14))/F14</f>
        <v>1.6666666666666667</v>
      </c>
      <c r="V14" s="11">
        <f t="shared" ref="V14:V15" si="6">(G14+N14+Q14+O14)/E14</f>
        <v>1</v>
      </c>
      <c r="W14" s="12">
        <f t="shared" ref="W14:W15" si="7">U14+V14</f>
        <v>2.666666666666667</v>
      </c>
    </row>
    <row r="15" spans="3:23" x14ac:dyDescent="0.4">
      <c r="C15" t="s">
        <v>13</v>
      </c>
      <c r="D15" s="21">
        <v>1</v>
      </c>
      <c r="E15" s="21">
        <v>4</v>
      </c>
      <c r="F15" s="21">
        <v>4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11">
        <f t="shared" si="4"/>
        <v>0</v>
      </c>
      <c r="U15" s="11">
        <f t="shared" si="5"/>
        <v>0</v>
      </c>
      <c r="V15" s="11">
        <f t="shared" si="6"/>
        <v>0</v>
      </c>
      <c r="W15" s="12">
        <f t="shared" si="7"/>
        <v>0</v>
      </c>
    </row>
    <row r="16" spans="3:23" x14ac:dyDescent="0.4">
      <c r="C16" t="s">
        <v>5</v>
      </c>
      <c r="D16" t="s">
        <v>49</v>
      </c>
      <c r="E16" t="s">
        <v>4</v>
      </c>
      <c r="F16" t="s">
        <v>3</v>
      </c>
      <c r="G16" t="s">
        <v>2</v>
      </c>
      <c r="H16" t="s">
        <v>36</v>
      </c>
      <c r="I16" t="s">
        <v>42</v>
      </c>
    </row>
    <row r="17" spans="2:23" x14ac:dyDescent="0.4">
      <c r="C17" t="s">
        <v>1</v>
      </c>
      <c r="D17" s="21">
        <v>1</v>
      </c>
      <c r="E17" s="21">
        <v>5</v>
      </c>
      <c r="F17" s="21">
        <v>2</v>
      </c>
      <c r="G17" s="21">
        <v>9</v>
      </c>
      <c r="H17" s="21">
        <v>7</v>
      </c>
      <c r="I17" s="10">
        <f>9*H17/E17</f>
        <v>12.6</v>
      </c>
    </row>
    <row r="18" spans="2:23" x14ac:dyDescent="0.4">
      <c r="C18" t="s">
        <v>0</v>
      </c>
      <c r="I18" s="10"/>
    </row>
    <row r="19" spans="2:23" x14ac:dyDescent="0.4">
      <c r="C19" t="s">
        <v>40</v>
      </c>
      <c r="D19" s="21">
        <v>1</v>
      </c>
      <c r="E19" s="21"/>
      <c r="F19" s="21"/>
      <c r="G19" s="21"/>
      <c r="H19" s="38"/>
      <c r="I19" s="10"/>
    </row>
    <row r="22" spans="2:23" ht="15" thickBot="1" x14ac:dyDescent="0.45"/>
    <row r="23" spans="2:23" ht="14.5" customHeight="1" x14ac:dyDescent="0.4">
      <c r="B23" s="52" t="s">
        <v>102</v>
      </c>
      <c r="C23" s="6" t="s">
        <v>33</v>
      </c>
      <c r="D23" s="8" t="s">
        <v>32</v>
      </c>
      <c r="E23" s="8" t="s">
        <v>31</v>
      </c>
      <c r="F23" s="8" t="s">
        <v>30</v>
      </c>
      <c r="G23" s="8" t="s">
        <v>28</v>
      </c>
      <c r="H23" s="8" t="s">
        <v>29</v>
      </c>
      <c r="I23" s="8" t="s">
        <v>27</v>
      </c>
      <c r="J23" s="8" t="s">
        <v>26</v>
      </c>
      <c r="K23" s="8" t="s">
        <v>25</v>
      </c>
      <c r="L23" s="8" t="s">
        <v>24</v>
      </c>
      <c r="M23" s="8" t="s">
        <v>23</v>
      </c>
      <c r="N23" s="8" t="s">
        <v>22</v>
      </c>
      <c r="O23" s="8" t="s">
        <v>21</v>
      </c>
      <c r="P23" s="8" t="s">
        <v>37</v>
      </c>
      <c r="Q23" s="8" t="s">
        <v>38</v>
      </c>
      <c r="R23" s="8" t="s">
        <v>20</v>
      </c>
      <c r="S23" s="8" t="s">
        <v>19</v>
      </c>
      <c r="T23" s="8" t="s">
        <v>18</v>
      </c>
      <c r="U23" s="8" t="s">
        <v>17</v>
      </c>
      <c r="V23" s="8" t="s">
        <v>16</v>
      </c>
      <c r="W23" s="9" t="s">
        <v>15</v>
      </c>
    </row>
    <row r="24" spans="2:23" x14ac:dyDescent="0.4">
      <c r="B24" s="53"/>
      <c r="C24" s="4" t="s">
        <v>13</v>
      </c>
      <c r="D24" s="10">
        <f>VLOOKUP($C24,$C$4:$S$15,MATCH(D$23,$C$3:$S$3,0),FALSE)</f>
        <v>1</v>
      </c>
      <c r="E24" s="10">
        <f t="shared" ref="E24:S34" si="8">VLOOKUP($C24,$C$4:$S$15,MATCH(E$23,$C$3:$S$3,0),FALSE)</f>
        <v>4</v>
      </c>
      <c r="F24" s="10">
        <f t="shared" si="8"/>
        <v>4</v>
      </c>
      <c r="G24" s="10">
        <f t="shared" si="8"/>
        <v>0</v>
      </c>
      <c r="H24" s="10">
        <f t="shared" si="8"/>
        <v>0</v>
      </c>
      <c r="I24" s="10">
        <f t="shared" si="8"/>
        <v>0</v>
      </c>
      <c r="J24" s="10">
        <f t="shared" si="8"/>
        <v>0</v>
      </c>
      <c r="K24" s="10">
        <f t="shared" si="8"/>
        <v>0</v>
      </c>
      <c r="L24" s="10">
        <f t="shared" si="8"/>
        <v>0</v>
      </c>
      <c r="M24" s="10">
        <f t="shared" si="8"/>
        <v>0</v>
      </c>
      <c r="N24" s="10">
        <f t="shared" si="8"/>
        <v>0</v>
      </c>
      <c r="O24" s="10">
        <f t="shared" si="8"/>
        <v>0</v>
      </c>
      <c r="P24" s="10">
        <f t="shared" si="8"/>
        <v>0</v>
      </c>
      <c r="Q24" s="10">
        <f t="shared" si="8"/>
        <v>0</v>
      </c>
      <c r="R24" s="10">
        <f t="shared" si="8"/>
        <v>0</v>
      </c>
      <c r="S24" s="10">
        <f t="shared" si="8"/>
        <v>0</v>
      </c>
      <c r="T24" s="11">
        <f t="shared" ref="T24:T34" si="9">G24/F24</f>
        <v>0</v>
      </c>
      <c r="U24" s="11">
        <f t="shared" ref="U24:U34" si="10">(J24+(2*K24)+(3*L24)+(4*M24))/F24</f>
        <v>0</v>
      </c>
      <c r="V24" s="11">
        <f>(G24+N24+Q24+O24)/E24</f>
        <v>0</v>
      </c>
      <c r="W24" s="12">
        <f>U24+V24</f>
        <v>0</v>
      </c>
    </row>
    <row r="25" spans="2:23" x14ac:dyDescent="0.4">
      <c r="B25" s="53"/>
      <c r="C25" s="4" t="s">
        <v>48</v>
      </c>
      <c r="D25" s="10">
        <f t="shared" ref="D25:D34" si="11">VLOOKUP($C25,$C$4:$S$15,MATCH(D$23,$C$3:$S$3,0),FALSE)</f>
        <v>1</v>
      </c>
      <c r="E25" s="10">
        <f t="shared" si="8"/>
        <v>3</v>
      </c>
      <c r="F25" s="10">
        <f t="shared" si="8"/>
        <v>3</v>
      </c>
      <c r="G25" s="10">
        <f t="shared" si="8"/>
        <v>1</v>
      </c>
      <c r="H25" s="10">
        <f t="shared" si="8"/>
        <v>1</v>
      </c>
      <c r="I25" s="10">
        <f t="shared" si="8"/>
        <v>0</v>
      </c>
      <c r="J25" s="10">
        <f t="shared" si="8"/>
        <v>1</v>
      </c>
      <c r="K25" s="10">
        <f t="shared" si="8"/>
        <v>0</v>
      </c>
      <c r="L25" s="10">
        <f t="shared" si="8"/>
        <v>0</v>
      </c>
      <c r="M25" s="10">
        <f t="shared" si="8"/>
        <v>0</v>
      </c>
      <c r="N25" s="10">
        <f t="shared" si="8"/>
        <v>0</v>
      </c>
      <c r="O25" s="10">
        <f t="shared" si="8"/>
        <v>0</v>
      </c>
      <c r="P25" s="10">
        <f t="shared" si="8"/>
        <v>0</v>
      </c>
      <c r="Q25" s="10">
        <f t="shared" si="8"/>
        <v>0</v>
      </c>
      <c r="R25" s="10">
        <f t="shared" si="8"/>
        <v>0</v>
      </c>
      <c r="S25" s="10">
        <f t="shared" si="8"/>
        <v>0</v>
      </c>
      <c r="T25" s="11">
        <f t="shared" si="9"/>
        <v>0.33333333333333331</v>
      </c>
      <c r="U25" s="11">
        <f t="shared" si="10"/>
        <v>0.33333333333333331</v>
      </c>
      <c r="V25" s="11">
        <f t="shared" ref="V25:V34" si="12">(G25+N25+Q25+O25)/E25</f>
        <v>0.33333333333333331</v>
      </c>
      <c r="W25" s="12">
        <f t="shared" ref="W25:W34" si="13">U25+V25</f>
        <v>0.66666666666666663</v>
      </c>
    </row>
    <row r="26" spans="2:23" x14ac:dyDescent="0.4">
      <c r="B26" s="53"/>
      <c r="C26" s="4" t="s">
        <v>94</v>
      </c>
      <c r="D26" s="10">
        <f t="shared" si="11"/>
        <v>1</v>
      </c>
      <c r="E26" s="10">
        <f t="shared" si="8"/>
        <v>3</v>
      </c>
      <c r="F26" s="10">
        <f t="shared" si="8"/>
        <v>3</v>
      </c>
      <c r="G26" s="10">
        <f t="shared" si="8"/>
        <v>2</v>
      </c>
      <c r="H26" s="10">
        <f t="shared" si="8"/>
        <v>2</v>
      </c>
      <c r="I26" s="10">
        <f t="shared" si="8"/>
        <v>0</v>
      </c>
      <c r="J26" s="10">
        <f t="shared" si="8"/>
        <v>1</v>
      </c>
      <c r="K26" s="10">
        <f t="shared" si="8"/>
        <v>1</v>
      </c>
      <c r="L26" s="10">
        <f t="shared" si="8"/>
        <v>0</v>
      </c>
      <c r="M26" s="10">
        <f t="shared" si="8"/>
        <v>0</v>
      </c>
      <c r="N26" s="10">
        <f t="shared" si="8"/>
        <v>0</v>
      </c>
      <c r="O26" s="10">
        <f t="shared" si="8"/>
        <v>0</v>
      </c>
      <c r="P26" s="10">
        <f t="shared" si="8"/>
        <v>0</v>
      </c>
      <c r="Q26" s="10">
        <f t="shared" si="8"/>
        <v>0</v>
      </c>
      <c r="R26" s="10">
        <f t="shared" si="8"/>
        <v>0</v>
      </c>
      <c r="S26" s="10">
        <f t="shared" si="8"/>
        <v>0</v>
      </c>
      <c r="T26" s="11">
        <f t="shared" si="9"/>
        <v>0.66666666666666663</v>
      </c>
      <c r="U26" s="11">
        <f t="shared" si="10"/>
        <v>1</v>
      </c>
      <c r="V26" s="11">
        <f t="shared" si="12"/>
        <v>0.66666666666666663</v>
      </c>
      <c r="W26" s="12">
        <f t="shared" si="13"/>
        <v>1.6666666666666665</v>
      </c>
    </row>
    <row r="27" spans="2:23" x14ac:dyDescent="0.4">
      <c r="B27" s="53"/>
      <c r="C27" s="4" t="s">
        <v>40</v>
      </c>
      <c r="D27" s="10">
        <f t="shared" si="11"/>
        <v>1</v>
      </c>
      <c r="E27" s="10">
        <f t="shared" si="8"/>
        <v>3</v>
      </c>
      <c r="F27" s="10">
        <f t="shared" si="8"/>
        <v>2</v>
      </c>
      <c r="G27" s="10">
        <f t="shared" si="8"/>
        <v>2</v>
      </c>
      <c r="H27" s="10">
        <f t="shared" si="8"/>
        <v>2</v>
      </c>
      <c r="I27" s="10">
        <f t="shared" si="8"/>
        <v>3</v>
      </c>
      <c r="J27" s="10">
        <f t="shared" si="8"/>
        <v>0</v>
      </c>
      <c r="K27" s="10">
        <f t="shared" si="8"/>
        <v>1</v>
      </c>
      <c r="L27" s="10">
        <f t="shared" si="8"/>
        <v>0</v>
      </c>
      <c r="M27" s="10">
        <f t="shared" si="8"/>
        <v>1</v>
      </c>
      <c r="N27" s="10">
        <f t="shared" si="8"/>
        <v>0</v>
      </c>
      <c r="O27" s="10">
        <f t="shared" si="8"/>
        <v>0</v>
      </c>
      <c r="P27" s="10">
        <f t="shared" si="8"/>
        <v>0</v>
      </c>
      <c r="Q27" s="10">
        <f t="shared" si="8"/>
        <v>0</v>
      </c>
      <c r="R27" s="10">
        <f t="shared" si="8"/>
        <v>0</v>
      </c>
      <c r="S27" s="10">
        <f t="shared" si="8"/>
        <v>0</v>
      </c>
      <c r="T27" s="11">
        <f t="shared" si="9"/>
        <v>1</v>
      </c>
      <c r="U27" s="11">
        <f t="shared" si="10"/>
        <v>3</v>
      </c>
      <c r="V27" s="11">
        <f t="shared" si="12"/>
        <v>0.66666666666666663</v>
      </c>
      <c r="W27" s="12">
        <f t="shared" si="13"/>
        <v>3.6666666666666665</v>
      </c>
    </row>
    <row r="28" spans="2:23" x14ac:dyDescent="0.4">
      <c r="B28" s="53"/>
      <c r="C28" s="4" t="s">
        <v>46</v>
      </c>
      <c r="D28" s="10">
        <f t="shared" si="11"/>
        <v>1</v>
      </c>
      <c r="E28" s="10">
        <f t="shared" si="8"/>
        <v>3</v>
      </c>
      <c r="F28" s="10">
        <f t="shared" si="8"/>
        <v>3</v>
      </c>
      <c r="G28" s="10">
        <f t="shared" si="8"/>
        <v>3</v>
      </c>
      <c r="H28" s="10">
        <f t="shared" si="8"/>
        <v>2</v>
      </c>
      <c r="I28" s="10">
        <f t="shared" si="8"/>
        <v>2</v>
      </c>
      <c r="J28" s="10">
        <f t="shared" si="8"/>
        <v>1</v>
      </c>
      <c r="K28" s="10">
        <f t="shared" si="8"/>
        <v>2</v>
      </c>
      <c r="L28" s="10">
        <f t="shared" si="8"/>
        <v>0</v>
      </c>
      <c r="M28" s="10">
        <f t="shared" si="8"/>
        <v>0</v>
      </c>
      <c r="N28" s="10">
        <f t="shared" si="8"/>
        <v>0</v>
      </c>
      <c r="O28" s="10">
        <f t="shared" si="8"/>
        <v>0</v>
      </c>
      <c r="P28" s="10">
        <f t="shared" si="8"/>
        <v>0</v>
      </c>
      <c r="Q28" s="10">
        <f t="shared" si="8"/>
        <v>0</v>
      </c>
      <c r="R28" s="10">
        <f t="shared" si="8"/>
        <v>0</v>
      </c>
      <c r="S28" s="10">
        <f t="shared" si="8"/>
        <v>0</v>
      </c>
      <c r="T28" s="11">
        <f t="shared" si="9"/>
        <v>1</v>
      </c>
      <c r="U28" s="11">
        <f t="shared" si="10"/>
        <v>1.6666666666666667</v>
      </c>
      <c r="V28" s="11">
        <f t="shared" si="12"/>
        <v>1</v>
      </c>
      <c r="W28" s="12">
        <f t="shared" si="13"/>
        <v>2.666666666666667</v>
      </c>
    </row>
    <row r="29" spans="2:23" x14ac:dyDescent="0.4">
      <c r="B29" s="53"/>
      <c r="C29" s="4" t="s">
        <v>92</v>
      </c>
      <c r="D29" s="10">
        <f t="shared" si="11"/>
        <v>1</v>
      </c>
      <c r="E29" s="10">
        <f t="shared" si="8"/>
        <v>3</v>
      </c>
      <c r="F29" s="10">
        <f t="shared" si="8"/>
        <v>3</v>
      </c>
      <c r="G29" s="10">
        <f t="shared" si="8"/>
        <v>2</v>
      </c>
      <c r="H29" s="10">
        <f t="shared" si="8"/>
        <v>1</v>
      </c>
      <c r="I29" s="10">
        <f t="shared" si="8"/>
        <v>1</v>
      </c>
      <c r="J29" s="10">
        <f t="shared" si="8"/>
        <v>0</v>
      </c>
      <c r="K29" s="10">
        <f t="shared" si="8"/>
        <v>2</v>
      </c>
      <c r="L29" s="10">
        <f t="shared" si="8"/>
        <v>0</v>
      </c>
      <c r="M29" s="10">
        <f t="shared" si="8"/>
        <v>0</v>
      </c>
      <c r="N29" s="10">
        <f t="shared" si="8"/>
        <v>0</v>
      </c>
      <c r="O29" s="10">
        <f t="shared" si="8"/>
        <v>0</v>
      </c>
      <c r="P29" s="10">
        <f t="shared" si="8"/>
        <v>0</v>
      </c>
      <c r="Q29" s="10">
        <f t="shared" si="8"/>
        <v>0</v>
      </c>
      <c r="R29" s="10">
        <f t="shared" si="8"/>
        <v>0</v>
      </c>
      <c r="S29" s="10">
        <f t="shared" si="8"/>
        <v>0</v>
      </c>
      <c r="T29" s="11">
        <f t="shared" si="9"/>
        <v>0.66666666666666663</v>
      </c>
      <c r="U29" s="11">
        <f t="shared" si="10"/>
        <v>1.3333333333333333</v>
      </c>
      <c r="V29" s="11">
        <f t="shared" si="12"/>
        <v>0.66666666666666663</v>
      </c>
      <c r="W29" s="12">
        <f t="shared" si="13"/>
        <v>2</v>
      </c>
    </row>
    <row r="30" spans="2:23" x14ac:dyDescent="0.4">
      <c r="B30" s="53"/>
      <c r="C30" s="4" t="s">
        <v>95</v>
      </c>
      <c r="D30" s="10">
        <f t="shared" si="11"/>
        <v>1</v>
      </c>
      <c r="E30" s="10">
        <f t="shared" si="8"/>
        <v>3</v>
      </c>
      <c r="F30" s="10">
        <f t="shared" si="8"/>
        <v>3</v>
      </c>
      <c r="G30" s="10">
        <f t="shared" si="8"/>
        <v>1</v>
      </c>
      <c r="H30" s="10">
        <f t="shared" si="8"/>
        <v>0</v>
      </c>
      <c r="I30" s="10">
        <f t="shared" si="8"/>
        <v>2</v>
      </c>
      <c r="J30" s="10">
        <f t="shared" si="8"/>
        <v>1</v>
      </c>
      <c r="K30" s="10">
        <f t="shared" si="8"/>
        <v>0</v>
      </c>
      <c r="L30" s="10">
        <f t="shared" si="8"/>
        <v>0</v>
      </c>
      <c r="M30" s="10">
        <f t="shared" si="8"/>
        <v>0</v>
      </c>
      <c r="N30" s="10">
        <f t="shared" si="8"/>
        <v>0</v>
      </c>
      <c r="O30" s="10">
        <f t="shared" si="8"/>
        <v>0</v>
      </c>
      <c r="P30" s="10">
        <f t="shared" si="8"/>
        <v>0</v>
      </c>
      <c r="Q30" s="10">
        <f t="shared" si="8"/>
        <v>0</v>
      </c>
      <c r="R30" s="10">
        <f t="shared" si="8"/>
        <v>0</v>
      </c>
      <c r="S30" s="10">
        <f t="shared" si="8"/>
        <v>0</v>
      </c>
      <c r="T30" s="11">
        <f t="shared" si="9"/>
        <v>0.33333333333333331</v>
      </c>
      <c r="U30" s="11">
        <f t="shared" si="10"/>
        <v>0.33333333333333331</v>
      </c>
      <c r="V30" s="11">
        <f t="shared" si="12"/>
        <v>0.33333333333333331</v>
      </c>
      <c r="W30" s="12">
        <f t="shared" si="13"/>
        <v>0.66666666666666663</v>
      </c>
    </row>
    <row r="31" spans="2:23" x14ac:dyDescent="0.4">
      <c r="B31" s="53"/>
      <c r="C31" s="4" t="s">
        <v>47</v>
      </c>
      <c r="D31" s="10">
        <f t="shared" si="11"/>
        <v>1</v>
      </c>
      <c r="E31" s="10">
        <f t="shared" si="8"/>
        <v>3</v>
      </c>
      <c r="F31" s="10">
        <f t="shared" si="8"/>
        <v>3</v>
      </c>
      <c r="G31" s="10">
        <f t="shared" si="8"/>
        <v>2</v>
      </c>
      <c r="H31" s="10">
        <f t="shared" si="8"/>
        <v>1</v>
      </c>
      <c r="I31" s="10">
        <f t="shared" si="8"/>
        <v>0</v>
      </c>
      <c r="J31" s="10">
        <f t="shared" si="8"/>
        <v>2</v>
      </c>
      <c r="K31" s="10">
        <f t="shared" si="8"/>
        <v>0</v>
      </c>
      <c r="L31" s="10">
        <f t="shared" si="8"/>
        <v>0</v>
      </c>
      <c r="M31" s="10">
        <f t="shared" si="8"/>
        <v>0</v>
      </c>
      <c r="N31" s="10">
        <f t="shared" si="8"/>
        <v>0</v>
      </c>
      <c r="O31" s="10">
        <f t="shared" si="8"/>
        <v>0</v>
      </c>
      <c r="P31" s="10">
        <f t="shared" si="8"/>
        <v>0</v>
      </c>
      <c r="Q31" s="10">
        <f t="shared" si="8"/>
        <v>0</v>
      </c>
      <c r="R31" s="10">
        <f t="shared" si="8"/>
        <v>0</v>
      </c>
      <c r="S31" s="10">
        <f t="shared" si="8"/>
        <v>0</v>
      </c>
      <c r="T31" s="11">
        <f t="shared" si="9"/>
        <v>0.66666666666666663</v>
      </c>
      <c r="U31" s="11">
        <f t="shared" si="10"/>
        <v>0.66666666666666663</v>
      </c>
      <c r="V31" s="11">
        <f t="shared" si="12"/>
        <v>0.66666666666666663</v>
      </c>
      <c r="W31" s="12">
        <f t="shared" si="13"/>
        <v>1.3333333333333333</v>
      </c>
    </row>
    <row r="32" spans="2:23" x14ac:dyDescent="0.4">
      <c r="B32" s="53"/>
      <c r="C32" s="4" t="s">
        <v>6</v>
      </c>
      <c r="D32" s="10">
        <f t="shared" si="11"/>
        <v>1</v>
      </c>
      <c r="E32" s="10">
        <f t="shared" si="8"/>
        <v>3</v>
      </c>
      <c r="F32" s="10">
        <f t="shared" si="8"/>
        <v>2</v>
      </c>
      <c r="G32" s="10">
        <f t="shared" si="8"/>
        <v>0</v>
      </c>
      <c r="H32" s="10">
        <f t="shared" si="8"/>
        <v>0</v>
      </c>
      <c r="I32" s="10">
        <f t="shared" si="8"/>
        <v>0</v>
      </c>
      <c r="J32" s="10">
        <f t="shared" si="8"/>
        <v>0</v>
      </c>
      <c r="K32" s="10">
        <f t="shared" si="8"/>
        <v>0</v>
      </c>
      <c r="L32" s="10">
        <f t="shared" si="8"/>
        <v>0</v>
      </c>
      <c r="M32" s="10">
        <f t="shared" si="8"/>
        <v>0</v>
      </c>
      <c r="N32" s="10">
        <f t="shared" si="8"/>
        <v>1</v>
      </c>
      <c r="O32" s="10">
        <f t="shared" si="8"/>
        <v>0</v>
      </c>
      <c r="P32" s="10">
        <f t="shared" si="8"/>
        <v>0</v>
      </c>
      <c r="Q32" s="10">
        <f t="shared" si="8"/>
        <v>0</v>
      </c>
      <c r="R32" s="10">
        <f t="shared" si="8"/>
        <v>0</v>
      </c>
      <c r="S32" s="10">
        <f t="shared" si="8"/>
        <v>0</v>
      </c>
      <c r="T32" s="11">
        <f t="shared" si="9"/>
        <v>0</v>
      </c>
      <c r="U32" s="11">
        <f t="shared" si="10"/>
        <v>0</v>
      </c>
      <c r="V32" s="11">
        <f t="shared" si="12"/>
        <v>0.33333333333333331</v>
      </c>
      <c r="W32" s="12">
        <f t="shared" si="13"/>
        <v>0.33333333333333331</v>
      </c>
    </row>
    <row r="33" spans="2:23" x14ac:dyDescent="0.4">
      <c r="B33" s="53"/>
      <c r="C33" s="4" t="s">
        <v>96</v>
      </c>
      <c r="D33" s="10">
        <f t="shared" si="11"/>
        <v>1</v>
      </c>
      <c r="E33" s="10">
        <f t="shared" si="8"/>
        <v>3</v>
      </c>
      <c r="F33" s="10">
        <f t="shared" si="8"/>
        <v>3</v>
      </c>
      <c r="G33" s="10">
        <f t="shared" si="8"/>
        <v>1</v>
      </c>
      <c r="H33" s="10">
        <f t="shared" si="8"/>
        <v>0</v>
      </c>
      <c r="I33" s="10">
        <f t="shared" si="8"/>
        <v>0</v>
      </c>
      <c r="J33" s="10">
        <f t="shared" si="8"/>
        <v>1</v>
      </c>
      <c r="K33" s="10">
        <f t="shared" si="8"/>
        <v>0</v>
      </c>
      <c r="L33" s="10">
        <f t="shared" si="8"/>
        <v>0</v>
      </c>
      <c r="M33" s="10">
        <f t="shared" si="8"/>
        <v>0</v>
      </c>
      <c r="N33" s="10">
        <f t="shared" si="8"/>
        <v>0</v>
      </c>
      <c r="O33" s="10">
        <f t="shared" si="8"/>
        <v>0</v>
      </c>
      <c r="P33" s="10">
        <f t="shared" si="8"/>
        <v>0</v>
      </c>
      <c r="Q33" s="10">
        <f t="shared" si="8"/>
        <v>0</v>
      </c>
      <c r="R33" s="10">
        <f t="shared" si="8"/>
        <v>0</v>
      </c>
      <c r="S33" s="10">
        <f t="shared" si="8"/>
        <v>0</v>
      </c>
      <c r="T33" s="11">
        <f t="shared" si="9"/>
        <v>0.33333333333333331</v>
      </c>
      <c r="U33" s="11">
        <f t="shared" si="10"/>
        <v>0.33333333333333331</v>
      </c>
      <c r="V33" s="11">
        <f t="shared" si="12"/>
        <v>0.33333333333333331</v>
      </c>
      <c r="W33" s="12">
        <f t="shared" si="13"/>
        <v>0.66666666666666663</v>
      </c>
    </row>
    <row r="34" spans="2:23" x14ac:dyDescent="0.4">
      <c r="B34" s="53"/>
      <c r="C34" s="4" t="s">
        <v>1</v>
      </c>
      <c r="D34" s="10">
        <f t="shared" si="11"/>
        <v>1</v>
      </c>
      <c r="E34" s="10">
        <f t="shared" si="8"/>
        <v>3</v>
      </c>
      <c r="F34" s="10">
        <f t="shared" si="8"/>
        <v>3</v>
      </c>
      <c r="G34" s="10">
        <f t="shared" si="8"/>
        <v>1</v>
      </c>
      <c r="H34" s="10">
        <f t="shared" si="8"/>
        <v>0</v>
      </c>
      <c r="I34" s="10">
        <f t="shared" si="8"/>
        <v>1</v>
      </c>
      <c r="J34" s="10">
        <f t="shared" si="8"/>
        <v>1</v>
      </c>
      <c r="K34" s="10">
        <f t="shared" si="8"/>
        <v>0</v>
      </c>
      <c r="L34" s="10">
        <f t="shared" si="8"/>
        <v>0</v>
      </c>
      <c r="M34" s="10">
        <f t="shared" si="8"/>
        <v>0</v>
      </c>
      <c r="N34" s="10">
        <f t="shared" si="8"/>
        <v>0</v>
      </c>
      <c r="O34" s="10">
        <f t="shared" si="8"/>
        <v>0</v>
      </c>
      <c r="P34" s="10">
        <f t="shared" si="8"/>
        <v>0</v>
      </c>
      <c r="Q34" s="10">
        <f t="shared" si="8"/>
        <v>0</v>
      </c>
      <c r="R34" s="10">
        <f t="shared" si="8"/>
        <v>0</v>
      </c>
      <c r="S34" s="10">
        <f t="shared" si="8"/>
        <v>0</v>
      </c>
      <c r="T34" s="11">
        <f t="shared" si="9"/>
        <v>0.33333333333333331</v>
      </c>
      <c r="U34" s="11">
        <f t="shared" si="10"/>
        <v>0.33333333333333331</v>
      </c>
      <c r="V34" s="11">
        <f t="shared" si="12"/>
        <v>0.33333333333333331</v>
      </c>
      <c r="W34" s="12">
        <f t="shared" si="13"/>
        <v>0.66666666666666663</v>
      </c>
    </row>
    <row r="35" spans="2:23" x14ac:dyDescent="0.4">
      <c r="B35" s="53"/>
      <c r="C35" s="4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/>
      <c r="V35" s="11"/>
      <c r="W35" s="12"/>
    </row>
    <row r="36" spans="2:23" x14ac:dyDescent="0.4">
      <c r="B36" s="53"/>
      <c r="C36" s="3" t="s">
        <v>5</v>
      </c>
      <c r="D36" s="13" t="s">
        <v>49</v>
      </c>
      <c r="E36" s="13" t="s">
        <v>4</v>
      </c>
      <c r="F36" s="13" t="s">
        <v>3</v>
      </c>
      <c r="G36" s="13" t="s">
        <v>2</v>
      </c>
      <c r="H36" s="13" t="s">
        <v>36</v>
      </c>
      <c r="I36" s="3" t="s">
        <v>42</v>
      </c>
      <c r="J36" s="10"/>
      <c r="K36" s="10"/>
      <c r="L36" s="10"/>
      <c r="M36" s="33"/>
      <c r="N36" s="34"/>
      <c r="O36" s="33"/>
      <c r="P36" s="33"/>
      <c r="Q36" s="33"/>
      <c r="R36" s="33"/>
      <c r="S36" s="10"/>
      <c r="T36" s="10"/>
      <c r="U36" s="11"/>
      <c r="V36" s="11"/>
      <c r="W36" s="12"/>
    </row>
    <row r="37" spans="2:23" x14ac:dyDescent="0.4">
      <c r="B37" s="53"/>
      <c r="C37" s="4" t="s">
        <v>1</v>
      </c>
      <c r="D37" s="10">
        <f>VLOOKUP($C37,$C$17:$I$19,MATCH(D$36,$C$16:$I$16,0),FALSE)</f>
        <v>1</v>
      </c>
      <c r="E37" s="10">
        <f t="shared" ref="E37:I38" si="14">VLOOKUP($C37,$C$17:$I$19,MATCH(E$36,$C$16:$I$16,0),FALSE)</f>
        <v>5</v>
      </c>
      <c r="F37" s="10">
        <f t="shared" si="14"/>
        <v>2</v>
      </c>
      <c r="G37" s="10">
        <f t="shared" si="14"/>
        <v>9</v>
      </c>
      <c r="H37" s="10">
        <f t="shared" si="14"/>
        <v>7</v>
      </c>
      <c r="I37" s="10">
        <f t="shared" si="14"/>
        <v>12.6</v>
      </c>
      <c r="J37" s="10"/>
      <c r="K37" s="10"/>
      <c r="L37" s="10"/>
      <c r="M37" s="33" t="s">
        <v>53</v>
      </c>
      <c r="N37" s="34">
        <v>45035</v>
      </c>
      <c r="O37" s="33" t="s">
        <v>67</v>
      </c>
      <c r="P37" s="33" t="s">
        <v>86</v>
      </c>
      <c r="Q37" s="33" t="s">
        <v>50</v>
      </c>
      <c r="R37" s="33" t="s">
        <v>54</v>
      </c>
      <c r="S37" s="10"/>
      <c r="T37" s="10"/>
      <c r="U37" s="11"/>
      <c r="V37" s="11"/>
      <c r="W37" s="12"/>
    </row>
    <row r="38" spans="2:23" ht="15" thickBot="1" x14ac:dyDescent="0.45">
      <c r="B38" s="54"/>
      <c r="C38" s="7" t="s">
        <v>40</v>
      </c>
      <c r="D38" s="10">
        <f>VLOOKUP($C38,$C$17:$I$19,MATCH(D$36,$C$16:$I$16,0),FALSE)</f>
        <v>1</v>
      </c>
      <c r="E38" s="10">
        <f t="shared" si="14"/>
        <v>0</v>
      </c>
      <c r="F38" s="10">
        <f t="shared" si="14"/>
        <v>0</v>
      </c>
      <c r="G38" s="10">
        <f t="shared" si="14"/>
        <v>0</v>
      </c>
      <c r="H38" s="10">
        <f t="shared" si="14"/>
        <v>0</v>
      </c>
      <c r="I38" s="10">
        <f t="shared" si="14"/>
        <v>0</v>
      </c>
      <c r="J38" s="14"/>
      <c r="K38" s="14"/>
      <c r="L38" s="14"/>
      <c r="M38" s="35"/>
      <c r="N38" s="35"/>
      <c r="O38" s="35" t="s">
        <v>52</v>
      </c>
      <c r="P38" s="35" t="s">
        <v>90</v>
      </c>
      <c r="Q38" s="35" t="s">
        <v>51</v>
      </c>
      <c r="R38" s="35" t="s">
        <v>100</v>
      </c>
      <c r="S38" s="14"/>
      <c r="T38" s="14"/>
      <c r="U38" s="15"/>
      <c r="V38" s="15"/>
      <c r="W38" s="16"/>
    </row>
    <row r="39" spans="2:23" x14ac:dyDescent="0.4">
      <c r="B39" s="5"/>
      <c r="C39" s="5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8"/>
      <c r="V39" s="18"/>
      <c r="W39" s="18"/>
    </row>
    <row r="40" spans="2:23" x14ac:dyDescent="0.4">
      <c r="B40" s="5"/>
      <c r="C40" s="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8"/>
      <c r="V40" s="18"/>
      <c r="W40" s="18"/>
    </row>
  </sheetData>
  <mergeCells count="1">
    <mergeCell ref="B23:B3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2E71B-F584-46B3-94CE-6E172A2D47C0}">
  <dimension ref="B3:W40"/>
  <sheetViews>
    <sheetView topLeftCell="D17" zoomScale="70" zoomScaleNormal="70" workbookViewId="0">
      <selection activeCell="D17" sqref="A1:XFD1048576"/>
    </sheetView>
  </sheetViews>
  <sheetFormatPr defaultRowHeight="14.6" x14ac:dyDescent="0.4"/>
  <cols>
    <col min="14" max="14" width="9.3828125" bestFit="1" customWidth="1"/>
    <col min="16" max="16" width="11.69140625" bestFit="1" customWidth="1"/>
  </cols>
  <sheetData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48</v>
      </c>
      <c r="D4" s="21">
        <v>1</v>
      </c>
      <c r="E4" s="21">
        <v>4</v>
      </c>
      <c r="F4" s="21">
        <v>4</v>
      </c>
      <c r="G4" s="21">
        <v>2</v>
      </c>
      <c r="H4" s="21">
        <v>2</v>
      </c>
      <c r="I4" s="21">
        <v>1</v>
      </c>
      <c r="J4" s="21">
        <v>2</v>
      </c>
      <c r="K4" s="21"/>
      <c r="L4" s="21"/>
      <c r="M4" s="21"/>
      <c r="N4" s="21"/>
      <c r="O4" s="21"/>
      <c r="P4" s="21"/>
      <c r="Q4" s="21"/>
      <c r="R4" s="21"/>
      <c r="S4" s="21"/>
      <c r="T4" s="11">
        <f>G4/F4</f>
        <v>0.5</v>
      </c>
      <c r="U4" s="11">
        <f>(J4+(2*K4)+(3*L4)+(4*M4))/F4</f>
        <v>0.5</v>
      </c>
      <c r="V4" s="11">
        <f>(G4+N4+Q4+O4)/E4</f>
        <v>0.5</v>
      </c>
      <c r="W4" s="12">
        <f>U4+V4</f>
        <v>1</v>
      </c>
    </row>
    <row r="5" spans="3:23" x14ac:dyDescent="0.4">
      <c r="C5" t="s">
        <v>40</v>
      </c>
      <c r="D5" s="21">
        <v>1</v>
      </c>
      <c r="E5" s="21">
        <v>4</v>
      </c>
      <c r="F5" s="21">
        <v>4</v>
      </c>
      <c r="G5" s="21">
        <v>3</v>
      </c>
      <c r="H5" s="21">
        <v>3</v>
      </c>
      <c r="I5" s="21">
        <v>3</v>
      </c>
      <c r="J5" s="21"/>
      <c r="K5" s="21">
        <v>3</v>
      </c>
      <c r="L5" s="21"/>
      <c r="M5" s="21"/>
      <c r="N5" s="21"/>
      <c r="O5" s="21"/>
      <c r="P5" s="21"/>
      <c r="Q5" s="21"/>
      <c r="R5" s="21"/>
      <c r="S5" s="21"/>
      <c r="T5" s="11">
        <f t="shared" ref="T5:T13" si="0">G5/F5</f>
        <v>0.75</v>
      </c>
      <c r="U5" s="11">
        <f t="shared" ref="U5:U13" si="1">(J5+(2*K5)+(3*L5)+(4*M5))/F5</f>
        <v>1.5</v>
      </c>
      <c r="V5" s="11">
        <f t="shared" ref="V5:V13" si="2">(G5+N5+Q5+O5)/E5</f>
        <v>0.75</v>
      </c>
      <c r="W5" s="12">
        <f t="shared" ref="W5:W13" si="3">U5+V5</f>
        <v>2.25</v>
      </c>
    </row>
    <row r="6" spans="3:23" x14ac:dyDescent="0.4">
      <c r="C6" t="s">
        <v>93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11" t="e">
        <f t="shared" si="0"/>
        <v>#DIV/0!</v>
      </c>
      <c r="U6" s="11" t="e">
        <f t="shared" si="1"/>
        <v>#DIV/0!</v>
      </c>
      <c r="V6" s="11" t="e">
        <f t="shared" si="2"/>
        <v>#DIV/0!</v>
      </c>
      <c r="W6" s="12" t="e">
        <f t="shared" si="3"/>
        <v>#DIV/0!</v>
      </c>
    </row>
    <row r="7" spans="3:23" x14ac:dyDescent="0.4">
      <c r="C7" t="s">
        <v>92</v>
      </c>
      <c r="D7" s="21">
        <v>1</v>
      </c>
      <c r="E7" s="21">
        <v>4</v>
      </c>
      <c r="F7" s="21">
        <v>4</v>
      </c>
      <c r="G7" s="21">
        <v>3</v>
      </c>
      <c r="H7" s="21">
        <v>1</v>
      </c>
      <c r="I7" s="21">
        <v>2</v>
      </c>
      <c r="J7" s="21">
        <v>2</v>
      </c>
      <c r="K7" s="21"/>
      <c r="L7" s="21">
        <v>1</v>
      </c>
      <c r="M7" s="21"/>
      <c r="N7" s="21"/>
      <c r="O7" s="21"/>
      <c r="P7" s="21"/>
      <c r="Q7" s="21"/>
      <c r="R7" s="21"/>
      <c r="S7" s="21"/>
      <c r="T7" s="11">
        <f t="shared" si="0"/>
        <v>0.75</v>
      </c>
      <c r="U7" s="11">
        <f t="shared" si="1"/>
        <v>1.25</v>
      </c>
      <c r="V7" s="11">
        <f t="shared" si="2"/>
        <v>0.75</v>
      </c>
      <c r="W7" s="12">
        <f t="shared" si="3"/>
        <v>2</v>
      </c>
    </row>
    <row r="8" spans="3:23" x14ac:dyDescent="0.4">
      <c r="C8" t="s">
        <v>47</v>
      </c>
      <c r="D8" s="21">
        <v>1</v>
      </c>
      <c r="E8" s="21">
        <v>4</v>
      </c>
      <c r="F8" s="21">
        <v>4</v>
      </c>
      <c r="G8" s="21">
        <v>1</v>
      </c>
      <c r="H8" s="21"/>
      <c r="I8" s="21">
        <v>1</v>
      </c>
      <c r="J8" s="21">
        <v>1</v>
      </c>
      <c r="K8" s="21"/>
      <c r="L8" s="21"/>
      <c r="M8" s="21"/>
      <c r="N8" s="21"/>
      <c r="O8" s="21"/>
      <c r="P8" s="21"/>
      <c r="Q8" s="21"/>
      <c r="R8" s="21"/>
      <c r="S8" s="21"/>
      <c r="T8" s="11">
        <f t="shared" si="0"/>
        <v>0.25</v>
      </c>
      <c r="U8" s="11">
        <f t="shared" si="1"/>
        <v>0.25</v>
      </c>
      <c r="V8" s="11">
        <f t="shared" si="2"/>
        <v>0.25</v>
      </c>
      <c r="W8" s="12">
        <f t="shared" si="3"/>
        <v>0.5</v>
      </c>
    </row>
    <row r="9" spans="3:23" x14ac:dyDescent="0.4">
      <c r="C9" t="s">
        <v>94</v>
      </c>
      <c r="D9" s="21">
        <v>1</v>
      </c>
      <c r="E9" s="21">
        <v>4</v>
      </c>
      <c r="F9" s="21">
        <v>4</v>
      </c>
      <c r="G9" s="21">
        <v>2</v>
      </c>
      <c r="H9" s="21">
        <v>2</v>
      </c>
      <c r="I9" s="21">
        <v>2</v>
      </c>
      <c r="J9" s="21">
        <v>1</v>
      </c>
      <c r="K9" s="21">
        <v>1</v>
      </c>
      <c r="L9" s="21"/>
      <c r="M9" s="21"/>
      <c r="N9" s="21"/>
      <c r="O9" s="21"/>
      <c r="P9" s="21"/>
      <c r="Q9" s="21"/>
      <c r="R9" s="21"/>
      <c r="S9" s="21"/>
      <c r="T9" s="11">
        <f t="shared" si="0"/>
        <v>0.5</v>
      </c>
      <c r="U9" s="11">
        <f t="shared" si="1"/>
        <v>0.75</v>
      </c>
      <c r="V9" s="11">
        <f t="shared" si="2"/>
        <v>0.5</v>
      </c>
      <c r="W9" s="12">
        <f t="shared" si="3"/>
        <v>1.25</v>
      </c>
    </row>
    <row r="10" spans="3:23" x14ac:dyDescent="0.4">
      <c r="C10" t="s">
        <v>6</v>
      </c>
      <c r="D10" s="21">
        <v>1</v>
      </c>
      <c r="E10" s="21">
        <v>4</v>
      </c>
      <c r="F10" s="21">
        <v>4</v>
      </c>
      <c r="G10" s="21">
        <v>1</v>
      </c>
      <c r="H10" s="21">
        <v>1</v>
      </c>
      <c r="I10" s="21"/>
      <c r="J10" s="21"/>
      <c r="K10" s="21">
        <v>1</v>
      </c>
      <c r="L10" s="21"/>
      <c r="M10" s="21"/>
      <c r="N10" s="21"/>
      <c r="O10" s="21"/>
      <c r="P10" s="21"/>
      <c r="Q10" s="21"/>
      <c r="R10" s="21"/>
      <c r="S10" s="21"/>
      <c r="T10" s="11">
        <f t="shared" si="0"/>
        <v>0.25</v>
      </c>
      <c r="U10" s="11">
        <f t="shared" si="1"/>
        <v>0.5</v>
      </c>
      <c r="V10" s="11">
        <f t="shared" si="2"/>
        <v>0.25</v>
      </c>
      <c r="W10" s="12">
        <f t="shared" si="3"/>
        <v>0.75</v>
      </c>
    </row>
    <row r="11" spans="3:23" x14ac:dyDescent="0.4">
      <c r="C11" t="s">
        <v>95</v>
      </c>
      <c r="D11" s="21">
        <v>1</v>
      </c>
      <c r="E11" s="21">
        <v>4</v>
      </c>
      <c r="F11" s="21">
        <v>4</v>
      </c>
      <c r="G11" s="21">
        <v>1</v>
      </c>
      <c r="H11" s="21">
        <v>1</v>
      </c>
      <c r="I11" s="21">
        <v>1</v>
      </c>
      <c r="J11" s="21">
        <v>1</v>
      </c>
      <c r="K11" s="21"/>
      <c r="L11" s="21"/>
      <c r="M11" s="21"/>
      <c r="N11" s="21"/>
      <c r="O11" s="21"/>
      <c r="P11" s="21"/>
      <c r="Q11" s="21"/>
      <c r="R11" s="21"/>
      <c r="S11" s="21"/>
      <c r="T11" s="11">
        <f t="shared" si="0"/>
        <v>0.25</v>
      </c>
      <c r="U11" s="11">
        <f t="shared" si="1"/>
        <v>0.25</v>
      </c>
      <c r="V11" s="11">
        <f t="shared" si="2"/>
        <v>0.25</v>
      </c>
      <c r="W11" s="12">
        <f t="shared" si="3"/>
        <v>0.5</v>
      </c>
    </row>
    <row r="12" spans="3:23" x14ac:dyDescent="0.4">
      <c r="C12" t="s">
        <v>1</v>
      </c>
      <c r="D12" s="21">
        <v>1</v>
      </c>
      <c r="E12" s="21">
        <v>3</v>
      </c>
      <c r="F12" s="21">
        <v>3</v>
      </c>
      <c r="G12" s="21">
        <v>3</v>
      </c>
      <c r="H12" s="21">
        <v>2</v>
      </c>
      <c r="I12" s="21">
        <v>1</v>
      </c>
      <c r="J12" s="21">
        <v>3</v>
      </c>
      <c r="K12" s="21"/>
      <c r="L12" s="21"/>
      <c r="M12" s="21"/>
      <c r="N12" s="21"/>
      <c r="O12" s="21"/>
      <c r="P12" s="21"/>
      <c r="Q12" s="21"/>
      <c r="R12" s="21"/>
      <c r="S12" s="21"/>
      <c r="T12" s="11">
        <f t="shared" si="0"/>
        <v>1</v>
      </c>
      <c r="U12" s="11">
        <f t="shared" si="1"/>
        <v>1</v>
      </c>
      <c r="V12" s="11">
        <f t="shared" si="2"/>
        <v>1</v>
      </c>
      <c r="W12" s="12">
        <f t="shared" si="3"/>
        <v>2</v>
      </c>
    </row>
    <row r="13" spans="3:23" x14ac:dyDescent="0.4">
      <c r="C13" t="s">
        <v>96</v>
      </c>
      <c r="D13" s="21">
        <v>1</v>
      </c>
      <c r="E13" s="21">
        <v>3</v>
      </c>
      <c r="F13" s="21">
        <v>3</v>
      </c>
      <c r="G13" s="21">
        <v>3</v>
      </c>
      <c r="H13" s="21">
        <v>3</v>
      </c>
      <c r="I13" s="21">
        <v>1</v>
      </c>
      <c r="J13" s="21">
        <v>2</v>
      </c>
      <c r="K13" s="21">
        <v>1</v>
      </c>
      <c r="L13" s="21"/>
      <c r="M13" s="21"/>
      <c r="N13" s="21"/>
      <c r="O13" s="21"/>
      <c r="P13" s="21"/>
      <c r="Q13" s="21"/>
      <c r="R13" s="21"/>
      <c r="S13" s="21"/>
      <c r="T13" s="11">
        <f t="shared" si="0"/>
        <v>1</v>
      </c>
      <c r="U13" s="11">
        <f t="shared" si="1"/>
        <v>1.3333333333333333</v>
      </c>
      <c r="V13" s="11">
        <f t="shared" si="2"/>
        <v>1</v>
      </c>
      <c r="W13" s="12">
        <f t="shared" si="3"/>
        <v>2.333333333333333</v>
      </c>
    </row>
    <row r="14" spans="3:23" x14ac:dyDescent="0.4">
      <c r="C14" t="s">
        <v>46</v>
      </c>
      <c r="D14" s="21">
        <v>1</v>
      </c>
      <c r="E14" s="21">
        <v>4</v>
      </c>
      <c r="F14" s="21">
        <v>4</v>
      </c>
      <c r="G14" s="21">
        <v>2</v>
      </c>
      <c r="H14" s="21">
        <v>2</v>
      </c>
      <c r="I14" s="21">
        <v>3</v>
      </c>
      <c r="J14" s="21">
        <v>1</v>
      </c>
      <c r="K14" s="21"/>
      <c r="L14" s="21">
        <v>1</v>
      </c>
      <c r="M14" s="21">
        <v>1</v>
      </c>
      <c r="N14" s="21"/>
      <c r="O14" s="21"/>
      <c r="P14" s="21"/>
      <c r="Q14" s="21"/>
      <c r="R14" s="21"/>
      <c r="S14" s="21"/>
      <c r="T14" s="11">
        <f t="shared" ref="T14:T15" si="4">G14/F14</f>
        <v>0.5</v>
      </c>
      <c r="U14" s="11">
        <f t="shared" ref="U14:U15" si="5">(J14+(2*K14)+(3*L14)+(4*M14))/F14</f>
        <v>2</v>
      </c>
      <c r="V14" s="11">
        <f t="shared" ref="V14:V15" si="6">(G14+N14+Q14+O14)/E14</f>
        <v>0.5</v>
      </c>
      <c r="W14" s="12">
        <f t="shared" ref="W14:W15" si="7">U14+V14</f>
        <v>2.5</v>
      </c>
    </row>
    <row r="15" spans="3:23" x14ac:dyDescent="0.4">
      <c r="C15" t="s">
        <v>13</v>
      </c>
      <c r="D15" s="21">
        <v>1</v>
      </c>
      <c r="E15" s="21">
        <v>3</v>
      </c>
      <c r="F15" s="21">
        <v>3</v>
      </c>
      <c r="G15" s="21">
        <v>2</v>
      </c>
      <c r="H15" s="21">
        <v>2</v>
      </c>
      <c r="I15" s="21">
        <v>4</v>
      </c>
      <c r="J15" s="21"/>
      <c r="K15" s="21">
        <v>1</v>
      </c>
      <c r="L15" s="21">
        <v>1</v>
      </c>
      <c r="M15" s="21"/>
      <c r="N15" s="21"/>
      <c r="O15" s="21"/>
      <c r="P15" s="21"/>
      <c r="Q15" s="21"/>
      <c r="R15" s="21"/>
      <c r="S15" s="21"/>
      <c r="T15" s="11">
        <f t="shared" si="4"/>
        <v>0.66666666666666663</v>
      </c>
      <c r="U15" s="11">
        <f t="shared" si="5"/>
        <v>1.6666666666666667</v>
      </c>
      <c r="V15" s="11">
        <f t="shared" si="6"/>
        <v>0.66666666666666663</v>
      </c>
      <c r="W15" s="12">
        <f t="shared" si="7"/>
        <v>2.3333333333333335</v>
      </c>
    </row>
    <row r="16" spans="3:23" x14ac:dyDescent="0.4">
      <c r="C16" t="s">
        <v>5</v>
      </c>
      <c r="D16" t="s">
        <v>49</v>
      </c>
      <c r="E16" t="s">
        <v>4</v>
      </c>
      <c r="F16" t="s">
        <v>3</v>
      </c>
      <c r="G16" t="s">
        <v>2</v>
      </c>
      <c r="H16" t="s">
        <v>36</v>
      </c>
      <c r="I16" t="s">
        <v>42</v>
      </c>
    </row>
    <row r="17" spans="2:23" x14ac:dyDescent="0.4">
      <c r="C17" t="s">
        <v>1</v>
      </c>
      <c r="D17" s="21">
        <v>1</v>
      </c>
      <c r="E17" s="21">
        <v>3</v>
      </c>
      <c r="F17" s="21">
        <v>2</v>
      </c>
      <c r="G17" s="21">
        <v>12</v>
      </c>
      <c r="H17" s="21">
        <v>7</v>
      </c>
      <c r="I17" s="10">
        <f>9*H17/E17</f>
        <v>21</v>
      </c>
    </row>
    <row r="18" spans="2:23" x14ac:dyDescent="0.4">
      <c r="C18" t="s">
        <v>0</v>
      </c>
      <c r="I18" s="10"/>
    </row>
    <row r="19" spans="2:23" x14ac:dyDescent="0.4">
      <c r="C19" t="s">
        <v>40</v>
      </c>
      <c r="D19" s="21">
        <v>1</v>
      </c>
      <c r="E19" s="21">
        <v>2</v>
      </c>
      <c r="F19" s="21">
        <v>1</v>
      </c>
      <c r="G19" s="21">
        <v>7</v>
      </c>
      <c r="H19" s="38">
        <v>5</v>
      </c>
      <c r="I19" s="10">
        <f>9*H19/E19</f>
        <v>22.5</v>
      </c>
    </row>
    <row r="22" spans="2:23" ht="15" thickBot="1" x14ac:dyDescent="0.45"/>
    <row r="23" spans="2:23" ht="14.5" customHeight="1" x14ac:dyDescent="0.4">
      <c r="B23" s="52" t="s">
        <v>103</v>
      </c>
      <c r="C23" s="6" t="s">
        <v>33</v>
      </c>
      <c r="D23" s="8" t="s">
        <v>32</v>
      </c>
      <c r="E23" s="8" t="s">
        <v>31</v>
      </c>
      <c r="F23" s="8" t="s">
        <v>30</v>
      </c>
      <c r="G23" s="8" t="s">
        <v>28</v>
      </c>
      <c r="H23" s="8" t="s">
        <v>29</v>
      </c>
      <c r="I23" s="8" t="s">
        <v>27</v>
      </c>
      <c r="J23" s="8" t="s">
        <v>26</v>
      </c>
      <c r="K23" s="8" t="s">
        <v>25</v>
      </c>
      <c r="L23" s="8" t="s">
        <v>24</v>
      </c>
      <c r="M23" s="8" t="s">
        <v>23</v>
      </c>
      <c r="N23" s="8" t="s">
        <v>22</v>
      </c>
      <c r="O23" s="8" t="s">
        <v>21</v>
      </c>
      <c r="P23" s="8" t="s">
        <v>37</v>
      </c>
      <c r="Q23" s="8" t="s">
        <v>38</v>
      </c>
      <c r="R23" s="8" t="s">
        <v>20</v>
      </c>
      <c r="S23" s="8" t="s">
        <v>19</v>
      </c>
      <c r="T23" s="8" t="s">
        <v>18</v>
      </c>
      <c r="U23" s="8" t="s">
        <v>17</v>
      </c>
      <c r="V23" s="8" t="s">
        <v>16</v>
      </c>
      <c r="W23" s="9" t="s">
        <v>15</v>
      </c>
    </row>
    <row r="24" spans="2:23" x14ac:dyDescent="0.4">
      <c r="B24" s="53"/>
      <c r="C24" s="4" t="s">
        <v>48</v>
      </c>
      <c r="D24" s="10">
        <f>VLOOKUP($C24,$C$4:$S$15,MATCH(D$23,$C$3:$S$3,0),FALSE)</f>
        <v>1</v>
      </c>
      <c r="E24" s="10">
        <f t="shared" ref="E24:S34" si="8">VLOOKUP($C24,$C$4:$S$15,MATCH(E$23,$C$3:$S$3,0),FALSE)</f>
        <v>4</v>
      </c>
      <c r="F24" s="10">
        <f t="shared" si="8"/>
        <v>4</v>
      </c>
      <c r="G24" s="10">
        <f t="shared" si="8"/>
        <v>2</v>
      </c>
      <c r="H24" s="10">
        <f t="shared" si="8"/>
        <v>2</v>
      </c>
      <c r="I24" s="10">
        <f t="shared" si="8"/>
        <v>1</v>
      </c>
      <c r="J24" s="10">
        <f t="shared" si="8"/>
        <v>2</v>
      </c>
      <c r="K24" s="10">
        <f t="shared" si="8"/>
        <v>0</v>
      </c>
      <c r="L24" s="10">
        <f t="shared" si="8"/>
        <v>0</v>
      </c>
      <c r="M24" s="10">
        <f t="shared" si="8"/>
        <v>0</v>
      </c>
      <c r="N24" s="10">
        <f t="shared" si="8"/>
        <v>0</v>
      </c>
      <c r="O24" s="10">
        <f t="shared" si="8"/>
        <v>0</v>
      </c>
      <c r="P24" s="10">
        <f t="shared" si="8"/>
        <v>0</v>
      </c>
      <c r="Q24" s="10">
        <f t="shared" si="8"/>
        <v>0</v>
      </c>
      <c r="R24" s="10">
        <f t="shared" si="8"/>
        <v>0</v>
      </c>
      <c r="S24" s="10">
        <f t="shared" si="8"/>
        <v>0</v>
      </c>
      <c r="T24" s="11">
        <f t="shared" ref="T24:T34" si="9">G24/F24</f>
        <v>0.5</v>
      </c>
      <c r="U24" s="11">
        <f t="shared" ref="U24:U34" si="10">(J24+(2*K24)+(3*L24)+(4*M24))/F24</f>
        <v>0.5</v>
      </c>
      <c r="V24" s="11">
        <f>(G24+N24+Q24+O24)/E24</f>
        <v>0.5</v>
      </c>
      <c r="W24" s="12">
        <f>U24+V24</f>
        <v>1</v>
      </c>
    </row>
    <row r="25" spans="2:23" x14ac:dyDescent="0.4">
      <c r="B25" s="53"/>
      <c r="C25" s="4" t="s">
        <v>94</v>
      </c>
      <c r="D25" s="10">
        <f t="shared" ref="D25:D34" si="11">VLOOKUP($C25,$C$4:$S$15,MATCH(D$23,$C$3:$S$3,0),FALSE)</f>
        <v>1</v>
      </c>
      <c r="E25" s="10">
        <f t="shared" si="8"/>
        <v>4</v>
      </c>
      <c r="F25" s="10">
        <f t="shared" si="8"/>
        <v>4</v>
      </c>
      <c r="G25" s="10">
        <f t="shared" si="8"/>
        <v>2</v>
      </c>
      <c r="H25" s="10">
        <f t="shared" si="8"/>
        <v>2</v>
      </c>
      <c r="I25" s="10">
        <f t="shared" si="8"/>
        <v>2</v>
      </c>
      <c r="J25" s="10">
        <f t="shared" si="8"/>
        <v>1</v>
      </c>
      <c r="K25" s="10">
        <f t="shared" si="8"/>
        <v>1</v>
      </c>
      <c r="L25" s="10">
        <f t="shared" si="8"/>
        <v>0</v>
      </c>
      <c r="M25" s="10">
        <f t="shared" si="8"/>
        <v>0</v>
      </c>
      <c r="N25" s="10">
        <f t="shared" si="8"/>
        <v>0</v>
      </c>
      <c r="O25" s="10">
        <f t="shared" si="8"/>
        <v>0</v>
      </c>
      <c r="P25" s="10">
        <f t="shared" si="8"/>
        <v>0</v>
      </c>
      <c r="Q25" s="10">
        <f t="shared" si="8"/>
        <v>0</v>
      </c>
      <c r="R25" s="10">
        <f t="shared" si="8"/>
        <v>0</v>
      </c>
      <c r="S25" s="10">
        <f t="shared" si="8"/>
        <v>0</v>
      </c>
      <c r="T25" s="11">
        <f t="shared" si="9"/>
        <v>0.5</v>
      </c>
      <c r="U25" s="11">
        <f t="shared" si="10"/>
        <v>0.75</v>
      </c>
      <c r="V25" s="11">
        <f t="shared" ref="V25:V34" si="12">(G25+N25+Q25+O25)/E25</f>
        <v>0.5</v>
      </c>
      <c r="W25" s="12">
        <f t="shared" ref="W25:W34" si="13">U25+V25</f>
        <v>1.25</v>
      </c>
    </row>
    <row r="26" spans="2:23" x14ac:dyDescent="0.4">
      <c r="B26" s="53"/>
      <c r="C26" s="4" t="s">
        <v>40</v>
      </c>
      <c r="D26" s="10">
        <f t="shared" si="11"/>
        <v>1</v>
      </c>
      <c r="E26" s="10">
        <f t="shared" si="8"/>
        <v>4</v>
      </c>
      <c r="F26" s="10">
        <f t="shared" si="8"/>
        <v>4</v>
      </c>
      <c r="G26" s="10">
        <f t="shared" si="8"/>
        <v>3</v>
      </c>
      <c r="H26" s="10">
        <f t="shared" si="8"/>
        <v>3</v>
      </c>
      <c r="I26" s="10">
        <f t="shared" si="8"/>
        <v>3</v>
      </c>
      <c r="J26" s="10">
        <f t="shared" si="8"/>
        <v>0</v>
      </c>
      <c r="K26" s="10">
        <f t="shared" si="8"/>
        <v>3</v>
      </c>
      <c r="L26" s="10">
        <f t="shared" si="8"/>
        <v>0</v>
      </c>
      <c r="M26" s="10">
        <f t="shared" si="8"/>
        <v>0</v>
      </c>
      <c r="N26" s="10">
        <f t="shared" si="8"/>
        <v>0</v>
      </c>
      <c r="O26" s="10">
        <f t="shared" si="8"/>
        <v>0</v>
      </c>
      <c r="P26" s="10">
        <f t="shared" si="8"/>
        <v>0</v>
      </c>
      <c r="Q26" s="10">
        <f t="shared" si="8"/>
        <v>0</v>
      </c>
      <c r="R26" s="10">
        <f t="shared" si="8"/>
        <v>0</v>
      </c>
      <c r="S26" s="10">
        <f t="shared" si="8"/>
        <v>0</v>
      </c>
      <c r="T26" s="11">
        <f t="shared" si="9"/>
        <v>0.75</v>
      </c>
      <c r="U26" s="11">
        <f t="shared" si="10"/>
        <v>1.5</v>
      </c>
      <c r="V26" s="11">
        <f t="shared" si="12"/>
        <v>0.75</v>
      </c>
      <c r="W26" s="12">
        <f t="shared" si="13"/>
        <v>2.25</v>
      </c>
    </row>
    <row r="27" spans="2:23" x14ac:dyDescent="0.4">
      <c r="B27" s="53"/>
      <c r="C27" s="4" t="s">
        <v>46</v>
      </c>
      <c r="D27" s="10">
        <f t="shared" si="11"/>
        <v>1</v>
      </c>
      <c r="E27" s="10">
        <f t="shared" si="8"/>
        <v>4</v>
      </c>
      <c r="F27" s="10">
        <f t="shared" si="8"/>
        <v>4</v>
      </c>
      <c r="G27" s="10">
        <f t="shared" si="8"/>
        <v>2</v>
      </c>
      <c r="H27" s="10">
        <f t="shared" si="8"/>
        <v>2</v>
      </c>
      <c r="I27" s="10">
        <f t="shared" si="8"/>
        <v>3</v>
      </c>
      <c r="J27" s="10">
        <f t="shared" si="8"/>
        <v>1</v>
      </c>
      <c r="K27" s="10">
        <f t="shared" si="8"/>
        <v>0</v>
      </c>
      <c r="L27" s="10">
        <f t="shared" si="8"/>
        <v>1</v>
      </c>
      <c r="M27" s="10">
        <f t="shared" si="8"/>
        <v>1</v>
      </c>
      <c r="N27" s="10">
        <f t="shared" si="8"/>
        <v>0</v>
      </c>
      <c r="O27" s="10">
        <f t="shared" si="8"/>
        <v>0</v>
      </c>
      <c r="P27" s="10">
        <f t="shared" si="8"/>
        <v>0</v>
      </c>
      <c r="Q27" s="10">
        <f t="shared" si="8"/>
        <v>0</v>
      </c>
      <c r="R27" s="10">
        <f t="shared" si="8"/>
        <v>0</v>
      </c>
      <c r="S27" s="10">
        <f t="shared" si="8"/>
        <v>0</v>
      </c>
      <c r="T27" s="11">
        <f t="shared" si="9"/>
        <v>0.5</v>
      </c>
      <c r="U27" s="11">
        <f t="shared" si="10"/>
        <v>2</v>
      </c>
      <c r="V27" s="11">
        <f t="shared" si="12"/>
        <v>0.5</v>
      </c>
      <c r="W27" s="12">
        <f t="shared" si="13"/>
        <v>2.5</v>
      </c>
    </row>
    <row r="28" spans="2:23" x14ac:dyDescent="0.4">
      <c r="B28" s="53"/>
      <c r="C28" s="4" t="s">
        <v>92</v>
      </c>
      <c r="D28" s="10">
        <f t="shared" si="11"/>
        <v>1</v>
      </c>
      <c r="E28" s="10">
        <f t="shared" si="8"/>
        <v>4</v>
      </c>
      <c r="F28" s="10">
        <f t="shared" si="8"/>
        <v>4</v>
      </c>
      <c r="G28" s="10">
        <f t="shared" si="8"/>
        <v>3</v>
      </c>
      <c r="H28" s="10">
        <f t="shared" si="8"/>
        <v>1</v>
      </c>
      <c r="I28" s="10">
        <f t="shared" si="8"/>
        <v>2</v>
      </c>
      <c r="J28" s="10">
        <f t="shared" si="8"/>
        <v>2</v>
      </c>
      <c r="K28" s="10">
        <f t="shared" si="8"/>
        <v>0</v>
      </c>
      <c r="L28" s="10">
        <f t="shared" si="8"/>
        <v>1</v>
      </c>
      <c r="M28" s="10">
        <f t="shared" si="8"/>
        <v>0</v>
      </c>
      <c r="N28" s="10">
        <f t="shared" si="8"/>
        <v>0</v>
      </c>
      <c r="O28" s="10">
        <f t="shared" si="8"/>
        <v>0</v>
      </c>
      <c r="P28" s="10">
        <f t="shared" si="8"/>
        <v>0</v>
      </c>
      <c r="Q28" s="10">
        <f t="shared" si="8"/>
        <v>0</v>
      </c>
      <c r="R28" s="10">
        <f t="shared" si="8"/>
        <v>0</v>
      </c>
      <c r="S28" s="10">
        <f t="shared" si="8"/>
        <v>0</v>
      </c>
      <c r="T28" s="11">
        <f t="shared" si="9"/>
        <v>0.75</v>
      </c>
      <c r="U28" s="11">
        <f t="shared" si="10"/>
        <v>1.25</v>
      </c>
      <c r="V28" s="11">
        <f t="shared" si="12"/>
        <v>0.75</v>
      </c>
      <c r="W28" s="12">
        <f t="shared" si="13"/>
        <v>2</v>
      </c>
    </row>
    <row r="29" spans="2:23" x14ac:dyDescent="0.4">
      <c r="B29" s="53"/>
      <c r="C29" s="4" t="s">
        <v>95</v>
      </c>
      <c r="D29" s="10">
        <f t="shared" si="11"/>
        <v>1</v>
      </c>
      <c r="E29" s="10">
        <f t="shared" si="8"/>
        <v>4</v>
      </c>
      <c r="F29" s="10">
        <f t="shared" si="8"/>
        <v>4</v>
      </c>
      <c r="G29" s="10">
        <f t="shared" si="8"/>
        <v>1</v>
      </c>
      <c r="H29" s="10">
        <f t="shared" si="8"/>
        <v>1</v>
      </c>
      <c r="I29" s="10">
        <f t="shared" si="8"/>
        <v>1</v>
      </c>
      <c r="J29" s="10">
        <f t="shared" si="8"/>
        <v>1</v>
      </c>
      <c r="K29" s="10">
        <f t="shared" si="8"/>
        <v>0</v>
      </c>
      <c r="L29" s="10">
        <f t="shared" si="8"/>
        <v>0</v>
      </c>
      <c r="M29" s="10">
        <f t="shared" si="8"/>
        <v>0</v>
      </c>
      <c r="N29" s="10">
        <f t="shared" si="8"/>
        <v>0</v>
      </c>
      <c r="O29" s="10">
        <f t="shared" si="8"/>
        <v>0</v>
      </c>
      <c r="P29" s="10">
        <f t="shared" si="8"/>
        <v>0</v>
      </c>
      <c r="Q29" s="10">
        <f t="shared" si="8"/>
        <v>0</v>
      </c>
      <c r="R29" s="10">
        <f t="shared" si="8"/>
        <v>0</v>
      </c>
      <c r="S29" s="10">
        <f t="shared" si="8"/>
        <v>0</v>
      </c>
      <c r="T29" s="11">
        <f t="shared" si="9"/>
        <v>0.25</v>
      </c>
      <c r="U29" s="11">
        <f t="shared" si="10"/>
        <v>0.25</v>
      </c>
      <c r="V29" s="11">
        <f t="shared" si="12"/>
        <v>0.25</v>
      </c>
      <c r="W29" s="12">
        <f t="shared" si="13"/>
        <v>0.5</v>
      </c>
    </row>
    <row r="30" spans="2:23" x14ac:dyDescent="0.4">
      <c r="B30" s="53"/>
      <c r="C30" s="4" t="s">
        <v>47</v>
      </c>
      <c r="D30" s="10">
        <f t="shared" si="11"/>
        <v>1</v>
      </c>
      <c r="E30" s="10">
        <f t="shared" si="8"/>
        <v>4</v>
      </c>
      <c r="F30" s="10">
        <f t="shared" si="8"/>
        <v>4</v>
      </c>
      <c r="G30" s="10">
        <f t="shared" si="8"/>
        <v>1</v>
      </c>
      <c r="H30" s="10">
        <f t="shared" si="8"/>
        <v>0</v>
      </c>
      <c r="I30" s="10">
        <f t="shared" si="8"/>
        <v>1</v>
      </c>
      <c r="J30" s="10">
        <f t="shared" si="8"/>
        <v>1</v>
      </c>
      <c r="K30" s="10">
        <f t="shared" si="8"/>
        <v>0</v>
      </c>
      <c r="L30" s="10">
        <f t="shared" si="8"/>
        <v>0</v>
      </c>
      <c r="M30" s="10">
        <f t="shared" si="8"/>
        <v>0</v>
      </c>
      <c r="N30" s="10">
        <f t="shared" si="8"/>
        <v>0</v>
      </c>
      <c r="O30" s="10">
        <f t="shared" si="8"/>
        <v>0</v>
      </c>
      <c r="P30" s="10">
        <f t="shared" si="8"/>
        <v>0</v>
      </c>
      <c r="Q30" s="10">
        <f t="shared" si="8"/>
        <v>0</v>
      </c>
      <c r="R30" s="10">
        <f t="shared" si="8"/>
        <v>0</v>
      </c>
      <c r="S30" s="10">
        <f t="shared" si="8"/>
        <v>0</v>
      </c>
      <c r="T30" s="11">
        <f t="shared" si="9"/>
        <v>0.25</v>
      </c>
      <c r="U30" s="11">
        <f t="shared" si="10"/>
        <v>0.25</v>
      </c>
      <c r="V30" s="11">
        <f t="shared" si="12"/>
        <v>0.25</v>
      </c>
      <c r="W30" s="12">
        <f t="shared" si="13"/>
        <v>0.5</v>
      </c>
    </row>
    <row r="31" spans="2:23" x14ac:dyDescent="0.4">
      <c r="B31" s="53"/>
      <c r="C31" s="4" t="s">
        <v>6</v>
      </c>
      <c r="D31" s="10">
        <f t="shared" si="11"/>
        <v>1</v>
      </c>
      <c r="E31" s="10">
        <f t="shared" si="8"/>
        <v>4</v>
      </c>
      <c r="F31" s="10">
        <f t="shared" si="8"/>
        <v>4</v>
      </c>
      <c r="G31" s="10">
        <f t="shared" si="8"/>
        <v>1</v>
      </c>
      <c r="H31" s="10">
        <f t="shared" si="8"/>
        <v>1</v>
      </c>
      <c r="I31" s="10">
        <f t="shared" si="8"/>
        <v>0</v>
      </c>
      <c r="J31" s="10">
        <f t="shared" si="8"/>
        <v>0</v>
      </c>
      <c r="K31" s="10">
        <f t="shared" si="8"/>
        <v>1</v>
      </c>
      <c r="L31" s="10">
        <f t="shared" si="8"/>
        <v>0</v>
      </c>
      <c r="M31" s="10">
        <f t="shared" si="8"/>
        <v>0</v>
      </c>
      <c r="N31" s="10">
        <f t="shared" si="8"/>
        <v>0</v>
      </c>
      <c r="O31" s="10">
        <f t="shared" si="8"/>
        <v>0</v>
      </c>
      <c r="P31" s="10">
        <f t="shared" si="8"/>
        <v>0</v>
      </c>
      <c r="Q31" s="10">
        <f t="shared" si="8"/>
        <v>0</v>
      </c>
      <c r="R31" s="10">
        <f t="shared" si="8"/>
        <v>0</v>
      </c>
      <c r="S31" s="10">
        <f t="shared" si="8"/>
        <v>0</v>
      </c>
      <c r="T31" s="11">
        <f t="shared" si="9"/>
        <v>0.25</v>
      </c>
      <c r="U31" s="11">
        <f t="shared" si="10"/>
        <v>0.5</v>
      </c>
      <c r="V31" s="11">
        <f t="shared" si="12"/>
        <v>0.25</v>
      </c>
      <c r="W31" s="12">
        <f t="shared" si="13"/>
        <v>0.75</v>
      </c>
    </row>
    <row r="32" spans="2:23" x14ac:dyDescent="0.4">
      <c r="B32" s="53"/>
      <c r="C32" s="4" t="s">
        <v>96</v>
      </c>
      <c r="D32" s="10">
        <f t="shared" si="11"/>
        <v>1</v>
      </c>
      <c r="E32" s="10">
        <f t="shared" si="8"/>
        <v>3</v>
      </c>
      <c r="F32" s="10">
        <f t="shared" si="8"/>
        <v>3</v>
      </c>
      <c r="G32" s="10">
        <f t="shared" si="8"/>
        <v>3</v>
      </c>
      <c r="H32" s="10">
        <f t="shared" si="8"/>
        <v>3</v>
      </c>
      <c r="I32" s="10">
        <f t="shared" si="8"/>
        <v>1</v>
      </c>
      <c r="J32" s="10">
        <f t="shared" si="8"/>
        <v>2</v>
      </c>
      <c r="K32" s="10">
        <f t="shared" si="8"/>
        <v>1</v>
      </c>
      <c r="L32" s="10">
        <f t="shared" si="8"/>
        <v>0</v>
      </c>
      <c r="M32" s="10">
        <f t="shared" si="8"/>
        <v>0</v>
      </c>
      <c r="N32" s="10">
        <f t="shared" si="8"/>
        <v>0</v>
      </c>
      <c r="O32" s="10">
        <f t="shared" si="8"/>
        <v>0</v>
      </c>
      <c r="P32" s="10">
        <f t="shared" si="8"/>
        <v>0</v>
      </c>
      <c r="Q32" s="10">
        <f t="shared" si="8"/>
        <v>0</v>
      </c>
      <c r="R32" s="10">
        <f t="shared" si="8"/>
        <v>0</v>
      </c>
      <c r="S32" s="10">
        <f t="shared" si="8"/>
        <v>0</v>
      </c>
      <c r="T32" s="11">
        <f t="shared" si="9"/>
        <v>1</v>
      </c>
      <c r="U32" s="11">
        <f t="shared" si="10"/>
        <v>1.3333333333333333</v>
      </c>
      <c r="V32" s="11">
        <f t="shared" si="12"/>
        <v>1</v>
      </c>
      <c r="W32" s="12">
        <f t="shared" si="13"/>
        <v>2.333333333333333</v>
      </c>
    </row>
    <row r="33" spans="2:23" x14ac:dyDescent="0.4">
      <c r="B33" s="53"/>
      <c r="C33" s="4" t="s">
        <v>1</v>
      </c>
      <c r="D33" s="10">
        <f t="shared" si="11"/>
        <v>1</v>
      </c>
      <c r="E33" s="10">
        <f t="shared" si="8"/>
        <v>3</v>
      </c>
      <c r="F33" s="10">
        <f t="shared" si="8"/>
        <v>3</v>
      </c>
      <c r="G33" s="10">
        <f t="shared" si="8"/>
        <v>3</v>
      </c>
      <c r="H33" s="10">
        <f t="shared" si="8"/>
        <v>2</v>
      </c>
      <c r="I33" s="10">
        <f t="shared" si="8"/>
        <v>1</v>
      </c>
      <c r="J33" s="10">
        <f t="shared" si="8"/>
        <v>3</v>
      </c>
      <c r="K33" s="10">
        <f t="shared" si="8"/>
        <v>0</v>
      </c>
      <c r="L33" s="10">
        <f t="shared" si="8"/>
        <v>0</v>
      </c>
      <c r="M33" s="10">
        <f t="shared" si="8"/>
        <v>0</v>
      </c>
      <c r="N33" s="10">
        <f t="shared" si="8"/>
        <v>0</v>
      </c>
      <c r="O33" s="10">
        <f t="shared" si="8"/>
        <v>0</v>
      </c>
      <c r="P33" s="10">
        <f t="shared" si="8"/>
        <v>0</v>
      </c>
      <c r="Q33" s="10">
        <f t="shared" si="8"/>
        <v>0</v>
      </c>
      <c r="R33" s="10">
        <f t="shared" si="8"/>
        <v>0</v>
      </c>
      <c r="S33" s="10">
        <f t="shared" si="8"/>
        <v>0</v>
      </c>
      <c r="T33" s="11">
        <f t="shared" si="9"/>
        <v>1</v>
      </c>
      <c r="U33" s="11">
        <f t="shared" si="10"/>
        <v>1</v>
      </c>
      <c r="V33" s="11">
        <f t="shared" si="12"/>
        <v>1</v>
      </c>
      <c r="W33" s="12">
        <f t="shared" si="13"/>
        <v>2</v>
      </c>
    </row>
    <row r="34" spans="2:23" x14ac:dyDescent="0.4">
      <c r="B34" s="53"/>
      <c r="C34" s="4" t="s">
        <v>13</v>
      </c>
      <c r="D34" s="10">
        <f t="shared" si="11"/>
        <v>1</v>
      </c>
      <c r="E34" s="10">
        <f t="shared" si="8"/>
        <v>3</v>
      </c>
      <c r="F34" s="10">
        <f t="shared" si="8"/>
        <v>3</v>
      </c>
      <c r="G34" s="10">
        <f t="shared" si="8"/>
        <v>2</v>
      </c>
      <c r="H34" s="10">
        <f t="shared" si="8"/>
        <v>2</v>
      </c>
      <c r="I34" s="10">
        <f t="shared" si="8"/>
        <v>4</v>
      </c>
      <c r="J34" s="10">
        <f t="shared" si="8"/>
        <v>0</v>
      </c>
      <c r="K34" s="10">
        <f t="shared" si="8"/>
        <v>1</v>
      </c>
      <c r="L34" s="10">
        <f t="shared" si="8"/>
        <v>1</v>
      </c>
      <c r="M34" s="10">
        <f t="shared" si="8"/>
        <v>0</v>
      </c>
      <c r="N34" s="10">
        <f t="shared" si="8"/>
        <v>0</v>
      </c>
      <c r="O34" s="10">
        <f t="shared" si="8"/>
        <v>0</v>
      </c>
      <c r="P34" s="10">
        <f t="shared" si="8"/>
        <v>0</v>
      </c>
      <c r="Q34" s="10">
        <f t="shared" si="8"/>
        <v>0</v>
      </c>
      <c r="R34" s="10">
        <f t="shared" si="8"/>
        <v>0</v>
      </c>
      <c r="S34" s="10">
        <f t="shared" si="8"/>
        <v>0</v>
      </c>
      <c r="T34" s="11">
        <f t="shared" si="9"/>
        <v>0.66666666666666663</v>
      </c>
      <c r="U34" s="11">
        <f t="shared" si="10"/>
        <v>1.6666666666666667</v>
      </c>
      <c r="V34" s="11">
        <f t="shared" si="12"/>
        <v>0.66666666666666663</v>
      </c>
      <c r="W34" s="12">
        <f t="shared" si="13"/>
        <v>2.3333333333333335</v>
      </c>
    </row>
    <row r="35" spans="2:23" x14ac:dyDescent="0.4">
      <c r="B35" s="53"/>
      <c r="C35" s="4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/>
      <c r="V35" s="11"/>
      <c r="W35" s="12"/>
    </row>
    <row r="36" spans="2:23" x14ac:dyDescent="0.4">
      <c r="B36" s="53"/>
      <c r="C36" s="3" t="s">
        <v>5</v>
      </c>
      <c r="D36" s="13" t="s">
        <v>49</v>
      </c>
      <c r="E36" s="13" t="s">
        <v>4</v>
      </c>
      <c r="F36" s="13" t="s">
        <v>3</v>
      </c>
      <c r="G36" s="13" t="s">
        <v>2</v>
      </c>
      <c r="H36" s="13" t="s">
        <v>36</v>
      </c>
      <c r="I36" s="3" t="s">
        <v>42</v>
      </c>
      <c r="J36" s="10"/>
      <c r="K36" s="10"/>
      <c r="L36" s="10"/>
      <c r="M36" s="33"/>
      <c r="N36" s="34"/>
      <c r="O36" s="33"/>
      <c r="P36" s="33"/>
      <c r="Q36" s="33"/>
      <c r="R36" s="33"/>
      <c r="S36" s="10"/>
      <c r="T36" s="10"/>
      <c r="U36" s="11"/>
      <c r="V36" s="11"/>
      <c r="W36" s="12"/>
    </row>
    <row r="37" spans="2:23" x14ac:dyDescent="0.4">
      <c r="B37" s="53"/>
      <c r="C37" s="4" t="s">
        <v>1</v>
      </c>
      <c r="D37" s="10">
        <f>VLOOKUP($C37,$C$17:$I$19,MATCH(D$36,$C$16:$I$16,0),FALSE)</f>
        <v>1</v>
      </c>
      <c r="E37" s="10">
        <f t="shared" ref="E37:I38" si="14">VLOOKUP($C37,$C$17:$I$19,MATCH(E$36,$C$16:$I$16,0),FALSE)</f>
        <v>3</v>
      </c>
      <c r="F37" s="10">
        <f t="shared" si="14"/>
        <v>2</v>
      </c>
      <c r="G37" s="10">
        <f t="shared" si="14"/>
        <v>12</v>
      </c>
      <c r="H37" s="10">
        <f t="shared" si="14"/>
        <v>7</v>
      </c>
      <c r="I37" s="10">
        <f t="shared" si="14"/>
        <v>21</v>
      </c>
      <c r="J37" s="10"/>
      <c r="K37" s="10"/>
      <c r="L37" s="10"/>
      <c r="M37" s="33" t="s">
        <v>53</v>
      </c>
      <c r="N37" s="34">
        <v>45035</v>
      </c>
      <c r="O37" s="33" t="s">
        <v>67</v>
      </c>
      <c r="P37" s="33" t="s">
        <v>86</v>
      </c>
      <c r="Q37" s="33" t="s">
        <v>50</v>
      </c>
      <c r="R37" s="33" t="s">
        <v>100</v>
      </c>
      <c r="S37" s="10"/>
      <c r="T37" s="10"/>
      <c r="U37" s="11"/>
      <c r="V37" s="11"/>
      <c r="W37" s="12"/>
    </row>
    <row r="38" spans="2:23" ht="15" thickBot="1" x14ac:dyDescent="0.45">
      <c r="B38" s="54"/>
      <c r="C38" s="7" t="s">
        <v>40</v>
      </c>
      <c r="D38" s="10">
        <f>VLOOKUP($C38,$C$17:$I$19,MATCH(D$36,$C$16:$I$16,0),FALSE)</f>
        <v>1</v>
      </c>
      <c r="E38" s="10">
        <f t="shared" si="14"/>
        <v>2</v>
      </c>
      <c r="F38" s="10">
        <f t="shared" si="14"/>
        <v>1</v>
      </c>
      <c r="G38" s="10">
        <f t="shared" si="14"/>
        <v>7</v>
      </c>
      <c r="H38" s="10">
        <f t="shared" si="14"/>
        <v>5</v>
      </c>
      <c r="I38" s="10">
        <f t="shared" si="14"/>
        <v>22.5</v>
      </c>
      <c r="J38" s="14"/>
      <c r="K38" s="14"/>
      <c r="L38" s="14"/>
      <c r="M38" s="35"/>
      <c r="N38" s="35"/>
      <c r="O38" s="35" t="s">
        <v>52</v>
      </c>
      <c r="P38" s="35" t="s">
        <v>101</v>
      </c>
      <c r="Q38" s="35" t="s">
        <v>51</v>
      </c>
      <c r="R38" s="35" t="s">
        <v>54</v>
      </c>
      <c r="S38" s="14"/>
      <c r="T38" s="14"/>
      <c r="U38" s="15"/>
      <c r="V38" s="15"/>
      <c r="W38" s="16"/>
    </row>
    <row r="39" spans="2:23" x14ac:dyDescent="0.4">
      <c r="B39" s="5"/>
      <c r="C39" s="5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8"/>
      <c r="V39" s="18"/>
      <c r="W39" s="18"/>
    </row>
    <row r="40" spans="2:23" x14ac:dyDescent="0.4">
      <c r="B40" s="5"/>
      <c r="C40" s="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8"/>
      <c r="V40" s="18"/>
      <c r="W40" s="18"/>
    </row>
  </sheetData>
  <mergeCells count="1">
    <mergeCell ref="B23:B3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1D067-28EC-408F-952F-4BD09C31AA87}">
  <dimension ref="B3:W42"/>
  <sheetViews>
    <sheetView topLeftCell="A8" zoomScale="55" zoomScaleNormal="55" workbookViewId="0">
      <selection activeCell="B25" sqref="B25:W40"/>
    </sheetView>
  </sheetViews>
  <sheetFormatPr defaultRowHeight="14.6" x14ac:dyDescent="0.4"/>
  <cols>
    <col min="14" max="14" width="9.3828125" bestFit="1" customWidth="1"/>
    <col min="16" max="16" width="11.69140625" bestFit="1" customWidth="1"/>
  </cols>
  <sheetData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48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1">
        <v>1</v>
      </c>
      <c r="E5" s="21">
        <v>3</v>
      </c>
      <c r="F5" s="21">
        <v>3</v>
      </c>
      <c r="G5" s="21">
        <v>2</v>
      </c>
      <c r="H5" s="21">
        <v>1</v>
      </c>
      <c r="I5" s="21">
        <v>1</v>
      </c>
      <c r="J5" s="21">
        <v>1</v>
      </c>
      <c r="K5" s="21">
        <v>1</v>
      </c>
      <c r="L5" s="21"/>
      <c r="M5" s="21"/>
      <c r="N5" s="21"/>
      <c r="O5" s="21"/>
      <c r="P5" s="21"/>
      <c r="Q5" s="21"/>
      <c r="R5" s="21"/>
      <c r="S5" s="21"/>
      <c r="T5" s="11">
        <f t="shared" ref="T5:T15" si="0">G5/F5</f>
        <v>0.66666666666666663</v>
      </c>
      <c r="U5" s="11">
        <f t="shared" ref="U5:U15" si="1">(J5+(2*K5)+(3*L5)+(4*M5))/F5</f>
        <v>1</v>
      </c>
      <c r="V5" s="11">
        <f t="shared" ref="V5:V15" si="2">(G5+N5+Q5+O5)/E5</f>
        <v>0.66666666666666663</v>
      </c>
      <c r="W5" s="12">
        <f t="shared" ref="W5:W15" si="3">U5+V5</f>
        <v>1.6666666666666665</v>
      </c>
    </row>
    <row r="6" spans="3:23" x14ac:dyDescent="0.4">
      <c r="C6" t="s">
        <v>93</v>
      </c>
      <c r="D6" s="21">
        <v>1</v>
      </c>
      <c r="E6" s="21">
        <v>3</v>
      </c>
      <c r="F6" s="21">
        <v>3</v>
      </c>
      <c r="G6" s="21">
        <v>2</v>
      </c>
      <c r="H6" s="21">
        <v>3</v>
      </c>
      <c r="I6" s="21"/>
      <c r="J6" s="21"/>
      <c r="K6" s="21">
        <v>1</v>
      </c>
      <c r="L6" s="21">
        <v>1</v>
      </c>
      <c r="M6" s="21"/>
      <c r="N6" s="21"/>
      <c r="O6" s="21">
        <v>1</v>
      </c>
      <c r="P6" s="21"/>
      <c r="Q6" s="21"/>
      <c r="R6" s="21"/>
      <c r="S6" s="21"/>
      <c r="T6" s="11">
        <f t="shared" si="0"/>
        <v>0.66666666666666663</v>
      </c>
      <c r="U6" s="11">
        <f t="shared" si="1"/>
        <v>1.6666666666666667</v>
      </c>
      <c r="V6" s="11">
        <f t="shared" si="2"/>
        <v>1</v>
      </c>
      <c r="W6" s="12">
        <f t="shared" si="3"/>
        <v>2.666666666666667</v>
      </c>
    </row>
    <row r="7" spans="3:23" x14ac:dyDescent="0.4">
      <c r="C7" t="s">
        <v>92</v>
      </c>
      <c r="D7" s="21">
        <v>1</v>
      </c>
      <c r="E7" s="21">
        <v>3</v>
      </c>
      <c r="F7" s="21">
        <v>2</v>
      </c>
      <c r="G7" s="21">
        <v>1</v>
      </c>
      <c r="H7" s="21">
        <v>1</v>
      </c>
      <c r="I7" s="21"/>
      <c r="J7" s="21">
        <v>1</v>
      </c>
      <c r="K7" s="21"/>
      <c r="L7" s="21"/>
      <c r="M7" s="21"/>
      <c r="N7" s="21">
        <v>1</v>
      </c>
      <c r="O7" s="21">
        <v>1</v>
      </c>
      <c r="P7" s="21"/>
      <c r="Q7" s="21"/>
      <c r="R7" s="21"/>
      <c r="S7" s="21"/>
      <c r="T7" s="11">
        <f t="shared" si="0"/>
        <v>0.5</v>
      </c>
      <c r="U7" s="11">
        <f t="shared" si="1"/>
        <v>0.5</v>
      </c>
      <c r="V7" s="11">
        <f t="shared" si="2"/>
        <v>1</v>
      </c>
      <c r="W7" s="12">
        <f t="shared" si="3"/>
        <v>1.5</v>
      </c>
    </row>
    <row r="8" spans="3:23" x14ac:dyDescent="0.4">
      <c r="C8" t="s">
        <v>47</v>
      </c>
      <c r="D8" s="21">
        <v>1</v>
      </c>
      <c r="E8" s="21">
        <v>3</v>
      </c>
      <c r="F8" s="21">
        <v>3</v>
      </c>
      <c r="G8" s="21">
        <v>1</v>
      </c>
      <c r="H8" s="21">
        <v>2</v>
      </c>
      <c r="I8" s="21">
        <v>2</v>
      </c>
      <c r="J8" s="21">
        <v>1</v>
      </c>
      <c r="K8" s="21"/>
      <c r="L8" s="21"/>
      <c r="M8" s="21"/>
      <c r="N8" s="21"/>
      <c r="O8" s="21">
        <v>1</v>
      </c>
      <c r="P8" s="21"/>
      <c r="Q8" s="21"/>
      <c r="R8" s="21"/>
      <c r="S8" s="21"/>
      <c r="T8" s="11">
        <f t="shared" si="0"/>
        <v>0.33333333333333331</v>
      </c>
      <c r="U8" s="11">
        <f t="shared" si="1"/>
        <v>0.33333333333333331</v>
      </c>
      <c r="V8" s="11">
        <f t="shared" si="2"/>
        <v>0.66666666666666663</v>
      </c>
      <c r="W8" s="12">
        <f t="shared" si="3"/>
        <v>1</v>
      </c>
    </row>
    <row r="9" spans="3:23" x14ac:dyDescent="0.4">
      <c r="C9" t="s">
        <v>94</v>
      </c>
      <c r="D9" s="21">
        <v>1</v>
      </c>
      <c r="E9" s="21">
        <v>3</v>
      </c>
      <c r="F9" s="21">
        <v>3</v>
      </c>
      <c r="G9" s="21">
        <v>2</v>
      </c>
      <c r="H9" s="21">
        <v>2</v>
      </c>
      <c r="I9" s="21">
        <v>4</v>
      </c>
      <c r="J9" s="21">
        <v>1</v>
      </c>
      <c r="K9" s="21"/>
      <c r="L9" s="21"/>
      <c r="M9" s="21">
        <v>1</v>
      </c>
      <c r="N9" s="21"/>
      <c r="O9" s="21"/>
      <c r="P9" s="21"/>
      <c r="Q9" s="21"/>
      <c r="R9" s="21"/>
      <c r="S9" s="21">
        <v>1</v>
      </c>
      <c r="T9" s="11">
        <f t="shared" si="0"/>
        <v>0.66666666666666663</v>
      </c>
      <c r="U9" s="11">
        <f t="shared" si="1"/>
        <v>1.6666666666666667</v>
      </c>
      <c r="V9" s="11">
        <f t="shared" si="2"/>
        <v>0.66666666666666663</v>
      </c>
      <c r="W9" s="12">
        <f t="shared" si="3"/>
        <v>2.3333333333333335</v>
      </c>
    </row>
    <row r="10" spans="3:23" x14ac:dyDescent="0.4">
      <c r="C10" t="s">
        <v>6</v>
      </c>
      <c r="D10" s="21">
        <v>1</v>
      </c>
      <c r="E10" s="21">
        <v>3</v>
      </c>
      <c r="F10" s="21">
        <v>2</v>
      </c>
      <c r="G10" s="21">
        <v>2</v>
      </c>
      <c r="H10" s="21">
        <v>2</v>
      </c>
      <c r="I10" s="21"/>
      <c r="J10" s="21"/>
      <c r="K10" s="21">
        <v>1</v>
      </c>
      <c r="L10" s="21"/>
      <c r="M10" s="21">
        <v>1</v>
      </c>
      <c r="N10" s="21">
        <v>1</v>
      </c>
      <c r="O10" s="21"/>
      <c r="P10" s="21"/>
      <c r="Q10" s="21"/>
      <c r="R10" s="21"/>
      <c r="S10" s="21"/>
      <c r="T10" s="11">
        <f t="shared" si="0"/>
        <v>1</v>
      </c>
      <c r="U10" s="11">
        <f t="shared" si="1"/>
        <v>3</v>
      </c>
      <c r="V10" s="11">
        <f t="shared" si="2"/>
        <v>1</v>
      </c>
      <c r="W10" s="12">
        <f t="shared" si="3"/>
        <v>4</v>
      </c>
    </row>
    <row r="11" spans="3:23" x14ac:dyDescent="0.4">
      <c r="C11" t="s">
        <v>95</v>
      </c>
      <c r="D11" s="21">
        <v>1</v>
      </c>
      <c r="E11" s="21">
        <v>3</v>
      </c>
      <c r="F11" s="21">
        <v>2</v>
      </c>
      <c r="G11" s="21">
        <v>2</v>
      </c>
      <c r="H11" s="21">
        <v>1</v>
      </c>
      <c r="I11" s="21">
        <v>1</v>
      </c>
      <c r="J11" s="21"/>
      <c r="K11" s="21">
        <v>2</v>
      </c>
      <c r="L11" s="21"/>
      <c r="M11" s="21"/>
      <c r="N11" s="21">
        <v>1</v>
      </c>
      <c r="O11" s="21"/>
      <c r="P11" s="21"/>
      <c r="Q11" s="21"/>
      <c r="R11" s="21"/>
      <c r="S11" s="21"/>
      <c r="T11" s="11">
        <f t="shared" si="0"/>
        <v>1</v>
      </c>
      <c r="U11" s="11">
        <f t="shared" si="1"/>
        <v>2</v>
      </c>
      <c r="V11" s="11">
        <f t="shared" si="2"/>
        <v>1</v>
      </c>
      <c r="W11" s="12">
        <f t="shared" si="3"/>
        <v>3</v>
      </c>
    </row>
    <row r="12" spans="3:23" x14ac:dyDescent="0.4">
      <c r="C12" t="s">
        <v>1</v>
      </c>
      <c r="D12" s="21">
        <v>1</v>
      </c>
      <c r="E12" s="21">
        <v>3</v>
      </c>
      <c r="F12" s="21">
        <v>2</v>
      </c>
      <c r="G12" s="21">
        <v>1</v>
      </c>
      <c r="H12" s="21"/>
      <c r="I12" s="21">
        <v>2</v>
      </c>
      <c r="J12" s="21">
        <v>1</v>
      </c>
      <c r="K12" s="21"/>
      <c r="L12" s="21"/>
      <c r="M12" s="21"/>
      <c r="N12" s="21"/>
      <c r="O12" s="21"/>
      <c r="P12" s="21"/>
      <c r="Q12" s="21"/>
      <c r="R12" s="21">
        <v>1</v>
      </c>
      <c r="S12" s="21"/>
      <c r="T12" s="11">
        <f t="shared" si="0"/>
        <v>0.5</v>
      </c>
      <c r="U12" s="11">
        <f t="shared" si="1"/>
        <v>0.5</v>
      </c>
      <c r="V12" s="11">
        <f t="shared" si="2"/>
        <v>0.33333333333333331</v>
      </c>
      <c r="W12" s="12">
        <f t="shared" si="3"/>
        <v>0.83333333333333326</v>
      </c>
    </row>
    <row r="13" spans="3:23" x14ac:dyDescent="0.4">
      <c r="C13" t="s">
        <v>96</v>
      </c>
      <c r="D13" s="21">
        <v>1</v>
      </c>
      <c r="E13" s="21">
        <v>3</v>
      </c>
      <c r="F13" s="21">
        <v>3</v>
      </c>
      <c r="G13" s="21">
        <v>1</v>
      </c>
      <c r="H13" s="21">
        <v>1</v>
      </c>
      <c r="I13" s="21"/>
      <c r="J13" s="21"/>
      <c r="K13" s="21">
        <v>2</v>
      </c>
      <c r="L13" s="21"/>
      <c r="M13" s="21"/>
      <c r="N13" s="21"/>
      <c r="O13" s="21"/>
      <c r="P13" s="21"/>
      <c r="Q13" s="21"/>
      <c r="R13" s="21"/>
      <c r="S13" s="21"/>
      <c r="T13" s="11">
        <f t="shared" si="0"/>
        <v>0.33333333333333331</v>
      </c>
      <c r="U13" s="11">
        <f t="shared" si="1"/>
        <v>1.3333333333333333</v>
      </c>
      <c r="V13" s="11">
        <f t="shared" si="2"/>
        <v>0.33333333333333331</v>
      </c>
      <c r="W13" s="12">
        <f t="shared" si="3"/>
        <v>1.6666666666666665</v>
      </c>
    </row>
    <row r="14" spans="3:23" x14ac:dyDescent="0.4">
      <c r="C14" t="s">
        <v>46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11" t="e">
        <f t="shared" si="0"/>
        <v>#DIV/0!</v>
      </c>
      <c r="U14" s="11" t="e">
        <f t="shared" si="1"/>
        <v>#DIV/0!</v>
      </c>
      <c r="V14" s="11" t="e">
        <f t="shared" si="2"/>
        <v>#DIV/0!</v>
      </c>
      <c r="W14" s="12" t="e">
        <f t="shared" si="3"/>
        <v>#DIV/0!</v>
      </c>
    </row>
    <row r="15" spans="3:23" x14ac:dyDescent="0.4">
      <c r="C15" t="s">
        <v>13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11" t="e">
        <f t="shared" si="0"/>
        <v>#DIV/0!</v>
      </c>
      <c r="U15" s="11" t="e">
        <f t="shared" si="1"/>
        <v>#DIV/0!</v>
      </c>
      <c r="V15" s="11" t="e">
        <f t="shared" si="2"/>
        <v>#DIV/0!</v>
      </c>
      <c r="W15" s="12" t="e">
        <f t="shared" si="3"/>
        <v>#DIV/0!</v>
      </c>
    </row>
    <row r="16" spans="3:23" x14ac:dyDescent="0.4">
      <c r="C16" t="s">
        <v>104</v>
      </c>
      <c r="D16" s="21">
        <v>1</v>
      </c>
      <c r="E16" s="21">
        <v>3</v>
      </c>
      <c r="F16" s="21">
        <v>3</v>
      </c>
      <c r="G16" s="21">
        <v>2</v>
      </c>
      <c r="H16" s="21">
        <v>1</v>
      </c>
      <c r="I16" s="21">
        <v>2</v>
      </c>
      <c r="J16" s="21"/>
      <c r="K16" s="21">
        <v>2</v>
      </c>
      <c r="L16" s="21"/>
      <c r="M16" s="21"/>
      <c r="N16" s="21"/>
      <c r="O16" s="21"/>
      <c r="P16" s="21">
        <v>1</v>
      </c>
      <c r="Q16" s="21"/>
      <c r="R16" s="21"/>
      <c r="S16" s="21"/>
      <c r="T16" s="11">
        <f t="shared" ref="T16:T17" si="4">G16/F16</f>
        <v>0.66666666666666663</v>
      </c>
      <c r="U16" s="11">
        <f t="shared" ref="U16:U17" si="5">(J16+(2*K16)+(3*L16)+(4*M16))/F16</f>
        <v>1.3333333333333333</v>
      </c>
      <c r="V16" s="11">
        <f t="shared" ref="V16:V17" si="6">(G16+N16+Q16+O16)/E16</f>
        <v>0.66666666666666663</v>
      </c>
      <c r="W16" s="12">
        <f t="shared" ref="W16:W17" si="7">U16+V16</f>
        <v>2</v>
      </c>
    </row>
    <row r="17" spans="2:23" x14ac:dyDescent="0.4">
      <c r="C17" t="s">
        <v>11</v>
      </c>
      <c r="D17" s="21">
        <v>1</v>
      </c>
      <c r="E17" s="21">
        <v>3</v>
      </c>
      <c r="F17" s="21">
        <v>3</v>
      </c>
      <c r="G17" s="21">
        <v>1</v>
      </c>
      <c r="H17" s="21"/>
      <c r="I17" s="21"/>
      <c r="J17" s="21">
        <v>1</v>
      </c>
      <c r="K17" s="21"/>
      <c r="L17" s="21"/>
      <c r="M17" s="21"/>
      <c r="N17" s="21"/>
      <c r="O17" s="21"/>
      <c r="P17" s="21">
        <v>1</v>
      </c>
      <c r="Q17" s="21"/>
      <c r="R17" s="21"/>
      <c r="S17" s="21"/>
      <c r="T17" s="11">
        <f t="shared" si="4"/>
        <v>0.33333333333333331</v>
      </c>
      <c r="U17" s="11">
        <f t="shared" si="5"/>
        <v>0.33333333333333331</v>
      </c>
      <c r="V17" s="11">
        <f t="shared" si="6"/>
        <v>0.33333333333333331</v>
      </c>
      <c r="W17" s="12">
        <f t="shared" si="7"/>
        <v>0.66666666666666663</v>
      </c>
    </row>
    <row r="18" spans="2:23" x14ac:dyDescent="0.4">
      <c r="C18" t="s">
        <v>5</v>
      </c>
      <c r="D18" t="s">
        <v>49</v>
      </c>
      <c r="E18" t="s">
        <v>4</v>
      </c>
      <c r="F18" t="s">
        <v>3</v>
      </c>
      <c r="G18" t="s">
        <v>2</v>
      </c>
      <c r="H18" t="s">
        <v>36</v>
      </c>
      <c r="I18" t="s">
        <v>42</v>
      </c>
    </row>
    <row r="19" spans="2:23" x14ac:dyDescent="0.4">
      <c r="C19" t="s">
        <v>1</v>
      </c>
      <c r="D19" s="21">
        <v>1</v>
      </c>
      <c r="E19" s="21">
        <v>5</v>
      </c>
      <c r="F19" s="21">
        <v>2</v>
      </c>
      <c r="G19" s="21">
        <v>15</v>
      </c>
      <c r="H19" s="21">
        <v>7</v>
      </c>
      <c r="I19" s="10">
        <f>9*H19/E19</f>
        <v>12.6</v>
      </c>
    </row>
    <row r="20" spans="2:23" x14ac:dyDescent="0.4">
      <c r="C20" t="s">
        <v>0</v>
      </c>
      <c r="I20" s="10"/>
    </row>
    <row r="21" spans="2:23" x14ac:dyDescent="0.4">
      <c r="C21" t="s">
        <v>40</v>
      </c>
      <c r="D21" s="21">
        <v>1</v>
      </c>
      <c r="E21" s="21"/>
      <c r="F21" s="21"/>
      <c r="G21" s="21"/>
      <c r="H21" s="38"/>
      <c r="I21" s="10"/>
    </row>
    <row r="24" spans="2:23" ht="15" thickBot="1" x14ac:dyDescent="0.45"/>
    <row r="25" spans="2:23" ht="14.5" customHeight="1" x14ac:dyDescent="0.4">
      <c r="B25" s="52" t="s">
        <v>105</v>
      </c>
      <c r="C25" s="6" t="s">
        <v>33</v>
      </c>
      <c r="D25" s="8" t="s">
        <v>32</v>
      </c>
      <c r="E25" s="8" t="s">
        <v>31</v>
      </c>
      <c r="F25" s="8" t="s">
        <v>30</v>
      </c>
      <c r="G25" s="8" t="s">
        <v>28</v>
      </c>
      <c r="H25" s="8" t="s">
        <v>29</v>
      </c>
      <c r="I25" s="8" t="s">
        <v>27</v>
      </c>
      <c r="J25" s="8" t="s">
        <v>26</v>
      </c>
      <c r="K25" s="8" t="s">
        <v>25</v>
      </c>
      <c r="L25" s="8" t="s">
        <v>24</v>
      </c>
      <c r="M25" s="8" t="s">
        <v>23</v>
      </c>
      <c r="N25" s="8" t="s">
        <v>22</v>
      </c>
      <c r="O25" s="8" t="s">
        <v>21</v>
      </c>
      <c r="P25" s="8" t="s">
        <v>37</v>
      </c>
      <c r="Q25" s="8" t="s">
        <v>38</v>
      </c>
      <c r="R25" s="8" t="s">
        <v>20</v>
      </c>
      <c r="S25" s="8" t="s">
        <v>19</v>
      </c>
      <c r="T25" s="8" t="s">
        <v>18</v>
      </c>
      <c r="U25" s="8" t="s">
        <v>17</v>
      </c>
      <c r="V25" s="8" t="s">
        <v>16</v>
      </c>
      <c r="W25" s="9" t="s">
        <v>15</v>
      </c>
    </row>
    <row r="26" spans="2:23" x14ac:dyDescent="0.4">
      <c r="B26" s="53"/>
      <c r="C26" s="4" t="s">
        <v>92</v>
      </c>
      <c r="D26" s="10">
        <f>VLOOKUP($C26,$C$4:$S$17,MATCH(D$25,$C$3:$S$3,0),FALSE)</f>
        <v>1</v>
      </c>
      <c r="E26" s="10">
        <f t="shared" ref="E26:S26" si="8">VLOOKUP($C26,$C$4:$S$17,MATCH(E$25,$C$3:$S$3,0),FALSE)</f>
        <v>3</v>
      </c>
      <c r="F26" s="10">
        <f t="shared" si="8"/>
        <v>2</v>
      </c>
      <c r="G26" s="10">
        <f t="shared" si="8"/>
        <v>1</v>
      </c>
      <c r="H26" s="10">
        <f t="shared" si="8"/>
        <v>1</v>
      </c>
      <c r="I26" s="10">
        <f t="shared" si="8"/>
        <v>0</v>
      </c>
      <c r="J26" s="10">
        <f t="shared" si="8"/>
        <v>1</v>
      </c>
      <c r="K26" s="10">
        <f t="shared" si="8"/>
        <v>0</v>
      </c>
      <c r="L26" s="10">
        <f t="shared" si="8"/>
        <v>0</v>
      </c>
      <c r="M26" s="10">
        <f t="shared" si="8"/>
        <v>0</v>
      </c>
      <c r="N26" s="10">
        <f t="shared" si="8"/>
        <v>1</v>
      </c>
      <c r="O26" s="10">
        <f t="shared" si="8"/>
        <v>1</v>
      </c>
      <c r="P26" s="10">
        <f t="shared" si="8"/>
        <v>0</v>
      </c>
      <c r="Q26" s="10">
        <f t="shared" si="8"/>
        <v>0</v>
      </c>
      <c r="R26" s="10">
        <f t="shared" si="8"/>
        <v>0</v>
      </c>
      <c r="S26" s="10">
        <f t="shared" si="8"/>
        <v>0</v>
      </c>
      <c r="T26" s="11">
        <f t="shared" ref="T26:T36" si="9">G26/F26</f>
        <v>0.5</v>
      </c>
      <c r="U26" s="11">
        <f t="shared" ref="U26:U36" si="10">(J26+(2*K26)+(3*L26)+(4*M26))/F26</f>
        <v>0.5</v>
      </c>
      <c r="V26" s="11">
        <f>(G26+N26+Q26+O26)/E26</f>
        <v>1</v>
      </c>
      <c r="W26" s="12">
        <f>U26+V26</f>
        <v>1.5</v>
      </c>
    </row>
    <row r="27" spans="2:23" x14ac:dyDescent="0.4">
      <c r="B27" s="53"/>
      <c r="C27" s="4" t="s">
        <v>93</v>
      </c>
      <c r="D27" s="10">
        <f t="shared" ref="D27:S36" si="11">VLOOKUP($C27,$C$4:$S$17,MATCH(D$25,$C$3:$S$3,0),FALSE)</f>
        <v>1</v>
      </c>
      <c r="E27" s="10">
        <f t="shared" si="11"/>
        <v>3</v>
      </c>
      <c r="F27" s="10">
        <f t="shared" si="11"/>
        <v>3</v>
      </c>
      <c r="G27" s="10">
        <f t="shared" si="11"/>
        <v>2</v>
      </c>
      <c r="H27" s="10">
        <f t="shared" si="11"/>
        <v>3</v>
      </c>
      <c r="I27" s="10">
        <f t="shared" si="11"/>
        <v>0</v>
      </c>
      <c r="J27" s="10">
        <f t="shared" si="11"/>
        <v>0</v>
      </c>
      <c r="K27" s="10">
        <f t="shared" si="11"/>
        <v>1</v>
      </c>
      <c r="L27" s="10">
        <f t="shared" si="11"/>
        <v>1</v>
      </c>
      <c r="M27" s="10">
        <f t="shared" si="11"/>
        <v>0</v>
      </c>
      <c r="N27" s="10">
        <f t="shared" si="11"/>
        <v>0</v>
      </c>
      <c r="O27" s="10">
        <f t="shared" si="11"/>
        <v>1</v>
      </c>
      <c r="P27" s="10">
        <f t="shared" si="11"/>
        <v>0</v>
      </c>
      <c r="Q27" s="10">
        <f t="shared" si="11"/>
        <v>0</v>
      </c>
      <c r="R27" s="10">
        <f t="shared" si="11"/>
        <v>0</v>
      </c>
      <c r="S27" s="10">
        <f t="shared" si="11"/>
        <v>0</v>
      </c>
      <c r="T27" s="11">
        <f t="shared" si="9"/>
        <v>0.66666666666666663</v>
      </c>
      <c r="U27" s="11">
        <f t="shared" si="10"/>
        <v>1.6666666666666667</v>
      </c>
      <c r="V27" s="11">
        <f t="shared" ref="V27:V36" si="12">(G27+N27+Q27+O27)/E27</f>
        <v>1</v>
      </c>
      <c r="W27" s="12">
        <f t="shared" ref="W27:W36" si="13">U27+V27</f>
        <v>2.666666666666667</v>
      </c>
    </row>
    <row r="28" spans="2:23" x14ac:dyDescent="0.4">
      <c r="B28" s="53"/>
      <c r="C28" s="4" t="s">
        <v>40</v>
      </c>
      <c r="D28" s="10">
        <f t="shared" si="11"/>
        <v>1</v>
      </c>
      <c r="E28" s="10">
        <f t="shared" si="11"/>
        <v>3</v>
      </c>
      <c r="F28" s="10">
        <f t="shared" si="11"/>
        <v>3</v>
      </c>
      <c r="G28" s="10">
        <f t="shared" si="11"/>
        <v>2</v>
      </c>
      <c r="H28" s="10">
        <f t="shared" si="11"/>
        <v>1</v>
      </c>
      <c r="I28" s="10">
        <f t="shared" si="11"/>
        <v>1</v>
      </c>
      <c r="J28" s="10">
        <f t="shared" si="11"/>
        <v>1</v>
      </c>
      <c r="K28" s="10">
        <f t="shared" si="11"/>
        <v>1</v>
      </c>
      <c r="L28" s="10">
        <f t="shared" si="11"/>
        <v>0</v>
      </c>
      <c r="M28" s="10">
        <f t="shared" si="11"/>
        <v>0</v>
      </c>
      <c r="N28" s="10">
        <f t="shared" si="11"/>
        <v>0</v>
      </c>
      <c r="O28" s="10">
        <f t="shared" si="11"/>
        <v>0</v>
      </c>
      <c r="P28" s="10">
        <f t="shared" si="11"/>
        <v>0</v>
      </c>
      <c r="Q28" s="10">
        <f t="shared" si="11"/>
        <v>0</v>
      </c>
      <c r="R28" s="10">
        <f t="shared" si="11"/>
        <v>0</v>
      </c>
      <c r="S28" s="10">
        <f t="shared" si="11"/>
        <v>0</v>
      </c>
      <c r="T28" s="11">
        <f t="shared" si="9"/>
        <v>0.66666666666666663</v>
      </c>
      <c r="U28" s="11">
        <f t="shared" si="10"/>
        <v>1</v>
      </c>
      <c r="V28" s="11">
        <f t="shared" si="12"/>
        <v>0.66666666666666663</v>
      </c>
      <c r="W28" s="12">
        <f t="shared" si="13"/>
        <v>1.6666666666666665</v>
      </c>
    </row>
    <row r="29" spans="2:23" x14ac:dyDescent="0.4">
      <c r="B29" s="53"/>
      <c r="C29" s="4" t="s">
        <v>94</v>
      </c>
      <c r="D29" s="10">
        <f t="shared" si="11"/>
        <v>1</v>
      </c>
      <c r="E29" s="10">
        <f t="shared" si="11"/>
        <v>3</v>
      </c>
      <c r="F29" s="10">
        <f t="shared" si="11"/>
        <v>3</v>
      </c>
      <c r="G29" s="10">
        <f t="shared" si="11"/>
        <v>2</v>
      </c>
      <c r="H29" s="10">
        <f t="shared" si="11"/>
        <v>2</v>
      </c>
      <c r="I29" s="10">
        <f t="shared" si="11"/>
        <v>4</v>
      </c>
      <c r="J29" s="10">
        <f t="shared" si="11"/>
        <v>1</v>
      </c>
      <c r="K29" s="10">
        <f t="shared" si="11"/>
        <v>0</v>
      </c>
      <c r="L29" s="10">
        <f t="shared" si="11"/>
        <v>0</v>
      </c>
      <c r="M29" s="10">
        <f t="shared" si="11"/>
        <v>1</v>
      </c>
      <c r="N29" s="10">
        <f t="shared" si="11"/>
        <v>0</v>
      </c>
      <c r="O29" s="10">
        <f t="shared" si="11"/>
        <v>0</v>
      </c>
      <c r="P29" s="10">
        <f t="shared" si="11"/>
        <v>0</v>
      </c>
      <c r="Q29" s="10">
        <f t="shared" si="11"/>
        <v>0</v>
      </c>
      <c r="R29" s="10">
        <f t="shared" si="11"/>
        <v>0</v>
      </c>
      <c r="S29" s="10">
        <f t="shared" si="11"/>
        <v>1</v>
      </c>
      <c r="T29" s="11">
        <f t="shared" si="9"/>
        <v>0.66666666666666663</v>
      </c>
      <c r="U29" s="11">
        <f t="shared" si="10"/>
        <v>1.6666666666666667</v>
      </c>
      <c r="V29" s="11">
        <f t="shared" si="12"/>
        <v>0.66666666666666663</v>
      </c>
      <c r="W29" s="12">
        <f t="shared" si="13"/>
        <v>2.3333333333333335</v>
      </c>
    </row>
    <row r="30" spans="2:23" x14ac:dyDescent="0.4">
      <c r="B30" s="53"/>
      <c r="C30" s="4" t="s">
        <v>95</v>
      </c>
      <c r="D30" s="10">
        <f t="shared" si="11"/>
        <v>1</v>
      </c>
      <c r="E30" s="10">
        <f t="shared" si="11"/>
        <v>3</v>
      </c>
      <c r="F30" s="10">
        <f t="shared" si="11"/>
        <v>2</v>
      </c>
      <c r="G30" s="10">
        <f t="shared" si="11"/>
        <v>2</v>
      </c>
      <c r="H30" s="10">
        <f t="shared" si="11"/>
        <v>1</v>
      </c>
      <c r="I30" s="10">
        <f t="shared" si="11"/>
        <v>1</v>
      </c>
      <c r="J30" s="10">
        <f t="shared" si="11"/>
        <v>0</v>
      </c>
      <c r="K30" s="10">
        <f t="shared" si="11"/>
        <v>2</v>
      </c>
      <c r="L30" s="10">
        <f t="shared" si="11"/>
        <v>0</v>
      </c>
      <c r="M30" s="10">
        <f t="shared" si="11"/>
        <v>0</v>
      </c>
      <c r="N30" s="10">
        <f t="shared" si="11"/>
        <v>1</v>
      </c>
      <c r="O30" s="10">
        <f t="shared" si="11"/>
        <v>0</v>
      </c>
      <c r="P30" s="10">
        <f t="shared" si="11"/>
        <v>0</v>
      </c>
      <c r="Q30" s="10">
        <f t="shared" si="11"/>
        <v>0</v>
      </c>
      <c r="R30" s="10">
        <f t="shared" si="11"/>
        <v>0</v>
      </c>
      <c r="S30" s="10">
        <f t="shared" si="11"/>
        <v>0</v>
      </c>
      <c r="T30" s="11">
        <f t="shared" si="9"/>
        <v>1</v>
      </c>
      <c r="U30" s="11">
        <f t="shared" si="10"/>
        <v>2</v>
      </c>
      <c r="V30" s="11">
        <f t="shared" si="12"/>
        <v>1</v>
      </c>
      <c r="W30" s="12">
        <f t="shared" si="13"/>
        <v>3</v>
      </c>
    </row>
    <row r="31" spans="2:23" x14ac:dyDescent="0.4">
      <c r="B31" s="53"/>
      <c r="C31" s="4" t="s">
        <v>47</v>
      </c>
      <c r="D31" s="10">
        <f t="shared" si="11"/>
        <v>1</v>
      </c>
      <c r="E31" s="10">
        <f t="shared" si="11"/>
        <v>3</v>
      </c>
      <c r="F31" s="10">
        <f t="shared" si="11"/>
        <v>3</v>
      </c>
      <c r="G31" s="10">
        <f t="shared" si="11"/>
        <v>1</v>
      </c>
      <c r="H31" s="10">
        <f t="shared" si="11"/>
        <v>2</v>
      </c>
      <c r="I31" s="10">
        <f t="shared" si="11"/>
        <v>2</v>
      </c>
      <c r="J31" s="10">
        <f t="shared" si="11"/>
        <v>1</v>
      </c>
      <c r="K31" s="10">
        <f t="shared" si="11"/>
        <v>0</v>
      </c>
      <c r="L31" s="10">
        <f t="shared" si="11"/>
        <v>0</v>
      </c>
      <c r="M31" s="10">
        <f t="shared" si="11"/>
        <v>0</v>
      </c>
      <c r="N31" s="10">
        <f t="shared" si="11"/>
        <v>0</v>
      </c>
      <c r="O31" s="10">
        <f t="shared" si="11"/>
        <v>1</v>
      </c>
      <c r="P31" s="10">
        <f t="shared" si="11"/>
        <v>0</v>
      </c>
      <c r="Q31" s="10">
        <f t="shared" si="11"/>
        <v>0</v>
      </c>
      <c r="R31" s="10">
        <f t="shared" si="11"/>
        <v>0</v>
      </c>
      <c r="S31" s="10">
        <f t="shared" si="11"/>
        <v>0</v>
      </c>
      <c r="T31" s="11">
        <f t="shared" si="9"/>
        <v>0.33333333333333331</v>
      </c>
      <c r="U31" s="11">
        <f t="shared" si="10"/>
        <v>0.33333333333333331</v>
      </c>
      <c r="V31" s="11">
        <f t="shared" si="12"/>
        <v>0.66666666666666663</v>
      </c>
      <c r="W31" s="12">
        <f t="shared" si="13"/>
        <v>1</v>
      </c>
    </row>
    <row r="32" spans="2:23" x14ac:dyDescent="0.4">
      <c r="B32" s="53"/>
      <c r="C32" s="4" t="s">
        <v>6</v>
      </c>
      <c r="D32" s="10">
        <f t="shared" si="11"/>
        <v>1</v>
      </c>
      <c r="E32" s="10">
        <f t="shared" si="11"/>
        <v>3</v>
      </c>
      <c r="F32" s="10">
        <f t="shared" si="11"/>
        <v>2</v>
      </c>
      <c r="G32" s="10">
        <f t="shared" si="11"/>
        <v>2</v>
      </c>
      <c r="H32" s="10">
        <f t="shared" si="11"/>
        <v>2</v>
      </c>
      <c r="I32" s="10">
        <f t="shared" si="11"/>
        <v>0</v>
      </c>
      <c r="J32" s="10">
        <f t="shared" si="11"/>
        <v>0</v>
      </c>
      <c r="K32" s="10">
        <f t="shared" si="11"/>
        <v>1</v>
      </c>
      <c r="L32" s="10">
        <f t="shared" si="11"/>
        <v>0</v>
      </c>
      <c r="M32" s="10">
        <f t="shared" si="11"/>
        <v>1</v>
      </c>
      <c r="N32" s="10">
        <f t="shared" si="11"/>
        <v>1</v>
      </c>
      <c r="O32" s="10">
        <f t="shared" si="11"/>
        <v>0</v>
      </c>
      <c r="P32" s="10">
        <f t="shared" si="11"/>
        <v>0</v>
      </c>
      <c r="Q32" s="10">
        <f t="shared" si="11"/>
        <v>0</v>
      </c>
      <c r="R32" s="10">
        <f t="shared" si="11"/>
        <v>0</v>
      </c>
      <c r="S32" s="10">
        <f t="shared" si="11"/>
        <v>0</v>
      </c>
      <c r="T32" s="11">
        <f t="shared" si="9"/>
        <v>1</v>
      </c>
      <c r="U32" s="11">
        <f t="shared" si="10"/>
        <v>3</v>
      </c>
      <c r="V32" s="11">
        <f t="shared" si="12"/>
        <v>1</v>
      </c>
      <c r="W32" s="12">
        <f t="shared" si="13"/>
        <v>4</v>
      </c>
    </row>
    <row r="33" spans="2:23" x14ac:dyDescent="0.4">
      <c r="B33" s="53"/>
      <c r="C33" s="4" t="s">
        <v>104</v>
      </c>
      <c r="D33" s="10">
        <f t="shared" si="11"/>
        <v>1</v>
      </c>
      <c r="E33" s="10">
        <f t="shared" si="11"/>
        <v>3</v>
      </c>
      <c r="F33" s="10">
        <f t="shared" si="11"/>
        <v>3</v>
      </c>
      <c r="G33" s="10">
        <f t="shared" si="11"/>
        <v>2</v>
      </c>
      <c r="H33" s="10">
        <f t="shared" si="11"/>
        <v>1</v>
      </c>
      <c r="I33" s="10">
        <f t="shared" si="11"/>
        <v>2</v>
      </c>
      <c r="J33" s="10">
        <f t="shared" si="11"/>
        <v>0</v>
      </c>
      <c r="K33" s="10">
        <f t="shared" si="11"/>
        <v>2</v>
      </c>
      <c r="L33" s="10">
        <f t="shared" si="11"/>
        <v>0</v>
      </c>
      <c r="M33" s="10">
        <f t="shared" si="11"/>
        <v>0</v>
      </c>
      <c r="N33" s="10">
        <f t="shared" si="11"/>
        <v>0</v>
      </c>
      <c r="O33" s="10">
        <f t="shared" si="11"/>
        <v>0</v>
      </c>
      <c r="P33" s="10">
        <f t="shared" si="11"/>
        <v>1</v>
      </c>
      <c r="Q33" s="10">
        <f t="shared" si="11"/>
        <v>0</v>
      </c>
      <c r="R33" s="10">
        <f t="shared" si="11"/>
        <v>0</v>
      </c>
      <c r="S33" s="10">
        <f t="shared" si="11"/>
        <v>0</v>
      </c>
      <c r="T33" s="11">
        <f t="shared" si="9"/>
        <v>0.66666666666666663</v>
      </c>
      <c r="U33" s="11">
        <f t="shared" si="10"/>
        <v>1.3333333333333333</v>
      </c>
      <c r="V33" s="11">
        <f t="shared" si="12"/>
        <v>0.66666666666666663</v>
      </c>
      <c r="W33" s="12">
        <f t="shared" si="13"/>
        <v>2</v>
      </c>
    </row>
    <row r="34" spans="2:23" x14ac:dyDescent="0.4">
      <c r="B34" s="53"/>
      <c r="C34" s="4" t="s">
        <v>96</v>
      </c>
      <c r="D34" s="10">
        <f t="shared" si="11"/>
        <v>1</v>
      </c>
      <c r="E34" s="10">
        <f t="shared" si="11"/>
        <v>3</v>
      </c>
      <c r="F34" s="10">
        <f t="shared" si="11"/>
        <v>3</v>
      </c>
      <c r="G34" s="10">
        <f t="shared" si="11"/>
        <v>1</v>
      </c>
      <c r="H34" s="10">
        <f t="shared" si="11"/>
        <v>1</v>
      </c>
      <c r="I34" s="10">
        <f t="shared" si="11"/>
        <v>0</v>
      </c>
      <c r="J34" s="10">
        <f t="shared" si="11"/>
        <v>0</v>
      </c>
      <c r="K34" s="10">
        <f t="shared" si="11"/>
        <v>2</v>
      </c>
      <c r="L34" s="10">
        <f t="shared" si="11"/>
        <v>0</v>
      </c>
      <c r="M34" s="10">
        <f t="shared" si="11"/>
        <v>0</v>
      </c>
      <c r="N34" s="10">
        <f t="shared" si="11"/>
        <v>0</v>
      </c>
      <c r="O34" s="10">
        <f t="shared" si="11"/>
        <v>0</v>
      </c>
      <c r="P34" s="10">
        <f t="shared" si="11"/>
        <v>0</v>
      </c>
      <c r="Q34" s="10">
        <f t="shared" si="11"/>
        <v>0</v>
      </c>
      <c r="R34" s="10">
        <f t="shared" si="11"/>
        <v>0</v>
      </c>
      <c r="S34" s="10">
        <f t="shared" si="11"/>
        <v>0</v>
      </c>
      <c r="T34" s="11">
        <f t="shared" si="9"/>
        <v>0.33333333333333331</v>
      </c>
      <c r="U34" s="11">
        <f t="shared" si="10"/>
        <v>1.3333333333333333</v>
      </c>
      <c r="V34" s="11">
        <f t="shared" si="12"/>
        <v>0.33333333333333331</v>
      </c>
      <c r="W34" s="12">
        <f t="shared" si="13"/>
        <v>1.6666666666666665</v>
      </c>
    </row>
    <row r="35" spans="2:23" x14ac:dyDescent="0.4">
      <c r="B35" s="53"/>
      <c r="C35" s="4" t="s">
        <v>1</v>
      </c>
      <c r="D35" s="10">
        <f t="shared" si="11"/>
        <v>1</v>
      </c>
      <c r="E35" s="10">
        <f t="shared" si="11"/>
        <v>3</v>
      </c>
      <c r="F35" s="10">
        <f t="shared" si="11"/>
        <v>2</v>
      </c>
      <c r="G35" s="10">
        <f t="shared" si="11"/>
        <v>1</v>
      </c>
      <c r="H35" s="10">
        <f t="shared" si="11"/>
        <v>0</v>
      </c>
      <c r="I35" s="10">
        <f t="shared" si="11"/>
        <v>2</v>
      </c>
      <c r="J35" s="10">
        <f t="shared" si="11"/>
        <v>1</v>
      </c>
      <c r="K35" s="10">
        <f t="shared" si="11"/>
        <v>0</v>
      </c>
      <c r="L35" s="10">
        <f t="shared" si="11"/>
        <v>0</v>
      </c>
      <c r="M35" s="10">
        <f t="shared" si="11"/>
        <v>0</v>
      </c>
      <c r="N35" s="10">
        <f t="shared" si="11"/>
        <v>0</v>
      </c>
      <c r="O35" s="10">
        <f t="shared" si="11"/>
        <v>0</v>
      </c>
      <c r="P35" s="10">
        <f t="shared" si="11"/>
        <v>0</v>
      </c>
      <c r="Q35" s="10">
        <f t="shared" si="11"/>
        <v>0</v>
      </c>
      <c r="R35" s="10">
        <f t="shared" si="11"/>
        <v>1</v>
      </c>
      <c r="S35" s="10">
        <f t="shared" si="11"/>
        <v>0</v>
      </c>
      <c r="T35" s="11">
        <f t="shared" si="9"/>
        <v>0.5</v>
      </c>
      <c r="U35" s="11">
        <f t="shared" si="10"/>
        <v>0.5</v>
      </c>
      <c r="V35" s="11">
        <f t="shared" si="12"/>
        <v>0.33333333333333331</v>
      </c>
      <c r="W35" s="12">
        <f t="shared" si="13"/>
        <v>0.83333333333333326</v>
      </c>
    </row>
    <row r="36" spans="2:23" x14ac:dyDescent="0.4">
      <c r="B36" s="53"/>
      <c r="C36" s="4" t="s">
        <v>11</v>
      </c>
      <c r="D36" s="10">
        <f t="shared" si="11"/>
        <v>1</v>
      </c>
      <c r="E36" s="10">
        <f t="shared" si="11"/>
        <v>3</v>
      </c>
      <c r="F36" s="10">
        <f t="shared" si="11"/>
        <v>3</v>
      </c>
      <c r="G36" s="10">
        <f t="shared" si="11"/>
        <v>1</v>
      </c>
      <c r="H36" s="10">
        <f t="shared" si="11"/>
        <v>0</v>
      </c>
      <c r="I36" s="10">
        <f t="shared" si="11"/>
        <v>0</v>
      </c>
      <c r="J36" s="10">
        <f t="shared" si="11"/>
        <v>1</v>
      </c>
      <c r="K36" s="10">
        <f t="shared" si="11"/>
        <v>0</v>
      </c>
      <c r="L36" s="10">
        <f t="shared" si="11"/>
        <v>0</v>
      </c>
      <c r="M36" s="10">
        <f t="shared" si="11"/>
        <v>0</v>
      </c>
      <c r="N36" s="10">
        <f t="shared" si="11"/>
        <v>0</v>
      </c>
      <c r="O36" s="10">
        <f t="shared" si="11"/>
        <v>0</v>
      </c>
      <c r="P36" s="10">
        <f t="shared" si="11"/>
        <v>1</v>
      </c>
      <c r="Q36" s="10">
        <f t="shared" si="11"/>
        <v>0</v>
      </c>
      <c r="R36" s="10">
        <f t="shared" si="11"/>
        <v>0</v>
      </c>
      <c r="S36" s="10">
        <f t="shared" si="11"/>
        <v>0</v>
      </c>
      <c r="T36" s="11">
        <f t="shared" si="9"/>
        <v>0.33333333333333331</v>
      </c>
      <c r="U36" s="11">
        <f t="shared" si="10"/>
        <v>0.33333333333333331</v>
      </c>
      <c r="V36" s="11">
        <f t="shared" si="12"/>
        <v>0.33333333333333331</v>
      </c>
      <c r="W36" s="12">
        <f t="shared" si="13"/>
        <v>0.66666666666666663</v>
      </c>
    </row>
    <row r="37" spans="2:23" x14ac:dyDescent="0.4">
      <c r="B37" s="53"/>
      <c r="C37" s="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11"/>
      <c r="W37" s="12"/>
    </row>
    <row r="38" spans="2:23" x14ac:dyDescent="0.4">
      <c r="B38" s="53"/>
      <c r="C38" s="3" t="s">
        <v>5</v>
      </c>
      <c r="D38" s="13" t="s">
        <v>49</v>
      </c>
      <c r="E38" s="13" t="s">
        <v>4</v>
      </c>
      <c r="F38" s="13" t="s">
        <v>3</v>
      </c>
      <c r="G38" s="13" t="s">
        <v>2</v>
      </c>
      <c r="H38" s="13" t="s">
        <v>36</v>
      </c>
      <c r="I38" s="3" t="s">
        <v>42</v>
      </c>
      <c r="J38" s="10"/>
      <c r="K38" s="10"/>
      <c r="L38" s="10"/>
      <c r="M38" s="33"/>
      <c r="N38" s="34"/>
      <c r="O38" s="33"/>
      <c r="P38" s="33"/>
      <c r="Q38" s="33"/>
      <c r="R38" s="33"/>
      <c r="S38" s="10"/>
      <c r="T38" s="10"/>
      <c r="U38" s="11"/>
      <c r="V38" s="11"/>
      <c r="W38" s="12"/>
    </row>
    <row r="39" spans="2:23" x14ac:dyDescent="0.4">
      <c r="B39" s="53"/>
      <c r="C39" s="4" t="s">
        <v>1</v>
      </c>
      <c r="D39" s="10">
        <f>VLOOKUP($C39,$C$19:$I$21,MATCH(D$38,$C$18:$I$18,0),FALSE)</f>
        <v>1</v>
      </c>
      <c r="E39" s="10">
        <f t="shared" ref="E39:I40" si="14">VLOOKUP($C39,$C$19:$I$21,MATCH(E$38,$C$18:$I$18,0),FALSE)</f>
        <v>5</v>
      </c>
      <c r="F39" s="10">
        <f t="shared" si="14"/>
        <v>2</v>
      </c>
      <c r="G39" s="10">
        <f t="shared" si="14"/>
        <v>15</v>
      </c>
      <c r="H39" s="10">
        <f t="shared" si="14"/>
        <v>7</v>
      </c>
      <c r="I39" s="10">
        <f t="shared" si="14"/>
        <v>12.6</v>
      </c>
      <c r="J39" s="10"/>
      <c r="K39" s="10"/>
      <c r="L39" s="10"/>
      <c r="M39" s="33" t="s">
        <v>53</v>
      </c>
      <c r="N39" s="34">
        <v>45042</v>
      </c>
      <c r="O39" s="33" t="s">
        <v>67</v>
      </c>
      <c r="P39" s="33" t="s">
        <v>91</v>
      </c>
      <c r="Q39" s="33" t="s">
        <v>50</v>
      </c>
      <c r="R39" s="33" t="s">
        <v>106</v>
      </c>
      <c r="S39" s="10"/>
      <c r="T39" s="10"/>
      <c r="U39" s="11"/>
      <c r="V39" s="11"/>
      <c r="W39" s="12"/>
    </row>
    <row r="40" spans="2:23" ht="15" thickBot="1" x14ac:dyDescent="0.45">
      <c r="B40" s="54"/>
      <c r="C40" s="7" t="s">
        <v>40</v>
      </c>
      <c r="D40" s="10">
        <f>VLOOKUP($C40,$C$19:$I$21,MATCH(D$38,$C$18:$I$18,0),FALSE)</f>
        <v>1</v>
      </c>
      <c r="E40" s="10">
        <f t="shared" si="14"/>
        <v>0</v>
      </c>
      <c r="F40" s="10">
        <f t="shared" si="14"/>
        <v>0</v>
      </c>
      <c r="G40" s="10">
        <f t="shared" si="14"/>
        <v>0</v>
      </c>
      <c r="H40" s="10">
        <f t="shared" si="14"/>
        <v>0</v>
      </c>
      <c r="I40" s="10">
        <f t="shared" si="14"/>
        <v>0</v>
      </c>
      <c r="J40" s="14"/>
      <c r="K40" s="14"/>
      <c r="L40" s="14"/>
      <c r="M40" s="35"/>
      <c r="N40" s="35"/>
      <c r="O40" s="35" t="s">
        <v>52</v>
      </c>
      <c r="P40" s="35" t="s">
        <v>88</v>
      </c>
      <c r="Q40" s="35" t="s">
        <v>51</v>
      </c>
      <c r="R40" s="35" t="s">
        <v>54</v>
      </c>
      <c r="S40" s="14"/>
      <c r="T40" s="14"/>
      <c r="U40" s="15"/>
      <c r="V40" s="15"/>
      <c r="W40" s="16"/>
    </row>
    <row r="41" spans="2:23" x14ac:dyDescent="0.4">
      <c r="B41" s="5"/>
      <c r="C41" s="5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8"/>
      <c r="V41" s="18"/>
      <c r="W41" s="18"/>
    </row>
    <row r="42" spans="2:23" x14ac:dyDescent="0.4">
      <c r="B42" s="5"/>
      <c r="C42" s="5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8"/>
      <c r="V42" s="18"/>
      <c r="W42" s="18"/>
    </row>
  </sheetData>
  <mergeCells count="1">
    <mergeCell ref="B25:B4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1BDC1-B5F1-46ED-A8D0-85292687299A}">
  <dimension ref="B3:W42"/>
  <sheetViews>
    <sheetView topLeftCell="C1" zoomScale="70" zoomScaleNormal="70" workbookViewId="0">
      <selection activeCell="C1" sqref="A1:XFD1048576"/>
    </sheetView>
  </sheetViews>
  <sheetFormatPr defaultRowHeight="14.6" x14ac:dyDescent="0.4"/>
  <cols>
    <col min="14" max="14" width="9.3828125" bestFit="1" customWidth="1"/>
    <col min="16" max="16" width="11.69140625" bestFit="1" customWidth="1"/>
  </cols>
  <sheetData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48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1">
        <v>1</v>
      </c>
      <c r="E5" s="21">
        <v>3</v>
      </c>
      <c r="F5" s="21">
        <v>3</v>
      </c>
      <c r="G5" s="21">
        <v>2</v>
      </c>
      <c r="H5" s="21">
        <v>2</v>
      </c>
      <c r="I5" s="21">
        <v>1</v>
      </c>
      <c r="J5" s="21">
        <v>1</v>
      </c>
      <c r="K5" s="21">
        <v>2</v>
      </c>
      <c r="L5" s="21"/>
      <c r="M5" s="21"/>
      <c r="N5" s="21"/>
      <c r="O5" s="21"/>
      <c r="P5" s="21"/>
      <c r="Q5" s="21"/>
      <c r="R5" s="21"/>
      <c r="S5" s="21"/>
      <c r="T5" s="11">
        <f t="shared" ref="T5:T15" si="0">G5/F5</f>
        <v>0.66666666666666663</v>
      </c>
      <c r="U5" s="11">
        <f t="shared" ref="U5:U15" si="1">(J5+(2*K5)+(3*L5)+(4*M5))/F5</f>
        <v>1.6666666666666667</v>
      </c>
      <c r="V5" s="11">
        <f t="shared" ref="V5:V15" si="2">(G5+N5+Q5+O5)/E5</f>
        <v>0.66666666666666663</v>
      </c>
      <c r="W5" s="12">
        <f t="shared" ref="W5:W15" si="3">U5+V5</f>
        <v>2.3333333333333335</v>
      </c>
    </row>
    <row r="6" spans="3:23" x14ac:dyDescent="0.4">
      <c r="C6" t="s">
        <v>93</v>
      </c>
      <c r="D6" s="21">
        <v>1</v>
      </c>
      <c r="E6" s="21">
        <v>3</v>
      </c>
      <c r="F6" s="21">
        <v>3</v>
      </c>
      <c r="G6" s="21">
        <v>3</v>
      </c>
      <c r="H6" s="21">
        <v>2</v>
      </c>
      <c r="I6" s="21">
        <v>1</v>
      </c>
      <c r="J6" s="21">
        <v>2</v>
      </c>
      <c r="K6" s="21">
        <v>1</v>
      </c>
      <c r="L6" s="21"/>
      <c r="M6" s="21"/>
      <c r="N6" s="21"/>
      <c r="O6" s="21"/>
      <c r="P6" s="21"/>
      <c r="Q6" s="21"/>
      <c r="R6" s="21"/>
      <c r="S6" s="21"/>
      <c r="T6" s="11">
        <f t="shared" si="0"/>
        <v>1</v>
      </c>
      <c r="U6" s="11">
        <f t="shared" si="1"/>
        <v>1.3333333333333333</v>
      </c>
      <c r="V6" s="11">
        <f t="shared" si="2"/>
        <v>1</v>
      </c>
      <c r="W6" s="12">
        <f t="shared" si="3"/>
        <v>2.333333333333333</v>
      </c>
    </row>
    <row r="7" spans="3:23" x14ac:dyDescent="0.4">
      <c r="C7" t="s">
        <v>92</v>
      </c>
      <c r="D7" s="21">
        <v>1</v>
      </c>
      <c r="E7" s="21">
        <v>4</v>
      </c>
      <c r="F7" s="21">
        <v>4</v>
      </c>
      <c r="G7" s="21">
        <v>1</v>
      </c>
      <c r="H7" s="21">
        <v>1</v>
      </c>
      <c r="I7" s="21">
        <v>2</v>
      </c>
      <c r="J7" s="21">
        <v>1</v>
      </c>
      <c r="K7" s="21"/>
      <c r="L7" s="21"/>
      <c r="M7" s="21"/>
      <c r="N7" s="21"/>
      <c r="O7" s="21"/>
      <c r="P7" s="21"/>
      <c r="Q7" s="21"/>
      <c r="R7" s="21"/>
      <c r="S7" s="21"/>
      <c r="T7" s="11">
        <f t="shared" si="0"/>
        <v>0.25</v>
      </c>
      <c r="U7" s="11">
        <f t="shared" si="1"/>
        <v>0.25</v>
      </c>
      <c r="V7" s="11">
        <f t="shared" si="2"/>
        <v>0.25</v>
      </c>
      <c r="W7" s="12">
        <f t="shared" si="3"/>
        <v>0.5</v>
      </c>
    </row>
    <row r="8" spans="3:23" x14ac:dyDescent="0.4">
      <c r="C8" t="s">
        <v>47</v>
      </c>
      <c r="D8" s="21">
        <v>1</v>
      </c>
      <c r="E8" s="21">
        <v>3</v>
      </c>
      <c r="F8" s="21">
        <v>3</v>
      </c>
      <c r="G8" s="21">
        <v>1</v>
      </c>
      <c r="H8" s="21">
        <v>1</v>
      </c>
      <c r="I8" s="21">
        <v>1</v>
      </c>
      <c r="J8" s="21">
        <v>1</v>
      </c>
      <c r="K8" s="21"/>
      <c r="L8" s="21"/>
      <c r="M8" s="21"/>
      <c r="N8" s="21"/>
      <c r="O8" s="21">
        <v>1</v>
      </c>
      <c r="P8" s="21"/>
      <c r="Q8" s="21"/>
      <c r="R8" s="21"/>
      <c r="S8" s="21"/>
      <c r="T8" s="11">
        <f t="shared" si="0"/>
        <v>0.33333333333333331</v>
      </c>
      <c r="U8" s="11">
        <f t="shared" si="1"/>
        <v>0.33333333333333331</v>
      </c>
      <c r="V8" s="11">
        <f t="shared" si="2"/>
        <v>0.66666666666666663</v>
      </c>
      <c r="W8" s="12">
        <f t="shared" si="3"/>
        <v>1</v>
      </c>
    </row>
    <row r="9" spans="3:23" x14ac:dyDescent="0.4">
      <c r="C9" t="s">
        <v>94</v>
      </c>
      <c r="D9" s="21">
        <v>1</v>
      </c>
      <c r="E9" s="21">
        <v>3</v>
      </c>
      <c r="F9" s="21">
        <v>3</v>
      </c>
      <c r="G9" s="21">
        <v>2</v>
      </c>
      <c r="H9" s="21">
        <v>2</v>
      </c>
      <c r="I9" s="21">
        <v>4</v>
      </c>
      <c r="J9" s="21">
        <v>1</v>
      </c>
      <c r="K9" s="21"/>
      <c r="L9" s="21"/>
      <c r="M9" s="21">
        <v>1</v>
      </c>
      <c r="N9" s="21"/>
      <c r="O9" s="21"/>
      <c r="P9" s="21">
        <v>1</v>
      </c>
      <c r="Q9" s="21"/>
      <c r="R9" s="21"/>
      <c r="S9" s="21"/>
      <c r="T9" s="11">
        <f t="shared" si="0"/>
        <v>0.66666666666666663</v>
      </c>
      <c r="U9" s="11">
        <f t="shared" si="1"/>
        <v>1.6666666666666667</v>
      </c>
      <c r="V9" s="11">
        <f t="shared" si="2"/>
        <v>0.66666666666666663</v>
      </c>
      <c r="W9" s="12">
        <f t="shared" si="3"/>
        <v>2.3333333333333335</v>
      </c>
    </row>
    <row r="10" spans="3:23" x14ac:dyDescent="0.4">
      <c r="C10" t="s">
        <v>6</v>
      </c>
      <c r="D10" s="21">
        <v>1</v>
      </c>
      <c r="E10" s="21">
        <v>3</v>
      </c>
      <c r="F10" s="21">
        <v>3</v>
      </c>
      <c r="G10" s="21">
        <v>2</v>
      </c>
      <c r="H10" s="21">
        <v>2</v>
      </c>
      <c r="I10" s="21"/>
      <c r="J10" s="21">
        <v>2</v>
      </c>
      <c r="K10" s="21"/>
      <c r="L10" s="21"/>
      <c r="M10" s="21"/>
      <c r="N10" s="21"/>
      <c r="O10" s="21">
        <v>1</v>
      </c>
      <c r="P10" s="21"/>
      <c r="Q10" s="21"/>
      <c r="R10" s="21"/>
      <c r="S10" s="21"/>
      <c r="T10" s="11">
        <f t="shared" si="0"/>
        <v>0.66666666666666663</v>
      </c>
      <c r="U10" s="11">
        <f t="shared" si="1"/>
        <v>0.66666666666666663</v>
      </c>
      <c r="V10" s="11">
        <f t="shared" si="2"/>
        <v>1</v>
      </c>
      <c r="W10" s="12">
        <f t="shared" si="3"/>
        <v>1.6666666666666665</v>
      </c>
    </row>
    <row r="11" spans="3:23" x14ac:dyDescent="0.4">
      <c r="C11" t="s">
        <v>95</v>
      </c>
      <c r="D11" s="21">
        <v>1</v>
      </c>
      <c r="E11" s="21">
        <v>3</v>
      </c>
      <c r="F11" s="21">
        <v>3</v>
      </c>
      <c r="G11" s="21">
        <v>3</v>
      </c>
      <c r="H11" s="21">
        <v>1</v>
      </c>
      <c r="I11" s="21">
        <v>2</v>
      </c>
      <c r="J11" s="21">
        <v>1</v>
      </c>
      <c r="K11" s="21"/>
      <c r="L11" s="21">
        <v>2</v>
      </c>
      <c r="M11" s="21"/>
      <c r="N11" s="21"/>
      <c r="O11" s="21"/>
      <c r="P11" s="21"/>
      <c r="Q11" s="21"/>
      <c r="R11" s="21"/>
      <c r="S11" s="21"/>
      <c r="T11" s="11">
        <f t="shared" si="0"/>
        <v>1</v>
      </c>
      <c r="U11" s="11">
        <f t="shared" si="1"/>
        <v>2.3333333333333335</v>
      </c>
      <c r="V11" s="11">
        <f t="shared" si="2"/>
        <v>1</v>
      </c>
      <c r="W11" s="12">
        <f t="shared" si="3"/>
        <v>3.3333333333333335</v>
      </c>
    </row>
    <row r="12" spans="3:23" x14ac:dyDescent="0.4">
      <c r="C12" t="s">
        <v>1</v>
      </c>
      <c r="D12" s="21">
        <v>1</v>
      </c>
      <c r="E12" s="21">
        <v>3</v>
      </c>
      <c r="F12" s="21">
        <v>2</v>
      </c>
      <c r="G12" s="21">
        <v>1</v>
      </c>
      <c r="H12" s="21">
        <v>1</v>
      </c>
      <c r="I12" s="21">
        <v>1</v>
      </c>
      <c r="J12" s="21">
        <v>1</v>
      </c>
      <c r="K12" s="21"/>
      <c r="L12" s="21"/>
      <c r="M12" s="21"/>
      <c r="N12" s="21">
        <v>1</v>
      </c>
      <c r="O12" s="21"/>
      <c r="P12" s="21"/>
      <c r="Q12" s="21"/>
      <c r="R12" s="21"/>
      <c r="S12" s="21"/>
      <c r="T12" s="11">
        <f t="shared" si="0"/>
        <v>0.5</v>
      </c>
      <c r="U12" s="11">
        <f t="shared" si="1"/>
        <v>0.5</v>
      </c>
      <c r="V12" s="11">
        <f t="shared" si="2"/>
        <v>0.66666666666666663</v>
      </c>
      <c r="W12" s="12">
        <f t="shared" si="3"/>
        <v>1.1666666666666665</v>
      </c>
    </row>
    <row r="13" spans="3:23" x14ac:dyDescent="0.4">
      <c r="C13" t="s">
        <v>96</v>
      </c>
      <c r="D13" s="21">
        <v>1</v>
      </c>
      <c r="E13" s="21">
        <v>3</v>
      </c>
      <c r="F13" s="21">
        <v>2</v>
      </c>
      <c r="G13" s="21">
        <v>2</v>
      </c>
      <c r="H13" s="21">
        <v>1</v>
      </c>
      <c r="I13" s="21">
        <v>1</v>
      </c>
      <c r="J13" s="21">
        <v>2</v>
      </c>
      <c r="K13" s="21"/>
      <c r="L13" s="21"/>
      <c r="M13" s="21"/>
      <c r="N13" s="21">
        <v>1</v>
      </c>
      <c r="O13" s="21"/>
      <c r="P13" s="21"/>
      <c r="Q13" s="21"/>
      <c r="R13" s="21"/>
      <c r="S13" s="21"/>
      <c r="T13" s="11">
        <f t="shared" si="0"/>
        <v>1</v>
      </c>
      <c r="U13" s="11">
        <f t="shared" si="1"/>
        <v>1</v>
      </c>
      <c r="V13" s="11">
        <f t="shared" si="2"/>
        <v>1</v>
      </c>
      <c r="W13" s="12">
        <f t="shared" si="3"/>
        <v>2</v>
      </c>
    </row>
    <row r="14" spans="3:23" x14ac:dyDescent="0.4">
      <c r="C14" t="s">
        <v>46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11" t="e">
        <f t="shared" si="0"/>
        <v>#DIV/0!</v>
      </c>
      <c r="U14" s="11" t="e">
        <f t="shared" si="1"/>
        <v>#DIV/0!</v>
      </c>
      <c r="V14" s="11" t="e">
        <f t="shared" si="2"/>
        <v>#DIV/0!</v>
      </c>
      <c r="W14" s="12" t="e">
        <f t="shared" si="3"/>
        <v>#DIV/0!</v>
      </c>
    </row>
    <row r="15" spans="3:23" x14ac:dyDescent="0.4">
      <c r="C15" t="s">
        <v>13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11" t="e">
        <f t="shared" si="0"/>
        <v>#DIV/0!</v>
      </c>
      <c r="U15" s="11" t="e">
        <f t="shared" si="1"/>
        <v>#DIV/0!</v>
      </c>
      <c r="V15" s="11" t="e">
        <f t="shared" si="2"/>
        <v>#DIV/0!</v>
      </c>
      <c r="W15" s="12" t="e">
        <f t="shared" si="3"/>
        <v>#DIV/0!</v>
      </c>
    </row>
    <row r="16" spans="3:23" x14ac:dyDescent="0.4">
      <c r="C16" t="s">
        <v>104</v>
      </c>
      <c r="D16" s="21">
        <v>1</v>
      </c>
      <c r="E16" s="21">
        <v>3</v>
      </c>
      <c r="F16" s="21">
        <v>3</v>
      </c>
      <c r="G16" s="21">
        <v>2</v>
      </c>
      <c r="H16" s="21">
        <v>2</v>
      </c>
      <c r="I16" s="21">
        <v>2</v>
      </c>
      <c r="J16" s="21"/>
      <c r="K16" s="21">
        <v>1</v>
      </c>
      <c r="L16" s="21">
        <v>1</v>
      </c>
      <c r="M16" s="21"/>
      <c r="N16" s="21"/>
      <c r="O16" s="21"/>
      <c r="P16" s="21">
        <v>1</v>
      </c>
      <c r="Q16" s="21"/>
      <c r="R16" s="21"/>
      <c r="S16" s="21"/>
      <c r="T16" s="11">
        <f t="shared" ref="T16:T17" si="4">G16/F16</f>
        <v>0.66666666666666663</v>
      </c>
      <c r="U16" s="11">
        <f t="shared" ref="U16:U17" si="5">(J16+(2*K16)+(3*L16)+(4*M16))/F16</f>
        <v>1.6666666666666667</v>
      </c>
      <c r="V16" s="11">
        <f t="shared" ref="V16:V17" si="6">(G16+N16+Q16+O16)/E16</f>
        <v>0.66666666666666663</v>
      </c>
      <c r="W16" s="12">
        <f t="shared" ref="W16:W17" si="7">U16+V16</f>
        <v>2.3333333333333335</v>
      </c>
    </row>
    <row r="17" spans="2:23" x14ac:dyDescent="0.4">
      <c r="C17" t="s">
        <v>11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11" t="e">
        <f t="shared" si="4"/>
        <v>#DIV/0!</v>
      </c>
      <c r="U17" s="11" t="e">
        <f t="shared" si="5"/>
        <v>#DIV/0!</v>
      </c>
      <c r="V17" s="11" t="e">
        <f t="shared" si="6"/>
        <v>#DIV/0!</v>
      </c>
      <c r="W17" s="12" t="e">
        <f t="shared" si="7"/>
        <v>#DIV/0!</v>
      </c>
    </row>
    <row r="18" spans="2:23" x14ac:dyDescent="0.4">
      <c r="C18" t="s">
        <v>5</v>
      </c>
      <c r="D18" t="s">
        <v>49</v>
      </c>
      <c r="E18" t="s">
        <v>4</v>
      </c>
      <c r="F18" t="s">
        <v>3</v>
      </c>
      <c r="G18" t="s">
        <v>2</v>
      </c>
      <c r="H18" t="s">
        <v>36</v>
      </c>
      <c r="I18" t="s">
        <v>42</v>
      </c>
    </row>
    <row r="19" spans="2:23" x14ac:dyDescent="0.4">
      <c r="C19" t="s">
        <v>1</v>
      </c>
      <c r="D19" s="21"/>
      <c r="E19" s="21"/>
      <c r="F19" s="21"/>
      <c r="G19" s="21"/>
      <c r="H19" s="21"/>
      <c r="I19" s="10"/>
    </row>
    <row r="20" spans="2:23" x14ac:dyDescent="0.4">
      <c r="C20" t="s">
        <v>104</v>
      </c>
      <c r="D20">
        <v>1</v>
      </c>
      <c r="E20">
        <v>1</v>
      </c>
      <c r="G20">
        <v>0</v>
      </c>
      <c r="H20">
        <v>0</v>
      </c>
      <c r="I20" s="10">
        <f>9*H20/E20</f>
        <v>0</v>
      </c>
    </row>
    <row r="21" spans="2:23" x14ac:dyDescent="0.4">
      <c r="C21" t="s">
        <v>40</v>
      </c>
      <c r="D21" s="21">
        <v>1</v>
      </c>
      <c r="E21" s="21">
        <v>4</v>
      </c>
      <c r="F21" s="21"/>
      <c r="G21" s="21">
        <v>12</v>
      </c>
      <c r="H21" s="38">
        <v>9</v>
      </c>
      <c r="I21" s="10">
        <f>9*H21/E21</f>
        <v>20.25</v>
      </c>
    </row>
    <row r="24" spans="2:23" ht="15" thickBot="1" x14ac:dyDescent="0.45"/>
    <row r="25" spans="2:23" ht="14.5" customHeight="1" x14ac:dyDescent="0.4">
      <c r="B25" s="52" t="s">
        <v>108</v>
      </c>
      <c r="C25" s="6" t="s">
        <v>33</v>
      </c>
      <c r="D25" s="8" t="s">
        <v>32</v>
      </c>
      <c r="E25" s="8" t="s">
        <v>31</v>
      </c>
      <c r="F25" s="8" t="s">
        <v>30</v>
      </c>
      <c r="G25" s="8" t="s">
        <v>28</v>
      </c>
      <c r="H25" s="8" t="s">
        <v>29</v>
      </c>
      <c r="I25" s="8" t="s">
        <v>27</v>
      </c>
      <c r="J25" s="8" t="s">
        <v>26</v>
      </c>
      <c r="K25" s="8" t="s">
        <v>25</v>
      </c>
      <c r="L25" s="8" t="s">
        <v>24</v>
      </c>
      <c r="M25" s="8" t="s">
        <v>23</v>
      </c>
      <c r="N25" s="8" t="s">
        <v>22</v>
      </c>
      <c r="O25" s="8" t="s">
        <v>21</v>
      </c>
      <c r="P25" s="8" t="s">
        <v>37</v>
      </c>
      <c r="Q25" s="8" t="s">
        <v>38</v>
      </c>
      <c r="R25" s="8" t="s">
        <v>20</v>
      </c>
      <c r="S25" s="8" t="s">
        <v>19</v>
      </c>
      <c r="T25" s="8" t="s">
        <v>18</v>
      </c>
      <c r="U25" s="8" t="s">
        <v>17</v>
      </c>
      <c r="V25" s="8" t="s">
        <v>16</v>
      </c>
      <c r="W25" s="9" t="s">
        <v>15</v>
      </c>
    </row>
    <row r="26" spans="2:23" x14ac:dyDescent="0.4">
      <c r="B26" s="53"/>
      <c r="C26" s="4" t="s">
        <v>92</v>
      </c>
      <c r="D26" s="10">
        <f>VLOOKUP($C26,$C$4:$S$17,MATCH(D$25,$C$3:$S$3,0),FALSE)</f>
        <v>1</v>
      </c>
      <c r="E26" s="10">
        <f t="shared" ref="E26:S26" si="8">VLOOKUP($C26,$C$4:$S$17,MATCH(E$25,$C$3:$S$3,0),FALSE)</f>
        <v>4</v>
      </c>
      <c r="F26" s="10">
        <f t="shared" si="8"/>
        <v>4</v>
      </c>
      <c r="G26" s="10">
        <f t="shared" si="8"/>
        <v>1</v>
      </c>
      <c r="H26" s="10">
        <f t="shared" si="8"/>
        <v>1</v>
      </c>
      <c r="I26" s="10">
        <f t="shared" si="8"/>
        <v>2</v>
      </c>
      <c r="J26" s="10">
        <f t="shared" si="8"/>
        <v>1</v>
      </c>
      <c r="K26" s="10">
        <f t="shared" si="8"/>
        <v>0</v>
      </c>
      <c r="L26" s="10">
        <f t="shared" si="8"/>
        <v>0</v>
      </c>
      <c r="M26" s="10">
        <f t="shared" si="8"/>
        <v>0</v>
      </c>
      <c r="N26" s="10">
        <f t="shared" si="8"/>
        <v>0</v>
      </c>
      <c r="O26" s="10">
        <f t="shared" si="8"/>
        <v>0</v>
      </c>
      <c r="P26" s="10">
        <f t="shared" si="8"/>
        <v>0</v>
      </c>
      <c r="Q26" s="10">
        <f t="shared" si="8"/>
        <v>0</v>
      </c>
      <c r="R26" s="10">
        <f t="shared" si="8"/>
        <v>0</v>
      </c>
      <c r="S26" s="10">
        <f t="shared" si="8"/>
        <v>0</v>
      </c>
      <c r="T26" s="11">
        <f t="shared" ref="T26:T35" si="9">G26/F26</f>
        <v>0.25</v>
      </c>
      <c r="U26" s="11">
        <f t="shared" ref="U26:U35" si="10">(J26+(2*K26)+(3*L26)+(4*M26))/F26</f>
        <v>0.25</v>
      </c>
      <c r="V26" s="11">
        <f>(G26+N26+Q26+O26)/E26</f>
        <v>0.25</v>
      </c>
      <c r="W26" s="12">
        <f>U26+V26</f>
        <v>0.5</v>
      </c>
    </row>
    <row r="27" spans="2:23" x14ac:dyDescent="0.4">
      <c r="B27" s="53"/>
      <c r="C27" s="4" t="s">
        <v>93</v>
      </c>
      <c r="D27" s="10">
        <f t="shared" ref="D27:S35" si="11">VLOOKUP($C27,$C$4:$S$17,MATCH(D$25,$C$3:$S$3,0),FALSE)</f>
        <v>1</v>
      </c>
      <c r="E27" s="10">
        <f t="shared" si="11"/>
        <v>3</v>
      </c>
      <c r="F27" s="10">
        <f t="shared" si="11"/>
        <v>3</v>
      </c>
      <c r="G27" s="10">
        <f t="shared" si="11"/>
        <v>3</v>
      </c>
      <c r="H27" s="10">
        <f t="shared" si="11"/>
        <v>2</v>
      </c>
      <c r="I27" s="10">
        <f t="shared" si="11"/>
        <v>1</v>
      </c>
      <c r="J27" s="10">
        <f t="shared" si="11"/>
        <v>2</v>
      </c>
      <c r="K27" s="10">
        <f t="shared" si="11"/>
        <v>1</v>
      </c>
      <c r="L27" s="10">
        <f t="shared" si="11"/>
        <v>0</v>
      </c>
      <c r="M27" s="10">
        <f t="shared" si="11"/>
        <v>0</v>
      </c>
      <c r="N27" s="10">
        <f t="shared" si="11"/>
        <v>0</v>
      </c>
      <c r="O27" s="10">
        <f t="shared" si="11"/>
        <v>0</v>
      </c>
      <c r="P27" s="10">
        <f t="shared" si="11"/>
        <v>0</v>
      </c>
      <c r="Q27" s="10">
        <f t="shared" si="11"/>
        <v>0</v>
      </c>
      <c r="R27" s="10">
        <f t="shared" si="11"/>
        <v>0</v>
      </c>
      <c r="S27" s="10">
        <f t="shared" si="11"/>
        <v>0</v>
      </c>
      <c r="T27" s="11">
        <f t="shared" si="9"/>
        <v>1</v>
      </c>
      <c r="U27" s="11">
        <f t="shared" si="10"/>
        <v>1.3333333333333333</v>
      </c>
      <c r="V27" s="11">
        <f t="shared" ref="V27:V35" si="12">(G27+N27+Q27+O27)/E27</f>
        <v>1</v>
      </c>
      <c r="W27" s="12">
        <f t="shared" ref="W27:W35" si="13">U27+V27</f>
        <v>2.333333333333333</v>
      </c>
    </row>
    <row r="28" spans="2:23" x14ac:dyDescent="0.4">
      <c r="B28" s="53"/>
      <c r="C28" s="4" t="s">
        <v>40</v>
      </c>
      <c r="D28" s="10">
        <f t="shared" si="11"/>
        <v>1</v>
      </c>
      <c r="E28" s="10">
        <f t="shared" si="11"/>
        <v>3</v>
      </c>
      <c r="F28" s="10">
        <f t="shared" si="11"/>
        <v>3</v>
      </c>
      <c r="G28" s="10">
        <f t="shared" si="11"/>
        <v>2</v>
      </c>
      <c r="H28" s="10">
        <f t="shared" si="11"/>
        <v>2</v>
      </c>
      <c r="I28" s="10">
        <f t="shared" si="11"/>
        <v>1</v>
      </c>
      <c r="J28" s="10">
        <f t="shared" si="11"/>
        <v>1</v>
      </c>
      <c r="K28" s="10">
        <f t="shared" si="11"/>
        <v>2</v>
      </c>
      <c r="L28" s="10">
        <f t="shared" si="11"/>
        <v>0</v>
      </c>
      <c r="M28" s="10">
        <f t="shared" si="11"/>
        <v>0</v>
      </c>
      <c r="N28" s="10">
        <f t="shared" si="11"/>
        <v>0</v>
      </c>
      <c r="O28" s="10">
        <f t="shared" si="11"/>
        <v>0</v>
      </c>
      <c r="P28" s="10">
        <f t="shared" si="11"/>
        <v>0</v>
      </c>
      <c r="Q28" s="10">
        <f t="shared" si="11"/>
        <v>0</v>
      </c>
      <c r="R28" s="10">
        <f t="shared" si="11"/>
        <v>0</v>
      </c>
      <c r="S28" s="10">
        <f t="shared" si="11"/>
        <v>0</v>
      </c>
      <c r="T28" s="11">
        <f t="shared" si="9"/>
        <v>0.66666666666666663</v>
      </c>
      <c r="U28" s="11">
        <f t="shared" si="10"/>
        <v>1.6666666666666667</v>
      </c>
      <c r="V28" s="11">
        <f t="shared" si="12"/>
        <v>0.66666666666666663</v>
      </c>
      <c r="W28" s="12">
        <f t="shared" si="13"/>
        <v>2.3333333333333335</v>
      </c>
    </row>
    <row r="29" spans="2:23" x14ac:dyDescent="0.4">
      <c r="B29" s="53"/>
      <c r="C29" s="4" t="s">
        <v>94</v>
      </c>
      <c r="D29" s="10">
        <f t="shared" si="11"/>
        <v>1</v>
      </c>
      <c r="E29" s="10">
        <f t="shared" si="11"/>
        <v>3</v>
      </c>
      <c r="F29" s="10">
        <f t="shared" si="11"/>
        <v>3</v>
      </c>
      <c r="G29" s="10">
        <f t="shared" si="11"/>
        <v>2</v>
      </c>
      <c r="H29" s="10">
        <f t="shared" si="11"/>
        <v>2</v>
      </c>
      <c r="I29" s="10">
        <f t="shared" si="11"/>
        <v>4</v>
      </c>
      <c r="J29" s="10">
        <f t="shared" si="11"/>
        <v>1</v>
      </c>
      <c r="K29" s="10">
        <f t="shared" si="11"/>
        <v>0</v>
      </c>
      <c r="L29" s="10">
        <f t="shared" si="11"/>
        <v>0</v>
      </c>
      <c r="M29" s="10">
        <f t="shared" si="11"/>
        <v>1</v>
      </c>
      <c r="N29" s="10">
        <f t="shared" si="11"/>
        <v>0</v>
      </c>
      <c r="O29" s="10">
        <f t="shared" si="11"/>
        <v>0</v>
      </c>
      <c r="P29" s="10">
        <f t="shared" si="11"/>
        <v>1</v>
      </c>
      <c r="Q29" s="10">
        <f t="shared" si="11"/>
        <v>0</v>
      </c>
      <c r="R29" s="10">
        <f t="shared" si="11"/>
        <v>0</v>
      </c>
      <c r="S29" s="10">
        <f t="shared" si="11"/>
        <v>0</v>
      </c>
      <c r="T29" s="11">
        <f t="shared" si="9"/>
        <v>0.66666666666666663</v>
      </c>
      <c r="U29" s="11">
        <f t="shared" si="10"/>
        <v>1.6666666666666667</v>
      </c>
      <c r="V29" s="11">
        <f t="shared" si="12"/>
        <v>0.66666666666666663</v>
      </c>
      <c r="W29" s="12">
        <f t="shared" si="13"/>
        <v>2.3333333333333335</v>
      </c>
    </row>
    <row r="30" spans="2:23" x14ac:dyDescent="0.4">
      <c r="B30" s="53"/>
      <c r="C30" s="4" t="s">
        <v>95</v>
      </c>
      <c r="D30" s="10">
        <f t="shared" si="11"/>
        <v>1</v>
      </c>
      <c r="E30" s="10">
        <f t="shared" si="11"/>
        <v>3</v>
      </c>
      <c r="F30" s="10">
        <f t="shared" si="11"/>
        <v>3</v>
      </c>
      <c r="G30" s="10">
        <f t="shared" si="11"/>
        <v>3</v>
      </c>
      <c r="H30" s="10">
        <f t="shared" si="11"/>
        <v>1</v>
      </c>
      <c r="I30" s="10">
        <f t="shared" si="11"/>
        <v>2</v>
      </c>
      <c r="J30" s="10">
        <f t="shared" si="11"/>
        <v>1</v>
      </c>
      <c r="K30" s="10">
        <f t="shared" si="11"/>
        <v>0</v>
      </c>
      <c r="L30" s="10">
        <f t="shared" si="11"/>
        <v>2</v>
      </c>
      <c r="M30" s="10">
        <f t="shared" si="11"/>
        <v>0</v>
      </c>
      <c r="N30" s="10">
        <f t="shared" si="11"/>
        <v>0</v>
      </c>
      <c r="O30" s="10">
        <f t="shared" si="11"/>
        <v>0</v>
      </c>
      <c r="P30" s="10">
        <f t="shared" si="11"/>
        <v>0</v>
      </c>
      <c r="Q30" s="10">
        <f t="shared" si="11"/>
        <v>0</v>
      </c>
      <c r="R30" s="10">
        <f t="shared" si="11"/>
        <v>0</v>
      </c>
      <c r="S30" s="10">
        <f t="shared" si="11"/>
        <v>0</v>
      </c>
      <c r="T30" s="11">
        <f t="shared" si="9"/>
        <v>1</v>
      </c>
      <c r="U30" s="11">
        <f t="shared" si="10"/>
        <v>2.3333333333333335</v>
      </c>
      <c r="V30" s="11">
        <f t="shared" si="12"/>
        <v>1</v>
      </c>
      <c r="W30" s="12">
        <f t="shared" si="13"/>
        <v>3.3333333333333335</v>
      </c>
    </row>
    <row r="31" spans="2:23" x14ac:dyDescent="0.4">
      <c r="B31" s="53"/>
      <c r="C31" s="4" t="s">
        <v>47</v>
      </c>
      <c r="D31" s="10">
        <f t="shared" si="11"/>
        <v>1</v>
      </c>
      <c r="E31" s="10">
        <f t="shared" si="11"/>
        <v>3</v>
      </c>
      <c r="F31" s="10">
        <f t="shared" si="11"/>
        <v>3</v>
      </c>
      <c r="G31" s="10">
        <f t="shared" si="11"/>
        <v>1</v>
      </c>
      <c r="H31" s="10">
        <f t="shared" si="11"/>
        <v>1</v>
      </c>
      <c r="I31" s="10">
        <f t="shared" si="11"/>
        <v>1</v>
      </c>
      <c r="J31" s="10">
        <f t="shared" si="11"/>
        <v>1</v>
      </c>
      <c r="K31" s="10">
        <f t="shared" si="11"/>
        <v>0</v>
      </c>
      <c r="L31" s="10">
        <f t="shared" si="11"/>
        <v>0</v>
      </c>
      <c r="M31" s="10">
        <f t="shared" si="11"/>
        <v>0</v>
      </c>
      <c r="N31" s="10">
        <f t="shared" si="11"/>
        <v>0</v>
      </c>
      <c r="O31" s="10">
        <f t="shared" si="11"/>
        <v>1</v>
      </c>
      <c r="P31" s="10">
        <f t="shared" si="11"/>
        <v>0</v>
      </c>
      <c r="Q31" s="10">
        <f t="shared" si="11"/>
        <v>0</v>
      </c>
      <c r="R31" s="10">
        <f t="shared" si="11"/>
        <v>0</v>
      </c>
      <c r="S31" s="10">
        <f t="shared" si="11"/>
        <v>0</v>
      </c>
      <c r="T31" s="11">
        <f t="shared" si="9"/>
        <v>0.33333333333333331</v>
      </c>
      <c r="U31" s="11">
        <f t="shared" si="10"/>
        <v>0.33333333333333331</v>
      </c>
      <c r="V31" s="11">
        <f t="shared" si="12"/>
        <v>0.66666666666666663</v>
      </c>
      <c r="W31" s="12">
        <f t="shared" si="13"/>
        <v>1</v>
      </c>
    </row>
    <row r="32" spans="2:23" x14ac:dyDescent="0.4">
      <c r="B32" s="53"/>
      <c r="C32" s="4" t="s">
        <v>6</v>
      </c>
      <c r="D32" s="10">
        <f t="shared" si="11"/>
        <v>1</v>
      </c>
      <c r="E32" s="10">
        <f t="shared" si="11"/>
        <v>3</v>
      </c>
      <c r="F32" s="10">
        <f t="shared" si="11"/>
        <v>3</v>
      </c>
      <c r="G32" s="10">
        <f t="shared" si="11"/>
        <v>2</v>
      </c>
      <c r="H32" s="10">
        <f t="shared" si="11"/>
        <v>2</v>
      </c>
      <c r="I32" s="10">
        <f t="shared" si="11"/>
        <v>0</v>
      </c>
      <c r="J32" s="10">
        <f t="shared" si="11"/>
        <v>2</v>
      </c>
      <c r="K32" s="10">
        <f t="shared" si="11"/>
        <v>0</v>
      </c>
      <c r="L32" s="10">
        <f t="shared" si="11"/>
        <v>0</v>
      </c>
      <c r="M32" s="10">
        <f t="shared" si="11"/>
        <v>0</v>
      </c>
      <c r="N32" s="10">
        <f t="shared" si="11"/>
        <v>0</v>
      </c>
      <c r="O32" s="10">
        <f t="shared" si="11"/>
        <v>1</v>
      </c>
      <c r="P32" s="10">
        <f t="shared" si="11"/>
        <v>0</v>
      </c>
      <c r="Q32" s="10">
        <f t="shared" si="11"/>
        <v>0</v>
      </c>
      <c r="R32" s="10">
        <f t="shared" si="11"/>
        <v>0</v>
      </c>
      <c r="S32" s="10">
        <f t="shared" si="11"/>
        <v>0</v>
      </c>
      <c r="T32" s="11">
        <f t="shared" si="9"/>
        <v>0.66666666666666663</v>
      </c>
      <c r="U32" s="11">
        <f t="shared" si="10"/>
        <v>0.66666666666666663</v>
      </c>
      <c r="V32" s="11">
        <f t="shared" si="12"/>
        <v>1</v>
      </c>
      <c r="W32" s="12">
        <f t="shared" si="13"/>
        <v>1.6666666666666665</v>
      </c>
    </row>
    <row r="33" spans="2:23" x14ac:dyDescent="0.4">
      <c r="B33" s="53"/>
      <c r="C33" s="4" t="s">
        <v>104</v>
      </c>
      <c r="D33" s="10">
        <f t="shared" si="11"/>
        <v>1</v>
      </c>
      <c r="E33" s="10">
        <f t="shared" si="11"/>
        <v>3</v>
      </c>
      <c r="F33" s="10">
        <f t="shared" si="11"/>
        <v>3</v>
      </c>
      <c r="G33" s="10">
        <f t="shared" si="11"/>
        <v>2</v>
      </c>
      <c r="H33" s="10">
        <f t="shared" si="11"/>
        <v>2</v>
      </c>
      <c r="I33" s="10">
        <f t="shared" si="11"/>
        <v>2</v>
      </c>
      <c r="J33" s="10">
        <f t="shared" si="11"/>
        <v>0</v>
      </c>
      <c r="K33" s="10">
        <f t="shared" si="11"/>
        <v>1</v>
      </c>
      <c r="L33" s="10">
        <f t="shared" si="11"/>
        <v>1</v>
      </c>
      <c r="M33" s="10">
        <f t="shared" si="11"/>
        <v>0</v>
      </c>
      <c r="N33" s="10">
        <f t="shared" si="11"/>
        <v>0</v>
      </c>
      <c r="O33" s="10">
        <f t="shared" si="11"/>
        <v>0</v>
      </c>
      <c r="P33" s="10">
        <f t="shared" si="11"/>
        <v>1</v>
      </c>
      <c r="Q33" s="10">
        <f t="shared" si="11"/>
        <v>0</v>
      </c>
      <c r="R33" s="10">
        <f t="shared" si="11"/>
        <v>0</v>
      </c>
      <c r="S33" s="10">
        <f t="shared" si="11"/>
        <v>0</v>
      </c>
      <c r="T33" s="11">
        <f t="shared" si="9"/>
        <v>0.66666666666666663</v>
      </c>
      <c r="U33" s="11">
        <f t="shared" si="10"/>
        <v>1.6666666666666667</v>
      </c>
      <c r="V33" s="11">
        <f t="shared" si="12"/>
        <v>0.66666666666666663</v>
      </c>
      <c r="W33" s="12">
        <f t="shared" si="13"/>
        <v>2.3333333333333335</v>
      </c>
    </row>
    <row r="34" spans="2:23" x14ac:dyDescent="0.4">
      <c r="B34" s="53"/>
      <c r="C34" s="4" t="s">
        <v>96</v>
      </c>
      <c r="D34" s="10">
        <f t="shared" si="11"/>
        <v>1</v>
      </c>
      <c r="E34" s="10">
        <f t="shared" si="11"/>
        <v>3</v>
      </c>
      <c r="F34" s="10">
        <f t="shared" si="11"/>
        <v>2</v>
      </c>
      <c r="G34" s="10">
        <f t="shared" si="11"/>
        <v>2</v>
      </c>
      <c r="H34" s="10">
        <f t="shared" si="11"/>
        <v>1</v>
      </c>
      <c r="I34" s="10">
        <f t="shared" si="11"/>
        <v>1</v>
      </c>
      <c r="J34" s="10">
        <f t="shared" si="11"/>
        <v>2</v>
      </c>
      <c r="K34" s="10">
        <f t="shared" si="11"/>
        <v>0</v>
      </c>
      <c r="L34" s="10">
        <f t="shared" si="11"/>
        <v>0</v>
      </c>
      <c r="M34" s="10">
        <f t="shared" si="11"/>
        <v>0</v>
      </c>
      <c r="N34" s="10">
        <f t="shared" si="11"/>
        <v>1</v>
      </c>
      <c r="O34" s="10">
        <f t="shared" si="11"/>
        <v>0</v>
      </c>
      <c r="P34" s="10">
        <f t="shared" si="11"/>
        <v>0</v>
      </c>
      <c r="Q34" s="10">
        <f t="shared" si="11"/>
        <v>0</v>
      </c>
      <c r="R34" s="10">
        <f t="shared" si="11"/>
        <v>0</v>
      </c>
      <c r="S34" s="10">
        <f t="shared" si="11"/>
        <v>0</v>
      </c>
      <c r="T34" s="11">
        <f t="shared" si="9"/>
        <v>1</v>
      </c>
      <c r="U34" s="11">
        <f t="shared" si="10"/>
        <v>1</v>
      </c>
      <c r="V34" s="11">
        <f t="shared" si="12"/>
        <v>1</v>
      </c>
      <c r="W34" s="12">
        <f t="shared" si="13"/>
        <v>2</v>
      </c>
    </row>
    <row r="35" spans="2:23" x14ac:dyDescent="0.4">
      <c r="B35" s="53"/>
      <c r="C35" s="4" t="s">
        <v>1</v>
      </c>
      <c r="D35" s="10">
        <f t="shared" si="11"/>
        <v>1</v>
      </c>
      <c r="E35" s="10">
        <f t="shared" si="11"/>
        <v>3</v>
      </c>
      <c r="F35" s="10">
        <f t="shared" si="11"/>
        <v>2</v>
      </c>
      <c r="G35" s="10">
        <f t="shared" si="11"/>
        <v>1</v>
      </c>
      <c r="H35" s="10">
        <f t="shared" si="11"/>
        <v>1</v>
      </c>
      <c r="I35" s="10">
        <f t="shared" si="11"/>
        <v>1</v>
      </c>
      <c r="J35" s="10">
        <f t="shared" si="11"/>
        <v>1</v>
      </c>
      <c r="K35" s="10">
        <f t="shared" si="11"/>
        <v>0</v>
      </c>
      <c r="L35" s="10">
        <f t="shared" si="11"/>
        <v>0</v>
      </c>
      <c r="M35" s="10">
        <f t="shared" si="11"/>
        <v>0</v>
      </c>
      <c r="N35" s="10">
        <f t="shared" si="11"/>
        <v>1</v>
      </c>
      <c r="O35" s="10">
        <f t="shared" si="11"/>
        <v>0</v>
      </c>
      <c r="P35" s="10">
        <f t="shared" si="11"/>
        <v>0</v>
      </c>
      <c r="Q35" s="10">
        <f t="shared" si="11"/>
        <v>0</v>
      </c>
      <c r="R35" s="10">
        <f t="shared" si="11"/>
        <v>0</v>
      </c>
      <c r="S35" s="10">
        <f t="shared" si="11"/>
        <v>0</v>
      </c>
      <c r="T35" s="11">
        <f t="shared" si="9"/>
        <v>0.5</v>
      </c>
      <c r="U35" s="11">
        <f t="shared" si="10"/>
        <v>0.5</v>
      </c>
      <c r="V35" s="11">
        <f t="shared" si="12"/>
        <v>0.66666666666666663</v>
      </c>
      <c r="W35" s="12">
        <f t="shared" si="13"/>
        <v>1.1666666666666665</v>
      </c>
    </row>
    <row r="36" spans="2:23" x14ac:dyDescent="0.4">
      <c r="B36" s="53"/>
      <c r="C36" s="4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1"/>
      <c r="U36" s="11"/>
      <c r="V36" s="11"/>
      <c r="W36" s="12"/>
    </row>
    <row r="37" spans="2:23" x14ac:dyDescent="0.4">
      <c r="B37" s="53"/>
      <c r="C37" s="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11"/>
      <c r="W37" s="12"/>
    </row>
    <row r="38" spans="2:23" x14ac:dyDescent="0.4">
      <c r="B38" s="53"/>
      <c r="C38" s="3" t="s">
        <v>5</v>
      </c>
      <c r="D38" s="13" t="s">
        <v>49</v>
      </c>
      <c r="E38" s="13" t="s">
        <v>4</v>
      </c>
      <c r="F38" s="13" t="s">
        <v>3</v>
      </c>
      <c r="G38" s="13" t="s">
        <v>2</v>
      </c>
      <c r="H38" s="13" t="s">
        <v>36</v>
      </c>
      <c r="I38" s="3" t="s">
        <v>42</v>
      </c>
      <c r="J38" s="10"/>
      <c r="K38" s="10"/>
      <c r="L38" s="10"/>
      <c r="M38" s="33"/>
      <c r="N38" s="34"/>
      <c r="O38" s="33"/>
      <c r="P38" s="33"/>
      <c r="Q38" s="33"/>
      <c r="R38" s="33"/>
      <c r="S38" s="10"/>
      <c r="T38" s="10"/>
      <c r="U38" s="11"/>
      <c r="V38" s="11"/>
      <c r="W38" s="12"/>
    </row>
    <row r="39" spans="2:23" x14ac:dyDescent="0.4">
      <c r="B39" s="53"/>
      <c r="C39" s="4" t="str">
        <f>C20</f>
        <v>Pete</v>
      </c>
      <c r="D39" s="4">
        <f t="shared" ref="D39:I39" si="14">D20</f>
        <v>1</v>
      </c>
      <c r="E39" s="4">
        <f t="shared" si="14"/>
        <v>1</v>
      </c>
      <c r="F39" s="4">
        <f t="shared" si="14"/>
        <v>0</v>
      </c>
      <c r="G39" s="4">
        <f t="shared" si="14"/>
        <v>0</v>
      </c>
      <c r="H39" s="4">
        <f t="shared" si="14"/>
        <v>0</v>
      </c>
      <c r="I39" s="4">
        <f t="shared" si="14"/>
        <v>0</v>
      </c>
      <c r="J39" s="10"/>
      <c r="K39" s="10"/>
      <c r="L39" s="10"/>
      <c r="M39" s="33" t="s">
        <v>53</v>
      </c>
      <c r="N39" s="34">
        <v>45042</v>
      </c>
      <c r="O39" s="33" t="s">
        <v>67</v>
      </c>
      <c r="P39" s="33" t="s">
        <v>91</v>
      </c>
      <c r="Q39" s="33" t="s">
        <v>50</v>
      </c>
      <c r="R39" s="33" t="s">
        <v>54</v>
      </c>
      <c r="S39" s="10"/>
      <c r="T39" s="10"/>
      <c r="U39" s="11"/>
      <c r="V39" s="11"/>
      <c r="W39" s="12"/>
    </row>
    <row r="40" spans="2:23" ht="15" thickBot="1" x14ac:dyDescent="0.45">
      <c r="B40" s="54"/>
      <c r="C40" s="7" t="s">
        <v>40</v>
      </c>
      <c r="D40" s="10">
        <f>VLOOKUP($C40,$C$19:$I$21,MATCH(D$38,$C$18:$I$18,0),FALSE)</f>
        <v>1</v>
      </c>
      <c r="E40" s="10">
        <f t="shared" ref="E40:I40" si="15">VLOOKUP($C40,$C$19:$I$21,MATCH(E$38,$C$18:$I$18,0),FALSE)</f>
        <v>4</v>
      </c>
      <c r="F40" s="10">
        <f t="shared" si="15"/>
        <v>0</v>
      </c>
      <c r="G40" s="10">
        <f t="shared" si="15"/>
        <v>12</v>
      </c>
      <c r="H40" s="10">
        <f t="shared" si="15"/>
        <v>9</v>
      </c>
      <c r="I40" s="10">
        <f t="shared" si="15"/>
        <v>20.25</v>
      </c>
      <c r="J40" s="14"/>
      <c r="K40" s="14"/>
      <c r="L40" s="14"/>
      <c r="M40" s="35"/>
      <c r="N40" s="35"/>
      <c r="O40" s="35" t="s">
        <v>52</v>
      </c>
      <c r="P40" s="35" t="s">
        <v>89</v>
      </c>
      <c r="Q40" s="35" t="s">
        <v>51</v>
      </c>
      <c r="R40" s="35" t="s">
        <v>107</v>
      </c>
      <c r="S40" s="14"/>
      <c r="T40" s="14"/>
      <c r="U40" s="15"/>
      <c r="V40" s="15"/>
      <c r="W40" s="16"/>
    </row>
    <row r="41" spans="2:23" x14ac:dyDescent="0.4">
      <c r="B41" s="5"/>
      <c r="C41" s="5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8"/>
      <c r="V41" s="18"/>
      <c r="W41" s="18"/>
    </row>
    <row r="42" spans="2:23" x14ac:dyDescent="0.4">
      <c r="B42" s="5"/>
      <c r="C42" s="5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8"/>
      <c r="V42" s="18"/>
      <c r="W42" s="18"/>
    </row>
  </sheetData>
  <mergeCells count="1">
    <mergeCell ref="B25:B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League Record</vt:lpstr>
      <vt:lpstr>Stats to Filter</vt:lpstr>
      <vt:lpstr>Total</vt:lpstr>
      <vt:lpstr>Game 1 (9-19)</vt:lpstr>
      <vt:lpstr>Game 2 (15-21) </vt:lpstr>
      <vt:lpstr>Game 3 (9-5) </vt:lpstr>
      <vt:lpstr>Game 4 (19-10) </vt:lpstr>
      <vt:lpstr>Game 5 (14-15) </vt:lpstr>
      <vt:lpstr>Game 6 (15-12)</vt:lpstr>
      <vt:lpstr>Game 7 (13-13)</vt:lpstr>
      <vt:lpstr>Game 8 (12-16)</vt:lpstr>
      <vt:lpstr>Game 9 (15-5) </vt:lpstr>
      <vt:lpstr>Game 10 (16-11) </vt:lpstr>
      <vt:lpstr>Game 11 (14-12) </vt:lpstr>
      <vt:lpstr>Game 12 (14-15) </vt:lpstr>
      <vt:lpstr>Game 13 (11-12) </vt:lpstr>
      <vt:lpstr>Game 14 (12-22)</vt:lpstr>
      <vt:lpstr>Game 15 (12-14)</vt:lpstr>
      <vt:lpstr>Game 16 (16-14) </vt:lpstr>
      <vt:lpstr>Game 17 (8-10) </vt:lpstr>
      <vt:lpstr>Game 18 (19-14) </vt:lpstr>
      <vt:lpstr>Playoff 1 (19-16)</vt:lpstr>
      <vt:lpstr>Playoff 2 (8-12)</vt:lpstr>
      <vt:lpstr>Playoff 3 (11-12)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Fejka, Eric</dc:creator>
  <cp:lastModifiedBy>Fejka, Eric</cp:lastModifiedBy>
  <cp:lastPrinted>2024-03-20T19:04:34Z</cp:lastPrinted>
  <dcterms:created xsi:type="dcterms:W3CDTF">2021-09-07T23:47:33Z</dcterms:created>
  <dcterms:modified xsi:type="dcterms:W3CDTF">2024-03-20T19:04:37Z</dcterms:modified>
</cp:coreProperties>
</file>