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25e9f5079d9d62/Documentos/"/>
    </mc:Choice>
  </mc:AlternateContent>
  <xr:revisionPtr revIDLastSave="38" documentId="8_{3CC0424B-EF23-4213-AC84-2BFBCCDE26F7}" xr6:coauthVersionLast="47" xr6:coauthVersionMax="47" xr10:uidLastSave="{A42AE170-30C4-4304-BC87-8EF32E7F9025}"/>
  <bookViews>
    <workbookView xWindow="-120" yWindow="-120" windowWidth="20730" windowHeight="11040" activeTab="1" xr2:uid="{00000000-000D-0000-FFFF-FFFF00000000}"/>
  </bookViews>
  <sheets>
    <sheet name="Instrucciones" sheetId="11" r:id="rId1"/>
    <sheet name="ISRArrendamiento" sheetId="1" r:id="rId2"/>
    <sheet name="Recargos" sheetId="10" r:id="rId3"/>
    <sheet name="TablasISR" sheetId="7" r:id="rId4"/>
    <sheet name="INPCs" sheetId="8" r:id="rId5"/>
  </sheets>
  <definedNames>
    <definedName name="_xlnm.Print_Area" localSheetId="1">#REF!,ISRArrendamiento!$A$6:$N$73</definedName>
    <definedName name="ISRM">TablasISR!$A$99:$E$109</definedName>
    <definedName name="ISRT">TablasISR!$G$99:$K$109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0" i="1" l="1"/>
  <c r="BR70" i="1"/>
  <c r="BR69" i="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C6" i="10"/>
  <c r="BQ50" i="1"/>
  <c r="BP50" i="1"/>
  <c r="BO50" i="1"/>
  <c r="BN50" i="1"/>
  <c r="BM50" i="1"/>
  <c r="BL50" i="1"/>
  <c r="BK50" i="1"/>
  <c r="BJ50" i="1"/>
  <c r="BI50" i="1"/>
  <c r="BH50" i="1"/>
  <c r="BG50" i="1"/>
  <c r="BF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A50" i="1"/>
  <c r="Z50" i="1"/>
  <c r="Y50" i="1"/>
  <c r="X50" i="1"/>
  <c r="W50" i="1"/>
  <c r="V50" i="1"/>
  <c r="U50" i="1"/>
  <c r="T50" i="1"/>
  <c r="S50" i="1"/>
  <c r="R50" i="1"/>
  <c r="Q50" i="1"/>
  <c r="P50" i="1"/>
  <c r="B40" i="1"/>
  <c r="B50" i="1"/>
  <c r="C50" i="1"/>
  <c r="E50" i="1"/>
  <c r="F50" i="1"/>
  <c r="G50" i="1"/>
  <c r="H50" i="1"/>
  <c r="I50" i="1"/>
  <c r="J50" i="1"/>
  <c r="K50" i="1"/>
  <c r="L50" i="1"/>
  <c r="M50" i="1"/>
  <c r="D50" i="1"/>
  <c r="BR22" i="1"/>
  <c r="BR21" i="1"/>
  <c r="BR20" i="1"/>
  <c r="BD22" i="1"/>
  <c r="BD21" i="1"/>
  <c r="BD20" i="1"/>
  <c r="B30" i="1"/>
  <c r="AB34" i="1"/>
  <c r="AP34" i="1"/>
  <c r="BD34" i="1"/>
  <c r="BR34" i="1"/>
  <c r="BG32" i="1"/>
  <c r="BH32" i="1" s="1"/>
  <c r="BI32" i="1" s="1"/>
  <c r="BJ32" i="1" s="1"/>
  <c r="BR31" i="1"/>
  <c r="AS32" i="1"/>
  <c r="AT32" i="1" s="1"/>
  <c r="AU32" i="1" s="1"/>
  <c r="AV32" i="1" s="1"/>
  <c r="BD31" i="1"/>
  <c r="AE32" i="1"/>
  <c r="AF32" i="1" s="1"/>
  <c r="AG32" i="1" s="1"/>
  <c r="AH32" i="1" s="1"/>
  <c r="AP31" i="1"/>
  <c r="Q32" i="1"/>
  <c r="R32" i="1" s="1"/>
  <c r="S32" i="1" s="1"/>
  <c r="AB31" i="1"/>
  <c r="C32" i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P24" i="1" s="1"/>
  <c r="P40" i="1" s="1"/>
  <c r="N34" i="1"/>
  <c r="N31" i="1"/>
  <c r="P58" i="1"/>
  <c r="Q58" i="1"/>
  <c r="R58" i="1"/>
  <c r="S58" i="1"/>
  <c r="T58" i="1"/>
  <c r="U58" i="1"/>
  <c r="V58" i="1"/>
  <c r="W58" i="1"/>
  <c r="X58" i="1"/>
  <c r="Y58" i="1"/>
  <c r="Z58" i="1"/>
  <c r="AA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P59" i="1"/>
  <c r="Q59" i="1"/>
  <c r="R59" i="1"/>
  <c r="S59" i="1"/>
  <c r="T59" i="1"/>
  <c r="U59" i="1"/>
  <c r="V59" i="1"/>
  <c r="W59" i="1"/>
  <c r="X59" i="1"/>
  <c r="Y59" i="1"/>
  <c r="Z59" i="1"/>
  <c r="AA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P60" i="1"/>
  <c r="Q60" i="1"/>
  <c r="R60" i="1"/>
  <c r="S60" i="1"/>
  <c r="T60" i="1"/>
  <c r="U60" i="1"/>
  <c r="V60" i="1"/>
  <c r="W60" i="1"/>
  <c r="X60" i="1"/>
  <c r="Y60" i="1"/>
  <c r="Z60" i="1"/>
  <c r="AA60" i="1"/>
  <c r="AD60" i="1"/>
  <c r="AE60" i="1"/>
  <c r="AF60" i="1"/>
  <c r="AG60" i="1"/>
  <c r="AH60" i="1"/>
  <c r="AI60" i="1"/>
  <c r="AJ60" i="1"/>
  <c r="AK60" i="1"/>
  <c r="AL60" i="1"/>
  <c r="AM60" i="1"/>
  <c r="AN60" i="1"/>
  <c r="AN61" i="1" s="1"/>
  <c r="AO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P61" i="1"/>
  <c r="Q61" i="1"/>
  <c r="R61" i="1"/>
  <c r="S61" i="1"/>
  <c r="T61" i="1"/>
  <c r="U61" i="1"/>
  <c r="V61" i="1"/>
  <c r="W61" i="1"/>
  <c r="X61" i="1"/>
  <c r="Y61" i="1"/>
  <c r="Z61" i="1"/>
  <c r="AA61" i="1"/>
  <c r="AD61" i="1"/>
  <c r="AE61" i="1"/>
  <c r="AF61" i="1"/>
  <c r="AG61" i="1"/>
  <c r="AH61" i="1"/>
  <c r="AI61" i="1"/>
  <c r="AJ61" i="1"/>
  <c r="AK61" i="1"/>
  <c r="AL61" i="1"/>
  <c r="AM61" i="1"/>
  <c r="P64" i="1"/>
  <c r="Q64" i="1"/>
  <c r="R64" i="1"/>
  <c r="S64" i="1"/>
  <c r="T64" i="1"/>
  <c r="U64" i="1"/>
  <c r="V64" i="1"/>
  <c r="W64" i="1"/>
  <c r="X64" i="1"/>
  <c r="Y64" i="1"/>
  <c r="Z64" i="1"/>
  <c r="AA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P23" i="1"/>
  <c r="Q23" i="1"/>
  <c r="R23" i="1"/>
  <c r="S23" i="1"/>
  <c r="T23" i="1"/>
  <c r="U23" i="1"/>
  <c r="V23" i="1"/>
  <c r="W23" i="1"/>
  <c r="X23" i="1"/>
  <c r="Y23" i="1"/>
  <c r="Z23" i="1"/>
  <c r="AA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AP22" i="1"/>
  <c r="AP21" i="1"/>
  <c r="AP20" i="1"/>
  <c r="AB22" i="1"/>
  <c r="AB21" i="1"/>
  <c r="AB20" i="1"/>
  <c r="C64" i="1"/>
  <c r="D64" i="1"/>
  <c r="E64" i="1"/>
  <c r="F64" i="1"/>
  <c r="G64" i="1"/>
  <c r="H64" i="1"/>
  <c r="I64" i="1"/>
  <c r="J64" i="1"/>
  <c r="K64" i="1"/>
  <c r="L64" i="1"/>
  <c r="M64" i="1"/>
  <c r="B64" i="1"/>
  <c r="C59" i="1"/>
  <c r="C60" i="1" s="1"/>
  <c r="D59" i="1"/>
  <c r="D60" i="1" s="1"/>
  <c r="E59" i="1"/>
  <c r="E60" i="1" s="1"/>
  <c r="F59" i="1"/>
  <c r="F60" i="1" s="1"/>
  <c r="G59" i="1"/>
  <c r="G60" i="1" s="1"/>
  <c r="H59" i="1"/>
  <c r="H60" i="1" s="1"/>
  <c r="I59" i="1"/>
  <c r="I60" i="1" s="1"/>
  <c r="J59" i="1"/>
  <c r="J60" i="1" s="1"/>
  <c r="K59" i="1"/>
  <c r="K60" i="1" s="1"/>
  <c r="L59" i="1"/>
  <c r="L60" i="1" s="1"/>
  <c r="M59" i="1"/>
  <c r="M60" i="1" s="1"/>
  <c r="B59" i="1"/>
  <c r="B60" i="1" s="1"/>
  <c r="E58" i="1"/>
  <c r="F58" i="1"/>
  <c r="G58" i="1"/>
  <c r="H58" i="1"/>
  <c r="I58" i="1"/>
  <c r="J58" i="1"/>
  <c r="K58" i="1"/>
  <c r="L58" i="1"/>
  <c r="B58" i="1"/>
  <c r="C58" i="1"/>
  <c r="D58" i="1"/>
  <c r="M58" i="1"/>
  <c r="C23" i="1"/>
  <c r="D23" i="1"/>
  <c r="E23" i="1"/>
  <c r="F23" i="1"/>
  <c r="G23" i="1"/>
  <c r="H23" i="1"/>
  <c r="I23" i="1"/>
  <c r="J23" i="1"/>
  <c r="K23" i="1"/>
  <c r="L23" i="1"/>
  <c r="M23" i="1"/>
  <c r="B23" i="1"/>
  <c r="B25" i="1" s="1"/>
  <c r="B41" i="1" s="1"/>
  <c r="N22" i="1"/>
  <c r="N21" i="1"/>
  <c r="D9" i="10"/>
  <c r="E10" i="10"/>
  <c r="F11" i="10"/>
  <c r="G12" i="10"/>
  <c r="H13" i="10"/>
  <c r="I14" i="10"/>
  <c r="J15" i="10"/>
  <c r="K16" i="10"/>
  <c r="L17" i="10"/>
  <c r="M18" i="10"/>
  <c r="N19" i="10"/>
  <c r="O20" i="10"/>
  <c r="P21" i="10"/>
  <c r="Q22" i="10"/>
  <c r="R23" i="10"/>
  <c r="S24" i="10"/>
  <c r="T25" i="10"/>
  <c r="U26" i="10"/>
  <c r="V27" i="10"/>
  <c r="W28" i="10"/>
  <c r="X29" i="10"/>
  <c r="Y30" i="10"/>
  <c r="Z31" i="10"/>
  <c r="AA32" i="10"/>
  <c r="AB33" i="10"/>
  <c r="AC34" i="10"/>
  <c r="AD35" i="10"/>
  <c r="AE36" i="10"/>
  <c r="AF37" i="10"/>
  <c r="AG38" i="10"/>
  <c r="AH39" i="10"/>
  <c r="AI40" i="10"/>
  <c r="AJ41" i="10"/>
  <c r="AK42" i="10"/>
  <c r="AL43" i="10"/>
  <c r="AM44" i="10"/>
  <c r="AN45" i="10"/>
  <c r="AO46" i="10"/>
  <c r="AP47" i="10"/>
  <c r="AQ48" i="10"/>
  <c r="AR49" i="10"/>
  <c r="AS50" i="10"/>
  <c r="AT51" i="10"/>
  <c r="AU52" i="10"/>
  <c r="AV53" i="10"/>
  <c r="AW54" i="10"/>
  <c r="AX55" i="10"/>
  <c r="AY56" i="10"/>
  <c r="AZ57" i="10"/>
  <c r="BA58" i="10"/>
  <c r="BB59" i="10"/>
  <c r="BC60" i="10"/>
  <c r="BD61" i="10"/>
  <c r="BE62" i="10"/>
  <c r="BF63" i="10"/>
  <c r="BH65" i="10"/>
  <c r="BI66" i="10"/>
  <c r="BJ67" i="10"/>
  <c r="C8" i="10"/>
  <c r="BG5" i="10"/>
  <c r="E99" i="7"/>
  <c r="K99" i="7"/>
  <c r="E100" i="7"/>
  <c r="K100" i="7"/>
  <c r="E101" i="7"/>
  <c r="K101" i="7"/>
  <c r="E102" i="7"/>
  <c r="K102" i="7"/>
  <c r="E103" i="7"/>
  <c r="K103" i="7"/>
  <c r="E104" i="7"/>
  <c r="K104" i="7"/>
  <c r="E105" i="7"/>
  <c r="K105" i="7"/>
  <c r="E106" i="7"/>
  <c r="K106" i="7"/>
  <c r="E107" i="7"/>
  <c r="K107" i="7"/>
  <c r="E108" i="7"/>
  <c r="K108" i="7"/>
  <c r="E109" i="7"/>
  <c r="K109" i="7"/>
  <c r="E77" i="7"/>
  <c r="K77" i="7"/>
  <c r="E78" i="7"/>
  <c r="K78" i="7"/>
  <c r="E79" i="7"/>
  <c r="K79" i="7"/>
  <c r="E80" i="7"/>
  <c r="K80" i="7"/>
  <c r="E81" i="7"/>
  <c r="K81" i="7"/>
  <c r="E82" i="7"/>
  <c r="K82" i="7"/>
  <c r="E83" i="7"/>
  <c r="K83" i="7"/>
  <c r="E84" i="7"/>
  <c r="K84" i="7"/>
  <c r="E85" i="7"/>
  <c r="K85" i="7"/>
  <c r="E86" i="7"/>
  <c r="K86" i="7"/>
  <c r="E87" i="7"/>
  <c r="K87" i="7"/>
  <c r="E55" i="7"/>
  <c r="K55" i="7"/>
  <c r="E56" i="7"/>
  <c r="K56" i="7"/>
  <c r="E57" i="7"/>
  <c r="K57" i="7"/>
  <c r="E58" i="7"/>
  <c r="K58" i="7"/>
  <c r="E59" i="7"/>
  <c r="K59" i="7"/>
  <c r="E60" i="7"/>
  <c r="K60" i="7"/>
  <c r="E61" i="7"/>
  <c r="K61" i="7"/>
  <c r="E62" i="7"/>
  <c r="K62" i="7"/>
  <c r="E63" i="7"/>
  <c r="K63" i="7"/>
  <c r="E64" i="7"/>
  <c r="K64" i="7"/>
  <c r="E65" i="7"/>
  <c r="K65" i="7"/>
  <c r="E33" i="7"/>
  <c r="K33" i="7"/>
  <c r="E34" i="7"/>
  <c r="K34" i="7"/>
  <c r="E35" i="7"/>
  <c r="K35" i="7"/>
  <c r="E36" i="7"/>
  <c r="K36" i="7"/>
  <c r="E37" i="7"/>
  <c r="K37" i="7"/>
  <c r="E38" i="7"/>
  <c r="K38" i="7"/>
  <c r="E39" i="7"/>
  <c r="K39" i="7"/>
  <c r="E40" i="7"/>
  <c r="K40" i="7"/>
  <c r="E41" i="7"/>
  <c r="K41" i="7"/>
  <c r="E42" i="7"/>
  <c r="K42" i="7"/>
  <c r="E43" i="7"/>
  <c r="K43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N20" i="1"/>
  <c r="AB50" i="1" l="1"/>
  <c r="AP50" i="1"/>
  <c r="BD50" i="1"/>
  <c r="C40" i="1"/>
  <c r="J40" i="1"/>
  <c r="F40" i="1"/>
  <c r="H40" i="1"/>
  <c r="K40" i="1"/>
  <c r="L40" i="1"/>
  <c r="G40" i="1"/>
  <c r="M40" i="1"/>
  <c r="I40" i="1"/>
  <c r="E40" i="1"/>
  <c r="B33" i="1"/>
  <c r="B35" i="1" s="1"/>
  <c r="B42" i="1" s="1"/>
  <c r="B43" i="1" s="1"/>
  <c r="D40" i="1"/>
  <c r="M25" i="1"/>
  <c r="M41" i="1" s="1"/>
  <c r="Q24" i="1"/>
  <c r="P30" i="1"/>
  <c r="P35" i="1" s="1"/>
  <c r="P42" i="1" s="1"/>
  <c r="P25" i="1"/>
  <c r="F30" i="1"/>
  <c r="G30" i="1"/>
  <c r="D30" i="1"/>
  <c r="H30" i="1"/>
  <c r="L30" i="1"/>
  <c r="J30" i="1"/>
  <c r="C30" i="1"/>
  <c r="K30" i="1"/>
  <c r="E25" i="1"/>
  <c r="E41" i="1" s="1"/>
  <c r="E30" i="1"/>
  <c r="I30" i="1"/>
  <c r="M30" i="1"/>
  <c r="L25" i="1"/>
  <c r="L41" i="1" s="1"/>
  <c r="I25" i="1"/>
  <c r="I41" i="1" s="1"/>
  <c r="H25" i="1"/>
  <c r="H41" i="1" s="1"/>
  <c r="BK32" i="1"/>
  <c r="AW32" i="1"/>
  <c r="AI32" i="1"/>
  <c r="T32" i="1"/>
  <c r="C25" i="1"/>
  <c r="C41" i="1" s="1"/>
  <c r="K25" i="1"/>
  <c r="K41" i="1" s="1"/>
  <c r="G25" i="1"/>
  <c r="G41" i="1" s="1"/>
  <c r="D25" i="1"/>
  <c r="J25" i="1"/>
  <c r="J41" i="1" s="1"/>
  <c r="F25" i="1"/>
  <c r="F41" i="1" s="1"/>
  <c r="AY61" i="1"/>
  <c r="AU61" i="1"/>
  <c r="BM61" i="1"/>
  <c r="BQ61" i="1"/>
  <c r="D32" i="1"/>
  <c r="BI61" i="1"/>
  <c r="BC61" i="1"/>
  <c r="AO61" i="1"/>
  <c r="BP61" i="1"/>
  <c r="BH61" i="1"/>
  <c r="AX61" i="1"/>
  <c r="BL61" i="1"/>
  <c r="BB61" i="1"/>
  <c r="AT61" i="1"/>
  <c r="BO61" i="1"/>
  <c r="BK61" i="1"/>
  <c r="BG61" i="1"/>
  <c r="BA61" i="1"/>
  <c r="AW61" i="1"/>
  <c r="AS61" i="1"/>
  <c r="BN61" i="1"/>
  <c r="BJ61" i="1"/>
  <c r="BF61" i="1"/>
  <c r="AZ61" i="1"/>
  <c r="AV61" i="1"/>
  <c r="AR61" i="1"/>
  <c r="L61" i="1"/>
  <c r="K61" i="1"/>
  <c r="G61" i="1"/>
  <c r="I61" i="1"/>
  <c r="E61" i="1"/>
  <c r="D61" i="1"/>
  <c r="BR23" i="1"/>
  <c r="BD23" i="1"/>
  <c r="AP23" i="1"/>
  <c r="AB23" i="1"/>
  <c r="H61" i="1"/>
  <c r="C61" i="1"/>
  <c r="J61" i="1"/>
  <c r="F61" i="1"/>
  <c r="B61" i="1"/>
  <c r="N50" i="1"/>
  <c r="N23" i="1"/>
  <c r="BG64" i="10"/>
  <c r="M61" i="1"/>
  <c r="R24" i="1" l="1"/>
  <c r="Q40" i="1"/>
  <c r="P33" i="1"/>
  <c r="P41" i="1"/>
  <c r="B46" i="1"/>
  <c r="B48" i="1"/>
  <c r="B44" i="1"/>
  <c r="B45" i="1" s="1"/>
  <c r="Q25" i="1"/>
  <c r="Q30" i="1"/>
  <c r="D33" i="1"/>
  <c r="D41" i="1"/>
  <c r="N41" i="1" s="1"/>
  <c r="S24" i="1"/>
  <c r="R30" i="1"/>
  <c r="C33" i="1"/>
  <c r="BL32" i="1"/>
  <c r="AX32" i="1"/>
  <c r="AJ32" i="1"/>
  <c r="U32" i="1"/>
  <c r="E32" i="1"/>
  <c r="E33" i="1" s="1"/>
  <c r="E35" i="1" s="1"/>
  <c r="E42" i="1" s="1"/>
  <c r="E43" i="1" s="1"/>
  <c r="N25" i="1"/>
  <c r="Q35" i="1" l="1"/>
  <c r="Q42" i="1" s="1"/>
  <c r="S30" i="1"/>
  <c r="S35" i="1" s="1"/>
  <c r="S40" i="1"/>
  <c r="Q33" i="1"/>
  <c r="Q41" i="1"/>
  <c r="Q43" i="1" s="1"/>
  <c r="B47" i="1"/>
  <c r="B49" i="1" s="1"/>
  <c r="B51" i="1" s="1"/>
  <c r="P43" i="1"/>
  <c r="R25" i="1"/>
  <c r="R40" i="1"/>
  <c r="E44" i="1"/>
  <c r="E45" i="1" s="1"/>
  <c r="E48" i="1"/>
  <c r="E46" i="1"/>
  <c r="D35" i="1"/>
  <c r="D42" i="1" s="1"/>
  <c r="D43" i="1" s="1"/>
  <c r="C35" i="1"/>
  <c r="C42" i="1" s="1"/>
  <c r="C43" i="1" s="1"/>
  <c r="S25" i="1"/>
  <c r="T24" i="1"/>
  <c r="BM32" i="1"/>
  <c r="AY32" i="1"/>
  <c r="AK32" i="1"/>
  <c r="V32" i="1"/>
  <c r="F32" i="1"/>
  <c r="F33" i="1" s="1"/>
  <c r="E47" i="1" l="1"/>
  <c r="E49" i="1" s="1"/>
  <c r="E51" i="1" s="1"/>
  <c r="S42" i="1"/>
  <c r="Q45" i="1"/>
  <c r="Q46" i="1"/>
  <c r="Q44" i="1"/>
  <c r="Q48" i="1"/>
  <c r="R41" i="1"/>
  <c r="R33" i="1"/>
  <c r="R35" i="1" s="1"/>
  <c r="S33" i="1"/>
  <c r="S41" i="1"/>
  <c r="S43" i="1" s="1"/>
  <c r="T30" i="1"/>
  <c r="T40" i="1"/>
  <c r="P44" i="1"/>
  <c r="P48" i="1"/>
  <c r="P46" i="1"/>
  <c r="P45" i="1"/>
  <c r="P47" i="1" s="1"/>
  <c r="C46" i="1"/>
  <c r="C48" i="1"/>
  <c r="C44" i="1"/>
  <c r="C45" i="1" s="1"/>
  <c r="D44" i="1"/>
  <c r="D45" i="1" s="1"/>
  <c r="D48" i="1"/>
  <c r="D46" i="1"/>
  <c r="F35" i="1"/>
  <c r="F42" i="1" s="1"/>
  <c r="F43" i="1" s="1"/>
  <c r="T25" i="1"/>
  <c r="U24" i="1"/>
  <c r="BN32" i="1"/>
  <c r="AZ32" i="1"/>
  <c r="AL32" i="1"/>
  <c r="W32" i="1"/>
  <c r="G32" i="1"/>
  <c r="G33" i="1" s="1"/>
  <c r="G35" i="1" s="1"/>
  <c r="G42" i="1" s="1"/>
  <c r="G43" i="1" s="1"/>
  <c r="Q47" i="1" l="1"/>
  <c r="Q49" i="1" s="1"/>
  <c r="Q51" i="1" s="1"/>
  <c r="R42" i="1"/>
  <c r="R43" i="1" s="1"/>
  <c r="T33" i="1"/>
  <c r="T41" i="1"/>
  <c r="C47" i="1"/>
  <c r="C49" i="1" s="1"/>
  <c r="C51" i="1" s="1"/>
  <c r="P49" i="1"/>
  <c r="S46" i="1"/>
  <c r="S48" i="1"/>
  <c r="S44" i="1"/>
  <c r="S45" i="1" s="1"/>
  <c r="U25" i="1"/>
  <c r="U41" i="1" s="1"/>
  <c r="U40" i="1"/>
  <c r="T35" i="1"/>
  <c r="T42" i="1" s="1"/>
  <c r="G48" i="1"/>
  <c r="G46" i="1"/>
  <c r="G44" i="1"/>
  <c r="G45" i="1" s="1"/>
  <c r="F44" i="1"/>
  <c r="F45" i="1" s="1"/>
  <c r="F48" i="1"/>
  <c r="F46" i="1"/>
  <c r="B62" i="1"/>
  <c r="D47" i="1"/>
  <c r="D49" i="1" s="1"/>
  <c r="D51" i="1" s="1"/>
  <c r="U30" i="1"/>
  <c r="V24" i="1"/>
  <c r="BO32" i="1"/>
  <c r="BA32" i="1"/>
  <c r="AM32" i="1"/>
  <c r="X32" i="1"/>
  <c r="H32" i="1"/>
  <c r="H33" i="1" s="1"/>
  <c r="H35" i="1" s="1"/>
  <c r="H42" i="1" s="1"/>
  <c r="H43" i="1" s="1"/>
  <c r="Q69" i="1" l="1"/>
  <c r="Q77" i="1" s="1"/>
  <c r="U33" i="1"/>
  <c r="U35" i="1" s="1"/>
  <c r="U42" i="1" s="1"/>
  <c r="S47" i="1"/>
  <c r="U43" i="1"/>
  <c r="P51" i="1"/>
  <c r="P69" i="1"/>
  <c r="P77" i="1" s="1"/>
  <c r="W24" i="1"/>
  <c r="W40" i="1" s="1"/>
  <c r="V40" i="1"/>
  <c r="G47" i="1"/>
  <c r="G49" i="1" s="1"/>
  <c r="G51" i="1" s="1"/>
  <c r="T43" i="1"/>
  <c r="S49" i="1"/>
  <c r="S51" i="1" s="1"/>
  <c r="R46" i="1"/>
  <c r="R48" i="1"/>
  <c r="R44" i="1"/>
  <c r="R45" i="1" s="1"/>
  <c r="H44" i="1"/>
  <c r="H45" i="1" s="1"/>
  <c r="H48" i="1"/>
  <c r="H46" i="1"/>
  <c r="F47" i="1"/>
  <c r="F49" i="1" s="1"/>
  <c r="F51" i="1" s="1"/>
  <c r="B56" i="1"/>
  <c r="C62" i="1"/>
  <c r="D28" i="10" s="1"/>
  <c r="B69" i="1"/>
  <c r="B77" i="1" s="1"/>
  <c r="V25" i="1"/>
  <c r="V30" i="1"/>
  <c r="V35" i="1" s="1"/>
  <c r="V42" i="1" s="1"/>
  <c r="S69" i="1"/>
  <c r="S77" i="1" s="1"/>
  <c r="W25" i="1"/>
  <c r="W41" i="1" s="1"/>
  <c r="BP32" i="1"/>
  <c r="BB32" i="1"/>
  <c r="AN32" i="1"/>
  <c r="Y32" i="1"/>
  <c r="I32" i="1"/>
  <c r="I33" i="1" s="1"/>
  <c r="C23" i="10"/>
  <c r="C37" i="10"/>
  <c r="C63" i="10"/>
  <c r="C19" i="10"/>
  <c r="C46" i="10"/>
  <c r="C45" i="10"/>
  <c r="C50" i="10"/>
  <c r="C33" i="10"/>
  <c r="C34" i="10"/>
  <c r="C14" i="10"/>
  <c r="C64" i="10"/>
  <c r="C35" i="10"/>
  <c r="C11" i="10"/>
  <c r="C17" i="10"/>
  <c r="C12" i="10"/>
  <c r="C60" i="10"/>
  <c r="C15" i="10"/>
  <c r="C13" i="10"/>
  <c r="C43" i="10"/>
  <c r="C54" i="10"/>
  <c r="C36" i="10"/>
  <c r="C52" i="10"/>
  <c r="C31" i="10"/>
  <c r="C21" i="10"/>
  <c r="C25" i="10"/>
  <c r="C22" i="10"/>
  <c r="C40" i="10"/>
  <c r="C16" i="10"/>
  <c r="C10" i="10"/>
  <c r="C9" i="10"/>
  <c r="C51" i="10"/>
  <c r="C55" i="10"/>
  <c r="C30" i="10"/>
  <c r="C26" i="10"/>
  <c r="C59" i="10"/>
  <c r="C67" i="10"/>
  <c r="C66" i="10"/>
  <c r="C58" i="10"/>
  <c r="C39" i="10"/>
  <c r="C56" i="10"/>
  <c r="C24" i="10"/>
  <c r="C44" i="10"/>
  <c r="C49" i="10"/>
  <c r="C42" i="10"/>
  <c r="C61" i="10"/>
  <c r="C28" i="10"/>
  <c r="C32" i="10"/>
  <c r="C29" i="10"/>
  <c r="C53" i="10"/>
  <c r="C41" i="10"/>
  <c r="C62" i="10"/>
  <c r="C38" i="10"/>
  <c r="C20" i="10"/>
  <c r="C48" i="10"/>
  <c r="C65" i="10"/>
  <c r="C27" i="10"/>
  <c r="C18" i="10"/>
  <c r="C57" i="10"/>
  <c r="C47" i="10"/>
  <c r="B70" i="1"/>
  <c r="B78" i="1" s="1"/>
  <c r="B63" i="1"/>
  <c r="W30" i="1" l="1"/>
  <c r="R47" i="1"/>
  <c r="R49" i="1" s="1"/>
  <c r="R51" i="1" s="1"/>
  <c r="R56" i="1" s="1"/>
  <c r="X24" i="1"/>
  <c r="X40" i="1" s="1"/>
  <c r="R62" i="1"/>
  <c r="Q59" i="10" s="1"/>
  <c r="P62" i="1"/>
  <c r="P56" i="1"/>
  <c r="H47" i="1"/>
  <c r="H49" i="1" s="1"/>
  <c r="H51" i="1" s="1"/>
  <c r="U46" i="1"/>
  <c r="U44" i="1"/>
  <c r="U45" i="1" s="1"/>
  <c r="U48" i="1"/>
  <c r="W35" i="1"/>
  <c r="V33" i="1"/>
  <c r="V41" i="1"/>
  <c r="V43" i="1" s="1"/>
  <c r="T48" i="1"/>
  <c r="T44" i="1"/>
  <c r="T45" i="1" s="1"/>
  <c r="T46" i="1"/>
  <c r="Q56" i="1"/>
  <c r="Q62" i="1"/>
  <c r="C56" i="1"/>
  <c r="C69" i="1"/>
  <c r="C77" i="1" s="1"/>
  <c r="I35" i="1"/>
  <c r="I42" i="1" s="1"/>
  <c r="I43" i="1" s="1"/>
  <c r="D38" i="10"/>
  <c r="D60" i="10"/>
  <c r="D15" i="10"/>
  <c r="D44" i="10"/>
  <c r="D45" i="10"/>
  <c r="D23" i="10"/>
  <c r="D64" i="10"/>
  <c r="D63" i="10"/>
  <c r="D39" i="10"/>
  <c r="D51" i="10"/>
  <c r="D54" i="10"/>
  <c r="D10" i="10"/>
  <c r="D40" i="10"/>
  <c r="D66" i="10"/>
  <c r="D52" i="10"/>
  <c r="D14" i="10"/>
  <c r="D20" i="10"/>
  <c r="D31" i="10"/>
  <c r="D53" i="10"/>
  <c r="D30" i="10"/>
  <c r="D25" i="10"/>
  <c r="D47" i="10"/>
  <c r="C63" i="1"/>
  <c r="D67" i="10"/>
  <c r="D12" i="10"/>
  <c r="D8" i="10"/>
  <c r="D57" i="10"/>
  <c r="D61" i="10"/>
  <c r="D26" i="10"/>
  <c r="D19" i="10"/>
  <c r="D27" i="10"/>
  <c r="D11" i="10"/>
  <c r="D35" i="10"/>
  <c r="D55" i="10"/>
  <c r="C70" i="1"/>
  <c r="C78" i="1" s="1"/>
  <c r="D18" i="10"/>
  <c r="D41" i="10"/>
  <c r="D34" i="10"/>
  <c r="D33" i="10"/>
  <c r="D17" i="10"/>
  <c r="D50" i="10"/>
  <c r="D32" i="10"/>
  <c r="D65" i="10"/>
  <c r="D62" i="10"/>
  <c r="D37" i="10"/>
  <c r="D59" i="10"/>
  <c r="D29" i="10"/>
  <c r="D24" i="10"/>
  <c r="D21" i="10"/>
  <c r="D42" i="10"/>
  <c r="D58" i="10"/>
  <c r="D22" i="10"/>
  <c r="D16" i="10"/>
  <c r="D56" i="10"/>
  <c r="D36" i="10"/>
  <c r="D48" i="10"/>
  <c r="D46" i="10"/>
  <c r="D49" i="10"/>
  <c r="D13" i="10"/>
  <c r="D43" i="10"/>
  <c r="E69" i="1"/>
  <c r="E77" i="1" s="1"/>
  <c r="F56" i="10"/>
  <c r="D69" i="1"/>
  <c r="X30" i="1"/>
  <c r="X25" i="1"/>
  <c r="X41" i="1" s="1"/>
  <c r="S62" i="1"/>
  <c r="S56" i="1"/>
  <c r="W33" i="1"/>
  <c r="BQ32" i="1"/>
  <c r="BC32" i="1"/>
  <c r="AO32" i="1"/>
  <c r="Z32" i="1"/>
  <c r="J32" i="1"/>
  <c r="J33" i="1" s="1"/>
  <c r="J35" i="1" s="1"/>
  <c r="J42" i="1" s="1"/>
  <c r="J43" i="1" s="1"/>
  <c r="C7" i="10"/>
  <c r="R69" i="1" l="1"/>
  <c r="R77" i="1" s="1"/>
  <c r="U47" i="1"/>
  <c r="Q49" i="10"/>
  <c r="Q23" i="10"/>
  <c r="Q52" i="10"/>
  <c r="Q28" i="10"/>
  <c r="Y24" i="1"/>
  <c r="Y40" i="1" s="1"/>
  <c r="Q48" i="10"/>
  <c r="R63" i="1"/>
  <c r="Q40" i="10"/>
  <c r="Q44" i="10"/>
  <c r="Q16" i="10"/>
  <c r="Q53" i="10"/>
  <c r="Q19" i="10"/>
  <c r="Q56" i="10"/>
  <c r="Q43" i="10"/>
  <c r="Q47" i="10"/>
  <c r="Q51" i="10"/>
  <c r="Q21" i="10"/>
  <c r="Q26" i="10"/>
  <c r="Q25" i="10"/>
  <c r="Q15" i="10"/>
  <c r="Q39" i="10"/>
  <c r="Q11" i="10"/>
  <c r="Q34" i="10"/>
  <c r="Q8" i="10"/>
  <c r="Q65" i="10"/>
  <c r="Q18" i="10"/>
  <c r="Q58" i="10"/>
  <c r="Q38" i="10"/>
  <c r="Q67" i="10"/>
  <c r="Q35" i="10"/>
  <c r="Q55" i="10"/>
  <c r="Q32" i="10"/>
  <c r="R70" i="1"/>
  <c r="R78" i="1" s="1"/>
  <c r="Q14" i="10"/>
  <c r="Q29" i="10"/>
  <c r="Q13" i="10"/>
  <c r="Q50" i="10"/>
  <c r="Q33" i="10"/>
  <c r="Q30" i="10"/>
  <c r="Q20" i="10"/>
  <c r="Q62" i="10"/>
  <c r="Q45" i="10"/>
  <c r="Q46" i="10"/>
  <c r="Q54" i="10"/>
  <c r="Q41" i="10"/>
  <c r="Q57" i="10"/>
  <c r="Q61" i="10"/>
  <c r="Q36" i="10"/>
  <c r="Q31" i="10"/>
  <c r="Q27" i="10"/>
  <c r="Q60" i="10"/>
  <c r="Q63" i="10"/>
  <c r="Q37" i="10"/>
  <c r="Q66" i="10"/>
  <c r="Q24" i="10"/>
  <c r="Q17" i="10"/>
  <c r="Q42" i="10"/>
  <c r="Q64" i="10"/>
  <c r="Q12" i="10"/>
  <c r="Q9" i="10"/>
  <c r="Q10" i="10"/>
  <c r="T47" i="1"/>
  <c r="T49" i="1" s="1"/>
  <c r="V46" i="1"/>
  <c r="V48" i="1"/>
  <c r="V44" i="1"/>
  <c r="V45" i="1" s="1"/>
  <c r="P63" i="1"/>
  <c r="P70" i="1"/>
  <c r="P78" i="1" s="1"/>
  <c r="U49" i="1"/>
  <c r="U51" i="1" s="1"/>
  <c r="W42" i="1"/>
  <c r="J46" i="1"/>
  <c r="J44" i="1"/>
  <c r="J45" i="1" s="1"/>
  <c r="J47" i="1" s="1"/>
  <c r="J48" i="1"/>
  <c r="I44" i="1"/>
  <c r="I45" i="1" s="1"/>
  <c r="I46" i="1"/>
  <c r="I48" i="1"/>
  <c r="Q63" i="1"/>
  <c r="Q70" i="1"/>
  <c r="Q78" i="1" s="1"/>
  <c r="D7" i="10"/>
  <c r="E62" i="1"/>
  <c r="E63" i="1" s="1"/>
  <c r="E56" i="1"/>
  <c r="F19" i="10"/>
  <c r="F32" i="10"/>
  <c r="F29" i="10"/>
  <c r="F21" i="10"/>
  <c r="F44" i="10"/>
  <c r="F27" i="10"/>
  <c r="F12" i="10"/>
  <c r="F31" i="10"/>
  <c r="F23" i="10"/>
  <c r="F18" i="10"/>
  <c r="F47" i="10"/>
  <c r="F48" i="10"/>
  <c r="F62" i="10"/>
  <c r="F35" i="10"/>
  <c r="F39" i="10"/>
  <c r="F13" i="10"/>
  <c r="F45" i="10"/>
  <c r="F52" i="10"/>
  <c r="F61" i="10"/>
  <c r="F10" i="10"/>
  <c r="F54" i="10"/>
  <c r="F51" i="10"/>
  <c r="F30" i="10"/>
  <c r="F60" i="10"/>
  <c r="F66" i="10"/>
  <c r="F28" i="10"/>
  <c r="F46" i="10"/>
  <c r="F24" i="10"/>
  <c r="F63" i="10"/>
  <c r="F53" i="10"/>
  <c r="F26" i="10"/>
  <c r="F17" i="10"/>
  <c r="F37" i="10"/>
  <c r="F67" i="10"/>
  <c r="F42" i="10"/>
  <c r="F8" i="10"/>
  <c r="F64" i="10"/>
  <c r="F58" i="10"/>
  <c r="F50" i="10"/>
  <c r="F40" i="10"/>
  <c r="F34" i="10"/>
  <c r="F49" i="10"/>
  <c r="F41" i="10"/>
  <c r="F15" i="10"/>
  <c r="F22" i="10"/>
  <c r="F16" i="10"/>
  <c r="F43" i="10"/>
  <c r="F14" i="10"/>
  <c r="F33" i="10"/>
  <c r="F20" i="10"/>
  <c r="F25" i="10"/>
  <c r="F59" i="10"/>
  <c r="F36" i="10"/>
  <c r="F65" i="10"/>
  <c r="F57" i="10"/>
  <c r="F38" i="10"/>
  <c r="F9" i="10"/>
  <c r="F55" i="10"/>
  <c r="F69" i="1"/>
  <c r="F77" i="1" s="1"/>
  <c r="D77" i="1"/>
  <c r="D62" i="1"/>
  <c r="D56" i="1"/>
  <c r="S63" i="1"/>
  <c r="S70" i="1"/>
  <c r="S78" i="1" s="1"/>
  <c r="X33" i="1"/>
  <c r="X35" i="1" s="1"/>
  <c r="Y25" i="1"/>
  <c r="Y41" i="1" s="1"/>
  <c r="AA32" i="1"/>
  <c r="K32" i="1"/>
  <c r="K33" i="1" s="1"/>
  <c r="K35" i="1" s="1"/>
  <c r="K42" i="1" s="1"/>
  <c r="K43" i="1" s="1"/>
  <c r="B66" i="1"/>
  <c r="B67" i="1" s="1"/>
  <c r="B68" i="1" s="1"/>
  <c r="V47" i="1" l="1"/>
  <c r="Y30" i="1"/>
  <c r="Y35" i="1" s="1"/>
  <c r="Y42" i="1" s="1"/>
  <c r="Z24" i="1"/>
  <c r="Z40" i="1" s="1"/>
  <c r="Y43" i="1"/>
  <c r="Y46" i="1" s="1"/>
  <c r="Q7" i="10"/>
  <c r="R66" i="1" s="1"/>
  <c r="R67" i="1" s="1"/>
  <c r="V49" i="1"/>
  <c r="V51" i="1" s="1"/>
  <c r="T51" i="1"/>
  <c r="T69" i="1"/>
  <c r="T77" i="1" s="1"/>
  <c r="X42" i="1"/>
  <c r="X43" i="1" s="1"/>
  <c r="I47" i="1"/>
  <c r="I49" i="1" s="1"/>
  <c r="I51" i="1" s="1"/>
  <c r="O65" i="10"/>
  <c r="O46" i="10"/>
  <c r="O26" i="10"/>
  <c r="O45" i="10"/>
  <c r="O33" i="10"/>
  <c r="O13" i="10"/>
  <c r="O27" i="10"/>
  <c r="O47" i="10"/>
  <c r="O32" i="10"/>
  <c r="O31" i="10"/>
  <c r="O18" i="10"/>
  <c r="O12" i="10"/>
  <c r="O43" i="10"/>
  <c r="O16" i="10"/>
  <c r="O28" i="10"/>
  <c r="O55" i="10"/>
  <c r="O38" i="10"/>
  <c r="O53" i="10"/>
  <c r="O57" i="10"/>
  <c r="O58" i="10"/>
  <c r="O66" i="10"/>
  <c r="O19" i="10"/>
  <c r="O35" i="10"/>
  <c r="O42" i="10"/>
  <c r="O40" i="10"/>
  <c r="O67" i="10"/>
  <c r="O25" i="10"/>
  <c r="O21" i="10"/>
  <c r="O34" i="10"/>
  <c r="O52" i="10"/>
  <c r="O62" i="10"/>
  <c r="O11" i="10"/>
  <c r="O29" i="10"/>
  <c r="O37" i="10"/>
  <c r="O61" i="10"/>
  <c r="O30" i="10"/>
  <c r="O49" i="10"/>
  <c r="O39" i="10"/>
  <c r="O41" i="10"/>
  <c r="O64" i="10"/>
  <c r="O9" i="10"/>
  <c r="O22" i="10"/>
  <c r="O54" i="10"/>
  <c r="O48" i="10"/>
  <c r="O50" i="10"/>
  <c r="O56" i="10"/>
  <c r="O15" i="10"/>
  <c r="O36" i="10"/>
  <c r="O63" i="10"/>
  <c r="O10" i="10"/>
  <c r="O24" i="10"/>
  <c r="O44" i="10"/>
  <c r="O8" i="10"/>
  <c r="O59" i="10"/>
  <c r="O14" i="10"/>
  <c r="O23" i="10"/>
  <c r="O60" i="10"/>
  <c r="O17" i="10"/>
  <c r="O51" i="10"/>
  <c r="W43" i="1"/>
  <c r="K44" i="1"/>
  <c r="K45" i="1" s="1"/>
  <c r="K48" i="1"/>
  <c r="K46" i="1"/>
  <c r="E70" i="1"/>
  <c r="E78" i="1" s="1"/>
  <c r="J49" i="1"/>
  <c r="J51" i="1" s="1"/>
  <c r="C66" i="1"/>
  <c r="C67" i="1" s="1"/>
  <c r="C68" i="1" s="1"/>
  <c r="P61" i="10"/>
  <c r="P8" i="10"/>
  <c r="P25" i="10"/>
  <c r="P60" i="10"/>
  <c r="P49" i="10"/>
  <c r="P64" i="10"/>
  <c r="P50" i="10"/>
  <c r="P43" i="10"/>
  <c r="P51" i="10"/>
  <c r="P11" i="10"/>
  <c r="P12" i="10"/>
  <c r="P48" i="10"/>
  <c r="P42" i="10"/>
  <c r="P10" i="10"/>
  <c r="P45" i="10"/>
  <c r="P15" i="10"/>
  <c r="P30" i="10"/>
  <c r="P29" i="10"/>
  <c r="P27" i="10"/>
  <c r="P66" i="10"/>
  <c r="P65" i="10"/>
  <c r="P19" i="10"/>
  <c r="P52" i="10"/>
  <c r="P35" i="10"/>
  <c r="P38" i="10"/>
  <c r="P34" i="10"/>
  <c r="P24" i="10"/>
  <c r="P33" i="10"/>
  <c r="P17" i="10"/>
  <c r="P63" i="10"/>
  <c r="P44" i="10"/>
  <c r="P36" i="10"/>
  <c r="P22" i="10"/>
  <c r="P41" i="10"/>
  <c r="P39" i="10"/>
  <c r="P53" i="10"/>
  <c r="P54" i="10"/>
  <c r="P32" i="10"/>
  <c r="P67" i="10"/>
  <c r="P9" i="10"/>
  <c r="P58" i="10"/>
  <c r="P46" i="10"/>
  <c r="P37" i="10"/>
  <c r="P13" i="10"/>
  <c r="P20" i="10"/>
  <c r="P57" i="10"/>
  <c r="P23" i="10"/>
  <c r="P56" i="10"/>
  <c r="P31" i="10"/>
  <c r="P18" i="10"/>
  <c r="P59" i="10"/>
  <c r="P14" i="10"/>
  <c r="P26" i="10"/>
  <c r="P28" i="10"/>
  <c r="P62" i="10"/>
  <c r="P55" i="10"/>
  <c r="P40" i="10"/>
  <c r="P16" i="10"/>
  <c r="P47" i="10"/>
  <c r="F7" i="10"/>
  <c r="E66" i="1" s="1"/>
  <c r="E67" i="1" s="1"/>
  <c r="G64" i="10"/>
  <c r="G10" i="10"/>
  <c r="G36" i="10"/>
  <c r="G20" i="10"/>
  <c r="G42" i="10"/>
  <c r="G34" i="10"/>
  <c r="G19" i="10"/>
  <c r="G17" i="10"/>
  <c r="G60" i="10"/>
  <c r="G45" i="10"/>
  <c r="G61" i="10"/>
  <c r="G57" i="10"/>
  <c r="G30" i="10"/>
  <c r="G62" i="10"/>
  <c r="G41" i="10"/>
  <c r="G13" i="10"/>
  <c r="G49" i="10"/>
  <c r="G24" i="10"/>
  <c r="G38" i="10"/>
  <c r="G48" i="10"/>
  <c r="G51" i="10"/>
  <c r="G22" i="10"/>
  <c r="G21" i="10"/>
  <c r="G65" i="10"/>
  <c r="G9" i="10"/>
  <c r="G67" i="10"/>
  <c r="G11" i="10"/>
  <c r="G28" i="10"/>
  <c r="G31" i="10"/>
  <c r="G35" i="10"/>
  <c r="G8" i="10"/>
  <c r="G23" i="10"/>
  <c r="G32" i="10"/>
  <c r="G25" i="10"/>
  <c r="G46" i="10"/>
  <c r="G26" i="10"/>
  <c r="G15" i="10"/>
  <c r="G47" i="10"/>
  <c r="G40" i="10"/>
  <c r="G66" i="10"/>
  <c r="G27" i="10"/>
  <c r="G50" i="10"/>
  <c r="G53" i="10"/>
  <c r="G18" i="10"/>
  <c r="G43" i="10"/>
  <c r="G29" i="10"/>
  <c r="G44" i="10"/>
  <c r="G33" i="10"/>
  <c r="G54" i="10"/>
  <c r="G39" i="10"/>
  <c r="G52" i="10"/>
  <c r="G59" i="10"/>
  <c r="G37" i="10"/>
  <c r="G14" i="10"/>
  <c r="G58" i="10"/>
  <c r="G55" i="10"/>
  <c r="G63" i="10"/>
  <c r="G56" i="10"/>
  <c r="G16" i="10"/>
  <c r="D70" i="1"/>
  <c r="D63" i="1"/>
  <c r="G69" i="1"/>
  <c r="G77" i="1" s="1"/>
  <c r="F62" i="1"/>
  <c r="F56" i="1"/>
  <c r="R57" i="10"/>
  <c r="R64" i="10"/>
  <c r="R25" i="10"/>
  <c r="R41" i="10"/>
  <c r="R53" i="10"/>
  <c r="R20" i="10"/>
  <c r="R66" i="10"/>
  <c r="R17" i="10"/>
  <c r="R33" i="10"/>
  <c r="R62" i="10"/>
  <c r="R21" i="10"/>
  <c r="R55" i="10"/>
  <c r="R60" i="10"/>
  <c r="R16" i="10"/>
  <c r="R28" i="10"/>
  <c r="R36" i="10"/>
  <c r="R10" i="10"/>
  <c r="R19" i="10"/>
  <c r="R56" i="10"/>
  <c r="R67" i="10"/>
  <c r="R24" i="10"/>
  <c r="R65" i="10"/>
  <c r="R29" i="10"/>
  <c r="R44" i="10"/>
  <c r="R54" i="10"/>
  <c r="R22" i="10"/>
  <c r="R18" i="10"/>
  <c r="R52" i="10"/>
  <c r="R32" i="10"/>
  <c r="R15" i="10"/>
  <c r="R13" i="10"/>
  <c r="R47" i="10"/>
  <c r="R37" i="10"/>
  <c r="R27" i="10"/>
  <c r="R59" i="10"/>
  <c r="R34" i="10"/>
  <c r="R40" i="10"/>
  <c r="R11" i="10"/>
  <c r="R51" i="10"/>
  <c r="R38" i="10"/>
  <c r="R39" i="10"/>
  <c r="R8" i="10"/>
  <c r="R50" i="10"/>
  <c r="R61" i="10"/>
  <c r="R45" i="10"/>
  <c r="R35" i="10"/>
  <c r="R58" i="10"/>
  <c r="R9" i="10"/>
  <c r="R26" i="10"/>
  <c r="R48" i="10"/>
  <c r="R42" i="10"/>
  <c r="R43" i="10"/>
  <c r="R63" i="10"/>
  <c r="R30" i="10"/>
  <c r="R12" i="10"/>
  <c r="R14" i="10"/>
  <c r="R46" i="10"/>
  <c r="R49" i="10"/>
  <c r="R31" i="10"/>
  <c r="Y33" i="1"/>
  <c r="U69" i="1"/>
  <c r="AA24" i="1"/>
  <c r="AA40" i="1" s="1"/>
  <c r="Z30" i="1"/>
  <c r="Z25" i="1"/>
  <c r="Z41" i="1" s="1"/>
  <c r="L32" i="1"/>
  <c r="L33" i="1" s="1"/>
  <c r="B71" i="1"/>
  <c r="B79" i="1" s="1"/>
  <c r="Y48" i="1" l="1"/>
  <c r="Y44" i="1"/>
  <c r="Y45" i="1" s="1"/>
  <c r="Y47" i="1"/>
  <c r="Y49" i="1"/>
  <c r="Y51" i="1" s="1"/>
  <c r="T62" i="1"/>
  <c r="T56" i="1"/>
  <c r="K47" i="1"/>
  <c r="K49" i="1" s="1"/>
  <c r="K51" i="1" s="1"/>
  <c r="Z35" i="1"/>
  <c r="W46" i="1"/>
  <c r="W48" i="1"/>
  <c r="W44" i="1"/>
  <c r="W45" i="1" s="1"/>
  <c r="O7" i="10"/>
  <c r="X48" i="1"/>
  <c r="X44" i="1"/>
  <c r="X45" i="1" s="1"/>
  <c r="X46" i="1"/>
  <c r="C71" i="1"/>
  <c r="C72" i="1" s="1"/>
  <c r="P7" i="10"/>
  <c r="L35" i="1"/>
  <c r="L42" i="1" s="1"/>
  <c r="L43" i="1" s="1"/>
  <c r="E71" i="1"/>
  <c r="E68" i="1"/>
  <c r="G7" i="10"/>
  <c r="F70" i="1"/>
  <c r="F78" i="1" s="1"/>
  <c r="F63" i="1"/>
  <c r="H69" i="1"/>
  <c r="G62" i="1"/>
  <c r="G56" i="1"/>
  <c r="D78" i="1"/>
  <c r="AA30" i="1"/>
  <c r="AD24" i="1"/>
  <c r="AA25" i="1"/>
  <c r="AA41" i="1" s="1"/>
  <c r="U56" i="1"/>
  <c r="U62" i="1"/>
  <c r="U77" i="1"/>
  <c r="S9" i="10"/>
  <c r="S26" i="10"/>
  <c r="S49" i="10"/>
  <c r="S16" i="10"/>
  <c r="S28" i="10"/>
  <c r="S37" i="10"/>
  <c r="S18" i="10"/>
  <c r="S11" i="10"/>
  <c r="S41" i="10"/>
  <c r="S52" i="10"/>
  <c r="S48" i="10"/>
  <c r="S60" i="10"/>
  <c r="S66" i="10"/>
  <c r="S47" i="10"/>
  <c r="S65" i="10"/>
  <c r="S10" i="10"/>
  <c r="S40" i="10"/>
  <c r="S46" i="10"/>
  <c r="S23" i="10"/>
  <c r="S50" i="10"/>
  <c r="S27" i="10"/>
  <c r="S43" i="10"/>
  <c r="S12" i="10"/>
  <c r="S64" i="10"/>
  <c r="S15" i="10"/>
  <c r="S62" i="10"/>
  <c r="S13" i="10"/>
  <c r="S34" i="10"/>
  <c r="S14" i="10"/>
  <c r="S38" i="10"/>
  <c r="S19" i="10"/>
  <c r="S8" i="10"/>
  <c r="S22" i="10"/>
  <c r="S32" i="10"/>
  <c r="S42" i="10"/>
  <c r="S59" i="10"/>
  <c r="S54" i="10"/>
  <c r="S44" i="10"/>
  <c r="S53" i="10"/>
  <c r="S25" i="10"/>
  <c r="S61" i="10"/>
  <c r="S58" i="10"/>
  <c r="S63" i="10"/>
  <c r="S67" i="10"/>
  <c r="S35" i="10"/>
  <c r="S33" i="10"/>
  <c r="S51" i="10"/>
  <c r="S17" i="10"/>
  <c r="S20" i="10"/>
  <c r="S31" i="10"/>
  <c r="S45" i="10"/>
  <c r="S21" i="10"/>
  <c r="S55" i="10"/>
  <c r="S29" i="10"/>
  <c r="S30" i="10"/>
  <c r="S57" i="10"/>
  <c r="S56" i="10"/>
  <c r="S39" i="10"/>
  <c r="S36" i="10"/>
  <c r="Z33" i="1"/>
  <c r="V69" i="1"/>
  <c r="V77" i="1" s="1"/>
  <c r="R7" i="10"/>
  <c r="M32" i="1"/>
  <c r="M33" i="1" s="1"/>
  <c r="M35" i="1" s="1"/>
  <c r="M42" i="1" s="1"/>
  <c r="M43" i="1" s="1"/>
  <c r="B72" i="1"/>
  <c r="R68" i="1"/>
  <c r="R71" i="1"/>
  <c r="R79" i="1" s="1"/>
  <c r="R80" i="1" s="1"/>
  <c r="B80" i="1"/>
  <c r="C79" i="1" l="1"/>
  <c r="C80" i="1" s="1"/>
  <c r="W47" i="1"/>
  <c r="W49" i="1" s="1"/>
  <c r="W69" i="1" s="1"/>
  <c r="T70" i="1"/>
  <c r="T78" i="1" s="1"/>
  <c r="T63" i="1"/>
  <c r="AE24" i="1"/>
  <c r="AE40" i="1" s="1"/>
  <c r="AD40" i="1"/>
  <c r="AB41" i="1"/>
  <c r="P66" i="1"/>
  <c r="P67" i="1" s="1"/>
  <c r="X47" i="1"/>
  <c r="X49" i="1" s="1"/>
  <c r="X51" i="1" s="1"/>
  <c r="Z42" i="1"/>
  <c r="Z43" i="1" s="1"/>
  <c r="L44" i="1"/>
  <c r="L45" i="1" s="1"/>
  <c r="L48" i="1"/>
  <c r="L46" i="1"/>
  <c r="M44" i="1"/>
  <c r="M45" i="1" s="1"/>
  <c r="M46" i="1"/>
  <c r="M48" i="1"/>
  <c r="Q66" i="1"/>
  <c r="Q67" i="1" s="1"/>
  <c r="E72" i="1"/>
  <c r="E79" i="1"/>
  <c r="E80" i="1" s="1"/>
  <c r="H77" i="1"/>
  <c r="I69" i="1"/>
  <c r="I77" i="1" s="1"/>
  <c r="H62" i="1"/>
  <c r="H56" i="1"/>
  <c r="F66" i="1"/>
  <c r="F67" i="1" s="1"/>
  <c r="G70" i="1"/>
  <c r="G78" i="1" s="1"/>
  <c r="G63" i="1"/>
  <c r="U24" i="10"/>
  <c r="U57" i="10"/>
  <c r="U67" i="10"/>
  <c r="U30" i="10"/>
  <c r="U46" i="10"/>
  <c r="U64" i="10"/>
  <c r="U48" i="10"/>
  <c r="U33" i="10"/>
  <c r="U23" i="10"/>
  <c r="U36" i="10"/>
  <c r="U52" i="10"/>
  <c r="U47" i="10"/>
  <c r="U58" i="10"/>
  <c r="U31" i="10"/>
  <c r="U53" i="10"/>
  <c r="U39" i="10"/>
  <c r="U28" i="10"/>
  <c r="U12" i="10"/>
  <c r="U60" i="10"/>
  <c r="U19" i="10"/>
  <c r="U14" i="10"/>
  <c r="U9" i="10"/>
  <c r="U8" i="10"/>
  <c r="U42" i="10"/>
  <c r="U37" i="10"/>
  <c r="U55" i="10"/>
  <c r="U11" i="10"/>
  <c r="U56" i="10"/>
  <c r="U49" i="10"/>
  <c r="U62" i="10"/>
  <c r="U54" i="10"/>
  <c r="U40" i="10"/>
  <c r="U35" i="10"/>
  <c r="U59" i="10"/>
  <c r="U44" i="10"/>
  <c r="U29" i="10"/>
  <c r="U38" i="10"/>
  <c r="U43" i="10"/>
  <c r="U45" i="10"/>
  <c r="U51" i="10"/>
  <c r="U15" i="10"/>
  <c r="U13" i="10"/>
  <c r="U34" i="10"/>
  <c r="U41" i="10"/>
  <c r="U50" i="10"/>
  <c r="U18" i="10"/>
  <c r="U10" i="10"/>
  <c r="U66" i="10"/>
  <c r="U27" i="10"/>
  <c r="U32" i="10"/>
  <c r="U21" i="10"/>
  <c r="U61" i="10"/>
  <c r="U25" i="10"/>
  <c r="U63" i="10"/>
  <c r="U65" i="10"/>
  <c r="U22" i="10"/>
  <c r="U16" i="10"/>
  <c r="U17" i="10"/>
  <c r="U20" i="10"/>
  <c r="V56" i="1"/>
  <c r="V62" i="1"/>
  <c r="AA33" i="1"/>
  <c r="AB25" i="1"/>
  <c r="S66" i="1"/>
  <c r="S67" i="1" s="1"/>
  <c r="W77" i="1"/>
  <c r="S7" i="10"/>
  <c r="AD30" i="1"/>
  <c r="AD35" i="1" s="1"/>
  <c r="AD42" i="1" s="1"/>
  <c r="AD25" i="1"/>
  <c r="AD41" i="1" s="1"/>
  <c r="U70" i="1"/>
  <c r="U63" i="1"/>
  <c r="R72" i="1"/>
  <c r="W51" i="1" l="1"/>
  <c r="AE25" i="1"/>
  <c r="AE41" i="1" s="1"/>
  <c r="M47" i="1"/>
  <c r="M49" i="1" s="1"/>
  <c r="M51" i="1" s="1"/>
  <c r="AF24" i="1"/>
  <c r="AF40" i="1" s="1"/>
  <c r="AE30" i="1"/>
  <c r="AE35" i="1" s="1"/>
  <c r="AE42" i="1" s="1"/>
  <c r="AD43" i="1"/>
  <c r="L47" i="1"/>
  <c r="L49" i="1" s="1"/>
  <c r="L51" i="1" s="1"/>
  <c r="P68" i="1"/>
  <c r="P71" i="1"/>
  <c r="Z46" i="1"/>
  <c r="Z48" i="1"/>
  <c r="Z44" i="1"/>
  <c r="Z45" i="1" s="1"/>
  <c r="AB33" i="1"/>
  <c r="AA35" i="1"/>
  <c r="Q71" i="1"/>
  <c r="Q68" i="1"/>
  <c r="J64" i="10"/>
  <c r="J45" i="10"/>
  <c r="J40" i="10"/>
  <c r="J50" i="10"/>
  <c r="J49" i="10"/>
  <c r="J30" i="10"/>
  <c r="J65" i="10"/>
  <c r="J42" i="10"/>
  <c r="J24" i="10"/>
  <c r="J12" i="10"/>
  <c r="J9" i="10"/>
  <c r="J8" i="10"/>
  <c r="J53" i="10"/>
  <c r="J43" i="10"/>
  <c r="J22" i="10"/>
  <c r="J67" i="10"/>
  <c r="J60" i="10"/>
  <c r="J44" i="10"/>
  <c r="J13" i="10"/>
  <c r="J23" i="10"/>
  <c r="J54" i="10"/>
  <c r="J27" i="10"/>
  <c r="J51" i="10"/>
  <c r="J66" i="10"/>
  <c r="J62" i="10"/>
  <c r="J29" i="10"/>
  <c r="J28" i="10"/>
  <c r="J55" i="10"/>
  <c r="J25" i="10"/>
  <c r="J37" i="10"/>
  <c r="J14" i="10"/>
  <c r="J63" i="10"/>
  <c r="J57" i="10"/>
  <c r="J36" i="10"/>
  <c r="J56" i="10"/>
  <c r="J21" i="10"/>
  <c r="J16" i="10"/>
  <c r="J10" i="10"/>
  <c r="J17" i="10"/>
  <c r="J26" i="10"/>
  <c r="J32" i="10"/>
  <c r="J35" i="10"/>
  <c r="J41" i="10"/>
  <c r="J46" i="10"/>
  <c r="J33" i="10"/>
  <c r="J61" i="10"/>
  <c r="J48" i="10"/>
  <c r="J34" i="10"/>
  <c r="J19" i="10"/>
  <c r="J18" i="10"/>
  <c r="J38" i="10"/>
  <c r="J39" i="10"/>
  <c r="J58" i="10"/>
  <c r="J59" i="10"/>
  <c r="J31" i="10"/>
  <c r="J20" i="10"/>
  <c r="J11" i="10"/>
  <c r="J52" i="10"/>
  <c r="J47" i="10"/>
  <c r="F68" i="1"/>
  <c r="F71" i="1"/>
  <c r="J69" i="1"/>
  <c r="H54" i="10"/>
  <c r="H16" i="10"/>
  <c r="H40" i="10"/>
  <c r="H43" i="10"/>
  <c r="H8" i="10"/>
  <c r="H11" i="10"/>
  <c r="H58" i="10"/>
  <c r="H66" i="10"/>
  <c r="H61" i="10"/>
  <c r="H65" i="10"/>
  <c r="H49" i="10"/>
  <c r="H19" i="10"/>
  <c r="H47" i="10"/>
  <c r="H30" i="10"/>
  <c r="H32" i="10"/>
  <c r="H17" i="10"/>
  <c r="H46" i="10"/>
  <c r="H14" i="10"/>
  <c r="H52" i="10"/>
  <c r="H31" i="10"/>
  <c r="H25" i="10"/>
  <c r="H27" i="10"/>
  <c r="H41" i="10"/>
  <c r="H48" i="10"/>
  <c r="H34" i="10"/>
  <c r="H15" i="10"/>
  <c r="H38" i="10"/>
  <c r="H51" i="10"/>
  <c r="H59" i="10"/>
  <c r="H26" i="10"/>
  <c r="H36" i="10"/>
  <c r="H9" i="10"/>
  <c r="H37" i="10"/>
  <c r="H28" i="10"/>
  <c r="H42" i="10"/>
  <c r="H67" i="10"/>
  <c r="H33" i="10"/>
  <c r="H22" i="10"/>
  <c r="H20" i="10"/>
  <c r="H18" i="10"/>
  <c r="H23" i="10"/>
  <c r="H53" i="10"/>
  <c r="H64" i="10"/>
  <c r="H62" i="10"/>
  <c r="H55" i="10"/>
  <c r="H50" i="10"/>
  <c r="H21" i="10"/>
  <c r="H10" i="10"/>
  <c r="H44" i="10"/>
  <c r="H63" i="10"/>
  <c r="H60" i="10"/>
  <c r="H39" i="10"/>
  <c r="H29" i="10"/>
  <c r="H12" i="10"/>
  <c r="H56" i="10"/>
  <c r="H35" i="10"/>
  <c r="H24" i="10"/>
  <c r="H57" i="10"/>
  <c r="H45" i="10"/>
  <c r="H70" i="1"/>
  <c r="H63" i="1"/>
  <c r="I62" i="1"/>
  <c r="I56" i="1"/>
  <c r="AF30" i="1"/>
  <c r="AF25" i="1"/>
  <c r="AF41" i="1" s="1"/>
  <c r="AE33" i="1"/>
  <c r="X69" i="1"/>
  <c r="U7" i="10"/>
  <c r="T67" i="10"/>
  <c r="T8" i="10"/>
  <c r="T60" i="10"/>
  <c r="T46" i="10"/>
  <c r="T17" i="10"/>
  <c r="T51" i="10"/>
  <c r="T21" i="10"/>
  <c r="T13" i="10"/>
  <c r="T36" i="10"/>
  <c r="T52" i="10"/>
  <c r="T23" i="10"/>
  <c r="T54" i="10"/>
  <c r="T29" i="10"/>
  <c r="T41" i="10"/>
  <c r="T61" i="10"/>
  <c r="T19" i="10"/>
  <c r="T38" i="10"/>
  <c r="T66" i="10"/>
  <c r="T53" i="10"/>
  <c r="T11" i="10"/>
  <c r="T65" i="10"/>
  <c r="T27" i="10"/>
  <c r="T35" i="10"/>
  <c r="T10" i="10"/>
  <c r="T58" i="10"/>
  <c r="T57" i="10"/>
  <c r="T63" i="10"/>
  <c r="T15" i="10"/>
  <c r="T42" i="10"/>
  <c r="T49" i="10"/>
  <c r="T40" i="10"/>
  <c r="T12" i="10"/>
  <c r="T26" i="10"/>
  <c r="T44" i="10"/>
  <c r="T16" i="10"/>
  <c r="T18" i="10"/>
  <c r="T24" i="10"/>
  <c r="T34" i="10"/>
  <c r="T56" i="10"/>
  <c r="T50" i="10"/>
  <c r="T30" i="10"/>
  <c r="T39" i="10"/>
  <c r="T32" i="10"/>
  <c r="T45" i="10"/>
  <c r="T14" i="10"/>
  <c r="T43" i="10"/>
  <c r="T28" i="10"/>
  <c r="T22" i="10"/>
  <c r="T47" i="10"/>
  <c r="T31" i="10"/>
  <c r="T62" i="10"/>
  <c r="T20" i="10"/>
  <c r="T33" i="10"/>
  <c r="T55" i="10"/>
  <c r="T37" i="10"/>
  <c r="T64" i="10"/>
  <c r="T59" i="10"/>
  <c r="T48" i="10"/>
  <c r="T9" i="10"/>
  <c r="AD33" i="1"/>
  <c r="T66" i="1"/>
  <c r="T67" i="1" s="1"/>
  <c r="U78" i="1"/>
  <c r="S71" i="1"/>
  <c r="S68" i="1"/>
  <c r="V70" i="1"/>
  <c r="V63" i="1"/>
  <c r="Y69" i="1"/>
  <c r="N33" i="1"/>
  <c r="E15" i="10"/>
  <c r="E27" i="10"/>
  <c r="E20" i="10"/>
  <c r="E22" i="10"/>
  <c r="E12" i="10"/>
  <c r="E18" i="10"/>
  <c r="E17" i="10"/>
  <c r="E60" i="10"/>
  <c r="E16" i="10"/>
  <c r="E48" i="10"/>
  <c r="E13" i="10"/>
  <c r="E25" i="10"/>
  <c r="E41" i="10"/>
  <c r="E23" i="10"/>
  <c r="E33" i="10"/>
  <c r="E24" i="10"/>
  <c r="E45" i="10"/>
  <c r="E43" i="10"/>
  <c r="E19" i="10"/>
  <c r="E21" i="10"/>
  <c r="E38" i="10"/>
  <c r="E46" i="10"/>
  <c r="E39" i="10"/>
  <c r="E31" i="10"/>
  <c r="E64" i="10"/>
  <c r="E67" i="10"/>
  <c r="E37" i="10"/>
  <c r="E63" i="10"/>
  <c r="E32" i="10"/>
  <c r="E49" i="10"/>
  <c r="E34" i="10"/>
  <c r="E55" i="10"/>
  <c r="E59" i="10"/>
  <c r="E62" i="10"/>
  <c r="E30" i="10"/>
  <c r="E65" i="10"/>
  <c r="E28" i="10"/>
  <c r="E53" i="10"/>
  <c r="E58" i="10"/>
  <c r="E57" i="10"/>
  <c r="E47" i="10"/>
  <c r="E36" i="10"/>
  <c r="E52" i="10"/>
  <c r="E66" i="10"/>
  <c r="E26" i="10"/>
  <c r="E9" i="10"/>
  <c r="E56" i="10"/>
  <c r="E51" i="10"/>
  <c r="E40" i="10"/>
  <c r="E14" i="10"/>
  <c r="E61" i="10"/>
  <c r="E50" i="10"/>
  <c r="E11" i="10"/>
  <c r="E42" i="10"/>
  <c r="E44" i="10"/>
  <c r="E35" i="10"/>
  <c r="E54" i="10"/>
  <c r="E29" i="10"/>
  <c r="E8" i="10"/>
  <c r="AE43" i="1" l="1"/>
  <c r="AE44" i="1" s="1"/>
  <c r="AE45" i="1" s="1"/>
  <c r="W62" i="1"/>
  <c r="W56" i="1"/>
  <c r="AG24" i="1"/>
  <c r="AG40" i="1" s="1"/>
  <c r="Z47" i="1"/>
  <c r="Z49" i="1" s="1"/>
  <c r="Z69" i="1" s="1"/>
  <c r="P79" i="1"/>
  <c r="P80" i="1" s="1"/>
  <c r="P72" i="1"/>
  <c r="AA42" i="1"/>
  <c r="AB35" i="1"/>
  <c r="AE48" i="1"/>
  <c r="AD44" i="1"/>
  <c r="AD45" i="1" s="1"/>
  <c r="AD48" i="1"/>
  <c r="AD46" i="1"/>
  <c r="Q79" i="1"/>
  <c r="Q80" i="1" s="1"/>
  <c r="Q72" i="1"/>
  <c r="J7" i="10"/>
  <c r="J77" i="1"/>
  <c r="J62" i="1"/>
  <c r="J56" i="1"/>
  <c r="F72" i="1"/>
  <c r="F79" i="1"/>
  <c r="F80" i="1" s="1"/>
  <c r="H78" i="1"/>
  <c r="H7" i="10"/>
  <c r="I70" i="1"/>
  <c r="I78" i="1" s="1"/>
  <c r="I63" i="1"/>
  <c r="K69" i="1"/>
  <c r="K77" i="1" s="1"/>
  <c r="I39" i="10"/>
  <c r="I60" i="10"/>
  <c r="I59" i="10"/>
  <c r="I11" i="10"/>
  <c r="I19" i="10"/>
  <c r="I16" i="10"/>
  <c r="I8" i="10"/>
  <c r="I36" i="10"/>
  <c r="I34" i="10"/>
  <c r="I31" i="10"/>
  <c r="I38" i="10"/>
  <c r="I32" i="10"/>
  <c r="I57" i="10"/>
  <c r="I54" i="10"/>
  <c r="I45" i="10"/>
  <c r="I52" i="10"/>
  <c r="I62" i="10"/>
  <c r="I25" i="10"/>
  <c r="I18" i="10"/>
  <c r="I41" i="10"/>
  <c r="I43" i="10"/>
  <c r="I22" i="10"/>
  <c r="I56" i="10"/>
  <c r="I65" i="10"/>
  <c r="I53" i="10"/>
  <c r="I46" i="10"/>
  <c r="I12" i="10"/>
  <c r="I37" i="10"/>
  <c r="I24" i="10"/>
  <c r="I35" i="10"/>
  <c r="I17" i="10"/>
  <c r="I66" i="10"/>
  <c r="I40" i="10"/>
  <c r="I51" i="10"/>
  <c r="I42" i="10"/>
  <c r="I29" i="10"/>
  <c r="I28" i="10"/>
  <c r="I13" i="10"/>
  <c r="I23" i="10"/>
  <c r="I64" i="10"/>
  <c r="I26" i="10"/>
  <c r="I55" i="10"/>
  <c r="I27" i="10"/>
  <c r="I50" i="10"/>
  <c r="I48" i="10"/>
  <c r="I21" i="10"/>
  <c r="I67" i="10"/>
  <c r="I15" i="10"/>
  <c r="I63" i="10"/>
  <c r="I20" i="10"/>
  <c r="I33" i="10"/>
  <c r="I58" i="10"/>
  <c r="I44" i="10"/>
  <c r="I49" i="10"/>
  <c r="I61" i="10"/>
  <c r="I47" i="10"/>
  <c r="I10" i="10"/>
  <c r="I30" i="10"/>
  <c r="I9" i="10"/>
  <c r="AH24" i="1"/>
  <c r="AH40" i="1" s="1"/>
  <c r="AG30" i="1"/>
  <c r="AG35" i="1" s="1"/>
  <c r="AG42" i="1" s="1"/>
  <c r="AG25" i="1"/>
  <c r="AG41" i="1" s="1"/>
  <c r="AF33" i="1"/>
  <c r="AF35" i="1" s="1"/>
  <c r="V66" i="1"/>
  <c r="V67" i="1" s="1"/>
  <c r="V61" i="10"/>
  <c r="V47" i="10"/>
  <c r="V49" i="10"/>
  <c r="V66" i="10"/>
  <c r="V32" i="10"/>
  <c r="V67" i="10"/>
  <c r="V35" i="10"/>
  <c r="V64" i="10"/>
  <c r="V38" i="10"/>
  <c r="V13" i="10"/>
  <c r="V53" i="10"/>
  <c r="V59" i="10"/>
  <c r="V50" i="10"/>
  <c r="V8" i="10"/>
  <c r="V16" i="10"/>
  <c r="V34" i="10"/>
  <c r="V42" i="10"/>
  <c r="V30" i="10"/>
  <c r="V9" i="10"/>
  <c r="V40" i="10"/>
  <c r="V54" i="10"/>
  <c r="V23" i="10"/>
  <c r="V15" i="10"/>
  <c r="V65" i="10"/>
  <c r="V12" i="10"/>
  <c r="V56" i="10"/>
  <c r="V39" i="10"/>
  <c r="V52" i="10"/>
  <c r="V57" i="10"/>
  <c r="V11" i="10"/>
  <c r="V31" i="10"/>
  <c r="V18" i="10"/>
  <c r="V14" i="10"/>
  <c r="V25" i="10"/>
  <c r="V43" i="10"/>
  <c r="V19" i="10"/>
  <c r="V60" i="10"/>
  <c r="V51" i="10"/>
  <c r="V45" i="10"/>
  <c r="V62" i="10"/>
  <c r="V28" i="10"/>
  <c r="V37" i="10"/>
  <c r="V55" i="10"/>
  <c r="V63" i="10"/>
  <c r="V41" i="10"/>
  <c r="V33" i="10"/>
  <c r="V24" i="10"/>
  <c r="V17" i="10"/>
  <c r="V10" i="10"/>
  <c r="V20" i="10"/>
  <c r="V22" i="10"/>
  <c r="V29" i="10"/>
  <c r="V58" i="10"/>
  <c r="V26" i="10"/>
  <c r="V21" i="10"/>
  <c r="V46" i="10"/>
  <c r="V44" i="10"/>
  <c r="V48" i="10"/>
  <c r="V36" i="10"/>
  <c r="X77" i="1"/>
  <c r="S79" i="1"/>
  <c r="S72" i="1"/>
  <c r="T7" i="10"/>
  <c r="X56" i="1"/>
  <c r="X62" i="1"/>
  <c r="Y77" i="1"/>
  <c r="V78" i="1"/>
  <c r="Y62" i="1"/>
  <c r="Y56" i="1"/>
  <c r="T71" i="1"/>
  <c r="T68" i="1"/>
  <c r="E7" i="10"/>
  <c r="AE46" i="1" l="1"/>
  <c r="W70" i="1"/>
  <c r="W78" i="1" s="1"/>
  <c r="W63" i="1"/>
  <c r="AE47" i="1"/>
  <c r="AE49" i="1" s="1"/>
  <c r="AE51" i="1" s="1"/>
  <c r="AF42" i="1"/>
  <c r="AG43" i="1"/>
  <c r="AB42" i="1"/>
  <c r="AA43" i="1"/>
  <c r="Z51" i="1"/>
  <c r="Z56" i="1" s="1"/>
  <c r="AD47" i="1"/>
  <c r="AD49" i="1" s="1"/>
  <c r="L62" i="1"/>
  <c r="L69" i="1"/>
  <c r="L77" i="1" s="1"/>
  <c r="I66" i="1"/>
  <c r="I67" i="1" s="1"/>
  <c r="G66" i="1"/>
  <c r="G67" i="1" s="1"/>
  <c r="I7" i="10"/>
  <c r="J70" i="1"/>
  <c r="J63" i="1"/>
  <c r="K56" i="1"/>
  <c r="K62" i="1"/>
  <c r="N35" i="1"/>
  <c r="AG33" i="1"/>
  <c r="AH25" i="1"/>
  <c r="AH41" i="1" s="1"/>
  <c r="AI24" i="1"/>
  <c r="AI40" i="1" s="1"/>
  <c r="AH30" i="1"/>
  <c r="Z77" i="1"/>
  <c r="V71" i="1"/>
  <c r="V68" i="1"/>
  <c r="U66" i="1"/>
  <c r="U67" i="1" s="1"/>
  <c r="V7" i="10"/>
  <c r="T79" i="1"/>
  <c r="T80" i="1" s="1"/>
  <c r="T72" i="1"/>
  <c r="Y70" i="1"/>
  <c r="Y63" i="1"/>
  <c r="X70" i="1"/>
  <c r="X63" i="1"/>
  <c r="Z62" i="1"/>
  <c r="S80" i="1"/>
  <c r="D66" i="1"/>
  <c r="D67" i="1" s="1"/>
  <c r="D71" i="1" s="1"/>
  <c r="D79" i="1" s="1"/>
  <c r="AG46" i="1" l="1"/>
  <c r="AG48" i="1"/>
  <c r="AG44" i="1"/>
  <c r="AG45" i="1" s="1"/>
  <c r="AF43" i="1"/>
  <c r="AD51" i="1"/>
  <c r="AH35" i="1"/>
  <c r="AA46" i="1"/>
  <c r="AA48" i="1"/>
  <c r="AA44" i="1"/>
  <c r="AA45" i="1" s="1"/>
  <c r="AB43" i="1"/>
  <c r="L56" i="1"/>
  <c r="I68" i="1"/>
  <c r="I71" i="1"/>
  <c r="I72" i="1" s="1"/>
  <c r="J78" i="1"/>
  <c r="H66" i="1"/>
  <c r="H67" i="1" s="1"/>
  <c r="L70" i="1"/>
  <c r="L63" i="1"/>
  <c r="K46" i="10"/>
  <c r="K39" i="10"/>
  <c r="K51" i="10"/>
  <c r="K49" i="10"/>
  <c r="K25" i="10"/>
  <c r="K24" i="10"/>
  <c r="K11" i="10"/>
  <c r="K15" i="10"/>
  <c r="K54" i="10"/>
  <c r="K9" i="10"/>
  <c r="K64" i="10"/>
  <c r="K63" i="10"/>
  <c r="K18" i="10"/>
  <c r="K42" i="10"/>
  <c r="K14" i="10"/>
  <c r="K31" i="10"/>
  <c r="K36" i="10"/>
  <c r="K33" i="10"/>
  <c r="K40" i="10"/>
  <c r="K55" i="10"/>
  <c r="K65" i="10"/>
  <c r="K30" i="10"/>
  <c r="K44" i="10"/>
  <c r="K13" i="10"/>
  <c r="K17" i="10"/>
  <c r="K52" i="10"/>
  <c r="K12" i="10"/>
  <c r="K60" i="10"/>
  <c r="K53" i="10"/>
  <c r="K21" i="10"/>
  <c r="K22" i="10"/>
  <c r="K41" i="10"/>
  <c r="K43" i="10"/>
  <c r="K57" i="10"/>
  <c r="K45" i="10"/>
  <c r="K27" i="10"/>
  <c r="K48" i="10"/>
  <c r="K10" i="10"/>
  <c r="K67" i="10"/>
  <c r="K62" i="10"/>
  <c r="K61" i="10"/>
  <c r="K28" i="10"/>
  <c r="K56" i="10"/>
  <c r="K58" i="10"/>
  <c r="K59" i="10"/>
  <c r="K47" i="10"/>
  <c r="K37" i="10"/>
  <c r="K38" i="10"/>
  <c r="K8" i="10"/>
  <c r="K19" i="10"/>
  <c r="K32" i="10"/>
  <c r="K29" i="10"/>
  <c r="K66" i="10"/>
  <c r="K26" i="10"/>
  <c r="K23" i="10"/>
  <c r="K34" i="10"/>
  <c r="K20" i="10"/>
  <c r="K50" i="10"/>
  <c r="K35" i="10"/>
  <c r="G71" i="1"/>
  <c r="G68" i="1"/>
  <c r="N42" i="1"/>
  <c r="K70" i="1"/>
  <c r="K78" i="1" s="1"/>
  <c r="K63" i="1"/>
  <c r="AH33" i="1"/>
  <c r="AE69" i="1"/>
  <c r="AI25" i="1"/>
  <c r="AI41" i="1" s="1"/>
  <c r="AJ24" i="1"/>
  <c r="AJ40" i="1" s="1"/>
  <c r="AI30" i="1"/>
  <c r="Z70" i="1"/>
  <c r="Z63" i="1"/>
  <c r="Y78" i="1"/>
  <c r="V79" i="1"/>
  <c r="V80" i="1" s="1"/>
  <c r="V72" i="1"/>
  <c r="AD69" i="1"/>
  <c r="X78" i="1"/>
  <c r="X65" i="10"/>
  <c r="X61" i="10"/>
  <c r="X18" i="10"/>
  <c r="X31" i="10"/>
  <c r="X64" i="10"/>
  <c r="X20" i="10"/>
  <c r="X32" i="10"/>
  <c r="X48" i="10"/>
  <c r="X9" i="10"/>
  <c r="X60" i="10"/>
  <c r="X53" i="10"/>
  <c r="X54" i="10"/>
  <c r="X38" i="10"/>
  <c r="X39" i="10"/>
  <c r="X40" i="10"/>
  <c r="X57" i="10"/>
  <c r="X44" i="10"/>
  <c r="X27" i="10"/>
  <c r="X46" i="10"/>
  <c r="X59" i="10"/>
  <c r="X17" i="10"/>
  <c r="X35" i="10"/>
  <c r="X51" i="10"/>
  <c r="X26" i="10"/>
  <c r="X13" i="10"/>
  <c r="X56" i="10"/>
  <c r="X16" i="10"/>
  <c r="X45" i="10"/>
  <c r="X14" i="10"/>
  <c r="X67" i="10"/>
  <c r="X11" i="10"/>
  <c r="X34" i="10"/>
  <c r="X19" i="10"/>
  <c r="X47" i="10"/>
  <c r="X37" i="10"/>
  <c r="X21" i="10"/>
  <c r="X36" i="10"/>
  <c r="X66" i="10"/>
  <c r="X15" i="10"/>
  <c r="X43" i="10"/>
  <c r="X25" i="10"/>
  <c r="X12" i="10"/>
  <c r="X42" i="10"/>
  <c r="X33" i="10"/>
  <c r="X49" i="10"/>
  <c r="X55" i="10"/>
  <c r="X30" i="10"/>
  <c r="X62" i="10"/>
  <c r="X50" i="10"/>
  <c r="X24" i="10"/>
  <c r="X8" i="10"/>
  <c r="X52" i="10"/>
  <c r="X63" i="10"/>
  <c r="X28" i="10"/>
  <c r="X10" i="10"/>
  <c r="X41" i="10"/>
  <c r="X58" i="10"/>
  <c r="X22" i="10"/>
  <c r="X23" i="10"/>
  <c r="W66" i="1"/>
  <c r="W67" i="1" s="1"/>
  <c r="W14" i="10"/>
  <c r="W18" i="10"/>
  <c r="W22" i="10"/>
  <c r="W52" i="10"/>
  <c r="W20" i="10"/>
  <c r="W17" i="10"/>
  <c r="W23" i="10"/>
  <c r="W21" i="10"/>
  <c r="W32" i="10"/>
  <c r="W64" i="10"/>
  <c r="W58" i="10"/>
  <c r="W40" i="10"/>
  <c r="W35" i="10"/>
  <c r="W38" i="10"/>
  <c r="W13" i="10"/>
  <c r="W44" i="10"/>
  <c r="W16" i="10"/>
  <c r="W37" i="10"/>
  <c r="W27" i="10"/>
  <c r="W39" i="10"/>
  <c r="W10" i="10"/>
  <c r="W36" i="10"/>
  <c r="W43" i="10"/>
  <c r="W65" i="10"/>
  <c r="W45" i="10"/>
  <c r="W66" i="10"/>
  <c r="W54" i="10"/>
  <c r="W25" i="10"/>
  <c r="W30" i="10"/>
  <c r="W34" i="10"/>
  <c r="W19" i="10"/>
  <c r="W53" i="10"/>
  <c r="W42" i="10"/>
  <c r="W67" i="10"/>
  <c r="W50" i="10"/>
  <c r="W11" i="10"/>
  <c r="W55" i="10"/>
  <c r="W9" i="10"/>
  <c r="W57" i="10"/>
  <c r="W46" i="10"/>
  <c r="W24" i="10"/>
  <c r="W51" i="10"/>
  <c r="W8" i="10"/>
  <c r="W59" i="10"/>
  <c r="W62" i="10"/>
  <c r="W48" i="10"/>
  <c r="W63" i="10"/>
  <c r="W29" i="10"/>
  <c r="W26" i="10"/>
  <c r="W33" i="10"/>
  <c r="W60" i="10"/>
  <c r="W47" i="10"/>
  <c r="W41" i="10"/>
  <c r="W56" i="10"/>
  <c r="W31" i="10"/>
  <c r="W49" i="10"/>
  <c r="W15" i="10"/>
  <c r="W61" i="10"/>
  <c r="W12" i="10"/>
  <c r="U68" i="1"/>
  <c r="U71" i="1"/>
  <c r="D80" i="1"/>
  <c r="D68" i="1"/>
  <c r="D72" i="1"/>
  <c r="AH42" i="1" l="1"/>
  <c r="AG47" i="1"/>
  <c r="AG49" i="1" s="1"/>
  <c r="AG51" i="1" s="1"/>
  <c r="AA47" i="1"/>
  <c r="AA49" i="1" s="1"/>
  <c r="AF44" i="1"/>
  <c r="AF45" i="1" s="1"/>
  <c r="AF47" i="1" s="1"/>
  <c r="AF49" i="1" s="1"/>
  <c r="AF69" i="1" s="1"/>
  <c r="AF77" i="1" s="1"/>
  <c r="AF46" i="1"/>
  <c r="AF48" i="1"/>
  <c r="I79" i="1"/>
  <c r="I80" i="1" s="1"/>
  <c r="L35" i="10"/>
  <c r="L56" i="10"/>
  <c r="L50" i="10"/>
  <c r="L55" i="10"/>
  <c r="L51" i="10"/>
  <c r="L41" i="10"/>
  <c r="L61" i="10"/>
  <c r="L47" i="10"/>
  <c r="L66" i="10"/>
  <c r="L19" i="10"/>
  <c r="L52" i="10"/>
  <c r="L44" i="10"/>
  <c r="L16" i="10"/>
  <c r="L28" i="10"/>
  <c r="L21" i="10"/>
  <c r="L33" i="10"/>
  <c r="L14" i="10"/>
  <c r="L54" i="10"/>
  <c r="L49" i="10"/>
  <c r="L22" i="10"/>
  <c r="L59" i="10"/>
  <c r="L15" i="10"/>
  <c r="L42" i="10"/>
  <c r="L13" i="10"/>
  <c r="L48" i="10"/>
  <c r="L43" i="10"/>
  <c r="L39" i="10"/>
  <c r="L8" i="10"/>
  <c r="L23" i="10"/>
  <c r="L57" i="10"/>
  <c r="L24" i="10"/>
  <c r="L29" i="10"/>
  <c r="L26" i="10"/>
  <c r="L64" i="10"/>
  <c r="L27" i="10"/>
  <c r="L53" i="10"/>
  <c r="L12" i="10"/>
  <c r="L63" i="10"/>
  <c r="L32" i="10"/>
  <c r="L65" i="10"/>
  <c r="L10" i="10"/>
  <c r="L34" i="10"/>
  <c r="L38" i="10"/>
  <c r="L37" i="10"/>
  <c r="L11" i="10"/>
  <c r="L36" i="10"/>
  <c r="L30" i="10"/>
  <c r="L25" i="10"/>
  <c r="L58" i="10"/>
  <c r="L45" i="10"/>
  <c r="L18" i="10"/>
  <c r="L62" i="10"/>
  <c r="L20" i="10"/>
  <c r="L9" i="10"/>
  <c r="L31" i="10"/>
  <c r="L40" i="10"/>
  <c r="L46" i="10"/>
  <c r="L60" i="10"/>
  <c r="L67" i="10"/>
  <c r="M10" i="10"/>
  <c r="M64" i="10"/>
  <c r="M46" i="10"/>
  <c r="M8" i="10"/>
  <c r="M43" i="10"/>
  <c r="M16" i="10"/>
  <c r="M13" i="10"/>
  <c r="M44" i="10"/>
  <c r="M21" i="10"/>
  <c r="M67" i="10"/>
  <c r="M36" i="10"/>
  <c r="M17" i="10"/>
  <c r="M40" i="10"/>
  <c r="M52" i="10"/>
  <c r="M32" i="10"/>
  <c r="M34" i="10"/>
  <c r="M49" i="10"/>
  <c r="M27" i="10"/>
  <c r="M42" i="10"/>
  <c r="M20" i="10"/>
  <c r="M62" i="10"/>
  <c r="M58" i="10"/>
  <c r="M11" i="10"/>
  <c r="M57" i="10"/>
  <c r="M31" i="10"/>
  <c r="M22" i="10"/>
  <c r="M33" i="10"/>
  <c r="M24" i="10"/>
  <c r="M19" i="10"/>
  <c r="M55" i="10"/>
  <c r="M61" i="10"/>
  <c r="M56" i="10"/>
  <c r="M25" i="10"/>
  <c r="M38" i="10"/>
  <c r="M48" i="10"/>
  <c r="M51" i="10"/>
  <c r="M12" i="10"/>
  <c r="M63" i="10"/>
  <c r="M50" i="10"/>
  <c r="M66" i="10"/>
  <c r="M26" i="10"/>
  <c r="M54" i="10"/>
  <c r="M9" i="10"/>
  <c r="M14" i="10"/>
  <c r="M29" i="10"/>
  <c r="M53" i="10"/>
  <c r="M41" i="10"/>
  <c r="M35" i="10"/>
  <c r="M28" i="10"/>
  <c r="M60" i="10"/>
  <c r="M45" i="10"/>
  <c r="M65" i="10"/>
  <c r="M30" i="10"/>
  <c r="M15" i="10"/>
  <c r="M39" i="10"/>
  <c r="M59" i="10"/>
  <c r="M23" i="10"/>
  <c r="M47" i="10"/>
  <c r="M37" i="10"/>
  <c r="K7" i="10"/>
  <c r="H68" i="1"/>
  <c r="H71" i="1"/>
  <c r="N43" i="1"/>
  <c r="G79" i="1"/>
  <c r="G72" i="1"/>
  <c r="L78" i="1"/>
  <c r="AI33" i="1"/>
  <c r="AI35" i="1" s="1"/>
  <c r="AB34" i="10"/>
  <c r="AB59" i="10"/>
  <c r="AB10" i="10"/>
  <c r="AB21" i="10"/>
  <c r="AB47" i="10"/>
  <c r="AB49" i="10"/>
  <c r="AB31" i="10"/>
  <c r="AB23" i="10"/>
  <c r="AB46" i="10"/>
  <c r="AB64" i="10"/>
  <c r="AB13" i="10"/>
  <c r="AB12" i="10"/>
  <c r="AB44" i="10"/>
  <c r="AB40" i="10"/>
  <c r="AB55" i="10"/>
  <c r="AB43" i="10"/>
  <c r="AB67" i="10"/>
  <c r="AB18" i="10"/>
  <c r="AB42" i="10"/>
  <c r="AB60" i="10"/>
  <c r="AB8" i="10"/>
  <c r="AB24" i="10"/>
  <c r="AB26" i="10"/>
  <c r="AB19" i="10"/>
  <c r="AB57" i="10"/>
  <c r="AB27" i="10"/>
  <c r="AB25" i="10"/>
  <c r="AB54" i="10"/>
  <c r="AB38" i="10"/>
  <c r="AB17" i="10"/>
  <c r="AB65" i="10"/>
  <c r="AB66" i="10"/>
  <c r="AB22" i="10"/>
  <c r="AB58" i="10"/>
  <c r="AB56" i="10"/>
  <c r="AB20" i="10"/>
  <c r="AB9" i="10"/>
  <c r="AB37" i="10"/>
  <c r="AB45" i="10"/>
  <c r="AB63" i="10"/>
  <c r="AB32" i="10"/>
  <c r="AB39" i="10"/>
  <c r="AB16" i="10"/>
  <c r="AB14" i="10"/>
  <c r="AB52" i="10"/>
  <c r="AB48" i="10"/>
  <c r="AB11" i="10"/>
  <c r="AB29" i="10"/>
  <c r="AB41" i="10"/>
  <c r="AB62" i="10"/>
  <c r="AB30" i="10"/>
  <c r="AB15" i="10"/>
  <c r="AB28" i="10"/>
  <c r="AB51" i="10"/>
  <c r="AB61" i="10"/>
  <c r="AB50" i="10"/>
  <c r="AB53" i="10"/>
  <c r="AB36" i="10"/>
  <c r="AB35" i="10"/>
  <c r="AE77" i="1"/>
  <c r="AE56" i="1"/>
  <c r="AE62" i="1"/>
  <c r="AK24" i="1"/>
  <c r="AK40" i="1" s="1"/>
  <c r="AJ30" i="1"/>
  <c r="AJ35" i="1" s="1"/>
  <c r="AJ42" i="1" s="1"/>
  <c r="AJ25" i="1"/>
  <c r="AJ41" i="1" s="1"/>
  <c r="W7" i="10"/>
  <c r="X7" i="10"/>
  <c r="AD77" i="1"/>
  <c r="U79" i="1"/>
  <c r="U72" i="1"/>
  <c r="AD62" i="1"/>
  <c r="AD56" i="1"/>
  <c r="Z78" i="1"/>
  <c r="Y66" i="10"/>
  <c r="Y54" i="10"/>
  <c r="Y17" i="10"/>
  <c r="Y25" i="10"/>
  <c r="Y45" i="10"/>
  <c r="Y21" i="10"/>
  <c r="Y16" i="10"/>
  <c r="Y42" i="10"/>
  <c r="Y26" i="10"/>
  <c r="Y48" i="10"/>
  <c r="Y35" i="10"/>
  <c r="Y20" i="10"/>
  <c r="Y41" i="10"/>
  <c r="Y49" i="10"/>
  <c r="Y58" i="10"/>
  <c r="Y44" i="10"/>
  <c r="Y31" i="10"/>
  <c r="Y23" i="10"/>
  <c r="Y61" i="10"/>
  <c r="Y18" i="10"/>
  <c r="Y33" i="10"/>
  <c r="Y24" i="10"/>
  <c r="Y59" i="10"/>
  <c r="Y53" i="10"/>
  <c r="Y65" i="10"/>
  <c r="Y38" i="10"/>
  <c r="Y52" i="10"/>
  <c r="Y63" i="10"/>
  <c r="Y34" i="10"/>
  <c r="Y64" i="10"/>
  <c r="Y62" i="10"/>
  <c r="Y43" i="10"/>
  <c r="Y32" i="10"/>
  <c r="Y15" i="10"/>
  <c r="Y57" i="10"/>
  <c r="Y13" i="10"/>
  <c r="Y11" i="10"/>
  <c r="Y67" i="10"/>
  <c r="Y40" i="10"/>
  <c r="Y8" i="10"/>
  <c r="Y47" i="10"/>
  <c r="Y28" i="10"/>
  <c r="Y60" i="10"/>
  <c r="Y56" i="10"/>
  <c r="Y55" i="10"/>
  <c r="Y22" i="10"/>
  <c r="Y46" i="10"/>
  <c r="Y36" i="10"/>
  <c r="Y51" i="10"/>
  <c r="Y12" i="10"/>
  <c r="Y9" i="10"/>
  <c r="Y39" i="10"/>
  <c r="Y29" i="10"/>
  <c r="Y27" i="10"/>
  <c r="Y19" i="10"/>
  <c r="Y14" i="10"/>
  <c r="Y10" i="10"/>
  <c r="Y50" i="10"/>
  <c r="Y37" i="10"/>
  <c r="W71" i="1"/>
  <c r="W68" i="1"/>
  <c r="AI42" i="1" l="1"/>
  <c r="AI43" i="1" s="1"/>
  <c r="AA51" i="1"/>
  <c r="AB49" i="1"/>
  <c r="AA69" i="1"/>
  <c r="AH43" i="1"/>
  <c r="AF51" i="1"/>
  <c r="AJ43" i="1"/>
  <c r="J66" i="1"/>
  <c r="J67" i="1" s="1"/>
  <c r="M7" i="10"/>
  <c r="G80" i="1"/>
  <c r="L7" i="10"/>
  <c r="H72" i="1"/>
  <c r="H79" i="1"/>
  <c r="H80" i="1" s="1"/>
  <c r="AE70" i="1"/>
  <c r="AE63" i="1"/>
  <c r="AG69" i="1"/>
  <c r="AK25" i="1"/>
  <c r="AK41" i="1" s="1"/>
  <c r="AL24" i="1"/>
  <c r="AL40" i="1" s="1"/>
  <c r="AK30" i="1"/>
  <c r="AB7" i="10"/>
  <c r="AJ33" i="1"/>
  <c r="Y66" i="1"/>
  <c r="Y67" i="1" s="1"/>
  <c r="W79" i="1"/>
  <c r="W80" i="1" s="1"/>
  <c r="W72" i="1"/>
  <c r="Y7" i="10"/>
  <c r="AD70" i="1"/>
  <c r="AD63" i="1"/>
  <c r="X66" i="1"/>
  <c r="X67" i="1" s="1"/>
  <c r="U80" i="1"/>
  <c r="AB51" i="1" l="1"/>
  <c r="AA62" i="1"/>
  <c r="AA56" i="1"/>
  <c r="AB56" i="1" s="1"/>
  <c r="AK35" i="1"/>
  <c r="AJ44" i="1"/>
  <c r="AJ45" i="1" s="1"/>
  <c r="AJ46" i="1"/>
  <c r="AJ48" i="1"/>
  <c r="AH46" i="1"/>
  <c r="AH48" i="1"/>
  <c r="AH44" i="1"/>
  <c r="AH45" i="1" s="1"/>
  <c r="AF56" i="1"/>
  <c r="AF62" i="1"/>
  <c r="AA77" i="1"/>
  <c r="AB77" i="1" s="1"/>
  <c r="AB69" i="1"/>
  <c r="AI48" i="1"/>
  <c r="AI45" i="1"/>
  <c r="AI47" i="1" s="1"/>
  <c r="AI49" i="1" s="1"/>
  <c r="AI51" i="1" s="1"/>
  <c r="AI44" i="1"/>
  <c r="AI46" i="1"/>
  <c r="K66" i="1"/>
  <c r="K67" i="1" s="1"/>
  <c r="L66" i="1"/>
  <c r="L67" i="1" s="1"/>
  <c r="J68" i="1"/>
  <c r="J71" i="1"/>
  <c r="M69" i="1"/>
  <c r="N49" i="1"/>
  <c r="AL30" i="1"/>
  <c r="AM24" i="1"/>
  <c r="AM40" i="1" s="1"/>
  <c r="AL25" i="1"/>
  <c r="AL41" i="1" s="1"/>
  <c r="AG77" i="1"/>
  <c r="AE78" i="1"/>
  <c r="AC56" i="10"/>
  <c r="AC63" i="10"/>
  <c r="AC20" i="10"/>
  <c r="AC65" i="10"/>
  <c r="AC43" i="10"/>
  <c r="AC27" i="10"/>
  <c r="AC16" i="10"/>
  <c r="AC26" i="10"/>
  <c r="AC40" i="10"/>
  <c r="AC12" i="10"/>
  <c r="AC64" i="10"/>
  <c r="AC62" i="10"/>
  <c r="AC15" i="10"/>
  <c r="AC45" i="10"/>
  <c r="AC35" i="10"/>
  <c r="AC59" i="10"/>
  <c r="AC48" i="10"/>
  <c r="AC53" i="10"/>
  <c r="AC32" i="10"/>
  <c r="AC23" i="10"/>
  <c r="AC37" i="10"/>
  <c r="AC25" i="10"/>
  <c r="AC18" i="10"/>
  <c r="AC51" i="10"/>
  <c r="AC42" i="10"/>
  <c r="AC29" i="10"/>
  <c r="AC49" i="10"/>
  <c r="AC50" i="10"/>
  <c r="AC28" i="10"/>
  <c r="AC17" i="10"/>
  <c r="AC10" i="10"/>
  <c r="AC46" i="10"/>
  <c r="AC31" i="10"/>
  <c r="AC58" i="10"/>
  <c r="AC21" i="10"/>
  <c r="AC57" i="10"/>
  <c r="AC60" i="10"/>
  <c r="AC8" i="10"/>
  <c r="AC14" i="10"/>
  <c r="AC61" i="10"/>
  <c r="AC33" i="10"/>
  <c r="AC66" i="10"/>
  <c r="AC9" i="10"/>
  <c r="AC44" i="10"/>
  <c r="AC67" i="10"/>
  <c r="AC11" i="10"/>
  <c r="AC36" i="10"/>
  <c r="AC54" i="10"/>
  <c r="AC39" i="10"/>
  <c r="AC55" i="10"/>
  <c r="AC41" i="10"/>
  <c r="AC52" i="10"/>
  <c r="AC22" i="10"/>
  <c r="AC19" i="10"/>
  <c r="AC30" i="10"/>
  <c r="AC24" i="10"/>
  <c r="AC38" i="10"/>
  <c r="AC47" i="10"/>
  <c r="AC13" i="10"/>
  <c r="AK33" i="1"/>
  <c r="AG62" i="1"/>
  <c r="AG56" i="1"/>
  <c r="AE66" i="1"/>
  <c r="AE67" i="1" s="1"/>
  <c r="X68" i="1"/>
  <c r="X71" i="1"/>
  <c r="Z35" i="10"/>
  <c r="Z9" i="10"/>
  <c r="Z34" i="10"/>
  <c r="Z49" i="10"/>
  <c r="Z8" i="10"/>
  <c r="Z42" i="10"/>
  <c r="Z23" i="10"/>
  <c r="Z38" i="10"/>
  <c r="Z20" i="10"/>
  <c r="Z28" i="10"/>
  <c r="Z48" i="10"/>
  <c r="Z45" i="10"/>
  <c r="Z14" i="10"/>
  <c r="Z26" i="10"/>
  <c r="Z33" i="10"/>
  <c r="Z39" i="10"/>
  <c r="Z41" i="10"/>
  <c r="Z27" i="10"/>
  <c r="Z12" i="10"/>
  <c r="Z57" i="10"/>
  <c r="Z11" i="10"/>
  <c r="Z21" i="10"/>
  <c r="Z63" i="10"/>
  <c r="Z51" i="10"/>
  <c r="Z67" i="10"/>
  <c r="Z10" i="10"/>
  <c r="Z44" i="10"/>
  <c r="Z54" i="10"/>
  <c r="Z32" i="10"/>
  <c r="Z62" i="10"/>
  <c r="Z25" i="10"/>
  <c r="Z52" i="10"/>
  <c r="Z29" i="10"/>
  <c r="Z36" i="10"/>
  <c r="Z17" i="10"/>
  <c r="Z37" i="10"/>
  <c r="Z53" i="10"/>
  <c r="Z46" i="10"/>
  <c r="Z55" i="10"/>
  <c r="Z16" i="10"/>
  <c r="Z47" i="10"/>
  <c r="Z50" i="10"/>
  <c r="Z40" i="10"/>
  <c r="Z30" i="10"/>
  <c r="Z60" i="10"/>
  <c r="Z56" i="10"/>
  <c r="Z43" i="10"/>
  <c r="Z24" i="10"/>
  <c r="Z64" i="10"/>
  <c r="Z13" i="10"/>
  <c r="Z18" i="10"/>
  <c r="Z65" i="10"/>
  <c r="Z61" i="10"/>
  <c r="Z19" i="10"/>
  <c r="Z66" i="10"/>
  <c r="Z59" i="10"/>
  <c r="Z58" i="10"/>
  <c r="Z15" i="10"/>
  <c r="Z22" i="10"/>
  <c r="AD78" i="1"/>
  <c r="Y68" i="1"/>
  <c r="Y71" i="1"/>
  <c r="Z66" i="1"/>
  <c r="Z67" i="1" s="1"/>
  <c r="AA17" i="10"/>
  <c r="AA38" i="10"/>
  <c r="AA43" i="10"/>
  <c r="AA28" i="10"/>
  <c r="AA63" i="10"/>
  <c r="AA25" i="10"/>
  <c r="AA54" i="10"/>
  <c r="AA20" i="10"/>
  <c r="AA10" i="10"/>
  <c r="AA47" i="10"/>
  <c r="AA48" i="10"/>
  <c r="AA42" i="10"/>
  <c r="AA50" i="10"/>
  <c r="AA65" i="10"/>
  <c r="AA52" i="10"/>
  <c r="AA9" i="10"/>
  <c r="AA31" i="10"/>
  <c r="AA13" i="10"/>
  <c r="AA39" i="10"/>
  <c r="AA8" i="10"/>
  <c r="AA67" i="10"/>
  <c r="AA49" i="10"/>
  <c r="AA53" i="10"/>
  <c r="AA12" i="10"/>
  <c r="AA37" i="10"/>
  <c r="AA60" i="10"/>
  <c r="AA15" i="10"/>
  <c r="AA41" i="10"/>
  <c r="AA19" i="10"/>
  <c r="AA44" i="10"/>
  <c r="AA36" i="10"/>
  <c r="AA61" i="10"/>
  <c r="AA46" i="10"/>
  <c r="AA21" i="10"/>
  <c r="AA23" i="10"/>
  <c r="AA14" i="10"/>
  <c r="AA64" i="10"/>
  <c r="AA57" i="10"/>
  <c r="AA62" i="10"/>
  <c r="AA11" i="10"/>
  <c r="AA59" i="10"/>
  <c r="AA66" i="10"/>
  <c r="AA56" i="10"/>
  <c r="AA16" i="10"/>
  <c r="AA40" i="10"/>
  <c r="AA51" i="10"/>
  <c r="AA29" i="10"/>
  <c r="AA18" i="10"/>
  <c r="AA26" i="10"/>
  <c r="AA34" i="10"/>
  <c r="AA22" i="10"/>
  <c r="AA58" i="10"/>
  <c r="AA33" i="10"/>
  <c r="AA24" i="10"/>
  <c r="AA27" i="10"/>
  <c r="AA45" i="10"/>
  <c r="AA35" i="10"/>
  <c r="AA55" i="10"/>
  <c r="AA30" i="10"/>
  <c r="AH47" i="1" l="1"/>
  <c r="AH49" i="1" s="1"/>
  <c r="AH69" i="1" s="1"/>
  <c r="AH77" i="1" s="1"/>
  <c r="AK42" i="1"/>
  <c r="AK43" i="1" s="1"/>
  <c r="AF70" i="1"/>
  <c r="AF78" i="1" s="1"/>
  <c r="AF63" i="1"/>
  <c r="AH51" i="1"/>
  <c r="AJ47" i="1"/>
  <c r="AJ49" i="1" s="1"/>
  <c r="AJ51" i="1" s="1"/>
  <c r="AA63" i="1"/>
  <c r="AB63" i="1" s="1"/>
  <c r="AA70" i="1"/>
  <c r="AB62" i="1"/>
  <c r="N54" i="10"/>
  <c r="N8" i="10"/>
  <c r="N56" i="10"/>
  <c r="N53" i="10"/>
  <c r="N58" i="10"/>
  <c r="N11" i="10"/>
  <c r="N57" i="10"/>
  <c r="N17" i="10"/>
  <c r="N10" i="10"/>
  <c r="N35" i="10"/>
  <c r="N67" i="10"/>
  <c r="N25" i="10"/>
  <c r="N18" i="10"/>
  <c r="N26" i="10"/>
  <c r="N27" i="10"/>
  <c r="N12" i="10"/>
  <c r="N64" i="10"/>
  <c r="N45" i="10"/>
  <c r="N48" i="10"/>
  <c r="N47" i="10"/>
  <c r="N52" i="10"/>
  <c r="N60" i="10"/>
  <c r="N40" i="10"/>
  <c r="N55" i="10"/>
  <c r="N63" i="10"/>
  <c r="N61" i="10"/>
  <c r="N41" i="10"/>
  <c r="N30" i="10"/>
  <c r="N49" i="10"/>
  <c r="N65" i="10"/>
  <c r="N28" i="10"/>
  <c r="N38" i="10"/>
  <c r="N22" i="10"/>
  <c r="N33" i="10"/>
  <c r="N9" i="10"/>
  <c r="N21" i="10"/>
  <c r="N59" i="10"/>
  <c r="N14" i="10"/>
  <c r="N66" i="10"/>
  <c r="N46" i="10"/>
  <c r="N20" i="10"/>
  <c r="N32" i="10"/>
  <c r="N39" i="10"/>
  <c r="N43" i="10"/>
  <c r="N37" i="10"/>
  <c r="N62" i="10"/>
  <c r="N51" i="10"/>
  <c r="N42" i="10"/>
  <c r="N29" i="10"/>
  <c r="N34" i="10"/>
  <c r="N15" i="10"/>
  <c r="N13" i="10"/>
  <c r="N31" i="10"/>
  <c r="N50" i="10"/>
  <c r="N24" i="10"/>
  <c r="N44" i="10"/>
  <c r="N23" i="10"/>
  <c r="N36" i="10"/>
  <c r="N16" i="10"/>
  <c r="K71" i="1"/>
  <c r="K68" i="1"/>
  <c r="L68" i="1"/>
  <c r="L71" i="1"/>
  <c r="M77" i="1"/>
  <c r="N77" i="1" s="1"/>
  <c r="N69" i="1"/>
  <c r="M56" i="1"/>
  <c r="N56" i="1" s="1"/>
  <c r="M62" i="1"/>
  <c r="N51" i="1"/>
  <c r="J79" i="1"/>
  <c r="J72" i="1"/>
  <c r="AE71" i="1"/>
  <c r="AE68" i="1"/>
  <c r="AM25" i="1"/>
  <c r="AM41" i="1" s="1"/>
  <c r="AN24" i="1"/>
  <c r="AN40" i="1" s="1"/>
  <c r="AM30" i="1"/>
  <c r="AM35" i="1" s="1"/>
  <c r="AM42" i="1" s="1"/>
  <c r="AG70" i="1"/>
  <c r="AG63" i="1"/>
  <c r="AC7" i="10"/>
  <c r="AL33" i="1"/>
  <c r="AL35" i="1" s="1"/>
  <c r="Z71" i="1"/>
  <c r="Z68" i="1"/>
  <c r="AA7" i="10"/>
  <c r="Y79" i="1"/>
  <c r="Y80" i="1" s="1"/>
  <c r="Y72" i="1"/>
  <c r="X72" i="1"/>
  <c r="X79" i="1"/>
  <c r="Z7" i="10"/>
  <c r="AM43" i="1" l="1"/>
  <c r="AM46" i="1" s="1"/>
  <c r="AJ69" i="1"/>
  <c r="AL42" i="1"/>
  <c r="AL43" i="1" s="1"/>
  <c r="AM48" i="1"/>
  <c r="AM44" i="1"/>
  <c r="AM45" i="1" s="1"/>
  <c r="AB70" i="1"/>
  <c r="AA78" i="1"/>
  <c r="AB78" i="1" s="1"/>
  <c r="AH62" i="1"/>
  <c r="AH56" i="1"/>
  <c r="AK46" i="1"/>
  <c r="AK48" i="1"/>
  <c r="AK44" i="1"/>
  <c r="AK45" i="1" s="1"/>
  <c r="AI69" i="1"/>
  <c r="AI77" i="1" s="1"/>
  <c r="N7" i="10"/>
  <c r="L79" i="1"/>
  <c r="L80" i="1" s="1"/>
  <c r="L72" i="1"/>
  <c r="J80" i="1"/>
  <c r="M70" i="1"/>
  <c r="N62" i="1"/>
  <c r="M63" i="1"/>
  <c r="K72" i="1"/>
  <c r="K79" i="1"/>
  <c r="K80" i="1" s="1"/>
  <c r="AG21" i="10"/>
  <c r="AG39" i="10"/>
  <c r="AG54" i="10"/>
  <c r="AG22" i="10"/>
  <c r="AG31" i="10"/>
  <c r="AG55" i="10"/>
  <c r="AG9" i="10"/>
  <c r="AG23" i="10"/>
  <c r="AG57" i="10"/>
  <c r="AG50" i="10"/>
  <c r="AG49" i="10"/>
  <c r="AG14" i="10"/>
  <c r="AG67" i="10"/>
  <c r="AG60" i="10"/>
  <c r="AG35" i="10"/>
  <c r="AG36" i="10"/>
  <c r="AG19" i="10"/>
  <c r="AG25" i="10"/>
  <c r="AG59" i="10"/>
  <c r="AG43" i="10"/>
  <c r="AG33" i="10"/>
  <c r="AG30" i="10"/>
  <c r="AG52" i="10"/>
  <c r="AG8" i="10"/>
  <c r="AG41" i="10"/>
  <c r="AG42" i="10"/>
  <c r="AG66" i="10"/>
  <c r="AG27" i="10"/>
  <c r="AG26" i="10"/>
  <c r="AG56" i="10"/>
  <c r="AG11" i="10"/>
  <c r="AG48" i="10"/>
  <c r="AG64" i="10"/>
  <c r="AG45" i="10"/>
  <c r="AG40" i="10"/>
  <c r="AG62" i="10"/>
  <c r="AG16" i="10"/>
  <c r="AG12" i="10"/>
  <c r="AG32" i="10"/>
  <c r="AG10" i="10"/>
  <c r="AG15" i="10"/>
  <c r="AG61" i="10"/>
  <c r="AG46" i="10"/>
  <c r="AG18" i="10"/>
  <c r="AG20" i="10"/>
  <c r="AG58" i="10"/>
  <c r="AG24" i="10"/>
  <c r="AG44" i="10"/>
  <c r="AG65" i="10"/>
  <c r="AG51" i="10"/>
  <c r="AG13" i="10"/>
  <c r="AG37" i="10"/>
  <c r="AG17" i="10"/>
  <c r="AG29" i="10"/>
  <c r="AG34" i="10"/>
  <c r="AG53" i="10"/>
  <c r="AG47" i="10"/>
  <c r="AG63" i="10"/>
  <c r="AG28" i="10"/>
  <c r="AM33" i="1"/>
  <c r="AF42" i="10"/>
  <c r="AF65" i="10"/>
  <c r="AF54" i="10"/>
  <c r="AF53" i="10"/>
  <c r="AF21" i="10"/>
  <c r="AF63" i="10"/>
  <c r="AF66" i="10"/>
  <c r="AF61" i="10"/>
  <c r="AF33" i="10"/>
  <c r="AF24" i="10"/>
  <c r="AF67" i="10"/>
  <c r="AF48" i="10"/>
  <c r="AF57" i="10"/>
  <c r="AF9" i="10"/>
  <c r="AF31" i="10"/>
  <c r="AF58" i="10"/>
  <c r="AF52" i="10"/>
  <c r="AF14" i="10"/>
  <c r="AF26" i="10"/>
  <c r="AF22" i="10"/>
  <c r="AF28" i="10"/>
  <c r="AF32" i="10"/>
  <c r="AF39" i="10"/>
  <c r="AF41" i="10"/>
  <c r="AF55" i="10"/>
  <c r="AF51" i="10"/>
  <c r="AF49" i="10"/>
  <c r="AF27" i="10"/>
  <c r="AF40" i="10"/>
  <c r="AF10" i="10"/>
  <c r="AF18" i="10"/>
  <c r="AF62" i="10"/>
  <c r="AF60" i="10"/>
  <c r="AF16" i="10"/>
  <c r="AF35" i="10"/>
  <c r="AF23" i="10"/>
  <c r="AF34" i="10"/>
  <c r="AF47" i="10"/>
  <c r="AF56" i="10"/>
  <c r="AF46" i="10"/>
  <c r="AF30" i="10"/>
  <c r="AF50" i="10"/>
  <c r="AF15" i="10"/>
  <c r="AF59" i="10"/>
  <c r="AF43" i="10"/>
  <c r="AF19" i="10"/>
  <c r="AF13" i="10"/>
  <c r="AF12" i="10"/>
  <c r="AF17" i="10"/>
  <c r="AF36" i="10"/>
  <c r="AF64" i="10"/>
  <c r="AF20" i="10"/>
  <c r="AF29" i="10"/>
  <c r="AF25" i="10"/>
  <c r="AF44" i="10"/>
  <c r="AF11" i="10"/>
  <c r="AF8" i="10"/>
  <c r="AF38" i="10"/>
  <c r="AF45" i="10"/>
  <c r="AE52" i="10"/>
  <c r="AE51" i="10"/>
  <c r="AE26" i="10"/>
  <c r="AE33" i="10"/>
  <c r="AE64" i="10"/>
  <c r="AE12" i="10"/>
  <c r="AE34" i="10"/>
  <c r="AE42" i="10"/>
  <c r="AE49" i="10"/>
  <c r="AE61" i="10"/>
  <c r="AE62" i="10"/>
  <c r="AE28" i="10"/>
  <c r="AE22" i="10"/>
  <c r="AE59" i="10"/>
  <c r="AE25" i="10"/>
  <c r="AE65" i="10"/>
  <c r="AE11" i="10"/>
  <c r="AE20" i="10"/>
  <c r="AE53" i="10"/>
  <c r="AE55" i="10"/>
  <c r="AE21" i="10"/>
  <c r="AE41" i="10"/>
  <c r="AE13" i="10"/>
  <c r="AE63" i="10"/>
  <c r="AE8" i="10"/>
  <c r="AE39" i="10"/>
  <c r="AE38" i="10"/>
  <c r="AE23" i="10"/>
  <c r="AE31" i="10"/>
  <c r="AE56" i="10"/>
  <c r="AE50" i="10"/>
  <c r="AE15" i="10"/>
  <c r="AE32" i="10"/>
  <c r="AE18" i="10"/>
  <c r="AE10" i="10"/>
  <c r="AE24" i="10"/>
  <c r="AE57" i="10"/>
  <c r="AE29" i="10"/>
  <c r="AE66" i="10"/>
  <c r="AE27" i="10"/>
  <c r="AE16" i="10"/>
  <c r="AE37" i="10"/>
  <c r="AE44" i="10"/>
  <c r="AE45" i="10"/>
  <c r="AE54" i="10"/>
  <c r="AE60" i="10"/>
  <c r="AE19" i="10"/>
  <c r="AE30" i="10"/>
  <c r="AE67" i="10"/>
  <c r="AE9" i="10"/>
  <c r="AE40" i="10"/>
  <c r="AE58" i="10"/>
  <c r="AE35" i="10"/>
  <c r="AE46" i="10"/>
  <c r="AE48" i="10"/>
  <c r="AE17" i="10"/>
  <c r="AE47" i="10"/>
  <c r="AE14" i="10"/>
  <c r="AE43" i="10"/>
  <c r="AF66" i="1"/>
  <c r="AF67" i="1" s="1"/>
  <c r="AG78" i="1"/>
  <c r="AJ56" i="1"/>
  <c r="AJ62" i="1"/>
  <c r="AI56" i="1"/>
  <c r="AI62" i="1"/>
  <c r="AE79" i="1"/>
  <c r="AE80" i="1" s="1"/>
  <c r="AE72" i="1"/>
  <c r="AD36" i="10"/>
  <c r="AD54" i="10"/>
  <c r="AD63" i="10"/>
  <c r="AD15" i="10"/>
  <c r="AD27" i="10"/>
  <c r="AD26" i="10"/>
  <c r="AD16" i="10"/>
  <c r="AD10" i="10"/>
  <c r="AD24" i="10"/>
  <c r="AD56" i="10"/>
  <c r="AD55" i="10"/>
  <c r="AD44" i="10"/>
  <c r="AD23" i="10"/>
  <c r="AD51" i="10"/>
  <c r="AD62" i="10"/>
  <c r="AD53" i="10"/>
  <c r="AD67" i="10"/>
  <c r="AD59" i="10"/>
  <c r="AD13" i="10"/>
  <c r="AD30" i="10"/>
  <c r="AD66" i="10"/>
  <c r="AD28" i="10"/>
  <c r="AD11" i="10"/>
  <c r="AD22" i="10"/>
  <c r="AD42" i="10"/>
  <c r="AD14" i="10"/>
  <c r="AD43" i="10"/>
  <c r="AD47" i="10"/>
  <c r="AD48" i="10"/>
  <c r="AD37" i="10"/>
  <c r="AD58" i="10"/>
  <c r="AD41" i="10"/>
  <c r="AD60" i="10"/>
  <c r="AD20" i="10"/>
  <c r="AD32" i="10"/>
  <c r="AD57" i="10"/>
  <c r="AD33" i="10"/>
  <c r="AD18" i="10"/>
  <c r="AD34" i="10"/>
  <c r="AD49" i="10"/>
  <c r="AD21" i="10"/>
  <c r="AD50" i="10"/>
  <c r="AD46" i="10"/>
  <c r="AD12" i="10"/>
  <c r="AD25" i="10"/>
  <c r="AD38" i="10"/>
  <c r="AD64" i="10"/>
  <c r="AD61" i="10"/>
  <c r="AD29" i="10"/>
  <c r="AD52" i="10"/>
  <c r="AD9" i="10"/>
  <c r="AD45" i="10"/>
  <c r="AD19" i="10"/>
  <c r="AD40" i="10"/>
  <c r="AD65" i="10"/>
  <c r="AD31" i="10"/>
  <c r="AD8" i="10"/>
  <c r="AD17" i="10"/>
  <c r="AD39" i="10"/>
  <c r="AJ77" i="1"/>
  <c r="AN30" i="1"/>
  <c r="AO24" i="1"/>
  <c r="AO40" i="1" s="1"/>
  <c r="AN25" i="1"/>
  <c r="AN41" i="1" s="1"/>
  <c r="AD66" i="1"/>
  <c r="AD67" i="1" s="1"/>
  <c r="AA66" i="1"/>
  <c r="AA67" i="1" s="1"/>
  <c r="X80" i="1"/>
  <c r="Z79" i="1"/>
  <c r="Z80" i="1" s="1"/>
  <c r="Z72" i="1"/>
  <c r="AM47" i="1" l="1"/>
  <c r="AM49" i="1" s="1"/>
  <c r="AM51" i="1" s="1"/>
  <c r="AK47" i="1"/>
  <c r="AN35" i="1"/>
  <c r="AK49" i="1"/>
  <c r="AH63" i="1"/>
  <c r="AH70" i="1"/>
  <c r="AH78" i="1" s="1"/>
  <c r="AL46" i="1"/>
  <c r="AL48" i="1"/>
  <c r="AL44" i="1"/>
  <c r="AL45" i="1" s="1"/>
  <c r="M66" i="1"/>
  <c r="M67" i="1" s="1"/>
  <c r="M78" i="1"/>
  <c r="N78" i="1" s="1"/>
  <c r="N70" i="1"/>
  <c r="N63" i="1"/>
  <c r="AF7" i="10"/>
  <c r="AR24" i="1"/>
  <c r="AR40" i="1" s="1"/>
  <c r="AO30" i="1"/>
  <c r="AO25" i="1"/>
  <c r="AO41" i="1" s="1"/>
  <c r="AF68" i="1"/>
  <c r="AF71" i="1"/>
  <c r="AD7" i="10"/>
  <c r="AJ70" i="1"/>
  <c r="AJ63" i="1"/>
  <c r="AE7" i="10"/>
  <c r="AN33" i="1"/>
  <c r="AI70" i="1"/>
  <c r="AI63" i="1"/>
  <c r="AG7" i="10"/>
  <c r="AA71" i="1"/>
  <c r="AA68" i="1"/>
  <c r="AB68" i="1" s="1"/>
  <c r="AB67" i="1"/>
  <c r="AD71" i="1"/>
  <c r="AD68" i="1"/>
  <c r="AK51" i="1" l="1"/>
  <c r="AP41" i="1"/>
  <c r="AL47" i="1"/>
  <c r="AL49" i="1" s="1"/>
  <c r="AL51" i="1" s="1"/>
  <c r="AN42" i="1"/>
  <c r="AN43" i="1" s="1"/>
  <c r="AM69" i="1"/>
  <c r="M71" i="1"/>
  <c r="N67" i="1"/>
  <c r="M68" i="1"/>
  <c r="N68" i="1" s="1"/>
  <c r="AI66" i="1"/>
  <c r="AI67" i="1" s="1"/>
  <c r="AJ66" i="1"/>
  <c r="AJ67" i="1" s="1"/>
  <c r="AI78" i="1"/>
  <c r="AG66" i="1"/>
  <c r="AG67" i="1" s="1"/>
  <c r="AO33" i="1"/>
  <c r="AO35" i="1" s="1"/>
  <c r="AP25" i="1"/>
  <c r="AK69" i="1"/>
  <c r="AF79" i="1"/>
  <c r="AF80" i="1" s="1"/>
  <c r="AF72" i="1"/>
  <c r="AR30" i="1"/>
  <c r="AR35" i="1" s="1"/>
  <c r="AS24" i="1"/>
  <c r="AS40" i="1" s="1"/>
  <c r="AR25" i="1"/>
  <c r="AR41" i="1" s="1"/>
  <c r="AH66" i="1"/>
  <c r="AH67" i="1" s="1"/>
  <c r="AJ78" i="1"/>
  <c r="AA79" i="1"/>
  <c r="AB71" i="1"/>
  <c r="AA72" i="1"/>
  <c r="AB72" i="1" s="1"/>
  <c r="AD79" i="1"/>
  <c r="AD72" i="1"/>
  <c r="AL69" i="1" l="1"/>
  <c r="AO42" i="1"/>
  <c r="AP35" i="1"/>
  <c r="AN44" i="1"/>
  <c r="AN45" i="1" s="1"/>
  <c r="AN46" i="1"/>
  <c r="AN48" i="1"/>
  <c r="AR42" i="1"/>
  <c r="AR43" i="1" s="1"/>
  <c r="AJ24" i="10"/>
  <c r="M79" i="1"/>
  <c r="N71" i="1"/>
  <c r="M72" i="1"/>
  <c r="N72" i="1" s="1"/>
  <c r="AK56" i="1"/>
  <c r="AK62" i="1"/>
  <c r="AI36" i="10"/>
  <c r="AI43" i="10"/>
  <c r="AI52" i="10"/>
  <c r="AI33" i="10"/>
  <c r="AI13" i="10"/>
  <c r="AI16" i="10"/>
  <c r="AI62" i="10"/>
  <c r="AI66" i="10"/>
  <c r="AI35" i="10"/>
  <c r="AI53" i="10"/>
  <c r="AI21" i="10"/>
  <c r="AI47" i="10"/>
  <c r="AI56" i="10"/>
  <c r="AI31" i="10"/>
  <c r="AI44" i="10"/>
  <c r="AI63" i="10"/>
  <c r="AI32" i="10"/>
  <c r="AI37" i="10"/>
  <c r="AI17" i="10"/>
  <c r="AI49" i="10"/>
  <c r="AI50" i="10"/>
  <c r="AI46" i="10"/>
  <c r="AI25" i="10"/>
  <c r="AI54" i="10"/>
  <c r="AI65" i="10"/>
  <c r="AI57" i="10"/>
  <c r="AI14" i="10"/>
  <c r="AI45" i="10"/>
  <c r="AI30" i="10"/>
  <c r="AI28" i="10"/>
  <c r="AI12" i="10"/>
  <c r="AI39" i="10"/>
  <c r="AI61" i="10"/>
  <c r="AI64" i="10"/>
  <c r="AI8" i="10"/>
  <c r="AI9" i="10"/>
  <c r="AI55" i="10"/>
  <c r="AI59" i="10"/>
  <c r="AI20" i="10"/>
  <c r="AI18" i="10"/>
  <c r="AI15" i="10"/>
  <c r="AI10" i="10"/>
  <c r="AI29" i="10"/>
  <c r="AI27" i="10"/>
  <c r="AI26" i="10"/>
  <c r="AI60" i="10"/>
  <c r="AI38" i="10"/>
  <c r="AI24" i="10"/>
  <c r="AI51" i="10"/>
  <c r="AI67" i="10"/>
  <c r="AI23" i="10"/>
  <c r="AI58" i="10"/>
  <c r="AI22" i="10"/>
  <c r="AI11" i="10"/>
  <c r="AI19" i="10"/>
  <c r="AI42" i="10"/>
  <c r="AI34" i="10"/>
  <c r="AI48" i="10"/>
  <c r="AI41" i="10"/>
  <c r="AK77" i="1"/>
  <c r="AR33" i="1"/>
  <c r="AL77" i="1"/>
  <c r="AP33" i="1"/>
  <c r="AG71" i="1"/>
  <c r="AG68" i="1"/>
  <c r="AM62" i="1"/>
  <c r="AM56" i="1"/>
  <c r="AJ71" i="1"/>
  <c r="AJ68" i="1"/>
  <c r="AH71" i="1"/>
  <c r="AH68" i="1"/>
  <c r="AS30" i="1"/>
  <c r="AT24" i="1"/>
  <c r="AT40" i="1" s="1"/>
  <c r="AS25" i="1"/>
  <c r="AS41" i="1" s="1"/>
  <c r="AL62" i="1"/>
  <c r="AL56" i="1"/>
  <c r="AH56" i="10"/>
  <c r="AH13" i="10"/>
  <c r="AH48" i="10"/>
  <c r="AH67" i="10"/>
  <c r="AH8" i="10"/>
  <c r="AH55" i="10"/>
  <c r="AH23" i="10"/>
  <c r="AH37" i="10"/>
  <c r="AH24" i="10"/>
  <c r="AH32" i="10"/>
  <c r="AH49" i="10"/>
  <c r="AH61" i="10"/>
  <c r="AH52" i="10"/>
  <c r="AH20" i="10"/>
  <c r="AH53" i="10"/>
  <c r="AH12" i="10"/>
  <c r="AH46" i="10"/>
  <c r="AH10" i="10"/>
  <c r="AH9" i="10"/>
  <c r="AH30" i="10"/>
  <c r="AH19" i="10"/>
  <c r="AH63" i="10"/>
  <c r="AH16" i="10"/>
  <c r="AH15" i="10"/>
  <c r="AH36" i="10"/>
  <c r="AH44" i="10"/>
  <c r="AH33" i="10"/>
  <c r="AH41" i="10"/>
  <c r="AH17" i="10"/>
  <c r="AH40" i="10"/>
  <c r="AH26" i="10"/>
  <c r="AH18" i="10"/>
  <c r="AH31" i="10"/>
  <c r="AH27" i="10"/>
  <c r="AH50" i="10"/>
  <c r="AH65" i="10"/>
  <c r="AH60" i="10"/>
  <c r="AH57" i="10"/>
  <c r="AH42" i="10"/>
  <c r="AH64" i="10"/>
  <c r="AH35" i="10"/>
  <c r="AH62" i="10"/>
  <c r="AH22" i="10"/>
  <c r="AH29" i="10"/>
  <c r="AH11" i="10"/>
  <c r="AH38" i="10"/>
  <c r="AH51" i="10"/>
  <c r="AH59" i="10"/>
  <c r="AH47" i="10"/>
  <c r="AH28" i="10"/>
  <c r="AH54" i="10"/>
  <c r="AH21" i="10"/>
  <c r="AH58" i="10"/>
  <c r="AH25" i="10"/>
  <c r="AH14" i="10"/>
  <c r="AH34" i="10"/>
  <c r="AH66" i="10"/>
  <c r="AH45" i="10"/>
  <c r="AH43" i="10"/>
  <c r="AM77" i="1"/>
  <c r="AI71" i="1"/>
  <c r="AI68" i="1"/>
  <c r="AA80" i="1"/>
  <c r="AB80" i="1" s="1"/>
  <c r="AB79" i="1"/>
  <c r="AD80" i="1"/>
  <c r="AR46" i="1" l="1"/>
  <c r="AR44" i="1"/>
  <c r="AR48" i="1"/>
  <c r="AR45" i="1"/>
  <c r="AR47" i="1" s="1"/>
  <c r="AN47" i="1"/>
  <c r="AN49" i="1" s="1"/>
  <c r="AN51" i="1" s="1"/>
  <c r="AS35" i="1"/>
  <c r="AP42" i="1"/>
  <c r="AO43" i="1"/>
  <c r="AJ55" i="10"/>
  <c r="AJ56" i="10"/>
  <c r="AJ38" i="10"/>
  <c r="AJ52" i="10"/>
  <c r="AJ25" i="10"/>
  <c r="AJ19" i="10"/>
  <c r="AJ27" i="10"/>
  <c r="AJ31" i="10"/>
  <c r="AJ26" i="10"/>
  <c r="AJ66" i="10"/>
  <c r="AJ62" i="10"/>
  <c r="AJ53" i="10"/>
  <c r="AJ21" i="10"/>
  <c r="AJ20" i="10"/>
  <c r="AJ23" i="10"/>
  <c r="AJ13" i="10"/>
  <c r="AJ10" i="10"/>
  <c r="AJ35" i="10"/>
  <c r="AJ47" i="10"/>
  <c r="AJ54" i="10"/>
  <c r="AJ64" i="10"/>
  <c r="AJ60" i="10"/>
  <c r="AJ22" i="10"/>
  <c r="AJ15" i="10"/>
  <c r="AJ33" i="10"/>
  <c r="AJ57" i="10"/>
  <c r="AJ34" i="10"/>
  <c r="AJ43" i="10"/>
  <c r="AJ61" i="10"/>
  <c r="AJ58" i="10"/>
  <c r="AJ12" i="10"/>
  <c r="AJ32" i="10"/>
  <c r="AJ16" i="10"/>
  <c r="AJ42" i="10"/>
  <c r="AJ49" i="10"/>
  <c r="AJ17" i="10"/>
  <c r="AJ63" i="10"/>
  <c r="AJ51" i="10"/>
  <c r="AJ29" i="10"/>
  <c r="AJ37" i="10"/>
  <c r="AJ9" i="10"/>
  <c r="AJ40" i="10"/>
  <c r="AJ30" i="10"/>
  <c r="AJ28" i="10"/>
  <c r="AJ50" i="10"/>
  <c r="AJ46" i="10"/>
  <c r="AJ39" i="10"/>
  <c r="AJ14" i="10"/>
  <c r="AJ36" i="10"/>
  <c r="AJ65" i="10"/>
  <c r="AJ11" i="10"/>
  <c r="AJ8" i="10"/>
  <c r="AJ67" i="10"/>
  <c r="AJ59" i="10"/>
  <c r="AJ44" i="10"/>
  <c r="AJ45" i="10"/>
  <c r="AJ18" i="10"/>
  <c r="AJ48" i="10"/>
  <c r="M80" i="1"/>
  <c r="N80" i="1" s="1"/>
  <c r="N79" i="1"/>
  <c r="AN69" i="1"/>
  <c r="AG79" i="1"/>
  <c r="AG72" i="1"/>
  <c r="AL70" i="1"/>
  <c r="AL63" i="1"/>
  <c r="AH7" i="10"/>
  <c r="AU24" i="1"/>
  <c r="AU40" i="1" s="1"/>
  <c r="AT30" i="1"/>
  <c r="AT25" i="1"/>
  <c r="AT41" i="1" s="1"/>
  <c r="AK70" i="1"/>
  <c r="AK63" i="1"/>
  <c r="AI79" i="1"/>
  <c r="AI80" i="1" s="1"/>
  <c r="AI72" i="1"/>
  <c r="AM70" i="1"/>
  <c r="AM63" i="1"/>
  <c r="AS33" i="1"/>
  <c r="AH79" i="1"/>
  <c r="AH80" i="1" s="1"/>
  <c r="AH72" i="1"/>
  <c r="AJ79" i="1"/>
  <c r="AJ80" i="1" s="1"/>
  <c r="AJ72" i="1"/>
  <c r="AI7" i="10"/>
  <c r="AO46" i="1" l="1"/>
  <c r="AO48" i="1"/>
  <c r="AO44" i="1"/>
  <c r="AO45" i="1" s="1"/>
  <c r="AP43" i="1"/>
  <c r="AS42" i="1"/>
  <c r="AR49" i="1"/>
  <c r="AJ7" i="10"/>
  <c r="AM66" i="1" s="1"/>
  <c r="AM67" i="1" s="1"/>
  <c r="AM78" i="1"/>
  <c r="AK59" i="10"/>
  <c r="AK28" i="10"/>
  <c r="AK55" i="10"/>
  <c r="AK54" i="10"/>
  <c r="AK67" i="10"/>
  <c r="AK25" i="10"/>
  <c r="AK51" i="10"/>
  <c r="AK22" i="10"/>
  <c r="AK23" i="10"/>
  <c r="AK16" i="10"/>
  <c r="AK26" i="10"/>
  <c r="AK61" i="10"/>
  <c r="AK49" i="10"/>
  <c r="AK21" i="10"/>
  <c r="AK14" i="10"/>
  <c r="AK17" i="10"/>
  <c r="AK58" i="10"/>
  <c r="AK39" i="10"/>
  <c r="AK10" i="10"/>
  <c r="AK50" i="10"/>
  <c r="AK56" i="10"/>
  <c r="AK30" i="10"/>
  <c r="AK37" i="10"/>
  <c r="AK29" i="10"/>
  <c r="AK13" i="10"/>
  <c r="AK47" i="10"/>
  <c r="AK63" i="10"/>
  <c r="AK53" i="10"/>
  <c r="AK11" i="10"/>
  <c r="AK45" i="10"/>
  <c r="AK36" i="10"/>
  <c r="AK15" i="10"/>
  <c r="AK57" i="10"/>
  <c r="AK43" i="10"/>
  <c r="AK33" i="10"/>
  <c r="AK31" i="10"/>
  <c r="AK9" i="10"/>
  <c r="AK24" i="10"/>
  <c r="AK19" i="10"/>
  <c r="AK40" i="10"/>
  <c r="AK65" i="10"/>
  <c r="AK62" i="10"/>
  <c r="AK12" i="10"/>
  <c r="AK18" i="10"/>
  <c r="AK38" i="10"/>
  <c r="AK52" i="10"/>
  <c r="AK60" i="10"/>
  <c r="AK27" i="10"/>
  <c r="AK46" i="10"/>
  <c r="AK66" i="10"/>
  <c r="AK32" i="10"/>
  <c r="AK64" i="10"/>
  <c r="AK8" i="10"/>
  <c r="AK35" i="10"/>
  <c r="AK48" i="10"/>
  <c r="AK20" i="10"/>
  <c r="AK34" i="10"/>
  <c r="AK44" i="10"/>
  <c r="AK41" i="10"/>
  <c r="AT33" i="1"/>
  <c r="AT35" i="1" s="1"/>
  <c r="AL78" i="1"/>
  <c r="AK78" i="1"/>
  <c r="AN62" i="1"/>
  <c r="AN56" i="1"/>
  <c r="AL66" i="1"/>
  <c r="AL67" i="1" s="1"/>
  <c r="AK66" i="1"/>
  <c r="AK67" i="1" s="1"/>
  <c r="AG80" i="1"/>
  <c r="AV24" i="1"/>
  <c r="AV40" i="1" s="1"/>
  <c r="AU30" i="1"/>
  <c r="AU35" i="1" s="1"/>
  <c r="AU42" i="1" s="1"/>
  <c r="AU25" i="1"/>
  <c r="AU41" i="1" s="1"/>
  <c r="AN77" i="1"/>
  <c r="AO47" i="1" l="1"/>
  <c r="AO49" i="1" s="1"/>
  <c r="AO51" i="1" s="1"/>
  <c r="AP51" i="1" s="1"/>
  <c r="AT42" i="1"/>
  <c r="AT43" i="1" s="1"/>
  <c r="AP49" i="1"/>
  <c r="AS43" i="1"/>
  <c r="AU43" i="1"/>
  <c r="AR51" i="1"/>
  <c r="AW24" i="1"/>
  <c r="AW40" i="1" s="1"/>
  <c r="AV30" i="1"/>
  <c r="AV25" i="1"/>
  <c r="AV41" i="1" s="1"/>
  <c r="AL71" i="1"/>
  <c r="AL68" i="1"/>
  <c r="AO69" i="1"/>
  <c r="AU33" i="1"/>
  <c r="AK71" i="1"/>
  <c r="AK68" i="1"/>
  <c r="AR69" i="1"/>
  <c r="AN70" i="1"/>
  <c r="AN63" i="1"/>
  <c r="AK7" i="10"/>
  <c r="AM71" i="1"/>
  <c r="AM68" i="1"/>
  <c r="AU44" i="1" l="1"/>
  <c r="AU45" i="1" s="1"/>
  <c r="AU46" i="1"/>
  <c r="AU48" i="1"/>
  <c r="AS46" i="1"/>
  <c r="AS48" i="1"/>
  <c r="AS44" i="1"/>
  <c r="AS45" i="1"/>
  <c r="AV35" i="1"/>
  <c r="AT48" i="1"/>
  <c r="AT44" i="1"/>
  <c r="AT45" i="1" s="1"/>
  <c r="AT46" i="1"/>
  <c r="AN66" i="1"/>
  <c r="AN67" i="1" s="1"/>
  <c r="AN78" i="1"/>
  <c r="AV33" i="1"/>
  <c r="AK79" i="1"/>
  <c r="AK72" i="1"/>
  <c r="AO56" i="1"/>
  <c r="AP56" i="1" s="1"/>
  <c r="AO62" i="1"/>
  <c r="AM79" i="1"/>
  <c r="AM80" i="1" s="1"/>
  <c r="AM72" i="1"/>
  <c r="AR56" i="1"/>
  <c r="AR62" i="1"/>
  <c r="AL12" i="10"/>
  <c r="AL26" i="10"/>
  <c r="AL24" i="10"/>
  <c r="AL30" i="10"/>
  <c r="AL14" i="10"/>
  <c r="AL40" i="10"/>
  <c r="AL41" i="10"/>
  <c r="AL39" i="10"/>
  <c r="AL27" i="10"/>
  <c r="AL55" i="10"/>
  <c r="AL66" i="10"/>
  <c r="AL42" i="10"/>
  <c r="AL22" i="10"/>
  <c r="AL59" i="10"/>
  <c r="AL23" i="10"/>
  <c r="AL34" i="10"/>
  <c r="AL64" i="10"/>
  <c r="AL21" i="10"/>
  <c r="AL62" i="10"/>
  <c r="AL9" i="10"/>
  <c r="AL37" i="10"/>
  <c r="AL67" i="10"/>
  <c r="AL33" i="10"/>
  <c r="AL13" i="10"/>
  <c r="AL61" i="10"/>
  <c r="AL56" i="10"/>
  <c r="AL16" i="10"/>
  <c r="AL63" i="10"/>
  <c r="AL18" i="10"/>
  <c r="AL31" i="10"/>
  <c r="AL28" i="10"/>
  <c r="AL52" i="10"/>
  <c r="AL49" i="10"/>
  <c r="AL35" i="10"/>
  <c r="AL36" i="10"/>
  <c r="AL60" i="10"/>
  <c r="AL47" i="10"/>
  <c r="AL51" i="10"/>
  <c r="AL29" i="10"/>
  <c r="AL58" i="10"/>
  <c r="AL45" i="10"/>
  <c r="AL57" i="10"/>
  <c r="AL19" i="10"/>
  <c r="AL48" i="10"/>
  <c r="AL32" i="10"/>
  <c r="AL20" i="10"/>
  <c r="AL25" i="10"/>
  <c r="AL65" i="10"/>
  <c r="AL17" i="10"/>
  <c r="AL38" i="10"/>
  <c r="AL53" i="10"/>
  <c r="AL8" i="10"/>
  <c r="AL10" i="10"/>
  <c r="AL50" i="10"/>
  <c r="AL11" i="10"/>
  <c r="AL44" i="10"/>
  <c r="AL15" i="10"/>
  <c r="AL54" i="10"/>
  <c r="AL46" i="10"/>
  <c r="AL79" i="1"/>
  <c r="AL80" i="1" s="1"/>
  <c r="AL72" i="1"/>
  <c r="AM50" i="10"/>
  <c r="AM54" i="10"/>
  <c r="AM60" i="10"/>
  <c r="AM65" i="10"/>
  <c r="AM15" i="10"/>
  <c r="AM56" i="10"/>
  <c r="AM61" i="10"/>
  <c r="AM49" i="10"/>
  <c r="AM12" i="10"/>
  <c r="AM19" i="10"/>
  <c r="AM28" i="10"/>
  <c r="AM43" i="10"/>
  <c r="AM62" i="10"/>
  <c r="AM67" i="10"/>
  <c r="AM42" i="10"/>
  <c r="AM64" i="10"/>
  <c r="AM45" i="10"/>
  <c r="AM37" i="10"/>
  <c r="AM26" i="10"/>
  <c r="AM36" i="10"/>
  <c r="AM16" i="10"/>
  <c r="AM39" i="10"/>
  <c r="AM66" i="10"/>
  <c r="AM9" i="10"/>
  <c r="AM31" i="10"/>
  <c r="AM53" i="10"/>
  <c r="AM23" i="10"/>
  <c r="AM55" i="10"/>
  <c r="AM8" i="10"/>
  <c r="AM13" i="10"/>
  <c r="AM25" i="10"/>
  <c r="AM21" i="10"/>
  <c r="AM41" i="10"/>
  <c r="AM34" i="10"/>
  <c r="AM51" i="10"/>
  <c r="AM57" i="10"/>
  <c r="AM46" i="10"/>
  <c r="AM35" i="10"/>
  <c r="AM52" i="10"/>
  <c r="AM63" i="10"/>
  <c r="AM14" i="10"/>
  <c r="AM58" i="10"/>
  <c r="AM24" i="10"/>
  <c r="AM33" i="10"/>
  <c r="AM32" i="10"/>
  <c r="AM47" i="10"/>
  <c r="AM27" i="10"/>
  <c r="AM40" i="10"/>
  <c r="AM38" i="10"/>
  <c r="AM20" i="10"/>
  <c r="AM48" i="10"/>
  <c r="AM17" i="10"/>
  <c r="AM18" i="10"/>
  <c r="AM22" i="10"/>
  <c r="AM10" i="10"/>
  <c r="AM30" i="10"/>
  <c r="AM29" i="10"/>
  <c r="AM11" i="10"/>
  <c r="AM59" i="10"/>
  <c r="AO77" i="1"/>
  <c r="AP77" i="1" s="1"/>
  <c r="AP69" i="1"/>
  <c r="AR77" i="1"/>
  <c r="AX24" i="1"/>
  <c r="AX40" i="1" s="1"/>
  <c r="AW25" i="1"/>
  <c r="AW41" i="1" s="1"/>
  <c r="AW30" i="1"/>
  <c r="AS47" i="1" l="1"/>
  <c r="AS49" i="1" s="1"/>
  <c r="AS51" i="1" s="1"/>
  <c r="AV42" i="1"/>
  <c r="AS69" i="1"/>
  <c r="AS77" i="1" s="1"/>
  <c r="AT47" i="1"/>
  <c r="AT49" i="1" s="1"/>
  <c r="AT51" i="1" s="1"/>
  <c r="AU47" i="1"/>
  <c r="AU49" i="1" s="1"/>
  <c r="AU51" i="1" s="1"/>
  <c r="AY24" i="1"/>
  <c r="AY40" i="1" s="1"/>
  <c r="AX30" i="1"/>
  <c r="AX35" i="1" s="1"/>
  <c r="AX42" i="1" s="1"/>
  <c r="AX25" i="1"/>
  <c r="AX41" i="1" s="1"/>
  <c r="AO70" i="1"/>
  <c r="AO63" i="1"/>
  <c r="AP63" i="1" s="1"/>
  <c r="AP62" i="1"/>
  <c r="AK80" i="1"/>
  <c r="AN31" i="10"/>
  <c r="AN14" i="10"/>
  <c r="AN42" i="10"/>
  <c r="AN21" i="10"/>
  <c r="AN51" i="10"/>
  <c r="AN49" i="10"/>
  <c r="AN10" i="10"/>
  <c r="AN28" i="10"/>
  <c r="AN29" i="10"/>
  <c r="AN23" i="10"/>
  <c r="AN17" i="10"/>
  <c r="AN26" i="10"/>
  <c r="AN58" i="10"/>
  <c r="AN13" i="10"/>
  <c r="AN61" i="10"/>
  <c r="AN64" i="10"/>
  <c r="AN37" i="10"/>
  <c r="AN22" i="10"/>
  <c r="AN40" i="10"/>
  <c r="AN54" i="10"/>
  <c r="AN62" i="10"/>
  <c r="AN38" i="10"/>
  <c r="AN8" i="10"/>
  <c r="AN12" i="10"/>
  <c r="AN63" i="10"/>
  <c r="AN66" i="10"/>
  <c r="AN47" i="10"/>
  <c r="AN15" i="10"/>
  <c r="AN57" i="10"/>
  <c r="AN56" i="10"/>
  <c r="AN48" i="10"/>
  <c r="AN30" i="10"/>
  <c r="AN11" i="10"/>
  <c r="AN36" i="10"/>
  <c r="AN27" i="10"/>
  <c r="AN25" i="10"/>
  <c r="AN32" i="10"/>
  <c r="AN35" i="10"/>
  <c r="AN34" i="10"/>
  <c r="AN46" i="10"/>
  <c r="AN18" i="10"/>
  <c r="AN60" i="10"/>
  <c r="AN39" i="10"/>
  <c r="AN44" i="10"/>
  <c r="AN55" i="10"/>
  <c r="AN43" i="10"/>
  <c r="AN67" i="10"/>
  <c r="AN52" i="10"/>
  <c r="AN50" i="10"/>
  <c r="AN24" i="10"/>
  <c r="AN20" i="10"/>
  <c r="AN53" i="10"/>
  <c r="AN19" i="10"/>
  <c r="AN9" i="10"/>
  <c r="AN65" i="10"/>
  <c r="AN41" i="10"/>
  <c r="AN33" i="10"/>
  <c r="AN59" i="10"/>
  <c r="AN16" i="10"/>
  <c r="AL7" i="10"/>
  <c r="AW33" i="1"/>
  <c r="AW35" i="1" s="1"/>
  <c r="AM7" i="10"/>
  <c r="AR70" i="1"/>
  <c r="AR63" i="1"/>
  <c r="AN71" i="1"/>
  <c r="AN68" i="1"/>
  <c r="AS62" i="1" l="1"/>
  <c r="AS56" i="1"/>
  <c r="AW42" i="1"/>
  <c r="AW43" i="1" s="1"/>
  <c r="AT69" i="1"/>
  <c r="AT77" i="1" s="1"/>
  <c r="AV43" i="1"/>
  <c r="AX43" i="1"/>
  <c r="AR78" i="1"/>
  <c r="AN7" i="10"/>
  <c r="AT56" i="1"/>
  <c r="AT62" i="1"/>
  <c r="AN79" i="1"/>
  <c r="AN72" i="1"/>
  <c r="AX33" i="1"/>
  <c r="AS70" i="1"/>
  <c r="AS63" i="1"/>
  <c r="AR66" i="1"/>
  <c r="AR67" i="1" s="1"/>
  <c r="AO66" i="1"/>
  <c r="AO67" i="1" s="1"/>
  <c r="AO45" i="10"/>
  <c r="AO24" i="10"/>
  <c r="AO61" i="10"/>
  <c r="AO41" i="10"/>
  <c r="AO12" i="10"/>
  <c r="AO20" i="10"/>
  <c r="AO63" i="10"/>
  <c r="AO53" i="10"/>
  <c r="AO16" i="10"/>
  <c r="AO15" i="10"/>
  <c r="AO22" i="10"/>
  <c r="AO21" i="10"/>
  <c r="AO11" i="10"/>
  <c r="AO44" i="10"/>
  <c r="AO66" i="10"/>
  <c r="AO67" i="10"/>
  <c r="AO34" i="10"/>
  <c r="AO43" i="10"/>
  <c r="AO14" i="10"/>
  <c r="AO17" i="10"/>
  <c r="AO9" i="10"/>
  <c r="AO42" i="10"/>
  <c r="AO10" i="10"/>
  <c r="AO65" i="10"/>
  <c r="AO48" i="10"/>
  <c r="AO29" i="10"/>
  <c r="AO56" i="10"/>
  <c r="AO27" i="10"/>
  <c r="AO50" i="10"/>
  <c r="AO30" i="10"/>
  <c r="AO64" i="10"/>
  <c r="AO49" i="10"/>
  <c r="AO47" i="10"/>
  <c r="AO23" i="10"/>
  <c r="AO28" i="10"/>
  <c r="AO57" i="10"/>
  <c r="AO51" i="10"/>
  <c r="AO31" i="10"/>
  <c r="AO39" i="10"/>
  <c r="AO59" i="10"/>
  <c r="AO62" i="10"/>
  <c r="AO35" i="10"/>
  <c r="AO37" i="10"/>
  <c r="AO18" i="10"/>
  <c r="AO40" i="10"/>
  <c r="AO55" i="10"/>
  <c r="AO26" i="10"/>
  <c r="AO38" i="10"/>
  <c r="AO60" i="10"/>
  <c r="AO25" i="10"/>
  <c r="AO58" i="10"/>
  <c r="AO8" i="10"/>
  <c r="AO54" i="10"/>
  <c r="AO19" i="10"/>
  <c r="AO32" i="10"/>
  <c r="AO36" i="10"/>
  <c r="AO33" i="10"/>
  <c r="AO13" i="10"/>
  <c r="AO52" i="10"/>
  <c r="AO78" i="1"/>
  <c r="AP78" i="1" s="1"/>
  <c r="AP70" i="1"/>
  <c r="AZ24" i="1"/>
  <c r="AZ40" i="1" s="1"/>
  <c r="AY30" i="1"/>
  <c r="AY25" i="1"/>
  <c r="AY41" i="1" s="1"/>
  <c r="AX48" i="1" l="1"/>
  <c r="AX44" i="1"/>
  <c r="AX45" i="1" s="1"/>
  <c r="AX46" i="1"/>
  <c r="AY35" i="1"/>
  <c r="AY42" i="1" s="1"/>
  <c r="AV46" i="1"/>
  <c r="AV48" i="1"/>
  <c r="AV44" i="1"/>
  <c r="AV45" i="1" s="1"/>
  <c r="AV47" i="1" s="1"/>
  <c r="AW46" i="1"/>
  <c r="AW48" i="1"/>
  <c r="AW44" i="1"/>
  <c r="AW45" i="1" s="1"/>
  <c r="AY33" i="1"/>
  <c r="AO71" i="1"/>
  <c r="AP67" i="1"/>
  <c r="AO68" i="1"/>
  <c r="AP68" i="1" s="1"/>
  <c r="AU69" i="1"/>
  <c r="AS66" i="1"/>
  <c r="AS67" i="1" s="1"/>
  <c r="BA24" i="1"/>
  <c r="BA40" i="1" s="1"/>
  <c r="AZ25" i="1"/>
  <c r="AZ41" i="1" s="1"/>
  <c r="AZ30" i="1"/>
  <c r="AO7" i="10"/>
  <c r="AN80" i="1"/>
  <c r="AS78" i="1"/>
  <c r="AT70" i="1"/>
  <c r="AT63" i="1"/>
  <c r="AR71" i="1"/>
  <c r="AR68" i="1"/>
  <c r="AW47" i="1" l="1"/>
  <c r="AY43" i="1"/>
  <c r="AX47" i="1"/>
  <c r="AX49" i="1" s="1"/>
  <c r="AX51" i="1" s="1"/>
  <c r="AW49" i="1"/>
  <c r="AW51" i="1" s="1"/>
  <c r="AV49" i="1"/>
  <c r="AR79" i="1"/>
  <c r="AR80" i="1" s="1"/>
  <c r="AR72" i="1"/>
  <c r="BA30" i="1"/>
  <c r="BA35" i="1" s="1"/>
  <c r="BA42" i="1" s="1"/>
  <c r="BA25" i="1"/>
  <c r="BA41" i="1" s="1"/>
  <c r="BB24" i="1"/>
  <c r="BB40" i="1" s="1"/>
  <c r="AU77" i="1"/>
  <c r="AQ20" i="10"/>
  <c r="AQ47" i="10"/>
  <c r="AQ60" i="10"/>
  <c r="AQ22" i="10"/>
  <c r="AQ42" i="10"/>
  <c r="AQ23" i="10"/>
  <c r="AQ61" i="10"/>
  <c r="AQ49" i="10"/>
  <c r="AQ14" i="10"/>
  <c r="AQ44" i="10"/>
  <c r="AQ45" i="10"/>
  <c r="AQ50" i="10"/>
  <c r="AQ16" i="10"/>
  <c r="AQ12" i="10"/>
  <c r="AQ8" i="10"/>
  <c r="AQ53" i="10"/>
  <c r="AQ27" i="10"/>
  <c r="AQ17" i="10"/>
  <c r="AQ38" i="10"/>
  <c r="AQ9" i="10"/>
  <c r="AQ30" i="10"/>
  <c r="AQ65" i="10"/>
  <c r="AQ10" i="10"/>
  <c r="AQ37" i="10"/>
  <c r="AQ19" i="10"/>
  <c r="AQ39" i="10"/>
  <c r="AQ15" i="10"/>
  <c r="AQ34" i="10"/>
  <c r="AQ32" i="10"/>
  <c r="AQ35" i="10"/>
  <c r="AQ43" i="10"/>
  <c r="AQ25" i="10"/>
  <c r="AQ66" i="10"/>
  <c r="AQ63" i="10"/>
  <c r="AQ31" i="10"/>
  <c r="AQ56" i="10"/>
  <c r="AQ11" i="10"/>
  <c r="AQ40" i="10"/>
  <c r="AQ13" i="10"/>
  <c r="AQ55" i="10"/>
  <c r="AQ26" i="10"/>
  <c r="AQ57" i="10"/>
  <c r="AQ18" i="10"/>
  <c r="AQ28" i="10"/>
  <c r="AQ54" i="10"/>
  <c r="AQ24" i="10"/>
  <c r="AQ36" i="10"/>
  <c r="AQ52" i="10"/>
  <c r="AQ21" i="10"/>
  <c r="AQ67" i="10"/>
  <c r="AQ62" i="10"/>
  <c r="AQ29" i="10"/>
  <c r="AQ59" i="10"/>
  <c r="AQ46" i="10"/>
  <c r="AQ64" i="10"/>
  <c r="AQ33" i="10"/>
  <c r="AQ41" i="10"/>
  <c r="AQ58" i="10"/>
  <c r="AQ51" i="10"/>
  <c r="AT78" i="1"/>
  <c r="AT66" i="1"/>
  <c r="AT67" i="1" s="1"/>
  <c r="AS71" i="1"/>
  <c r="AS68" i="1"/>
  <c r="AU62" i="1"/>
  <c r="AU56" i="1"/>
  <c r="AO79" i="1"/>
  <c r="AP71" i="1"/>
  <c r="AO72" i="1"/>
  <c r="AP72" i="1" s="1"/>
  <c r="AP51" i="10"/>
  <c r="AP56" i="10"/>
  <c r="AP44" i="10"/>
  <c r="AP61" i="10"/>
  <c r="AP49" i="10"/>
  <c r="AP20" i="10"/>
  <c r="AP24" i="10"/>
  <c r="AP30" i="10"/>
  <c r="AP14" i="10"/>
  <c r="AP50" i="10"/>
  <c r="AP13" i="10"/>
  <c r="AP63" i="10"/>
  <c r="AP35" i="10"/>
  <c r="AP52" i="10"/>
  <c r="AP26" i="10"/>
  <c r="AP55" i="10"/>
  <c r="AP10" i="10"/>
  <c r="AP8" i="10"/>
  <c r="AP57" i="10"/>
  <c r="AP12" i="10"/>
  <c r="AP60" i="10"/>
  <c r="AP25" i="10"/>
  <c r="AP59" i="10"/>
  <c r="AP62" i="10"/>
  <c r="AP54" i="10"/>
  <c r="AP42" i="10"/>
  <c r="AP38" i="10"/>
  <c r="AP39" i="10"/>
  <c r="AP33" i="10"/>
  <c r="AP48" i="10"/>
  <c r="AP16" i="10"/>
  <c r="AP43" i="10"/>
  <c r="AP66" i="10"/>
  <c r="AP65" i="10"/>
  <c r="AP31" i="10"/>
  <c r="AP23" i="10"/>
  <c r="AP41" i="10"/>
  <c r="AP18" i="10"/>
  <c r="AP37" i="10"/>
  <c r="AP29" i="10"/>
  <c r="AP17" i="10"/>
  <c r="AP34" i="10"/>
  <c r="AP28" i="10"/>
  <c r="AP32" i="10"/>
  <c r="AP45" i="10"/>
  <c r="AP19" i="10"/>
  <c r="AP21" i="10"/>
  <c r="AP11" i="10"/>
  <c r="AP64" i="10"/>
  <c r="AP58" i="10"/>
  <c r="AP36" i="10"/>
  <c r="AP67" i="10"/>
  <c r="AP46" i="10"/>
  <c r="AP53" i="10"/>
  <c r="AP40" i="10"/>
  <c r="AP9" i="10"/>
  <c r="AP27" i="10"/>
  <c r="AP22" i="10"/>
  <c r="AP15" i="10"/>
  <c r="AZ33" i="1"/>
  <c r="AZ35" i="1" s="1"/>
  <c r="AZ42" i="1" s="1"/>
  <c r="AZ43" i="1" s="1"/>
  <c r="AW69" i="1" l="1"/>
  <c r="BA43" i="1"/>
  <c r="BA46" i="1" s="1"/>
  <c r="AZ46" i="1"/>
  <c r="AZ48" i="1"/>
  <c r="AZ44" i="1"/>
  <c r="AZ45" i="1" s="1"/>
  <c r="AY44" i="1"/>
  <c r="AY45" i="1" s="1"/>
  <c r="AY46" i="1"/>
  <c r="AY48" i="1"/>
  <c r="BA48" i="1"/>
  <c r="BA44" i="1"/>
  <c r="BA45" i="1" s="1"/>
  <c r="AV51" i="1"/>
  <c r="AV69" i="1"/>
  <c r="AV77" i="1" s="1"/>
  <c r="AQ7" i="10"/>
  <c r="AW56" i="1"/>
  <c r="AW62" i="1"/>
  <c r="AS79" i="1"/>
  <c r="AS80" i="1" s="1"/>
  <c r="AS72" i="1"/>
  <c r="AW77" i="1"/>
  <c r="AO80" i="1"/>
  <c r="AP80" i="1" s="1"/>
  <c r="AP79" i="1"/>
  <c r="AT71" i="1"/>
  <c r="AT68" i="1"/>
  <c r="BC24" i="1"/>
  <c r="BC40" i="1" s="1"/>
  <c r="BB25" i="1"/>
  <c r="BB41" i="1" s="1"/>
  <c r="BB30" i="1"/>
  <c r="AR8" i="10"/>
  <c r="AR18" i="10"/>
  <c r="AR41" i="10"/>
  <c r="AR58" i="10"/>
  <c r="AR31" i="10"/>
  <c r="AR45" i="10"/>
  <c r="AR17" i="10"/>
  <c r="AR14" i="10"/>
  <c r="AR24" i="10"/>
  <c r="AR66" i="10"/>
  <c r="AR33" i="10"/>
  <c r="AR23" i="10"/>
  <c r="AR22" i="10"/>
  <c r="AR46" i="10"/>
  <c r="AR43" i="10"/>
  <c r="AR38" i="10"/>
  <c r="AR44" i="10"/>
  <c r="AR34" i="10"/>
  <c r="AR21" i="10"/>
  <c r="AR67" i="10"/>
  <c r="AR47" i="10"/>
  <c r="AR55" i="10"/>
  <c r="AR50" i="10"/>
  <c r="AR37" i="10"/>
  <c r="AR32" i="10"/>
  <c r="AR16" i="10"/>
  <c r="AR30" i="10"/>
  <c r="AR20" i="10"/>
  <c r="AR39" i="10"/>
  <c r="AR64" i="10"/>
  <c r="AR63" i="10"/>
  <c r="AR29" i="10"/>
  <c r="AR10" i="10"/>
  <c r="AR60" i="10"/>
  <c r="AR61" i="10"/>
  <c r="AR12" i="10"/>
  <c r="AR51" i="10"/>
  <c r="AR9" i="10"/>
  <c r="AR53" i="10"/>
  <c r="AR40" i="10"/>
  <c r="AR65" i="10"/>
  <c r="AR54" i="10"/>
  <c r="AR26" i="10"/>
  <c r="AR56" i="10"/>
  <c r="AR28" i="10"/>
  <c r="AR27" i="10"/>
  <c r="AR15" i="10"/>
  <c r="AR52" i="10"/>
  <c r="AR13" i="10"/>
  <c r="AR36" i="10"/>
  <c r="AR19" i="10"/>
  <c r="AR57" i="10"/>
  <c r="AR62" i="10"/>
  <c r="AR25" i="10"/>
  <c r="AR35" i="10"/>
  <c r="AR48" i="10"/>
  <c r="AR42" i="10"/>
  <c r="AR11" i="10"/>
  <c r="AR59" i="10"/>
  <c r="AP7" i="10"/>
  <c r="AX69" i="1"/>
  <c r="AU70" i="1"/>
  <c r="AU63" i="1"/>
  <c r="BA33" i="1"/>
  <c r="BA47" i="1" l="1"/>
  <c r="BA49" i="1" s="1"/>
  <c r="BA51" i="1" s="1"/>
  <c r="AY47" i="1"/>
  <c r="AY49" i="1" s="1"/>
  <c r="AY51" i="1" s="1"/>
  <c r="AZ47" i="1"/>
  <c r="AZ49" i="1" s="1"/>
  <c r="AZ51" i="1" s="1"/>
  <c r="BB35" i="1"/>
  <c r="BB42" i="1" s="1"/>
  <c r="BB43" i="1" s="1"/>
  <c r="AV56" i="1"/>
  <c r="AV62" i="1"/>
  <c r="BC30" i="1"/>
  <c r="BC25" i="1"/>
  <c r="BC41" i="1" s="1"/>
  <c r="BF24" i="1"/>
  <c r="BF40" i="1" s="1"/>
  <c r="AW70" i="1"/>
  <c r="AW63" i="1"/>
  <c r="BB33" i="1"/>
  <c r="AU78" i="1"/>
  <c r="AX77" i="1"/>
  <c r="AX56" i="1"/>
  <c r="AX62" i="1"/>
  <c r="AR7" i="10"/>
  <c r="AY69" i="1"/>
  <c r="AS62" i="10"/>
  <c r="AS29" i="10"/>
  <c r="AS13" i="10"/>
  <c r="AS28" i="10"/>
  <c r="AS55" i="10"/>
  <c r="AS11" i="10"/>
  <c r="AS19" i="10"/>
  <c r="AS39" i="10"/>
  <c r="AS51" i="10"/>
  <c r="AS31" i="10"/>
  <c r="AS17" i="10"/>
  <c r="AS65" i="10"/>
  <c r="AS21" i="10"/>
  <c r="AS48" i="10"/>
  <c r="AS46" i="10"/>
  <c r="AS12" i="10"/>
  <c r="AS64" i="10"/>
  <c r="AS14" i="10"/>
  <c r="AS43" i="10"/>
  <c r="AS40" i="10"/>
  <c r="AS67" i="10"/>
  <c r="AS15" i="10"/>
  <c r="AS26" i="10"/>
  <c r="AS54" i="10"/>
  <c r="AS10" i="10"/>
  <c r="AS63" i="10"/>
  <c r="AS58" i="10"/>
  <c r="AS44" i="10"/>
  <c r="AS52" i="10"/>
  <c r="AS38" i="10"/>
  <c r="AS34" i="10"/>
  <c r="AS59" i="10"/>
  <c r="AS18" i="10"/>
  <c r="AS9" i="10"/>
  <c r="AS49" i="10"/>
  <c r="AS37" i="10"/>
  <c r="AS66" i="10"/>
  <c r="AS41" i="10"/>
  <c r="AS61" i="10"/>
  <c r="AS16" i="10"/>
  <c r="AS22" i="10"/>
  <c r="AS25" i="10"/>
  <c r="AS45" i="10"/>
  <c r="AS8" i="10"/>
  <c r="AS23" i="10"/>
  <c r="AS53" i="10"/>
  <c r="AS35" i="10"/>
  <c r="AS57" i="10"/>
  <c r="AS32" i="10"/>
  <c r="AS24" i="10"/>
  <c r="AS56" i="10"/>
  <c r="AS60" i="10"/>
  <c r="AS20" i="10"/>
  <c r="AS42" i="10"/>
  <c r="AS36" i="10"/>
  <c r="AS30" i="10"/>
  <c r="AS33" i="10"/>
  <c r="AS27" i="10"/>
  <c r="AS47" i="10"/>
  <c r="AU66" i="1"/>
  <c r="AU67" i="1" s="1"/>
  <c r="AT79" i="1"/>
  <c r="AT80" i="1" s="1"/>
  <c r="AT72" i="1"/>
  <c r="AV66" i="1"/>
  <c r="BB48" i="1" l="1"/>
  <c r="BB44" i="1"/>
  <c r="BB45" i="1" s="1"/>
  <c r="BB46" i="1"/>
  <c r="BD41" i="1"/>
  <c r="AV70" i="1"/>
  <c r="AV78" i="1" s="1"/>
  <c r="AV63" i="1"/>
  <c r="AV67" i="1" s="1"/>
  <c r="AV71" i="1" s="1"/>
  <c r="BA69" i="1"/>
  <c r="AZ69" i="1"/>
  <c r="AZ77" i="1" s="1"/>
  <c r="AS7" i="10"/>
  <c r="BF30" i="1"/>
  <c r="BF35" i="1" s="1"/>
  <c r="BF25" i="1"/>
  <c r="BF41" i="1" s="1"/>
  <c r="BG24" i="1"/>
  <c r="BG40" i="1" s="1"/>
  <c r="AW66" i="1"/>
  <c r="AW67" i="1" s="1"/>
  <c r="BC33" i="1"/>
  <c r="BD33" i="1" s="1"/>
  <c r="BD25" i="1"/>
  <c r="AY62" i="1"/>
  <c r="AY56" i="1"/>
  <c r="AU25" i="10"/>
  <c r="AU62" i="10"/>
  <c r="AU39" i="10"/>
  <c r="AU23" i="10"/>
  <c r="AU56" i="10"/>
  <c r="AU66" i="10"/>
  <c r="AU32" i="10"/>
  <c r="AU43" i="10"/>
  <c r="AU29" i="10"/>
  <c r="AU55" i="10"/>
  <c r="AU37" i="10"/>
  <c r="AU48" i="10"/>
  <c r="AU31" i="10"/>
  <c r="AU67" i="10"/>
  <c r="AU17" i="10"/>
  <c r="AU22" i="10"/>
  <c r="AU8" i="10"/>
  <c r="AU45" i="10"/>
  <c r="AU30" i="10"/>
  <c r="AU51" i="10"/>
  <c r="AU24" i="10"/>
  <c r="AU61" i="10"/>
  <c r="AU49" i="10"/>
  <c r="AU44" i="10"/>
  <c r="AU9" i="10"/>
  <c r="AU46" i="10"/>
  <c r="AU36" i="10"/>
  <c r="AU16" i="10"/>
  <c r="AU65" i="10"/>
  <c r="AU13" i="10"/>
  <c r="AU14" i="10"/>
  <c r="AU11" i="10"/>
  <c r="AU40" i="10"/>
  <c r="AU42" i="10"/>
  <c r="AU59" i="10"/>
  <c r="AU57" i="10"/>
  <c r="AU27" i="10"/>
  <c r="AU47" i="10"/>
  <c r="AU63" i="10"/>
  <c r="AU18" i="10"/>
  <c r="AU34" i="10"/>
  <c r="AU33" i="10"/>
  <c r="AU28" i="10"/>
  <c r="AU54" i="10"/>
  <c r="AU20" i="10"/>
  <c r="AU53" i="10"/>
  <c r="AU58" i="10"/>
  <c r="AU19" i="10"/>
  <c r="AU35" i="10"/>
  <c r="AU26" i="10"/>
  <c r="AU60" i="10"/>
  <c r="AU21" i="10"/>
  <c r="AU38" i="10"/>
  <c r="AU41" i="10"/>
  <c r="AU50" i="10"/>
  <c r="AU64" i="10"/>
  <c r="AU12" i="10"/>
  <c r="AU15" i="10"/>
  <c r="AU10" i="10"/>
  <c r="AT54" i="10"/>
  <c r="AT45" i="10"/>
  <c r="AT58" i="10"/>
  <c r="AT41" i="10"/>
  <c r="AT38" i="10"/>
  <c r="AT67" i="10"/>
  <c r="AT49" i="10"/>
  <c r="AT14" i="10"/>
  <c r="AT46" i="10"/>
  <c r="AT60" i="10"/>
  <c r="AT28" i="10"/>
  <c r="AT52" i="10"/>
  <c r="AT16" i="10"/>
  <c r="AT29" i="10"/>
  <c r="AT48" i="10"/>
  <c r="AT18" i="10"/>
  <c r="AT62" i="10"/>
  <c r="AT9" i="10"/>
  <c r="AT10" i="10"/>
  <c r="AT40" i="10"/>
  <c r="AT44" i="10"/>
  <c r="AT63" i="10"/>
  <c r="AT35" i="10"/>
  <c r="AT17" i="10"/>
  <c r="AT22" i="10"/>
  <c r="AT30" i="10"/>
  <c r="AT32" i="10"/>
  <c r="AT24" i="10"/>
  <c r="AT39" i="10"/>
  <c r="AT56" i="10"/>
  <c r="AT64" i="10"/>
  <c r="AT19" i="10"/>
  <c r="AT61" i="10"/>
  <c r="AT66" i="10"/>
  <c r="AT8" i="10"/>
  <c r="AT34" i="10"/>
  <c r="AT31" i="10"/>
  <c r="AT50" i="10"/>
  <c r="AT27" i="10"/>
  <c r="AT53" i="10"/>
  <c r="AT11" i="10"/>
  <c r="AT59" i="10"/>
  <c r="AT21" i="10"/>
  <c r="AT20" i="10"/>
  <c r="AT55" i="10"/>
  <c r="AT33" i="10"/>
  <c r="AT47" i="10"/>
  <c r="AT42" i="10"/>
  <c r="AT15" i="10"/>
  <c r="AT25" i="10"/>
  <c r="AT23" i="10"/>
  <c r="AT26" i="10"/>
  <c r="AT57" i="10"/>
  <c r="AT65" i="10"/>
  <c r="AT36" i="10"/>
  <c r="AT12" i="10"/>
  <c r="AT37" i="10"/>
  <c r="AT43" i="10"/>
  <c r="AT13" i="10"/>
  <c r="AX70" i="1"/>
  <c r="AX63" i="1"/>
  <c r="AU71" i="1"/>
  <c r="AU68" i="1"/>
  <c r="AY77" i="1"/>
  <c r="AW78" i="1"/>
  <c r="AZ56" i="1"/>
  <c r="AZ62" i="1"/>
  <c r="AV68" i="1" l="1"/>
  <c r="BF42" i="1"/>
  <c r="BB47" i="1"/>
  <c r="BB49" i="1" s="1"/>
  <c r="BB51" i="1" s="1"/>
  <c r="BF43" i="1"/>
  <c r="BC35" i="1"/>
  <c r="AV45" i="10"/>
  <c r="AX66" i="1"/>
  <c r="AX67" i="1" s="1"/>
  <c r="AW71" i="1"/>
  <c r="AW68" i="1"/>
  <c r="AU79" i="1"/>
  <c r="AU72" i="1"/>
  <c r="AT7" i="10"/>
  <c r="AY70" i="1"/>
  <c r="AY63" i="1"/>
  <c r="BH24" i="1"/>
  <c r="BH40" i="1" s="1"/>
  <c r="BG30" i="1"/>
  <c r="BG25" i="1"/>
  <c r="BG41" i="1" s="1"/>
  <c r="AX78" i="1"/>
  <c r="BA77" i="1"/>
  <c r="AZ70" i="1"/>
  <c r="AZ63" i="1"/>
  <c r="AU7" i="10"/>
  <c r="BF33" i="1"/>
  <c r="AV79" i="1"/>
  <c r="AV80" i="1" s="1"/>
  <c r="AV72" i="1"/>
  <c r="BA56" i="1"/>
  <c r="BA62" i="1"/>
  <c r="AV42" i="10" l="1"/>
  <c r="AV55" i="10"/>
  <c r="BB69" i="1"/>
  <c r="AV65" i="10"/>
  <c r="BC42" i="1"/>
  <c r="BD35" i="1"/>
  <c r="BG35" i="1"/>
  <c r="AV67" i="10"/>
  <c r="AV18" i="10"/>
  <c r="BF48" i="1"/>
  <c r="BF46" i="1"/>
  <c r="BF44" i="1"/>
  <c r="BF45" i="1" s="1"/>
  <c r="AV33" i="10"/>
  <c r="AV54" i="10"/>
  <c r="AV48" i="10"/>
  <c r="AV59" i="10"/>
  <c r="AV14" i="10"/>
  <c r="AV27" i="10"/>
  <c r="AV34" i="10"/>
  <c r="AV40" i="10"/>
  <c r="AV26" i="10"/>
  <c r="AV52" i="10"/>
  <c r="AV29" i="10"/>
  <c r="AV63" i="10"/>
  <c r="AV47" i="10"/>
  <c r="AV51" i="10"/>
  <c r="AV9" i="10"/>
  <c r="AV50" i="10"/>
  <c r="AV56" i="10"/>
  <c r="AV41" i="10"/>
  <c r="AV11" i="10"/>
  <c r="AV31" i="10"/>
  <c r="AV30" i="10"/>
  <c r="AV25" i="10"/>
  <c r="AV37" i="10"/>
  <c r="AV46" i="10"/>
  <c r="AV58" i="10"/>
  <c r="AV44" i="10"/>
  <c r="AV28" i="10"/>
  <c r="AV19" i="10"/>
  <c r="AV39" i="10"/>
  <c r="AV66" i="10"/>
  <c r="AV23" i="10"/>
  <c r="AV16" i="10"/>
  <c r="AV38" i="10"/>
  <c r="AV24" i="10"/>
  <c r="AV10" i="10"/>
  <c r="AV64" i="10"/>
  <c r="AV15" i="10"/>
  <c r="AV32" i="10"/>
  <c r="AV49" i="10"/>
  <c r="AV22" i="10"/>
  <c r="AV61" i="10"/>
  <c r="AV43" i="10"/>
  <c r="AV35" i="10"/>
  <c r="AV62" i="10"/>
  <c r="AV20" i="10"/>
  <c r="AV21" i="10"/>
  <c r="AV13" i="10"/>
  <c r="AV60" i="10"/>
  <c r="AV12" i="10"/>
  <c r="AV57" i="10"/>
  <c r="AV8" i="10"/>
  <c r="AV17" i="10"/>
  <c r="AV36" i="10"/>
  <c r="AW58" i="10"/>
  <c r="AW19" i="10"/>
  <c r="AW17" i="10"/>
  <c r="AW31" i="10"/>
  <c r="AW28" i="10"/>
  <c r="AW51" i="10"/>
  <c r="AW67" i="10"/>
  <c r="AW49" i="10"/>
  <c r="AW42" i="10"/>
  <c r="AW30" i="10"/>
  <c r="AW44" i="10"/>
  <c r="AW9" i="10"/>
  <c r="AW52" i="10"/>
  <c r="AW63" i="10"/>
  <c r="AW24" i="10"/>
  <c r="AW32" i="10"/>
  <c r="AW57" i="10"/>
  <c r="AW41" i="10"/>
  <c r="AW8" i="10"/>
  <c r="AW34" i="10"/>
  <c r="AW66" i="10"/>
  <c r="AW29" i="10"/>
  <c r="AW65" i="10"/>
  <c r="AW37" i="10"/>
  <c r="AW15" i="10"/>
  <c r="AW62" i="10"/>
  <c r="AW14" i="10"/>
  <c r="AW11" i="10"/>
  <c r="AW45" i="10"/>
  <c r="AW16" i="10"/>
  <c r="AW36" i="10"/>
  <c r="AW53" i="10"/>
  <c r="AW61" i="10"/>
  <c r="AW47" i="10"/>
  <c r="AW10" i="10"/>
  <c r="AW64" i="10"/>
  <c r="AW40" i="10"/>
  <c r="AW12" i="10"/>
  <c r="AW55" i="10"/>
  <c r="AW46" i="10"/>
  <c r="AW21" i="10"/>
  <c r="AW59" i="10"/>
  <c r="AW26" i="10"/>
  <c r="AW33" i="10"/>
  <c r="AW56" i="10"/>
  <c r="AW20" i="10"/>
  <c r="AW48" i="10"/>
  <c r="AW60" i="10"/>
  <c r="AW25" i="10"/>
  <c r="AW50" i="10"/>
  <c r="AW35" i="10"/>
  <c r="AW13" i="10"/>
  <c r="AW43" i="10"/>
  <c r="AW39" i="10"/>
  <c r="AW23" i="10"/>
  <c r="AW22" i="10"/>
  <c r="AW38" i="10"/>
  <c r="AW18" i="10"/>
  <c r="AW27" i="10"/>
  <c r="BH30" i="1"/>
  <c r="BH25" i="1"/>
  <c r="BH41" i="1" s="1"/>
  <c r="BI24" i="1"/>
  <c r="BI40" i="1" s="1"/>
  <c r="BB56" i="1"/>
  <c r="BB62" i="1"/>
  <c r="AW79" i="1"/>
  <c r="AW80" i="1" s="1"/>
  <c r="AW72" i="1"/>
  <c r="AX71" i="1"/>
  <c r="AX68" i="1"/>
  <c r="BG33" i="1"/>
  <c r="BB77" i="1"/>
  <c r="AZ66" i="1"/>
  <c r="AZ67" i="1" s="1"/>
  <c r="AZ78" i="1"/>
  <c r="AY78" i="1"/>
  <c r="AU80" i="1"/>
  <c r="BA70" i="1"/>
  <c r="BA63" i="1"/>
  <c r="AY66" i="1"/>
  <c r="AY67" i="1" s="1"/>
  <c r="BF47" i="1" l="1"/>
  <c r="BF49" i="1" s="1"/>
  <c r="BF51" i="1" s="1"/>
  <c r="BD42" i="1"/>
  <c r="BC43" i="1"/>
  <c r="BG42" i="1"/>
  <c r="AV7" i="10"/>
  <c r="BA66" i="1" s="1"/>
  <c r="BA67" i="1" s="1"/>
  <c r="AY71" i="1"/>
  <c r="AY68" i="1"/>
  <c r="BA78" i="1"/>
  <c r="AW7" i="10"/>
  <c r="BB70" i="1"/>
  <c r="BB63" i="1"/>
  <c r="BI25" i="1"/>
  <c r="BI41" i="1" s="1"/>
  <c r="BJ24" i="1"/>
  <c r="BJ40" i="1" s="1"/>
  <c r="BI30" i="1"/>
  <c r="BI35" i="1" s="1"/>
  <c r="BI42" i="1" s="1"/>
  <c r="AZ71" i="1"/>
  <c r="AZ68" i="1"/>
  <c r="AX79" i="1"/>
  <c r="AX80" i="1" s="1"/>
  <c r="AX72" i="1"/>
  <c r="BH33" i="1"/>
  <c r="BH35" i="1" s="1"/>
  <c r="BH42" i="1" l="1"/>
  <c r="BH43" i="1" s="1"/>
  <c r="BI43" i="1"/>
  <c r="BG43" i="1"/>
  <c r="BC44" i="1"/>
  <c r="BC45" i="1" s="1"/>
  <c r="BC47" i="1" s="1"/>
  <c r="BC46" i="1"/>
  <c r="BC48" i="1"/>
  <c r="BD43" i="1"/>
  <c r="BK24" i="1"/>
  <c r="BK40" i="1" s="1"/>
  <c r="BJ30" i="1"/>
  <c r="BJ25" i="1"/>
  <c r="BJ41" i="1" s="1"/>
  <c r="BB78" i="1"/>
  <c r="BA71" i="1"/>
  <c r="BA68" i="1"/>
  <c r="BB66" i="1"/>
  <c r="BB67" i="1" s="1"/>
  <c r="AY79" i="1"/>
  <c r="AY80" i="1" s="1"/>
  <c r="AY72" i="1"/>
  <c r="AZ79" i="1"/>
  <c r="AZ80" i="1" s="1"/>
  <c r="AZ72" i="1"/>
  <c r="BI33" i="1"/>
  <c r="BF69" i="1"/>
  <c r="AX14" i="10"/>
  <c r="AX28" i="10"/>
  <c r="AX36" i="10"/>
  <c r="AX35" i="10"/>
  <c r="AX21" i="10"/>
  <c r="AX24" i="10"/>
  <c r="AX8" i="10"/>
  <c r="AX37" i="10"/>
  <c r="AX44" i="10"/>
  <c r="AX67" i="10"/>
  <c r="AX38" i="10"/>
  <c r="AX32" i="10"/>
  <c r="AX61" i="10"/>
  <c r="AX58" i="10"/>
  <c r="AX20" i="10"/>
  <c r="AX10" i="10"/>
  <c r="AX46" i="10"/>
  <c r="AX53" i="10"/>
  <c r="AX42" i="10"/>
  <c r="AX17" i="10"/>
  <c r="AX50" i="10"/>
  <c r="AX26" i="10"/>
  <c r="AX18" i="10"/>
  <c r="AX39" i="10"/>
  <c r="AX15" i="10"/>
  <c r="AX49" i="10"/>
  <c r="AX22" i="10"/>
  <c r="AX25" i="10"/>
  <c r="AX64" i="10"/>
  <c r="AX9" i="10"/>
  <c r="AX63" i="10"/>
  <c r="AX52" i="10"/>
  <c r="AX12" i="10"/>
  <c r="AX34" i="10"/>
  <c r="AX19" i="10"/>
  <c r="AX54" i="10"/>
  <c r="AX31" i="10"/>
  <c r="AX29" i="10"/>
  <c r="AX59" i="10"/>
  <c r="AX65" i="10"/>
  <c r="AX33" i="10"/>
  <c r="AX62" i="10"/>
  <c r="AX16" i="10"/>
  <c r="AX30" i="10"/>
  <c r="AX66" i="10"/>
  <c r="AX56" i="10"/>
  <c r="AX43" i="10"/>
  <c r="AX45" i="10"/>
  <c r="AX23" i="10"/>
  <c r="AX13" i="10"/>
  <c r="AX60" i="10"/>
  <c r="AX11" i="10"/>
  <c r="AX48" i="10"/>
  <c r="AX47" i="10"/>
  <c r="AX57" i="10"/>
  <c r="AX27" i="10"/>
  <c r="AX41" i="10"/>
  <c r="AX51" i="10"/>
  <c r="AX40" i="10"/>
  <c r="BG46" i="1" l="1"/>
  <c r="BG48" i="1"/>
  <c r="BG44" i="1"/>
  <c r="BG45" i="1" s="1"/>
  <c r="BI48" i="1"/>
  <c r="BI44" i="1"/>
  <c r="BI45" i="1" s="1"/>
  <c r="BI46" i="1"/>
  <c r="BJ35" i="1"/>
  <c r="BC49" i="1"/>
  <c r="BH46" i="1"/>
  <c r="BH48" i="1"/>
  <c r="BH44" i="1"/>
  <c r="BH45" i="1" s="1"/>
  <c r="AZ66" i="10"/>
  <c r="AX7" i="10"/>
  <c r="BF77" i="1"/>
  <c r="BF56" i="1"/>
  <c r="BF62" i="1"/>
  <c r="BB71" i="1"/>
  <c r="BB68" i="1"/>
  <c r="BJ33" i="1"/>
  <c r="BA79" i="1"/>
  <c r="BA72" i="1"/>
  <c r="AY52" i="10"/>
  <c r="AY58" i="10"/>
  <c r="AY25" i="10"/>
  <c r="AY67" i="10"/>
  <c r="AY53" i="10"/>
  <c r="AY13" i="10"/>
  <c r="AY24" i="10"/>
  <c r="AY9" i="10"/>
  <c r="AY28" i="10"/>
  <c r="AY14" i="10"/>
  <c r="AY44" i="10"/>
  <c r="AY63" i="10"/>
  <c r="AY48" i="10"/>
  <c r="AY46" i="10"/>
  <c r="AY64" i="10"/>
  <c r="AY17" i="10"/>
  <c r="AY16" i="10"/>
  <c r="AY20" i="10"/>
  <c r="AY50" i="10"/>
  <c r="AY30" i="10"/>
  <c r="AY39" i="10"/>
  <c r="AY41" i="10"/>
  <c r="AY35" i="10"/>
  <c r="AY19" i="10"/>
  <c r="AY54" i="10"/>
  <c r="AY11" i="10"/>
  <c r="AY10" i="10"/>
  <c r="AY8" i="10"/>
  <c r="AY49" i="10"/>
  <c r="AY38" i="10"/>
  <c r="AY23" i="10"/>
  <c r="AY66" i="10"/>
  <c r="AY22" i="10"/>
  <c r="AY26" i="10"/>
  <c r="AY47" i="10"/>
  <c r="AY27" i="10"/>
  <c r="AY29" i="10"/>
  <c r="AY59" i="10"/>
  <c r="AY51" i="10"/>
  <c r="AY31" i="10"/>
  <c r="AY42" i="10"/>
  <c r="AY61" i="10"/>
  <c r="AY60" i="10"/>
  <c r="AY33" i="10"/>
  <c r="AY55" i="10"/>
  <c r="AY40" i="10"/>
  <c r="AY62" i="10"/>
  <c r="AY18" i="10"/>
  <c r="AY15" i="10"/>
  <c r="AY34" i="10"/>
  <c r="AY21" i="10"/>
  <c r="AY57" i="10"/>
  <c r="AY65" i="10"/>
  <c r="AY36" i="10"/>
  <c r="AY45" i="10"/>
  <c r="AY32" i="10"/>
  <c r="AY12" i="10"/>
  <c r="AY37" i="10"/>
  <c r="AY43" i="10"/>
  <c r="BK30" i="1"/>
  <c r="BL24" i="1"/>
  <c r="BL40" i="1" s="1"/>
  <c r="BK25" i="1"/>
  <c r="BK41" i="1" s="1"/>
  <c r="BG47" i="1" l="1"/>
  <c r="BG49" i="1" s="1"/>
  <c r="BG51" i="1"/>
  <c r="BG69" i="1"/>
  <c r="BG77" i="1" s="1"/>
  <c r="BC51" i="1"/>
  <c r="BD49" i="1"/>
  <c r="BC69" i="1"/>
  <c r="BI47" i="1"/>
  <c r="BI49" i="1" s="1"/>
  <c r="BI51" i="1" s="1"/>
  <c r="BH47" i="1"/>
  <c r="BH49" i="1" s="1"/>
  <c r="BH51" i="1" s="1"/>
  <c r="BJ42" i="1"/>
  <c r="AZ44" i="10"/>
  <c r="AZ60" i="10"/>
  <c r="AZ23" i="10"/>
  <c r="AZ50" i="10"/>
  <c r="AZ22" i="10"/>
  <c r="AZ56" i="10"/>
  <c r="AZ26" i="10"/>
  <c r="AZ32" i="10"/>
  <c r="AZ10" i="10"/>
  <c r="AZ11" i="10"/>
  <c r="AZ46" i="10"/>
  <c r="AZ67" i="10"/>
  <c r="AZ20" i="10"/>
  <c r="AZ12" i="10"/>
  <c r="AZ19" i="10"/>
  <c r="AZ14" i="10"/>
  <c r="AZ21" i="10"/>
  <c r="AZ16" i="10"/>
  <c r="AZ47" i="10"/>
  <c r="AZ61" i="10"/>
  <c r="AZ15" i="10"/>
  <c r="AZ29" i="10"/>
  <c r="AZ59" i="10"/>
  <c r="AZ36" i="10"/>
  <c r="AZ55" i="10"/>
  <c r="AZ25" i="10"/>
  <c r="AZ42" i="10"/>
  <c r="AZ54" i="10"/>
  <c r="AZ30" i="10"/>
  <c r="AZ31" i="10"/>
  <c r="AZ45" i="10"/>
  <c r="AZ27" i="10"/>
  <c r="AZ28" i="10"/>
  <c r="AZ39" i="10"/>
  <c r="AZ35" i="10"/>
  <c r="BG56" i="1"/>
  <c r="AZ34" i="10"/>
  <c r="AZ43" i="10"/>
  <c r="AZ40" i="10"/>
  <c r="AZ9" i="10"/>
  <c r="AZ62" i="10"/>
  <c r="AZ37" i="10"/>
  <c r="AZ65" i="10"/>
  <c r="AZ51" i="10"/>
  <c r="AZ53" i="10"/>
  <c r="AZ33" i="10"/>
  <c r="AZ64" i="10"/>
  <c r="AZ63" i="10"/>
  <c r="AZ13" i="10"/>
  <c r="AZ41" i="10"/>
  <c r="AZ38" i="10"/>
  <c r="AZ58" i="10"/>
  <c r="AZ24" i="10"/>
  <c r="AZ17" i="10"/>
  <c r="AZ52" i="10"/>
  <c r="AZ48" i="10"/>
  <c r="AZ49" i="10"/>
  <c r="AZ18" i="10"/>
  <c r="AZ8" i="10"/>
  <c r="AY7" i="10"/>
  <c r="BM24" i="1"/>
  <c r="BM40" i="1" s="1"/>
  <c r="BL30" i="1"/>
  <c r="BL35" i="1" s="1"/>
  <c r="BL42" i="1" s="1"/>
  <c r="BL25" i="1"/>
  <c r="BL41" i="1" s="1"/>
  <c r="BB79" i="1"/>
  <c r="BB80" i="1" s="1"/>
  <c r="BB72" i="1"/>
  <c r="BC66" i="1"/>
  <c r="BF70" i="1"/>
  <c r="BF63" i="1"/>
  <c r="BK33" i="1"/>
  <c r="BK35" i="1" s="1"/>
  <c r="BK42" i="1" s="1"/>
  <c r="BK43" i="1" s="1"/>
  <c r="BA80" i="1"/>
  <c r="BH69" i="1" l="1"/>
  <c r="BL43" i="1"/>
  <c r="BL44" i="1" s="1"/>
  <c r="BL45" i="1" s="1"/>
  <c r="BI69" i="1"/>
  <c r="BI77" i="1" s="1"/>
  <c r="BC77" i="1"/>
  <c r="BD77" i="1" s="1"/>
  <c r="BD69" i="1"/>
  <c r="BJ43" i="1"/>
  <c r="BL46" i="1"/>
  <c r="BL48" i="1"/>
  <c r="BK46" i="1"/>
  <c r="BK48" i="1"/>
  <c r="BK44" i="1"/>
  <c r="BK45" i="1" s="1"/>
  <c r="BK47" i="1" s="1"/>
  <c r="BK49" i="1" s="1"/>
  <c r="BK51" i="1" s="1"/>
  <c r="BD51" i="1"/>
  <c r="BC62" i="1"/>
  <c r="BC56" i="1"/>
  <c r="BD56" i="1" s="1"/>
  <c r="BG62" i="1"/>
  <c r="AZ7" i="10"/>
  <c r="BG66" i="1" s="1"/>
  <c r="BF78" i="1"/>
  <c r="BI62" i="1"/>
  <c r="BI56" i="1"/>
  <c r="BH77" i="1"/>
  <c r="BB25" i="10"/>
  <c r="BB23" i="10"/>
  <c r="BB12" i="10"/>
  <c r="BB20" i="10"/>
  <c r="BB16" i="10"/>
  <c r="BB52" i="10"/>
  <c r="BB42" i="10"/>
  <c r="BB61" i="10"/>
  <c r="BB14" i="10"/>
  <c r="BB58" i="10"/>
  <c r="BB55" i="10"/>
  <c r="BB56" i="10"/>
  <c r="BB35" i="10"/>
  <c r="BB41" i="10"/>
  <c r="BB30" i="10"/>
  <c r="BB27" i="10"/>
  <c r="BB54" i="10"/>
  <c r="BB62" i="10"/>
  <c r="BB53" i="10"/>
  <c r="BB65" i="10"/>
  <c r="BB49" i="10"/>
  <c r="BB8" i="10"/>
  <c r="BB47" i="10"/>
  <c r="BB24" i="10"/>
  <c r="BB32" i="10"/>
  <c r="BB66" i="10"/>
  <c r="BB57" i="10"/>
  <c r="BB31" i="10"/>
  <c r="BB22" i="10"/>
  <c r="BB13" i="10"/>
  <c r="BB29" i="10"/>
  <c r="BB15" i="10"/>
  <c r="BB21" i="10"/>
  <c r="BB37" i="10"/>
  <c r="BB10" i="10"/>
  <c r="BB36" i="10"/>
  <c r="BB64" i="10"/>
  <c r="BB67" i="10"/>
  <c r="BB63" i="10"/>
  <c r="BB18" i="10"/>
  <c r="BB45" i="10"/>
  <c r="BB51" i="10"/>
  <c r="BB43" i="10"/>
  <c r="BB44" i="10"/>
  <c r="BB26" i="10"/>
  <c r="BB48" i="10"/>
  <c r="BB39" i="10"/>
  <c r="BB17" i="10"/>
  <c r="BB38" i="10"/>
  <c r="BB46" i="10"/>
  <c r="BB28" i="10"/>
  <c r="BB33" i="10"/>
  <c r="BB9" i="10"/>
  <c r="BB60" i="10"/>
  <c r="BB34" i="10"/>
  <c r="BB19" i="10"/>
  <c r="BB50" i="10"/>
  <c r="BB11" i="10"/>
  <c r="BB40" i="10"/>
  <c r="BH62" i="1"/>
  <c r="BH56" i="1"/>
  <c r="BN24" i="1"/>
  <c r="BN40" i="1" s="1"/>
  <c r="BM30" i="1"/>
  <c r="BM25" i="1"/>
  <c r="BM41" i="1" s="1"/>
  <c r="BA50" i="10"/>
  <c r="BA43" i="10"/>
  <c r="BA65" i="10"/>
  <c r="BA21" i="10"/>
  <c r="BA14" i="10"/>
  <c r="BA35" i="10"/>
  <c r="BA46" i="10"/>
  <c r="BA41" i="10"/>
  <c r="BA9" i="10"/>
  <c r="BA22" i="10"/>
  <c r="BA23" i="10"/>
  <c r="BA25" i="10"/>
  <c r="BA59" i="10"/>
  <c r="BA44" i="10"/>
  <c r="BA11" i="10"/>
  <c r="BA26" i="10"/>
  <c r="BA12" i="10"/>
  <c r="BA24" i="10"/>
  <c r="BA13" i="10"/>
  <c r="BA52" i="10"/>
  <c r="BA32" i="10"/>
  <c r="BA31" i="10"/>
  <c r="BA48" i="10"/>
  <c r="BA67" i="10"/>
  <c r="BA54" i="10"/>
  <c r="BA8" i="10"/>
  <c r="BA27" i="10"/>
  <c r="BA53" i="10"/>
  <c r="BA33" i="10"/>
  <c r="BA47" i="10"/>
  <c r="BA39" i="10"/>
  <c r="BA66" i="10"/>
  <c r="BA57" i="10"/>
  <c r="BA56" i="10"/>
  <c r="BA18" i="10"/>
  <c r="BA19" i="10"/>
  <c r="BA55" i="10"/>
  <c r="BA20" i="10"/>
  <c r="BA17" i="10"/>
  <c r="BA10" i="10"/>
  <c r="BA28" i="10"/>
  <c r="BA64" i="10"/>
  <c r="BA63" i="10"/>
  <c r="BA40" i="10"/>
  <c r="BA16" i="10"/>
  <c r="BA61" i="10"/>
  <c r="BA42" i="10"/>
  <c r="BA62" i="10"/>
  <c r="BA45" i="10"/>
  <c r="BA51" i="10"/>
  <c r="BA37" i="10"/>
  <c r="BA15" i="10"/>
  <c r="BA60" i="10"/>
  <c r="BA38" i="10"/>
  <c r="BA34" i="10"/>
  <c r="BA30" i="10"/>
  <c r="BA49" i="10"/>
  <c r="BA29" i="10"/>
  <c r="BA36" i="10"/>
  <c r="BF66" i="1"/>
  <c r="BF67" i="1" s="1"/>
  <c r="BL33" i="1"/>
  <c r="BL47" i="1" l="1"/>
  <c r="BG70" i="1"/>
  <c r="BG78" i="1" s="1"/>
  <c r="BG63" i="1"/>
  <c r="BG67" i="1" s="1"/>
  <c r="BL49" i="1"/>
  <c r="BL51" i="1" s="1"/>
  <c r="BJ44" i="1"/>
  <c r="BJ45" i="1" s="1"/>
  <c r="BJ46" i="1"/>
  <c r="BJ48" i="1"/>
  <c r="BM35" i="1"/>
  <c r="BM42" i="1" s="1"/>
  <c r="BM43" i="1" s="1"/>
  <c r="BC70" i="1"/>
  <c r="BD62" i="1"/>
  <c r="BC63" i="1"/>
  <c r="BF71" i="1"/>
  <c r="BF68" i="1"/>
  <c r="BC66" i="10"/>
  <c r="BC12" i="10"/>
  <c r="BC25" i="10"/>
  <c r="BC45" i="10"/>
  <c r="BC46" i="10"/>
  <c r="BC36" i="10"/>
  <c r="BC44" i="10"/>
  <c r="BC24" i="10"/>
  <c r="BC58" i="10"/>
  <c r="BC43" i="10"/>
  <c r="BC39" i="10"/>
  <c r="BC40" i="10"/>
  <c r="BC37" i="10"/>
  <c r="BC29" i="10"/>
  <c r="BC55" i="10"/>
  <c r="BC18" i="10"/>
  <c r="BC64" i="10"/>
  <c r="BC65" i="10"/>
  <c r="BC35" i="10"/>
  <c r="BC17" i="10"/>
  <c r="BC15" i="10"/>
  <c r="BC26" i="10"/>
  <c r="BC30" i="10"/>
  <c r="BC10" i="10"/>
  <c r="BC9" i="10"/>
  <c r="BC48" i="10"/>
  <c r="BC38" i="10"/>
  <c r="BC56" i="10"/>
  <c r="BC14" i="10"/>
  <c r="BC33" i="10"/>
  <c r="BC13" i="10"/>
  <c r="BC34" i="10"/>
  <c r="BC8" i="10"/>
  <c r="BC23" i="10"/>
  <c r="BC67" i="10"/>
  <c r="BC16" i="10"/>
  <c r="BC52" i="10"/>
  <c r="BC59" i="10"/>
  <c r="BC62" i="10"/>
  <c r="BC20" i="10"/>
  <c r="BC11" i="10"/>
  <c r="BC28" i="10"/>
  <c r="BC42" i="10"/>
  <c r="BC51" i="10"/>
  <c r="BC63" i="10"/>
  <c r="BC41" i="10"/>
  <c r="BC19" i="10"/>
  <c r="BC54" i="10"/>
  <c r="BC49" i="10"/>
  <c r="BC47" i="10"/>
  <c r="BC27" i="10"/>
  <c r="BC22" i="10"/>
  <c r="BC53" i="10"/>
  <c r="BC31" i="10"/>
  <c r="BC21" i="10"/>
  <c r="BC61" i="10"/>
  <c r="BC50" i="10"/>
  <c r="BC57" i="10"/>
  <c r="BC32" i="10"/>
  <c r="BO24" i="1"/>
  <c r="BO40" i="1" s="1"/>
  <c r="BN30" i="1"/>
  <c r="BN25" i="1"/>
  <c r="BN41" i="1" s="1"/>
  <c r="BB7" i="10"/>
  <c r="BI70" i="1"/>
  <c r="BI63" i="1"/>
  <c r="BA7" i="10"/>
  <c r="BM33" i="1"/>
  <c r="BH70" i="1"/>
  <c r="BH63" i="1"/>
  <c r="BJ47" i="1" l="1"/>
  <c r="BG71" i="1"/>
  <c r="BG79" i="1" s="1"/>
  <c r="BG80" i="1" s="1"/>
  <c r="BG68" i="1"/>
  <c r="BD70" i="1"/>
  <c r="BC78" i="1"/>
  <c r="BD78" i="1" s="1"/>
  <c r="BM48" i="1"/>
  <c r="BM44" i="1"/>
  <c r="BM45" i="1" s="1"/>
  <c r="BM46" i="1"/>
  <c r="BD63" i="1"/>
  <c r="BC67" i="1"/>
  <c r="BJ49" i="1"/>
  <c r="BC7" i="10"/>
  <c r="BH78" i="1"/>
  <c r="BP24" i="1"/>
  <c r="BP40" i="1" s="1"/>
  <c r="BO30" i="1"/>
  <c r="BO35" i="1" s="1"/>
  <c r="BO42" i="1" s="1"/>
  <c r="BO25" i="1"/>
  <c r="BO41" i="1" s="1"/>
  <c r="BL69" i="1"/>
  <c r="BI66" i="1"/>
  <c r="BI67" i="1" s="1"/>
  <c r="BH66" i="1"/>
  <c r="BH67" i="1" s="1"/>
  <c r="BI78" i="1"/>
  <c r="BK69" i="1"/>
  <c r="BN33" i="1"/>
  <c r="BN35" i="1" s="1"/>
  <c r="BN42" i="1" s="1"/>
  <c r="BN43" i="1" s="1"/>
  <c r="BF79" i="1"/>
  <c r="BF72" i="1"/>
  <c r="BG72" i="1" l="1"/>
  <c r="BM47" i="1"/>
  <c r="BM49" i="1" s="1"/>
  <c r="BM51" i="1" s="1"/>
  <c r="BN44" i="1"/>
  <c r="BN45" i="1" s="1"/>
  <c r="BN46" i="1"/>
  <c r="BN48" i="1"/>
  <c r="BO43" i="1"/>
  <c r="BC68" i="1"/>
  <c r="BD68" i="1" s="1"/>
  <c r="BC71" i="1"/>
  <c r="BD67" i="1"/>
  <c r="BJ51" i="1"/>
  <c r="BJ69" i="1"/>
  <c r="BJ77" i="1" s="1"/>
  <c r="BD67" i="10"/>
  <c r="BD58" i="10"/>
  <c r="BD45" i="10"/>
  <c r="BD38" i="10"/>
  <c r="BD28" i="10"/>
  <c r="BD34" i="10"/>
  <c r="BD57" i="10"/>
  <c r="BD23" i="10"/>
  <c r="BD56" i="10"/>
  <c r="BD31" i="10"/>
  <c r="BD60" i="10"/>
  <c r="BD26" i="10"/>
  <c r="BD19" i="10"/>
  <c r="BD62" i="10"/>
  <c r="BD16" i="10"/>
  <c r="BD52" i="10"/>
  <c r="BD10" i="10"/>
  <c r="BD14" i="10"/>
  <c r="BD9" i="10"/>
  <c r="BD46" i="10"/>
  <c r="BD8" i="10"/>
  <c r="BD59" i="10"/>
  <c r="BD37" i="10"/>
  <c r="BD48" i="10"/>
  <c r="BD35" i="10"/>
  <c r="BD13" i="10"/>
  <c r="BD66" i="10"/>
  <c r="BD12" i="10"/>
  <c r="BD24" i="10"/>
  <c r="BD40" i="10"/>
  <c r="BD65" i="10"/>
  <c r="BD53" i="10"/>
  <c r="BD64" i="10"/>
  <c r="BD49" i="10"/>
  <c r="BD22" i="10"/>
  <c r="BD33" i="10"/>
  <c r="BD63" i="10"/>
  <c r="BD29" i="10"/>
  <c r="BD21" i="10"/>
  <c r="BD47" i="10"/>
  <c r="BD15" i="10"/>
  <c r="BD51" i="10"/>
  <c r="BD54" i="10"/>
  <c r="BD27" i="10"/>
  <c r="BD43" i="10"/>
  <c r="BD36" i="10"/>
  <c r="BD30" i="10"/>
  <c r="BD20" i="10"/>
  <c r="BD25" i="10"/>
  <c r="BD17" i="10"/>
  <c r="BD11" i="10"/>
  <c r="BD18" i="10"/>
  <c r="BD41" i="10"/>
  <c r="BD44" i="10"/>
  <c r="BD32" i="10"/>
  <c r="BD39" i="10"/>
  <c r="BD50" i="10"/>
  <c r="BD55" i="10"/>
  <c r="BD42" i="10"/>
  <c r="BJ66" i="1"/>
  <c r="BH71" i="1"/>
  <c r="BH68" i="1"/>
  <c r="BI71" i="1"/>
  <c r="BI68" i="1"/>
  <c r="BQ24" i="1"/>
  <c r="BQ40" i="1" s="1"/>
  <c r="BP30" i="1"/>
  <c r="BP25" i="1"/>
  <c r="BP41" i="1" s="1"/>
  <c r="BE42" i="10"/>
  <c r="BE18" i="10"/>
  <c r="BE38" i="10"/>
  <c r="BE45" i="10"/>
  <c r="BE29" i="10"/>
  <c r="BE50" i="10"/>
  <c r="BE8" i="10"/>
  <c r="BE30" i="10"/>
  <c r="BE32" i="10"/>
  <c r="BE44" i="10"/>
  <c r="BE52" i="10"/>
  <c r="BE63" i="10"/>
  <c r="BE16" i="10"/>
  <c r="BE13" i="10"/>
  <c r="BE28" i="10"/>
  <c r="BE60" i="10"/>
  <c r="BE15" i="10"/>
  <c r="BE22" i="10"/>
  <c r="BE17" i="10"/>
  <c r="BE67" i="10"/>
  <c r="BE10" i="10"/>
  <c r="BE65" i="10"/>
  <c r="BE41" i="10"/>
  <c r="BE48" i="10"/>
  <c r="BE43" i="10"/>
  <c r="BE31" i="10"/>
  <c r="BE14" i="10"/>
  <c r="BE47" i="10"/>
  <c r="BE54" i="10"/>
  <c r="BE25" i="10"/>
  <c r="BE24" i="10"/>
  <c r="BE59" i="10"/>
  <c r="BE20" i="10"/>
  <c r="BE11" i="10"/>
  <c r="BE58" i="10"/>
  <c r="BE33" i="10"/>
  <c r="BE55" i="10"/>
  <c r="BE49" i="10"/>
  <c r="BE26" i="10"/>
  <c r="BE64" i="10"/>
  <c r="BE27" i="10"/>
  <c r="BE46" i="10"/>
  <c r="BE9" i="10"/>
  <c r="BE19" i="10"/>
  <c r="BE40" i="10"/>
  <c r="BE53" i="10"/>
  <c r="BE39" i="10"/>
  <c r="BE61" i="10"/>
  <c r="BE12" i="10"/>
  <c r="BE37" i="10"/>
  <c r="BE51" i="10"/>
  <c r="BE56" i="10"/>
  <c r="BE23" i="10"/>
  <c r="BE35" i="10"/>
  <c r="BE57" i="10"/>
  <c r="BE21" i="10"/>
  <c r="BE34" i="10"/>
  <c r="BE36" i="10"/>
  <c r="BE66" i="10"/>
  <c r="BK77" i="1"/>
  <c r="BL77" i="1"/>
  <c r="BF80" i="1"/>
  <c r="BK62" i="1"/>
  <c r="BK56" i="1"/>
  <c r="BL62" i="1"/>
  <c r="BL56" i="1"/>
  <c r="BO33" i="1"/>
  <c r="BP35" i="1" l="1"/>
  <c r="BP42" i="1" s="1"/>
  <c r="BD71" i="1"/>
  <c r="BC79" i="1"/>
  <c r="BC72" i="1"/>
  <c r="BD72" i="1" s="1"/>
  <c r="BP43" i="1"/>
  <c r="BJ62" i="1"/>
  <c r="BJ56" i="1"/>
  <c r="BO46" i="1"/>
  <c r="BO48" i="1"/>
  <c r="BO44" i="1"/>
  <c r="BO45" i="1" s="1"/>
  <c r="BN47" i="1"/>
  <c r="BN49" i="1" s="1"/>
  <c r="BE7" i="10"/>
  <c r="BQ25" i="1"/>
  <c r="BQ41" i="1" s="1"/>
  <c r="BQ30" i="1"/>
  <c r="BL70" i="1"/>
  <c r="BL63" i="1"/>
  <c r="BM69" i="1"/>
  <c r="BH79" i="1"/>
  <c r="BH72" i="1"/>
  <c r="BK70" i="1"/>
  <c r="BK63" i="1"/>
  <c r="BP33" i="1"/>
  <c r="BI79" i="1"/>
  <c r="BI80" i="1" s="1"/>
  <c r="BI72" i="1"/>
  <c r="BD7" i="10"/>
  <c r="BO47" i="1" l="1"/>
  <c r="BO49" i="1" s="1"/>
  <c r="BO51" i="1" s="1"/>
  <c r="BN51" i="1"/>
  <c r="BP46" i="1"/>
  <c r="BP48" i="1"/>
  <c r="BP44" i="1"/>
  <c r="BP45" i="1" s="1"/>
  <c r="BD79" i="1"/>
  <c r="BC80" i="1"/>
  <c r="BD80" i="1" s="1"/>
  <c r="BR41" i="1"/>
  <c r="BJ63" i="1"/>
  <c r="BJ67" i="1" s="1"/>
  <c r="BJ70" i="1"/>
  <c r="BJ78" i="1" s="1"/>
  <c r="BK78" i="1"/>
  <c r="BL66" i="1"/>
  <c r="BL67" i="1" s="1"/>
  <c r="BM62" i="1"/>
  <c r="BM56" i="1"/>
  <c r="BK66" i="1"/>
  <c r="BK67" i="1" s="1"/>
  <c r="BN69" i="1"/>
  <c r="BH80" i="1"/>
  <c r="BM77" i="1"/>
  <c r="BL78" i="1"/>
  <c r="BF67" i="10"/>
  <c r="BF8" i="10"/>
  <c r="BF39" i="10"/>
  <c r="BF29" i="10"/>
  <c r="BF34" i="10"/>
  <c r="BF33" i="10"/>
  <c r="BF22" i="10"/>
  <c r="BF35" i="10"/>
  <c r="BF12" i="10"/>
  <c r="BF65" i="10"/>
  <c r="BF16" i="10"/>
  <c r="BF64" i="10"/>
  <c r="BF37" i="10"/>
  <c r="BF18" i="10"/>
  <c r="BF50" i="10"/>
  <c r="BF36" i="10"/>
  <c r="BF11" i="10"/>
  <c r="BF46" i="10"/>
  <c r="BF57" i="10"/>
  <c r="BF10" i="10"/>
  <c r="BF15" i="10"/>
  <c r="BF27" i="10"/>
  <c r="BF54" i="10"/>
  <c r="BF58" i="10"/>
  <c r="BF9" i="10"/>
  <c r="BF19" i="10"/>
  <c r="BF30" i="10"/>
  <c r="BF60" i="10"/>
  <c r="BF23" i="10"/>
  <c r="BF61" i="10"/>
  <c r="BF31" i="10"/>
  <c r="BF52" i="10"/>
  <c r="BF49" i="10"/>
  <c r="BF47" i="10"/>
  <c r="BF42" i="10"/>
  <c r="BF38" i="10"/>
  <c r="BF51" i="10"/>
  <c r="BF59" i="10"/>
  <c r="BF56" i="10"/>
  <c r="BF45" i="10"/>
  <c r="BF62" i="10"/>
  <c r="BF14" i="10"/>
  <c r="BF40" i="10"/>
  <c r="BF26" i="10"/>
  <c r="BF43" i="10"/>
  <c r="BF20" i="10"/>
  <c r="BF28" i="10"/>
  <c r="BF32" i="10"/>
  <c r="BF41" i="10"/>
  <c r="BF48" i="10"/>
  <c r="BF13" i="10"/>
  <c r="BF44" i="10"/>
  <c r="BF24" i="10"/>
  <c r="BF21" i="10"/>
  <c r="BF17" i="10"/>
  <c r="BF53" i="10"/>
  <c r="BF55" i="10"/>
  <c r="BF66" i="10"/>
  <c r="BF25" i="10"/>
  <c r="BQ33" i="1"/>
  <c r="BR33" i="1" s="1"/>
  <c r="BR25" i="1"/>
  <c r="BJ68" i="1" l="1"/>
  <c r="BJ71" i="1"/>
  <c r="BP47" i="1"/>
  <c r="BP49" i="1" s="1"/>
  <c r="BP51" i="1" s="1"/>
  <c r="BQ35" i="1"/>
  <c r="BK71" i="1"/>
  <c r="BK68" i="1"/>
  <c r="BL71" i="1"/>
  <c r="BL68" i="1"/>
  <c r="BO69" i="1"/>
  <c r="BN62" i="1"/>
  <c r="BN56" i="1"/>
  <c r="BF7" i="10"/>
  <c r="BG25" i="10"/>
  <c r="BG65" i="10"/>
  <c r="BG27" i="10"/>
  <c r="BG49" i="10"/>
  <c r="BG9" i="10"/>
  <c r="BG45" i="10"/>
  <c r="BG59" i="10"/>
  <c r="BG43" i="10"/>
  <c r="BG47" i="10"/>
  <c r="BG48" i="10"/>
  <c r="BG62" i="10"/>
  <c r="BG33" i="10"/>
  <c r="BG56" i="10"/>
  <c r="BG20" i="10"/>
  <c r="BG31" i="10"/>
  <c r="BG24" i="10"/>
  <c r="BG63" i="10"/>
  <c r="BG67" i="10"/>
  <c r="BG66" i="10"/>
  <c r="BG19" i="10"/>
  <c r="BG17" i="10"/>
  <c r="BG22" i="10"/>
  <c r="BG52" i="10"/>
  <c r="BG50" i="10"/>
  <c r="BG44" i="10"/>
  <c r="BG8" i="10"/>
  <c r="BG29" i="10"/>
  <c r="BG14" i="10"/>
  <c r="BG28" i="10"/>
  <c r="BG13" i="10"/>
  <c r="BG34" i="10"/>
  <c r="BG15" i="10"/>
  <c r="BG10" i="10"/>
  <c r="BG57" i="10"/>
  <c r="BG18" i="10"/>
  <c r="BG35" i="10"/>
  <c r="BG16" i="10"/>
  <c r="BG40" i="10"/>
  <c r="BG54" i="10"/>
  <c r="BG11" i="10"/>
  <c r="BG60" i="10"/>
  <c r="BG12" i="10"/>
  <c r="BG41" i="10"/>
  <c r="BG36" i="10"/>
  <c r="BG21" i="10"/>
  <c r="BG58" i="10"/>
  <c r="BG26" i="10"/>
  <c r="BG38" i="10"/>
  <c r="BG30" i="10"/>
  <c r="BG39" i="10"/>
  <c r="BG61" i="10"/>
  <c r="BG55" i="10"/>
  <c r="BG32" i="10"/>
  <c r="BG42" i="10"/>
  <c r="BG37" i="10"/>
  <c r="BG51" i="10"/>
  <c r="BG23" i="10"/>
  <c r="BG46" i="10"/>
  <c r="BG53" i="10"/>
  <c r="BN77" i="1"/>
  <c r="BM70" i="1"/>
  <c r="BM63" i="1"/>
  <c r="BP69" i="1"/>
  <c r="BJ79" i="1" l="1"/>
  <c r="BJ80" i="1" s="1"/>
  <c r="BJ72" i="1"/>
  <c r="BQ42" i="1"/>
  <c r="BR35" i="1"/>
  <c r="BG7" i="10"/>
  <c r="BO56" i="1"/>
  <c r="BO62" i="1"/>
  <c r="BM78" i="1"/>
  <c r="BP77" i="1"/>
  <c r="BP62" i="1"/>
  <c r="BP56" i="1"/>
  <c r="BI44" i="10"/>
  <c r="BI28" i="10"/>
  <c r="BI51" i="10"/>
  <c r="BI19" i="10"/>
  <c r="BI43" i="10"/>
  <c r="BI11" i="10"/>
  <c r="BI32" i="10"/>
  <c r="BI20" i="10"/>
  <c r="BI35" i="10"/>
  <c r="BI58" i="10"/>
  <c r="BI54" i="10"/>
  <c r="BI59" i="10"/>
  <c r="BI14" i="10"/>
  <c r="BI45" i="10"/>
  <c r="BI39" i="10"/>
  <c r="BI60" i="10"/>
  <c r="BI63" i="10"/>
  <c r="BI61" i="10"/>
  <c r="BI38" i="10"/>
  <c r="BI41" i="10"/>
  <c r="BI36" i="10"/>
  <c r="BI17" i="10"/>
  <c r="BI65" i="10"/>
  <c r="BI40" i="10"/>
  <c r="BI64" i="10"/>
  <c r="BI27" i="10"/>
  <c r="BI34" i="10"/>
  <c r="BI26" i="10"/>
  <c r="BI49" i="10"/>
  <c r="BI31" i="10"/>
  <c r="BI21" i="10"/>
  <c r="BI48" i="10"/>
  <c r="BI67" i="10"/>
  <c r="BI55" i="10"/>
  <c r="BI8" i="10"/>
  <c r="BI47" i="10"/>
  <c r="BI50" i="10"/>
  <c r="BI15" i="10"/>
  <c r="BI25" i="10"/>
  <c r="BI30" i="10"/>
  <c r="BI24" i="10"/>
  <c r="BI42" i="10"/>
  <c r="BI18" i="10"/>
  <c r="BI10" i="10"/>
  <c r="BI52" i="10"/>
  <c r="BI23" i="10"/>
  <c r="BI9" i="10"/>
  <c r="BI57" i="10"/>
  <c r="BI13" i="10"/>
  <c r="BI12" i="10"/>
  <c r="BI56" i="10"/>
  <c r="BI37" i="10"/>
  <c r="BI22" i="10"/>
  <c r="BI16" i="10"/>
  <c r="BI53" i="10"/>
  <c r="BI33" i="10"/>
  <c r="BI62" i="10"/>
  <c r="BI29" i="10"/>
  <c r="BI46" i="10"/>
  <c r="BN70" i="1"/>
  <c r="BN63" i="1"/>
  <c r="BH51" i="10"/>
  <c r="BH54" i="10"/>
  <c r="BH24" i="10"/>
  <c r="BH12" i="10"/>
  <c r="BH41" i="10"/>
  <c r="BH13" i="10"/>
  <c r="BH47" i="10"/>
  <c r="BH15" i="10"/>
  <c r="BH38" i="10"/>
  <c r="BH62" i="10"/>
  <c r="BH11" i="10"/>
  <c r="BH66" i="10"/>
  <c r="BH18" i="10"/>
  <c r="BH58" i="10"/>
  <c r="BH56" i="10"/>
  <c r="BH43" i="10"/>
  <c r="BH35" i="10"/>
  <c r="BH8" i="10"/>
  <c r="BH55" i="10"/>
  <c r="BH25" i="10"/>
  <c r="BH20" i="10"/>
  <c r="BH36" i="10"/>
  <c r="BH26" i="10"/>
  <c r="BH53" i="10"/>
  <c r="BH33" i="10"/>
  <c r="BH64" i="10"/>
  <c r="BH61" i="10"/>
  <c r="BH21" i="10"/>
  <c r="BH60" i="10"/>
  <c r="BH19" i="10"/>
  <c r="BH67" i="10"/>
  <c r="BH39" i="10"/>
  <c r="BH40" i="10"/>
  <c r="BH45" i="10"/>
  <c r="BH37" i="10"/>
  <c r="BH50" i="10"/>
  <c r="BH10" i="10"/>
  <c r="BH46" i="10"/>
  <c r="BH16" i="10"/>
  <c r="BH31" i="10"/>
  <c r="BH32" i="10"/>
  <c r="BH9" i="10"/>
  <c r="BH44" i="10"/>
  <c r="BH30" i="10"/>
  <c r="BH27" i="10"/>
  <c r="BH42" i="10"/>
  <c r="BH14" i="10"/>
  <c r="BH52" i="10"/>
  <c r="BH17" i="10"/>
  <c r="BH57" i="10"/>
  <c r="BH34" i="10"/>
  <c r="BH23" i="10"/>
  <c r="BH22" i="10"/>
  <c r="BH28" i="10"/>
  <c r="BH59" i="10"/>
  <c r="BH49" i="10"/>
  <c r="BH63" i="10"/>
  <c r="BH48" i="10"/>
  <c r="BH29" i="10"/>
  <c r="BK79" i="1"/>
  <c r="BK72" i="1"/>
  <c r="BM66" i="1"/>
  <c r="BM67" i="1" s="1"/>
  <c r="BO77" i="1"/>
  <c r="BL79" i="1"/>
  <c r="BL80" i="1" s="1"/>
  <c r="BL72" i="1"/>
  <c r="BR42" i="1" l="1"/>
  <c r="BQ43" i="1"/>
  <c r="BM71" i="1"/>
  <c r="BM68" i="1"/>
  <c r="BH7" i="10"/>
  <c r="BN78" i="1"/>
  <c r="BI7" i="10"/>
  <c r="BP70" i="1"/>
  <c r="BP63" i="1"/>
  <c r="BK80" i="1"/>
  <c r="BO70" i="1"/>
  <c r="BO63" i="1"/>
  <c r="BN66" i="1"/>
  <c r="BN67" i="1" s="1"/>
  <c r="BQ48" i="1" l="1"/>
  <c r="BQ44" i="1"/>
  <c r="BQ45" i="1" s="1"/>
  <c r="BQ46" i="1"/>
  <c r="BR43" i="1"/>
  <c r="BP66" i="1"/>
  <c r="BP67" i="1" s="1"/>
  <c r="BO66" i="1"/>
  <c r="BO67" i="1" s="1"/>
  <c r="BJ62" i="10"/>
  <c r="BJ66" i="10"/>
  <c r="BJ58" i="10"/>
  <c r="BJ20" i="10"/>
  <c r="BJ33" i="10"/>
  <c r="BJ44" i="10"/>
  <c r="BJ63" i="10"/>
  <c r="BJ36" i="10"/>
  <c r="BJ25" i="10"/>
  <c r="BJ18" i="10"/>
  <c r="BJ8" i="10"/>
  <c r="BJ64" i="10"/>
  <c r="BJ22" i="10"/>
  <c r="BJ13" i="10"/>
  <c r="BJ61" i="10"/>
  <c r="BJ53" i="10"/>
  <c r="BJ43" i="10"/>
  <c r="BJ46" i="10"/>
  <c r="BJ19" i="10"/>
  <c r="BJ59" i="10"/>
  <c r="BJ15" i="10"/>
  <c r="BJ28" i="10"/>
  <c r="BJ60" i="10"/>
  <c r="BJ34" i="10"/>
  <c r="BJ12" i="10"/>
  <c r="BJ16" i="10"/>
  <c r="BJ65" i="10"/>
  <c r="BJ52" i="10"/>
  <c r="BJ51" i="10"/>
  <c r="BJ31" i="10"/>
  <c r="BJ29" i="10"/>
  <c r="BJ10" i="10"/>
  <c r="BJ30" i="10"/>
  <c r="BJ40" i="10"/>
  <c r="BJ55" i="10"/>
  <c r="BJ39" i="10"/>
  <c r="BJ37" i="10"/>
  <c r="BJ42" i="10"/>
  <c r="BJ48" i="10"/>
  <c r="BJ9" i="10"/>
  <c r="BJ47" i="10"/>
  <c r="BJ17" i="10"/>
  <c r="BJ41" i="10"/>
  <c r="BJ54" i="10"/>
  <c r="BJ21" i="10"/>
  <c r="BJ26" i="10"/>
  <c r="BJ23" i="10"/>
  <c r="BJ45" i="10"/>
  <c r="BJ38" i="10"/>
  <c r="BJ57" i="10"/>
  <c r="BJ49" i="10"/>
  <c r="BJ27" i="10"/>
  <c r="BJ32" i="10"/>
  <c r="BJ50" i="10"/>
  <c r="BJ56" i="10"/>
  <c r="BJ11" i="10"/>
  <c r="BJ24" i="10"/>
  <c r="BJ35" i="10"/>
  <c r="BJ14" i="10"/>
  <c r="BO78" i="1"/>
  <c r="BN71" i="1"/>
  <c r="BN68" i="1"/>
  <c r="BP78" i="1"/>
  <c r="BM79" i="1"/>
  <c r="BM72" i="1"/>
  <c r="BQ47" i="1" l="1"/>
  <c r="BQ49" i="1" s="1"/>
  <c r="BQ51" i="1" s="1"/>
  <c r="BO71" i="1"/>
  <c r="BO68" i="1"/>
  <c r="BJ7" i="10"/>
  <c r="BM80" i="1"/>
  <c r="BN79" i="1"/>
  <c r="BN80" i="1" s="1"/>
  <c r="BN72" i="1"/>
  <c r="BP71" i="1"/>
  <c r="BP68" i="1"/>
  <c r="BQ69" i="1" l="1"/>
  <c r="BR49" i="1"/>
  <c r="BQ77" i="1"/>
  <c r="BR77" i="1" s="1"/>
  <c r="BR51" i="1"/>
  <c r="BQ56" i="1"/>
  <c r="BR56" i="1" s="1"/>
  <c r="BQ62" i="1"/>
  <c r="BP79" i="1"/>
  <c r="BP80" i="1" s="1"/>
  <c r="BP72" i="1"/>
  <c r="BQ66" i="1"/>
  <c r="BO79" i="1"/>
  <c r="BO80" i="1" s="1"/>
  <c r="BO72" i="1"/>
  <c r="BR62" i="1" l="1"/>
  <c r="BQ63" i="1"/>
  <c r="BR63" i="1" s="1"/>
  <c r="BQ70" i="1"/>
  <c r="BQ78" i="1" l="1"/>
  <c r="BR78" i="1" s="1"/>
  <c r="BQ67" i="1"/>
  <c r="BR67" i="1" l="1"/>
  <c r="BQ68" i="1"/>
  <c r="BR68" i="1" s="1"/>
  <c r="BQ71" i="1"/>
  <c r="BR71" i="1" s="1"/>
  <c r="BQ72" i="1" l="1"/>
  <c r="BR72" i="1" s="1"/>
  <c r="BQ79" i="1"/>
  <c r="BR79" i="1" l="1"/>
  <c r="BQ80" i="1"/>
  <c r="BR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Armando Carrillo Camelo</author>
  </authors>
  <commentList>
    <comment ref="A24" authorId="0" shapeId="0" xr:uid="{8FD9209D-E679-45EA-B56D-47D4C481ADAB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O24" authorId="0" shapeId="0" xr:uid="{3C66B97B-83D8-4A44-B601-FD2B18C056AA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C24" authorId="0" shapeId="0" xr:uid="{B1CC1E9B-2605-42CE-A5F0-421F14BB2EFD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Q24" authorId="0" shapeId="0" xr:uid="{E2FB6BB5-B973-499F-9E62-907E681DC689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BE24" authorId="0" shapeId="0" xr:uid="{72497C7A-B8F5-4511-A190-C2C71AB6BDCA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30" authorId="0" shapeId="0" xr:uid="{A5AD2F67-17E0-4FA1-92CF-9C5132E24F9E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O30" authorId="0" shapeId="0" xr:uid="{1F26578B-BCC8-43EE-B72D-5122DFA5F2A2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C30" authorId="0" shapeId="0" xr:uid="{FF3682B3-62C0-48B7-995E-684AA97121A8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Q30" authorId="0" shapeId="0" xr:uid="{8042C497-B46C-49B2-82FA-0DAFDCCD5D26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BE30" authorId="0" shapeId="0" xr:uid="{100B4CBC-2ED1-457B-A79C-F2124A853E87}">
      <text>
        <r>
          <rPr>
            <b/>
            <sz val="9"/>
            <color indexed="81"/>
            <rFont val="Tahoma"/>
            <family val="2"/>
          </rPr>
          <t xml:space="preserve">Escribir estas 2 palabras en lo amarillo. Si ese mes juega para calculo: "Mensual" o "Trimestral"
</t>
        </r>
      </text>
    </comment>
    <comment ref="A32" authorId="0" shapeId="0" xr:uid="{50CD639C-B75E-42E2-AB12-F85E144D1C72}">
      <text>
        <r>
          <rPr>
            <b/>
            <sz val="9"/>
            <color indexed="81"/>
            <rFont val="Tahoma"/>
            <charset val="1"/>
          </rPr>
          <t>Escribir "35%" si se aplñica la deduccion del 35% o "Gastos" si se aplica la deduccion de gastos.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2" authorId="0" shapeId="0" xr:uid="{31018321-3635-4D96-9606-3B0FA61D1B89}">
      <text>
        <r>
          <rPr>
            <b/>
            <sz val="9"/>
            <color indexed="81"/>
            <rFont val="Tahoma"/>
            <charset val="1"/>
          </rPr>
          <t>Escribir "35%" si se aplñica la deduccion del 35% o "Gastos" si se aplica la deduccion de gastos.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32" authorId="0" shapeId="0" xr:uid="{E0E77B89-DBCE-46C3-BCB7-67C306E828DB}">
      <text>
        <r>
          <rPr>
            <b/>
            <sz val="9"/>
            <color indexed="81"/>
            <rFont val="Tahoma"/>
            <charset val="1"/>
          </rPr>
          <t>Escribir "35%" si se aplñica la deduccion del 35% o "Gastos" si se aplica la deduccion de gastos.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Q32" authorId="0" shapeId="0" xr:uid="{F70CF5B0-F1F5-4450-B4B0-6EE41EE8B834}">
      <text>
        <r>
          <rPr>
            <b/>
            <sz val="9"/>
            <color indexed="81"/>
            <rFont val="Tahoma"/>
            <charset val="1"/>
          </rPr>
          <t>Escribir "35%" si se aplñica la deduccion del 35% o "Gastos" si se aplica la deduccion de gastos.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E32" authorId="0" shapeId="0" xr:uid="{D4DF198C-3E0F-4C4B-8C03-98F1E0425F8C}">
      <text>
        <r>
          <rPr>
            <b/>
            <sz val="9"/>
            <color indexed="81"/>
            <rFont val="Tahoma"/>
            <charset val="1"/>
          </rPr>
          <t>Escribir "35%" si se aplñica la deduccion del 35% o "Gastos" si se aplica la deduccion de gastos.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<sst xmlns="http://schemas.openxmlformats.org/spreadsheetml/2006/main" count="936" uniqueCount="152">
  <si>
    <t># Contrato</t>
  </si>
  <si>
    <t>Inicio</t>
  </si>
  <si>
    <t>Termino</t>
  </si>
  <si>
    <t>Tipo</t>
  </si>
  <si>
    <t>Casa Hab.</t>
  </si>
  <si>
    <t>Local Com.</t>
  </si>
  <si>
    <t>|</t>
  </si>
  <si>
    <t># Fac. Pend.</t>
  </si>
  <si>
    <t>N/A</t>
  </si>
  <si>
    <t>2 Abril-Junio</t>
  </si>
  <si>
    <t>3 Julio Septiembre</t>
  </si>
  <si>
    <t>4 Octubre-Diciembre</t>
  </si>
  <si>
    <t>Base ISR</t>
  </si>
  <si>
    <t>Limite Inferior</t>
  </si>
  <si>
    <t>Excedente</t>
  </si>
  <si>
    <t>% s/excedente</t>
  </si>
  <si>
    <t>Impto. Marginal</t>
  </si>
  <si>
    <t>Cuota Fija</t>
  </si>
  <si>
    <t>Anexo 8 de la de la Resolución Miscelánea Fiscal para 2023</t>
  </si>
  <si>
    <t>Arrendamiento de Bienes Inmubles Art. 116, Art.  016 3er. parrafo,  y Art 96, los 3 de la LISR 2023</t>
  </si>
  <si>
    <t>Mensual</t>
  </si>
  <si>
    <t>Tarifa aplicable para el cálculo de los pagos provisionales mensuales correspondientes a 2023, que efectúen los contribuyentes a que se refiere el Capítulo III, del Título IV de la Ley del Impuesto sobre la Renta, que obtengan ingresos por arrendamiento y en general por el otorgamiento del uso o goce temporal de bienes inmuebles.</t>
  </si>
  <si>
    <t xml:space="preserve"> Tarifa aplicable para el cálculo de los pagos provisionales trimestrales correspondientes a 2023, que efectúen los contribuyentes a que se refiere el Capítulo III, del Título IV de la Ley del Impuesto sobre la Renta, que obtengan ingresos por arrendamiento y en general por el otorgamiento del uso o goce temporal de bienes inmuebles.
</t>
  </si>
  <si>
    <t> </t>
  </si>
  <si>
    <t>Límite inferior</t>
  </si>
  <si>
    <t>Límite superior</t>
  </si>
  <si>
    <t>Cuota fija</t>
  </si>
  <si>
    <t>Por ciento para aplicarse sobre el excedente del límite inferior</t>
  </si>
  <si>
    <t>.</t>
  </si>
  <si>
    <t>$</t>
  </si>
  <si>
    <t>%</t>
  </si>
  <si>
    <t>En adelante</t>
  </si>
  <si>
    <t>Anexo 8 de la de la Resolución Miscelánea Fiscal para 2022</t>
  </si>
  <si>
    <t>Trimestral</t>
  </si>
  <si>
    <t>Tarifa aplicable para el cálculo de los pagos provisionales mensuales correspondientes a 2022, que efectúen los contribuyentes a que se refiere el Capítulo III, del Título IV de la Ley del Impuesto sobre la Renta, que obtengan ingresos por arrendamiento y en general por el otorgamiento del uso o goce temporal de bienes inmuebles.</t>
  </si>
  <si>
    <t xml:space="preserve"> Tarifa aplicable para el cálculo de los pagos provisionales trimestrales correspondientes a 2022, que efectúen los contribuyentes a que se refiere el Capítulo III, del Título IV de la Ley del Impuesto sobre la Renta, que obtengan ingresos por arrendamiento y en general por el otorgamiento del uso o goce temporal de bienes inmuebles.
</t>
  </si>
  <si>
    <t>Anexo 8 de la de la Resolución Miscelánea Fiscal para 2021</t>
  </si>
  <si>
    <t>Arrendamiento de Bienes Inmubles Art. 116, Art.  016 3er. parrafo,  y Art 96, los 3 de la LISR 2021</t>
  </si>
  <si>
    <t>Arrendamiento de Bienes Inmubles Art. 116, Art.  016 3er. parrafo,  y Art 96, los 3 de la LISR 2022</t>
  </si>
  <si>
    <t>Tarifa aplicable para el cálculo de los pagos provisionales mensuales correspondientes a 2021, que efectúen los contribuyentes a que se refiere el Capítulo III, del Título IV de la Ley del Impuesto sobre la Renta, que obtengan ingresos por arrendamiento y en general por el otorgamiento del uso o goce temporal de bienes inmuebles.</t>
  </si>
  <si>
    <t> Tarifa aplicable para el cálculo de los pagos provisionales trimestrales correspondientes a 2021, que efectúen los contribuyentes a que se refiere el Capítulo III, del Título IV de la Ley del Impuesto sobre la Renta, que obtengan ingresos por arrendamiento y en general por el otorgamiento del uso o goce temporal de bienes inmuebles.</t>
  </si>
  <si>
    <t>Anexo 8 de la de la Resolución Miscelánea Fiscal para 2020</t>
  </si>
  <si>
    <t>Arrendamiento de Bienes Inmubles Art. 116, Art.  016 3er. parrafo,  y Art 96, los 3 de la LISR 2020</t>
  </si>
  <si>
    <t>Tarifa aplicable para el cálculo de los pagos provisionales mensuales correspondientes a 2020, que efectúen los contribuyentes a que se refiere el Capítulo III, del Título IV de la Ley del Impuesto sobre la Renta, que obtengan ingresos por arrendamiento y en general por el otorgamiento del uso o goce temporal de bienes inmuebles.</t>
  </si>
  <si>
    <t> Tarifa aplicable para el cálculo de los pagos provisionales trimestrales correspondientes a 2020, que efectúen los contribuyentes a que se refiere el Capítulo III, del Título IV de la Ley del Impuesto sobre la Renta, que obtengan ingresos por arrendamiento y en general por el otorgamiento del uso o goce temporal de bienes inmuebles.</t>
  </si>
  <si>
    <t>Anexo 8 de la de la Resolución Miscelánea Fiscal para 2019</t>
  </si>
  <si>
    <t>Arrendamiento de Bienes Inmubles Art. 116, Art.  016 3er. parrafo,  y Art 96, los 3 de la LISR 2019</t>
  </si>
  <si>
    <t>Tarifa aplicable para el cálculo de los pagos provisionales mensuales correspondientes a 2019, que efectúen los contribuyentes a que se refiere el Capítulo III, del Título IV de la Ley del Impuesto sobre la Renta, que obtengan ingresos por arrendamiento y en general por el otorgamiento del uso o goce temporal de bienes inmuebles.</t>
  </si>
  <si>
    <t> Tarifa aplicable para el cálculo de los pagos provisionales trimestrales correspondientes a 2019, que efectúen los contribuyentes a que se refiere el Capítulo III, del Título IV de la Ley del Impuesto sobre la Renta, que obtengan ingresos por arrendamiento y en general por el otorgamiento del uso o goce temporal de bienes inmuebles.</t>
  </si>
  <si>
    <t>Banco de México</t>
  </si>
  <si>
    <t>Índices de Precios al Consumidor y UDIS</t>
  </si>
  <si>
    <t>Principales índices mensuales</t>
  </si>
  <si>
    <t>Fecha de consulta: 01/10/2023 02:13:29</t>
  </si>
  <si>
    <t>Aviso importante: Algunas de las series que está consultando registra un cambio, por favor consulte los metadatos de las mismas.</t>
  </si>
  <si>
    <t>Título</t>
  </si>
  <si>
    <t>IPC Por objeto del gasto Nacional, I n d i c e G e n e r a l</t>
  </si>
  <si>
    <t>Tipo de información</t>
  </si>
  <si>
    <t>Índices</t>
  </si>
  <si>
    <t>Fecha</t>
  </si>
  <si>
    <t>SP1</t>
  </si>
  <si>
    <t>Mes Actualización:</t>
  </si>
  <si>
    <t>Recargos</t>
  </si>
  <si>
    <t>Cedula de Calculo de Recargos por Mes de Contribucion</t>
  </si>
  <si>
    <t>% Recargos:</t>
  </si>
  <si>
    <t>Actualizacion</t>
  </si>
  <si>
    <t>$ Recargos</t>
  </si>
  <si>
    <t>Totales</t>
  </si>
  <si>
    <t># Contrato:</t>
  </si>
  <si>
    <t>Mes:</t>
  </si>
  <si>
    <t>Inicio:</t>
  </si>
  <si>
    <t>Termino:</t>
  </si>
  <si>
    <t>Tipo:</t>
  </si>
  <si>
    <t># Fac. Pend.:</t>
  </si>
  <si>
    <t>Ing. Casa Hab. Exento P.F.a P.F.</t>
  </si>
  <si>
    <t>Ing. Local Com. 16% P.F. a P.F.</t>
  </si>
  <si>
    <t>$ Actualizacion:</t>
  </si>
  <si>
    <t>$ Total ISR</t>
  </si>
  <si>
    <t>ISR Arrrendamiento</t>
  </si>
  <si>
    <t>Total ISR Arrenbdamiento</t>
  </si>
  <si>
    <t>Mes de Pago:</t>
  </si>
  <si>
    <t>Mes Contribucion:</t>
  </si>
  <si>
    <t>% Recargos</t>
  </si>
  <si>
    <t>Mes</t>
  </si>
  <si>
    <t>Ing. Local Com. 16% Ret ISR IVA P.F. a P.M.</t>
  </si>
  <si>
    <t>Total de Ingresos:</t>
  </si>
  <si>
    <t>Determinacion de los Ingresos del Periodo</t>
  </si>
  <si>
    <t>10% ISR Ret. Por P.M. a P.F. Local Comercial</t>
  </si>
  <si>
    <t>INPC Actualización:</t>
  </si>
  <si>
    <t>Determinación del Contrato Mensual y de la factura que ampara el Ingreso respectivo</t>
  </si>
  <si>
    <t>Total ISR Arrendamiento</t>
  </si>
  <si>
    <t>Actualizaciones y Recargos del ISR por Arrendamiento del Periodo</t>
  </si>
  <si>
    <t>Mes Contribución:</t>
  </si>
  <si>
    <t>INPC Contribución:</t>
  </si>
  <si>
    <t>Periodos Mensuales:</t>
  </si>
  <si>
    <t>Periodos Trimestrales:</t>
  </si>
  <si>
    <t>1 Enero.Marzo</t>
  </si>
  <si>
    <t>Ingresos del Periodo:</t>
  </si>
  <si>
    <t>Mes Pago:</t>
  </si>
  <si>
    <t>Factor Actualizacion:</t>
  </si>
  <si>
    <t>Periodo Mensual:</t>
  </si>
  <si>
    <t>Periodo Trimestral:</t>
  </si>
  <si>
    <t>$ ISR Actualizado</t>
  </si>
  <si>
    <t>ISR por Arrendamiento</t>
  </si>
  <si>
    <t>Total ISR por Arrendamiento</t>
  </si>
  <si>
    <t>Actualizaciones</t>
  </si>
  <si>
    <t>$ ISR Arrendamiento</t>
  </si>
  <si>
    <t>$ ISR Arrend. antes Ret.</t>
  </si>
  <si>
    <t>Ocultar estas Filas</t>
  </si>
  <si>
    <t>Deducción 35%</t>
  </si>
  <si>
    <t>2 Enero.Marzo</t>
  </si>
  <si>
    <t>3 Abril-Junio</t>
  </si>
  <si>
    <t>4 Julio Septiembre</t>
  </si>
  <si>
    <t>5 Octubre-Diciembre</t>
  </si>
  <si>
    <t>3 Enero.Marzo</t>
  </si>
  <si>
    <t>4 Abril-Junio</t>
  </si>
  <si>
    <t>5 Julio Septiembre</t>
  </si>
  <si>
    <t>6 Octubre-Diciembre</t>
  </si>
  <si>
    <t>4 Enero.Marzo</t>
  </si>
  <si>
    <t>5 Abril-Junio</t>
  </si>
  <si>
    <t>6 Julio Septiembre</t>
  </si>
  <si>
    <t>7 Octubre-Diciembre</t>
  </si>
  <si>
    <t>5 Enero.Marzo</t>
  </si>
  <si>
    <t>6 Abril-Junio</t>
  </si>
  <si>
    <t>7 Julio Septiembre</t>
  </si>
  <si>
    <t>8 Octubre-Diciembre</t>
  </si>
  <si>
    <t>Gastos</t>
  </si>
  <si>
    <t>Determinacion de las Deducciones del Periodo</t>
  </si>
  <si>
    <t>Predial</t>
  </si>
  <si>
    <t>Deduccion por Gastos</t>
  </si>
  <si>
    <t>¿Mensual o Trimestral?</t>
  </si>
  <si>
    <t>¿Deduccion "35%" o "Gastos"?</t>
  </si>
  <si>
    <t>Deducción del Periodo:</t>
  </si>
  <si>
    <t>Tabla ISR "Mensual o Trimestral"</t>
  </si>
  <si>
    <t>Determinación del ISR del Periodo</t>
  </si>
  <si>
    <t>Deducciónes del Periodo:</t>
  </si>
  <si>
    <t>Del año 2019 al 2023</t>
  </si>
  <si>
    <t>Instrucciones</t>
  </si>
  <si>
    <t>NOMBRE DEL CONTRIBUYENTE</t>
  </si>
  <si>
    <t>Resumen de Impuesto del Periodo</t>
  </si>
  <si>
    <t>En la hoja "TablasISR" constan y es donde se anexarán las tablas de ISR correspondiente.</t>
  </si>
  <si>
    <t>En la hoja "INPCs" constan y es donde se anexarán los INPCS, Ir haciendolo en forma de lista hacia abajo.</t>
  </si>
  <si>
    <t>En la hoja "Recargos" constan y es donde se anexarán las tassa de recargos. Rellenar de la ultima dos clumnas de la derecha de la tabla y rellenar de las ultimas dos filas las tabla verificando por si cambia la tasa</t>
  </si>
  <si>
    <t>En la hoja "ISRArrendimiento", solo las celdas en blanco deben modificarse.</t>
  </si>
  <si>
    <t>En la hoja "ISRArrendimiento" y demás hojas, cuando se requiera poner fecha, esta deberá escribirse siempre con el primero del mes correspondiente,</t>
  </si>
  <si>
    <t>En la hoja "ISRArrendimiento" y "Recargos" analizar que la fecha de primero de mesa es equivalente a después de la fecha de pago. Favor de analizar este comportamiento de la cedula.</t>
  </si>
  <si>
    <t>Determinacion de ISR por Arrendamiento 2019</t>
  </si>
  <si>
    <t>Determinacion de ISR por Arrendamiento 2020</t>
  </si>
  <si>
    <t>Determinacion de ISR por Arrendamiento 2021</t>
  </si>
  <si>
    <t>Determinacion de ISR por Arrendamiento 2022</t>
  </si>
  <si>
    <t>Determinacion de ISR por Arrendamiento 2023</t>
  </si>
  <si>
    <t>Determinación del ISR por Arrendamiento del Periodo</t>
  </si>
  <si>
    <t>Resumen de Impuestos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</si>
</sst>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"/>
    <numFmt numFmtId="165" formatCode="_-* #,##0.000_-;\-* #,##0.000_-;_-* &quot;-&quot;??_-;_-@_-"/>
  </numFmts>
  <fonts count="29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8"/>
      <color theme="1"/>
      <name val="Arial MT"/>
      <family val="2"/>
      <charset val="1"/>
    </font>
    <font>
      <sz val="11"/>
      <color theme="1"/>
      <name val="Arial MT"/>
      <family val="2"/>
      <charset val="1"/>
    </font>
    <font>
      <sz val="11"/>
      <color theme="1"/>
      <name val="Calibri"/>
      <family val="2"/>
      <scheme val="minor"/>
    </font>
    <font>
      <sz val="8"/>
      <color theme="1"/>
      <name val="Arial MT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5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/>
    <xf numFmtId="0" fontId="8" fillId="0" borderId="9" xfId="0" applyFont="1" applyBorder="1"/>
    <xf numFmtId="4" fontId="8" fillId="0" borderId="9" xfId="0" applyNumberFormat="1" applyFont="1" applyBorder="1"/>
    <xf numFmtId="0" fontId="8" fillId="0" borderId="0" xfId="0" applyFont="1"/>
    <xf numFmtId="4" fontId="8" fillId="0" borderId="0" xfId="0" applyNumberFormat="1" applyFont="1"/>
    <xf numFmtId="0" fontId="8" fillId="0" borderId="10" xfId="0" applyFont="1" applyBorder="1"/>
    <xf numFmtId="4" fontId="8" fillId="0" borderId="10" xfId="0" applyNumberFormat="1" applyFont="1" applyBorder="1"/>
    <xf numFmtId="0" fontId="9" fillId="0" borderId="9" xfId="0" applyFont="1" applyBorder="1"/>
    <xf numFmtId="0" fontId="8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vertical="center" readingOrder="1"/>
    </xf>
    <xf numFmtId="43" fontId="2" fillId="0" borderId="0" xfId="0" applyNumberFormat="1" applyFont="1" applyAlignment="1">
      <alignment horizontal="left" vertical="center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0" fontId="8" fillId="0" borderId="0" xfId="1" applyNumberFormat="1" applyFont="1"/>
    <xf numFmtId="10" fontId="12" fillId="0" borderId="0" xfId="1" applyNumberFormat="1" applyFont="1"/>
    <xf numFmtId="10" fontId="13" fillId="0" borderId="0" xfId="1" applyNumberFormat="1" applyFont="1"/>
    <xf numFmtId="10" fontId="3" fillId="0" borderId="0" xfId="1" applyNumberFormat="1" applyFont="1"/>
    <xf numFmtId="10" fontId="0" fillId="0" borderId="0" xfId="1" applyNumberFormat="1" applyFont="1"/>
    <xf numFmtId="44" fontId="3" fillId="0" borderId="0" xfId="0" applyNumberFormat="1" applyFont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3" fillId="0" borderId="0" xfId="2" applyFont="1" applyAlignment="1">
      <alignment vertical="center"/>
    </xf>
    <xf numFmtId="10" fontId="3" fillId="0" borderId="0" xfId="1" applyNumberFormat="1" applyFont="1" applyFill="1"/>
    <xf numFmtId="10" fontId="20" fillId="0" borderId="11" xfId="1" applyNumberFormat="1" applyFont="1" applyFill="1" applyBorder="1"/>
    <xf numFmtId="0" fontId="22" fillId="0" borderId="0" xfId="0" applyFont="1"/>
    <xf numFmtId="15" fontId="3" fillId="0" borderId="0" xfId="0" applyNumberFormat="1" applyFont="1" applyAlignment="1">
      <alignment horizontal="left" vertical="center" indent="3"/>
    </xf>
    <xf numFmtId="43" fontId="17" fillId="0" borderId="0" xfId="0" applyNumberFormat="1" applyFont="1" applyAlignment="1">
      <alignment vertical="center" readingOrder="1"/>
    </xf>
    <xf numFmtId="43" fontId="24" fillId="3" borderId="1" xfId="0" applyNumberFormat="1" applyFont="1" applyFill="1" applyBorder="1" applyAlignment="1">
      <alignment horizontal="left" vertical="center" readingOrder="1"/>
    </xf>
    <xf numFmtId="44" fontId="10" fillId="0" borderId="0" xfId="2" applyFont="1" applyAlignment="1">
      <alignment vertical="center"/>
    </xf>
    <xf numFmtId="10" fontId="10" fillId="0" borderId="0" xfId="1" applyNumberFormat="1" applyFont="1" applyAlignment="1">
      <alignment vertical="center"/>
    </xf>
    <xf numFmtId="43" fontId="17" fillId="3" borderId="2" xfId="0" applyNumberFormat="1" applyFont="1" applyFill="1" applyBorder="1" applyAlignment="1">
      <alignment vertical="center" readingOrder="1"/>
    </xf>
    <xf numFmtId="0" fontId="7" fillId="0" borderId="54" xfId="0" applyFont="1" applyBorder="1" applyAlignment="1">
      <alignment vertical="center"/>
    </xf>
    <xf numFmtId="43" fontId="17" fillId="3" borderId="62" xfId="0" applyNumberFormat="1" applyFont="1" applyFill="1" applyBorder="1" applyAlignment="1">
      <alignment vertical="center" readingOrder="1"/>
    </xf>
    <xf numFmtId="43" fontId="17" fillId="3" borderId="0" xfId="0" applyNumberFormat="1" applyFont="1" applyFill="1" applyAlignment="1">
      <alignment vertical="center" readingOrder="1"/>
    </xf>
    <xf numFmtId="43" fontId="24" fillId="0" borderId="0" xfId="0" applyNumberFormat="1" applyFont="1" applyAlignment="1">
      <alignment horizontal="left" vertical="center" readingOrder="1"/>
    </xf>
    <xf numFmtId="43" fontId="24" fillId="0" borderId="0" xfId="0" applyNumberFormat="1" applyFont="1" applyAlignment="1">
      <alignment vertical="center" readingOrder="1"/>
    </xf>
    <xf numFmtId="43" fontId="24" fillId="3" borderId="0" xfId="0" applyNumberFormat="1" applyFont="1" applyFill="1" applyAlignment="1">
      <alignment horizontal="left" vertical="center" indent="1" readingOrder="1"/>
    </xf>
    <xf numFmtId="9" fontId="24" fillId="3" borderId="0" xfId="0" applyNumberFormat="1" applyFont="1" applyFill="1" applyAlignment="1">
      <alignment horizontal="left" vertical="center" indent="1" readingOrder="1"/>
    </xf>
    <xf numFmtId="10" fontId="0" fillId="0" borderId="0" xfId="0" applyNumberFormat="1" applyAlignment="1">
      <alignment vertical="center"/>
    </xf>
    <xf numFmtId="17" fontId="17" fillId="5" borderId="12" xfId="0" applyNumberFormat="1" applyFont="1" applyFill="1" applyBorder="1" applyAlignment="1">
      <alignment horizontal="center" vertical="center" readingOrder="1"/>
    </xf>
    <xf numFmtId="17" fontId="2" fillId="5" borderId="31" xfId="0" applyNumberFormat="1" applyFont="1" applyFill="1" applyBorder="1" applyAlignment="1">
      <alignment horizontal="center" vertical="center" readingOrder="1"/>
    </xf>
    <xf numFmtId="17" fontId="2" fillId="5" borderId="23" xfId="0" applyNumberFormat="1" applyFont="1" applyFill="1" applyBorder="1" applyAlignment="1">
      <alignment horizontal="center" vertical="center" readingOrder="1"/>
    </xf>
    <xf numFmtId="17" fontId="2" fillId="5" borderId="40" xfId="0" applyNumberFormat="1" applyFont="1" applyFill="1" applyBorder="1" applyAlignment="1">
      <alignment horizontal="center" vertical="center" readingOrder="1"/>
    </xf>
    <xf numFmtId="17" fontId="17" fillId="5" borderId="48" xfId="0" applyNumberFormat="1" applyFont="1" applyFill="1" applyBorder="1" applyAlignment="1">
      <alignment horizontal="left" vertical="center" indent="1" readingOrder="1"/>
    </xf>
    <xf numFmtId="17" fontId="2" fillId="5" borderId="46" xfId="0" applyNumberFormat="1" applyFont="1" applyFill="1" applyBorder="1" applyAlignment="1">
      <alignment horizontal="center" vertical="center" readingOrder="1"/>
    </xf>
    <xf numFmtId="17" fontId="2" fillId="5" borderId="14" xfId="0" applyNumberFormat="1" applyFont="1" applyFill="1" applyBorder="1" applyAlignment="1">
      <alignment horizontal="center" vertical="center" readingOrder="1"/>
    </xf>
    <xf numFmtId="17" fontId="2" fillId="5" borderId="50" xfId="0" applyNumberFormat="1" applyFont="1" applyFill="1" applyBorder="1" applyAlignment="1">
      <alignment horizontal="center" vertical="center" readingOrder="1"/>
    </xf>
    <xf numFmtId="17" fontId="17" fillId="5" borderId="49" xfId="0" applyNumberFormat="1" applyFont="1" applyFill="1" applyBorder="1" applyAlignment="1">
      <alignment horizontal="left" vertical="center" indent="1" readingOrder="1"/>
    </xf>
    <xf numFmtId="0" fontId="3" fillId="3" borderId="58" xfId="0" applyFont="1" applyFill="1" applyBorder="1" applyAlignment="1">
      <alignment horizontal="left" vertical="center" indent="1"/>
    </xf>
    <xf numFmtId="15" fontId="3" fillId="3" borderId="48" xfId="0" applyNumberFormat="1" applyFont="1" applyFill="1" applyBorder="1" applyAlignment="1">
      <alignment horizontal="left" vertical="center" indent="1"/>
    </xf>
    <xf numFmtId="15" fontId="3" fillId="3" borderId="49" xfId="0" applyNumberFormat="1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2"/>
    </xf>
    <xf numFmtId="44" fontId="3" fillId="3" borderId="48" xfId="0" applyNumberFormat="1" applyFont="1" applyFill="1" applyBorder="1" applyAlignment="1">
      <alignment horizontal="left" vertical="center" indent="1"/>
    </xf>
    <xf numFmtId="44" fontId="3" fillId="3" borderId="37" xfId="0" applyNumberFormat="1" applyFont="1" applyFill="1" applyBorder="1" applyAlignment="1">
      <alignment horizontal="left" vertical="center" indent="1"/>
    </xf>
    <xf numFmtId="44" fontId="3" fillId="3" borderId="49" xfId="0" applyNumberFormat="1" applyFont="1" applyFill="1" applyBorder="1" applyAlignment="1">
      <alignment horizontal="left" vertical="center" indent="1"/>
    </xf>
    <xf numFmtId="44" fontId="3" fillId="3" borderId="12" xfId="0" applyNumberFormat="1" applyFont="1" applyFill="1" applyBorder="1" applyAlignment="1">
      <alignment horizontal="left" vertical="center" indent="2"/>
    </xf>
    <xf numFmtId="17" fontId="17" fillId="3" borderId="12" xfId="0" applyNumberFormat="1" applyFont="1" applyFill="1" applyBorder="1" applyAlignment="1">
      <alignment horizontal="left" vertical="center" indent="1" readingOrder="1"/>
    </xf>
    <xf numFmtId="44" fontId="17" fillId="3" borderId="45" xfId="0" applyNumberFormat="1" applyFont="1" applyFill="1" applyBorder="1" applyAlignment="1">
      <alignment vertical="center" readingOrder="1"/>
    </xf>
    <xf numFmtId="44" fontId="17" fillId="3" borderId="25" xfId="0" applyNumberFormat="1" applyFont="1" applyFill="1" applyBorder="1" applyAlignment="1">
      <alignment vertical="center" readingOrder="1"/>
    </xf>
    <xf numFmtId="44" fontId="17" fillId="3" borderId="30" xfId="0" applyNumberFormat="1" applyFont="1" applyFill="1" applyBorder="1" applyAlignment="1">
      <alignment vertical="center" readingOrder="1"/>
    </xf>
    <xf numFmtId="44" fontId="17" fillId="3" borderId="39" xfId="0" applyNumberFormat="1" applyFont="1" applyFill="1" applyBorder="1" applyAlignment="1">
      <alignment vertical="center" readingOrder="1"/>
    </xf>
    <xf numFmtId="0" fontId="3" fillId="3" borderId="58" xfId="0" applyFont="1" applyFill="1" applyBorder="1" applyAlignment="1">
      <alignment horizontal="center" vertical="center"/>
    </xf>
    <xf numFmtId="44" fontId="17" fillId="3" borderId="12" xfId="0" applyNumberFormat="1" applyFont="1" applyFill="1" applyBorder="1" applyAlignment="1">
      <alignment vertical="center" readingOrder="1"/>
    </xf>
    <xf numFmtId="44" fontId="2" fillId="3" borderId="31" xfId="0" applyNumberFormat="1" applyFont="1" applyFill="1" applyBorder="1" applyAlignment="1">
      <alignment vertical="center" readingOrder="1"/>
    </xf>
    <xf numFmtId="44" fontId="2" fillId="3" borderId="23" xfId="0" applyNumberFormat="1" applyFont="1" applyFill="1" applyBorder="1" applyAlignment="1">
      <alignment vertical="center" readingOrder="1"/>
    </xf>
    <xf numFmtId="44" fontId="2" fillId="3" borderId="40" xfId="0" applyNumberFormat="1" applyFont="1" applyFill="1" applyBorder="1" applyAlignment="1">
      <alignment vertical="center" readingOrder="1"/>
    </xf>
    <xf numFmtId="0" fontId="0" fillId="3" borderId="23" xfId="0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5" fontId="0" fillId="0" borderId="46" xfId="0" applyNumberFormat="1" applyBorder="1" applyAlignment="1">
      <alignment horizontal="center" vertical="center"/>
    </xf>
    <xf numFmtId="15" fontId="0" fillId="0" borderId="14" xfId="0" applyNumberFormat="1" applyBorder="1" applyAlignment="1">
      <alignment horizontal="center" vertical="center"/>
    </xf>
    <xf numFmtId="15" fontId="0" fillId="0" borderId="15" xfId="0" applyNumberFormat="1" applyBorder="1" applyAlignment="1">
      <alignment horizontal="center" vertical="center"/>
    </xf>
    <xf numFmtId="15" fontId="1" fillId="0" borderId="47" xfId="0" applyNumberFormat="1" applyFont="1" applyBorder="1" applyAlignment="1">
      <alignment horizontal="center" vertical="center" readingOrder="1"/>
    </xf>
    <xf numFmtId="15" fontId="1" fillId="0" borderId="19" xfId="0" applyNumberFormat="1" applyFont="1" applyBorder="1" applyAlignment="1">
      <alignment horizontal="center" vertical="center" readingOrder="1"/>
    </xf>
    <xf numFmtId="15" fontId="1" fillId="0" borderId="20" xfId="0" applyNumberFormat="1" applyFont="1" applyBorder="1" applyAlignment="1">
      <alignment horizontal="center" vertical="center" readingOrder="1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4" fontId="2" fillId="0" borderId="32" xfId="0" applyNumberFormat="1" applyFont="1" applyBorder="1" applyAlignment="1">
      <alignment vertical="center" readingOrder="1"/>
    </xf>
    <xf numFmtId="44" fontId="2" fillId="0" borderId="21" xfId="0" applyNumberFormat="1" applyFont="1" applyBorder="1" applyAlignment="1">
      <alignment vertical="center" readingOrder="1"/>
    </xf>
    <xf numFmtId="44" fontId="2" fillId="0" borderId="41" xfId="0" applyNumberFormat="1" applyFont="1" applyBorder="1" applyAlignment="1">
      <alignment vertical="center" readingOrder="1"/>
    </xf>
    <xf numFmtId="44" fontId="2" fillId="0" borderId="33" xfId="0" applyNumberFormat="1" applyFont="1" applyBorder="1" applyAlignment="1">
      <alignment vertical="center" readingOrder="1"/>
    </xf>
    <xf numFmtId="44" fontId="2" fillId="0" borderId="66" xfId="0" applyNumberFormat="1" applyFont="1" applyBorder="1" applyAlignment="1">
      <alignment vertical="center" readingOrder="1"/>
    </xf>
    <xf numFmtId="44" fontId="2" fillId="0" borderId="34" xfId="0" applyNumberFormat="1" applyFont="1" applyBorder="1" applyAlignment="1">
      <alignment vertical="center" readingOrder="1"/>
    </xf>
    <xf numFmtId="44" fontId="2" fillId="0" borderId="67" xfId="0" applyNumberFormat="1" applyFont="1" applyBorder="1" applyAlignment="1">
      <alignment vertical="center" readingOrder="1"/>
    </xf>
    <xf numFmtId="0" fontId="0" fillId="0" borderId="31" xfId="0" applyBorder="1" applyAlignment="1">
      <alignment horizontal="center" vertical="center"/>
    </xf>
    <xf numFmtId="44" fontId="3" fillId="7" borderId="12" xfId="0" applyNumberFormat="1" applyFont="1" applyFill="1" applyBorder="1" applyAlignment="1">
      <alignment horizontal="left" vertical="center" indent="2"/>
    </xf>
    <xf numFmtId="44" fontId="2" fillId="7" borderId="35" xfId="0" applyNumberFormat="1" applyFont="1" applyFill="1" applyBorder="1" applyAlignment="1">
      <alignment vertical="center" readingOrder="1"/>
    </xf>
    <xf numFmtId="44" fontId="2" fillId="7" borderId="27" xfId="0" applyNumberFormat="1" applyFont="1" applyFill="1" applyBorder="1" applyAlignment="1">
      <alignment vertical="center" readingOrder="1"/>
    </xf>
    <xf numFmtId="44" fontId="17" fillId="7" borderId="12" xfId="0" applyNumberFormat="1" applyFont="1" applyFill="1" applyBorder="1" applyAlignment="1">
      <alignment vertical="center" readingOrder="1"/>
    </xf>
    <xf numFmtId="0" fontId="0" fillId="3" borderId="31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7" fontId="25" fillId="3" borderId="49" xfId="0" applyNumberFormat="1" applyFont="1" applyFill="1" applyBorder="1" applyAlignment="1">
      <alignment horizontal="left" vertical="center" indent="1" readingOrder="1"/>
    </xf>
    <xf numFmtId="17" fontId="17" fillId="3" borderId="38" xfId="0" applyNumberFormat="1" applyFont="1" applyFill="1" applyBorder="1" applyAlignment="1">
      <alignment horizontal="left" vertical="center" indent="1" readingOrder="1"/>
    </xf>
    <xf numFmtId="17" fontId="25" fillId="3" borderId="45" xfId="0" applyNumberFormat="1" applyFont="1" applyFill="1" applyBorder="1" applyAlignment="1">
      <alignment horizontal="left" vertical="center" indent="2" readingOrder="1"/>
    </xf>
    <xf numFmtId="17" fontId="25" fillId="3" borderId="30" xfId="0" applyNumberFormat="1" applyFont="1" applyFill="1" applyBorder="1" applyAlignment="1">
      <alignment horizontal="left" vertical="center" indent="2" readingOrder="1"/>
    </xf>
    <xf numFmtId="44" fontId="1" fillId="3" borderId="13" xfId="0" applyNumberFormat="1" applyFont="1" applyFill="1" applyBorder="1" applyAlignment="1">
      <alignment vertical="center" readingOrder="1"/>
    </xf>
    <xf numFmtId="44" fontId="1" fillId="3" borderId="14" xfId="0" applyNumberFormat="1" applyFont="1" applyFill="1" applyBorder="1" applyAlignment="1">
      <alignment vertical="center" readingOrder="1"/>
    </xf>
    <xf numFmtId="44" fontId="1" fillId="3" borderId="15" xfId="0" applyNumberFormat="1" applyFont="1" applyFill="1" applyBorder="1" applyAlignment="1">
      <alignment vertical="center" readingOrder="1"/>
    </xf>
    <xf numFmtId="44" fontId="17" fillId="3" borderId="71" xfId="0" applyNumberFormat="1" applyFont="1" applyFill="1" applyBorder="1" applyAlignment="1">
      <alignment vertical="center" readingOrder="1"/>
    </xf>
    <xf numFmtId="9" fontId="3" fillId="3" borderId="70" xfId="0" applyNumberFormat="1" applyFont="1" applyFill="1" applyBorder="1" applyAlignment="1">
      <alignment horizontal="center" vertical="center"/>
    </xf>
    <xf numFmtId="44" fontId="25" fillId="3" borderId="58" xfId="0" applyNumberFormat="1" applyFont="1" applyFill="1" applyBorder="1" applyAlignment="1">
      <alignment vertical="center" readingOrder="1"/>
    </xf>
    <xf numFmtId="44" fontId="17" fillId="3" borderId="68" xfId="0" applyNumberFormat="1" applyFont="1" applyFill="1" applyBorder="1" applyAlignment="1">
      <alignment vertical="center" readingOrder="1"/>
    </xf>
    <xf numFmtId="44" fontId="3" fillId="7" borderId="39" xfId="0" applyNumberFormat="1" applyFont="1" applyFill="1" applyBorder="1" applyAlignment="1">
      <alignment horizontal="left" vertical="center" indent="2"/>
    </xf>
    <xf numFmtId="44" fontId="17" fillId="7" borderId="39" xfId="0" applyNumberFormat="1" applyFont="1" applyFill="1" applyBorder="1" applyAlignment="1">
      <alignment vertical="center" readingOrder="1"/>
    </xf>
    <xf numFmtId="44" fontId="25" fillId="0" borderId="32" xfId="0" applyNumberFormat="1" applyFont="1" applyBorder="1" applyAlignment="1">
      <alignment vertical="center" readingOrder="1"/>
    </xf>
    <xf numFmtId="9" fontId="3" fillId="0" borderId="70" xfId="0" applyNumberFormat="1" applyFont="1" applyBorder="1" applyAlignment="1">
      <alignment horizontal="center" vertical="center"/>
    </xf>
    <xf numFmtId="44" fontId="2" fillId="0" borderId="18" xfId="0" applyNumberFormat="1" applyFont="1" applyBorder="1" applyAlignment="1">
      <alignment vertical="center" readingOrder="1"/>
    </xf>
    <xf numFmtId="44" fontId="2" fillId="0" borderId="19" xfId="0" applyNumberFormat="1" applyFont="1" applyBorder="1" applyAlignment="1">
      <alignment vertical="center" readingOrder="1"/>
    </xf>
    <xf numFmtId="44" fontId="2" fillId="0" borderId="20" xfId="0" applyNumberFormat="1" applyFont="1" applyBorder="1" applyAlignment="1">
      <alignment vertical="center" readingOrder="1"/>
    </xf>
    <xf numFmtId="17" fontId="2" fillId="8" borderId="14" xfId="0" applyNumberFormat="1" applyFont="1" applyFill="1" applyBorder="1" applyAlignment="1">
      <alignment horizontal="center" vertical="center" readingOrder="1"/>
    </xf>
    <xf numFmtId="17" fontId="17" fillId="3" borderId="30" xfId="0" applyNumberFormat="1" applyFont="1" applyFill="1" applyBorder="1" applyAlignment="1">
      <alignment horizontal="left" vertical="center" indent="1" readingOrder="1"/>
    </xf>
    <xf numFmtId="0" fontId="0" fillId="3" borderId="19" xfId="0" applyFill="1" applyBorder="1" applyAlignment="1">
      <alignment horizontal="center" vertical="center"/>
    </xf>
    <xf numFmtId="17" fontId="17" fillId="3" borderId="45" xfId="0" applyNumberFormat="1" applyFont="1" applyFill="1" applyBorder="1" applyAlignment="1">
      <alignment horizontal="left" vertical="center" indent="1" readingOrder="1"/>
    </xf>
    <xf numFmtId="17" fontId="2" fillId="3" borderId="13" xfId="0" applyNumberFormat="1" applyFont="1" applyFill="1" applyBorder="1" applyAlignment="1">
      <alignment horizontal="center" vertical="center" readingOrder="1"/>
    </xf>
    <xf numFmtId="17" fontId="2" fillId="3" borderId="14" xfId="0" applyNumberFormat="1" applyFont="1" applyFill="1" applyBorder="1" applyAlignment="1">
      <alignment horizontal="center" vertical="center" readingOrder="1"/>
    </xf>
    <xf numFmtId="17" fontId="2" fillId="3" borderId="15" xfId="0" applyNumberFormat="1" applyFont="1" applyFill="1" applyBorder="1" applyAlignment="1">
      <alignment horizontal="center" vertical="center" readingOrder="1"/>
    </xf>
    <xf numFmtId="44" fontId="0" fillId="3" borderId="48" xfId="0" applyNumberFormat="1" applyFill="1" applyBorder="1" applyAlignment="1">
      <alignment horizontal="left" vertical="center" indent="1"/>
    </xf>
    <xf numFmtId="44" fontId="0" fillId="3" borderId="32" xfId="0" applyNumberFormat="1" applyFill="1" applyBorder="1" applyAlignment="1">
      <alignment vertical="center"/>
    </xf>
    <xf numFmtId="44" fontId="0" fillId="3" borderId="21" xfId="0" applyNumberFormat="1" applyFill="1" applyBorder="1" applyAlignment="1">
      <alignment vertical="center"/>
    </xf>
    <xf numFmtId="44" fontId="0" fillId="3" borderId="41" xfId="0" applyNumberFormat="1" applyFill="1" applyBorder="1" applyAlignment="1">
      <alignment vertical="center"/>
    </xf>
    <xf numFmtId="44" fontId="17" fillId="3" borderId="48" xfId="0" applyNumberFormat="1" applyFont="1" applyFill="1" applyBorder="1" applyAlignment="1">
      <alignment vertical="center" readingOrder="1"/>
    </xf>
    <xf numFmtId="44" fontId="0" fillId="3" borderId="49" xfId="0" applyNumberFormat="1" applyFill="1" applyBorder="1" applyAlignment="1">
      <alignment horizontal="left" vertical="center" indent="1"/>
    </xf>
    <xf numFmtId="44" fontId="0" fillId="3" borderId="47" xfId="0" applyNumberFormat="1" applyFill="1" applyBorder="1" applyAlignment="1">
      <alignment vertical="center"/>
    </xf>
    <xf numFmtId="44" fontId="0" fillId="3" borderId="19" xfId="0" applyNumberFormat="1" applyFill="1" applyBorder="1" applyAlignment="1">
      <alignment vertical="center"/>
    </xf>
    <xf numFmtId="44" fontId="0" fillId="3" borderId="44" xfId="0" applyNumberFormat="1" applyFill="1" applyBorder="1" applyAlignment="1">
      <alignment vertical="center"/>
    </xf>
    <xf numFmtId="44" fontId="17" fillId="3" borderId="49" xfId="0" applyNumberFormat="1" applyFont="1" applyFill="1" applyBorder="1" applyAlignment="1">
      <alignment vertical="center" readingOrder="1"/>
    </xf>
    <xf numFmtId="44" fontId="3" fillId="3" borderId="12" xfId="0" applyNumberFormat="1" applyFont="1" applyFill="1" applyBorder="1" applyAlignment="1">
      <alignment horizontal="left" vertical="center" indent="1"/>
    </xf>
    <xf numFmtId="44" fontId="0" fillId="3" borderId="48" xfId="0" applyNumberFormat="1" applyFill="1" applyBorder="1" applyAlignment="1">
      <alignment horizontal="left" vertical="center" indent="2"/>
    </xf>
    <xf numFmtId="44" fontId="0" fillId="3" borderId="37" xfId="0" applyNumberFormat="1" applyFill="1" applyBorder="1" applyAlignment="1">
      <alignment horizontal="left" vertical="center" indent="2"/>
    </xf>
    <xf numFmtId="44" fontId="0" fillId="3" borderId="11" xfId="0" applyNumberFormat="1" applyFill="1" applyBorder="1" applyAlignment="1">
      <alignment vertical="center"/>
    </xf>
    <xf numFmtId="15" fontId="0" fillId="3" borderId="37" xfId="0" applyNumberFormat="1" applyFill="1" applyBorder="1" applyAlignment="1">
      <alignment horizontal="left" vertical="center" indent="2"/>
    </xf>
    <xf numFmtId="10" fontId="0" fillId="3" borderId="11" xfId="0" applyNumberFormat="1" applyFill="1" applyBorder="1" applyAlignment="1">
      <alignment vertical="center"/>
    </xf>
    <xf numFmtId="44" fontId="0" fillId="3" borderId="38" xfId="0" applyNumberFormat="1" applyFill="1" applyBorder="1" applyAlignment="1">
      <alignment horizontal="left" vertical="center" indent="2"/>
    </xf>
    <xf numFmtId="44" fontId="0" fillId="3" borderId="26" xfId="0" applyNumberFormat="1" applyFill="1" applyBorder="1" applyAlignment="1">
      <alignment vertical="center"/>
    </xf>
    <xf numFmtId="44" fontId="3" fillId="3" borderId="48" xfId="0" applyNumberFormat="1" applyFont="1" applyFill="1" applyBorder="1" applyAlignment="1">
      <alignment horizontal="left" vertical="center" indent="3"/>
    </xf>
    <xf numFmtId="44" fontId="3" fillId="3" borderId="14" xfId="0" applyNumberFormat="1" applyFont="1" applyFill="1" applyBorder="1" applyAlignment="1">
      <alignment vertical="center"/>
    </xf>
    <xf numFmtId="15" fontId="3" fillId="3" borderId="49" xfId="0" applyNumberFormat="1" applyFont="1" applyFill="1" applyBorder="1" applyAlignment="1">
      <alignment horizontal="left" vertical="center" indent="3"/>
    </xf>
    <xf numFmtId="43" fontId="3" fillId="3" borderId="19" xfId="0" applyNumberFormat="1" applyFont="1" applyFill="1" applyBorder="1" applyAlignment="1">
      <alignment vertical="center"/>
    </xf>
    <xf numFmtId="43" fontId="17" fillId="3" borderId="49" xfId="0" applyNumberFormat="1" applyFont="1" applyFill="1" applyBorder="1" applyAlignment="1">
      <alignment vertical="center" readingOrder="1"/>
    </xf>
    <xf numFmtId="44" fontId="3" fillId="7" borderId="60" xfId="0" applyNumberFormat="1" applyFont="1" applyFill="1" applyBorder="1" applyAlignment="1">
      <alignment horizontal="left" vertical="center" indent="4"/>
    </xf>
    <xf numFmtId="44" fontId="3" fillId="7" borderId="27" xfId="0" applyNumberFormat="1" applyFont="1" applyFill="1" applyBorder="1" applyAlignment="1">
      <alignment vertical="center"/>
    </xf>
    <xf numFmtId="17" fontId="17" fillId="8" borderId="48" xfId="0" applyNumberFormat="1" applyFont="1" applyFill="1" applyBorder="1" applyAlignment="1">
      <alignment horizontal="left" vertical="center" indent="1" readingOrder="1"/>
    </xf>
    <xf numFmtId="17" fontId="2" fillId="8" borderId="46" xfId="0" applyNumberFormat="1" applyFont="1" applyFill="1" applyBorder="1" applyAlignment="1">
      <alignment horizontal="center" vertical="center" readingOrder="1"/>
    </xf>
    <xf numFmtId="17" fontId="2" fillId="8" borderId="50" xfId="0" applyNumberFormat="1" applyFont="1" applyFill="1" applyBorder="1" applyAlignment="1">
      <alignment horizontal="center" vertical="center" readingOrder="1"/>
    </xf>
    <xf numFmtId="17" fontId="17" fillId="8" borderId="49" xfId="0" applyNumberFormat="1" applyFont="1" applyFill="1" applyBorder="1" applyAlignment="1">
      <alignment horizontal="left" vertical="center" indent="1" readingOrder="1"/>
    </xf>
    <xf numFmtId="44" fontId="3" fillId="3" borderId="31" xfId="0" applyNumberFormat="1" applyFont="1" applyFill="1" applyBorder="1" applyAlignment="1">
      <alignment vertical="center"/>
    </xf>
    <xf numFmtId="44" fontId="3" fillId="3" borderId="23" xfId="0" applyNumberFormat="1" applyFont="1" applyFill="1" applyBorder="1" applyAlignment="1">
      <alignment vertical="center"/>
    </xf>
    <xf numFmtId="44" fontId="3" fillId="3" borderId="40" xfId="0" applyNumberFormat="1" applyFont="1" applyFill="1" applyBorder="1" applyAlignment="1">
      <alignment vertical="center"/>
    </xf>
    <xf numFmtId="15" fontId="0" fillId="3" borderId="37" xfId="0" applyNumberFormat="1" applyFill="1" applyBorder="1" applyAlignment="1">
      <alignment horizontal="left" vertical="center" indent="3"/>
    </xf>
    <xf numFmtId="165" fontId="0" fillId="3" borderId="33" xfId="0" applyNumberFormat="1" applyFill="1" applyBorder="1" applyAlignment="1">
      <alignment vertical="center"/>
    </xf>
    <xf numFmtId="165" fontId="0" fillId="3" borderId="11" xfId="0" applyNumberFormat="1" applyFill="1" applyBorder="1" applyAlignment="1">
      <alignment vertical="center"/>
    </xf>
    <xf numFmtId="165" fontId="0" fillId="3" borderId="42" xfId="0" applyNumberFormat="1" applyFill="1" applyBorder="1" applyAlignment="1">
      <alignment vertical="center"/>
    </xf>
    <xf numFmtId="17" fontId="25" fillId="3" borderId="33" xfId="0" applyNumberFormat="1" applyFont="1" applyFill="1" applyBorder="1" applyAlignment="1">
      <alignment horizontal="center" vertical="center" readingOrder="1"/>
    </xf>
    <xf numFmtId="17" fontId="25" fillId="3" borderId="11" xfId="0" applyNumberFormat="1" applyFont="1" applyFill="1" applyBorder="1" applyAlignment="1">
      <alignment horizontal="center" vertical="center" readingOrder="1"/>
    </xf>
    <xf numFmtId="17" fontId="25" fillId="3" borderId="42" xfId="0" applyNumberFormat="1" applyFont="1" applyFill="1" applyBorder="1" applyAlignment="1">
      <alignment horizontal="center" vertical="center" readingOrder="1"/>
    </xf>
    <xf numFmtId="15" fontId="3" fillId="3" borderId="38" xfId="0" applyNumberFormat="1" applyFont="1" applyFill="1" applyBorder="1" applyAlignment="1">
      <alignment horizontal="left" vertical="center" indent="2"/>
    </xf>
    <xf numFmtId="0" fontId="0" fillId="3" borderId="34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44" fontId="3" fillId="3" borderId="12" xfId="0" applyNumberFormat="1" applyFont="1" applyFill="1" applyBorder="1" applyAlignment="1">
      <alignment horizontal="left" vertical="center" indent="3"/>
    </xf>
    <xf numFmtId="15" fontId="3" fillId="3" borderId="12" xfId="0" applyNumberFormat="1" applyFont="1" applyFill="1" applyBorder="1" applyAlignment="1">
      <alignment horizontal="left" vertical="center" indent="1"/>
    </xf>
    <xf numFmtId="15" fontId="3" fillId="3" borderId="36" xfId="0" applyNumberFormat="1" applyFont="1" applyFill="1" applyBorder="1" applyAlignment="1">
      <alignment horizontal="left" vertical="center" indent="2"/>
    </xf>
    <xf numFmtId="17" fontId="0" fillId="3" borderId="32" xfId="0" applyNumberFormat="1" applyFill="1" applyBorder="1" applyAlignment="1">
      <alignment horizontal="center" vertical="center"/>
    </xf>
    <xf numFmtId="17" fontId="0" fillId="3" borderId="21" xfId="0" applyNumberFormat="1" applyFill="1" applyBorder="1" applyAlignment="1">
      <alignment horizontal="center" vertical="center"/>
    </xf>
    <xf numFmtId="17" fontId="0" fillId="3" borderId="41" xfId="0" applyNumberFormat="1" applyFill="1" applyBorder="1" applyAlignment="1">
      <alignment horizontal="center" vertical="center"/>
    </xf>
    <xf numFmtId="15" fontId="0" fillId="3" borderId="37" xfId="0" applyNumberFormat="1" applyFill="1" applyBorder="1" applyAlignment="1">
      <alignment horizontal="left" vertical="center" indent="1"/>
    </xf>
    <xf numFmtId="10" fontId="10" fillId="3" borderId="33" xfId="1" applyNumberFormat="1" applyFont="1" applyFill="1" applyBorder="1" applyAlignment="1">
      <alignment vertical="center"/>
    </xf>
    <xf numFmtId="10" fontId="10" fillId="3" borderId="11" xfId="1" applyNumberFormat="1" applyFont="1" applyFill="1" applyBorder="1" applyAlignment="1">
      <alignment vertical="center"/>
    </xf>
    <xf numFmtId="10" fontId="10" fillId="3" borderId="42" xfId="1" applyNumberFormat="1" applyFont="1" applyFill="1" applyBorder="1" applyAlignment="1">
      <alignment vertical="center"/>
    </xf>
    <xf numFmtId="44" fontId="3" fillId="3" borderId="38" xfId="0" applyNumberFormat="1" applyFont="1" applyFill="1" applyBorder="1" applyAlignment="1">
      <alignment horizontal="left" vertical="center" indent="2"/>
    </xf>
    <xf numFmtId="44" fontId="3" fillId="3" borderId="34" xfId="0" applyNumberFormat="1" applyFont="1" applyFill="1" applyBorder="1" applyAlignment="1">
      <alignment vertical="center"/>
    </xf>
    <xf numFmtId="44" fontId="3" fillId="3" borderId="26" xfId="0" applyNumberFormat="1" applyFont="1" applyFill="1" applyBorder="1" applyAlignment="1">
      <alignment vertical="center"/>
    </xf>
    <xf numFmtId="44" fontId="3" fillId="3" borderId="43" xfId="0" applyNumberFormat="1" applyFont="1" applyFill="1" applyBorder="1" applyAlignment="1">
      <alignment vertical="center"/>
    </xf>
    <xf numFmtId="44" fontId="3" fillId="3" borderId="12" xfId="0" applyNumberFormat="1" applyFont="1" applyFill="1" applyBorder="1" applyAlignment="1">
      <alignment horizontal="left" vertical="center" indent="4"/>
    </xf>
    <xf numFmtId="44" fontId="3" fillId="3" borderId="36" xfId="2" applyFont="1" applyFill="1" applyBorder="1" applyAlignment="1">
      <alignment horizontal="left" vertical="center" indent="2"/>
    </xf>
    <xf numFmtId="44" fontId="2" fillId="3" borderId="32" xfId="2" applyFont="1" applyFill="1" applyBorder="1" applyAlignment="1">
      <alignment vertical="center" readingOrder="1"/>
    </xf>
    <xf numFmtId="44" fontId="2" fillId="3" borderId="21" xfId="2" applyFont="1" applyFill="1" applyBorder="1" applyAlignment="1">
      <alignment vertical="center" readingOrder="1"/>
    </xf>
    <xf numFmtId="44" fontId="2" fillId="3" borderId="41" xfId="2" applyFont="1" applyFill="1" applyBorder="1" applyAlignment="1">
      <alignment vertical="center" readingOrder="1"/>
    </xf>
    <xf numFmtId="44" fontId="10" fillId="3" borderId="37" xfId="2" applyFont="1" applyFill="1" applyBorder="1" applyAlignment="1">
      <alignment horizontal="left" vertical="center" indent="2"/>
    </xf>
    <xf numFmtId="44" fontId="25" fillId="3" borderId="33" xfId="2" applyFont="1" applyFill="1" applyBorder="1" applyAlignment="1">
      <alignment vertical="center" readingOrder="1"/>
    </xf>
    <xf numFmtId="44" fontId="25" fillId="3" borderId="11" xfId="2" applyFont="1" applyFill="1" applyBorder="1" applyAlignment="1">
      <alignment vertical="center" readingOrder="1"/>
    </xf>
    <xf numFmtId="44" fontId="25" fillId="3" borderId="42" xfId="2" applyFont="1" applyFill="1" applyBorder="1" applyAlignment="1">
      <alignment vertical="center" readingOrder="1"/>
    </xf>
    <xf numFmtId="44" fontId="10" fillId="3" borderId="38" xfId="2" applyFont="1" applyFill="1" applyBorder="1" applyAlignment="1">
      <alignment horizontal="left" vertical="center" indent="2"/>
    </xf>
    <xf numFmtId="44" fontId="25" fillId="3" borderId="34" xfId="2" applyFont="1" applyFill="1" applyBorder="1" applyAlignment="1">
      <alignment vertical="center" readingOrder="1"/>
    </xf>
    <xf numFmtId="44" fontId="25" fillId="3" borderId="26" xfId="2" applyFont="1" applyFill="1" applyBorder="1" applyAlignment="1">
      <alignment vertical="center" readingOrder="1"/>
    </xf>
    <xf numFmtId="44" fontId="25" fillId="3" borderId="43" xfId="2" applyFont="1" applyFill="1" applyBorder="1" applyAlignment="1">
      <alignment vertical="center" readingOrder="1"/>
    </xf>
    <xf numFmtId="43" fontId="17" fillId="3" borderId="38" xfId="0" applyNumberFormat="1" applyFont="1" applyFill="1" applyBorder="1" applyAlignment="1">
      <alignment vertical="center" readingOrder="1"/>
    </xf>
    <xf numFmtId="43" fontId="17" fillId="3" borderId="12" xfId="0" applyNumberFormat="1" applyFont="1" applyFill="1" applyBorder="1" applyAlignment="1">
      <alignment vertical="center" readingOrder="1"/>
    </xf>
    <xf numFmtId="43" fontId="17" fillId="3" borderId="36" xfId="0" applyNumberFormat="1" applyFont="1" applyFill="1" applyBorder="1" applyAlignment="1">
      <alignment vertical="center" readingOrder="1"/>
    </xf>
    <xf numFmtId="43" fontId="17" fillId="3" borderId="37" xfId="0" applyNumberFormat="1" applyFont="1" applyFill="1" applyBorder="1" applyAlignment="1">
      <alignment vertical="center" readingOrder="1"/>
    </xf>
    <xf numFmtId="17" fontId="0" fillId="0" borderId="33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17" fontId="0" fillId="0" borderId="42" xfId="0" applyNumberFormat="1" applyBorder="1" applyAlignment="1">
      <alignment horizontal="center" vertical="center"/>
    </xf>
    <xf numFmtId="17" fontId="25" fillId="0" borderId="32" xfId="0" applyNumberFormat="1" applyFont="1" applyBorder="1" applyAlignment="1">
      <alignment horizontal="center" vertical="center" readingOrder="1"/>
    </xf>
    <xf numFmtId="17" fontId="25" fillId="0" borderId="21" xfId="0" applyNumberFormat="1" applyFont="1" applyBorder="1" applyAlignment="1">
      <alignment horizontal="center" vertical="center" readingOrder="1"/>
    </xf>
    <xf numFmtId="17" fontId="25" fillId="0" borderId="41" xfId="0" applyNumberFormat="1" applyFont="1" applyBorder="1" applyAlignment="1">
      <alignment horizontal="center" vertical="center" readingOrder="1"/>
    </xf>
    <xf numFmtId="15" fontId="0" fillId="3" borderId="36" xfId="0" applyNumberFormat="1" applyFill="1" applyBorder="1" applyAlignment="1">
      <alignment horizontal="left" vertical="center" indent="2"/>
    </xf>
    <xf numFmtId="15" fontId="3" fillId="3" borderId="37" xfId="0" applyNumberFormat="1" applyFont="1" applyFill="1" applyBorder="1" applyAlignment="1">
      <alignment horizontal="left" vertical="center" indent="2"/>
    </xf>
    <xf numFmtId="44" fontId="3" fillId="2" borderId="12" xfId="2" applyFont="1" applyFill="1" applyBorder="1" applyAlignment="1">
      <alignment horizontal="left" vertical="center" indent="3"/>
    </xf>
    <xf numFmtId="44" fontId="2" fillId="2" borderId="31" xfId="2" applyFont="1" applyFill="1" applyBorder="1" applyAlignment="1">
      <alignment vertical="center" readingOrder="1"/>
    </xf>
    <xf numFmtId="44" fontId="2" fillId="2" borderId="23" xfId="2" applyFont="1" applyFill="1" applyBorder="1" applyAlignment="1">
      <alignment vertical="center" readingOrder="1"/>
    </xf>
    <xf numFmtId="44" fontId="2" fillId="2" borderId="40" xfId="2" applyFont="1" applyFill="1" applyBorder="1" applyAlignment="1">
      <alignment vertical="center" readingOrder="1"/>
    </xf>
    <xf numFmtId="43" fontId="17" fillId="2" borderId="12" xfId="0" applyNumberFormat="1" applyFont="1" applyFill="1" applyBorder="1" applyAlignment="1">
      <alignment vertical="center" readingOrder="1"/>
    </xf>
    <xf numFmtId="0" fontId="0" fillId="3" borderId="29" xfId="0" applyFill="1" applyBorder="1" applyAlignment="1">
      <alignment horizontal="left" vertical="center" indent="1"/>
    </xf>
    <xf numFmtId="44" fontId="0" fillId="3" borderId="13" xfId="0" applyNumberFormat="1" applyFill="1" applyBorder="1" applyAlignment="1">
      <alignment vertical="center"/>
    </xf>
    <xf numFmtId="44" fontId="0" fillId="3" borderId="14" xfId="0" applyNumberFormat="1" applyFill="1" applyBorder="1" applyAlignment="1">
      <alignment vertical="center"/>
    </xf>
    <xf numFmtId="44" fontId="0" fillId="3" borderId="15" xfId="0" applyNumberFormat="1" applyFill="1" applyBorder="1" applyAlignment="1">
      <alignment vertical="center"/>
    </xf>
    <xf numFmtId="44" fontId="3" fillId="3" borderId="63" xfId="0" applyNumberFormat="1" applyFont="1" applyFill="1" applyBorder="1" applyAlignment="1">
      <alignment vertical="center"/>
    </xf>
    <xf numFmtId="0" fontId="0" fillId="3" borderId="25" xfId="0" applyFill="1" applyBorder="1" applyAlignment="1">
      <alignment horizontal="left" vertical="center" indent="1"/>
    </xf>
    <xf numFmtId="44" fontId="0" fillId="3" borderId="16" xfId="0" applyNumberFormat="1" applyFill="1" applyBorder="1" applyAlignment="1">
      <alignment vertical="center"/>
    </xf>
    <xf numFmtId="44" fontId="0" fillId="3" borderId="17" xfId="0" applyNumberFormat="1" applyFill="1" applyBorder="1" applyAlignment="1">
      <alignment vertical="center"/>
    </xf>
    <xf numFmtId="44" fontId="3" fillId="3" borderId="57" xfId="0" applyNumberFormat="1" applyFont="1" applyFill="1" applyBorder="1" applyAlignment="1">
      <alignment vertical="center"/>
    </xf>
    <xf numFmtId="0" fontId="0" fillId="3" borderId="65" xfId="0" applyFill="1" applyBorder="1" applyAlignment="1">
      <alignment horizontal="left" vertical="center" indent="1"/>
    </xf>
    <xf numFmtId="44" fontId="0" fillId="3" borderId="18" xfId="0" applyNumberFormat="1" applyFill="1" applyBorder="1" applyAlignment="1">
      <alignment vertical="center"/>
    </xf>
    <xf numFmtId="44" fontId="0" fillId="3" borderId="20" xfId="0" applyNumberFormat="1" applyFill="1" applyBorder="1" applyAlignment="1">
      <alignment vertical="center"/>
    </xf>
    <xf numFmtId="44" fontId="3" fillId="3" borderId="64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indent="2"/>
    </xf>
    <xf numFmtId="44" fontId="3" fillId="2" borderId="22" xfId="0" applyNumberFormat="1" applyFont="1" applyFill="1" applyBorder="1" applyAlignment="1">
      <alignment vertical="center"/>
    </xf>
    <xf numFmtId="44" fontId="3" fillId="2" borderId="23" xfId="0" applyNumberFormat="1" applyFont="1" applyFill="1" applyBorder="1" applyAlignment="1">
      <alignment vertical="center"/>
    </xf>
    <xf numFmtId="44" fontId="3" fillId="2" borderId="24" xfId="0" applyNumberFormat="1" applyFont="1" applyFill="1" applyBorder="1" applyAlignment="1">
      <alignment vertical="center"/>
    </xf>
    <xf numFmtId="44" fontId="3" fillId="2" borderId="52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14" fontId="14" fillId="0" borderId="0" xfId="0" applyNumberFormat="1" applyFont="1"/>
    <xf numFmtId="14" fontId="15" fillId="0" borderId="0" xfId="0" applyNumberFormat="1" applyFont="1"/>
    <xf numFmtId="14" fontId="16" fillId="0" borderId="0" xfId="0" applyNumberFormat="1" applyFont="1"/>
    <xf numFmtId="14" fontId="16" fillId="0" borderId="11" xfId="0" applyNumberFormat="1" applyFont="1" applyBorder="1" applyAlignment="1">
      <alignment horizontal="right" vertical="center"/>
    </xf>
    <xf numFmtId="164" fontId="15" fillId="0" borderId="11" xfId="0" applyNumberFormat="1" applyFont="1" applyBorder="1" applyAlignment="1">
      <alignment horizontal="right" vertical="center"/>
    </xf>
    <xf numFmtId="14" fontId="0" fillId="0" borderId="0" xfId="0" applyNumberFormat="1"/>
    <xf numFmtId="0" fontId="20" fillId="0" borderId="0" xfId="0" applyFont="1"/>
    <xf numFmtId="0" fontId="4" fillId="0" borderId="0" xfId="0" applyFont="1"/>
    <xf numFmtId="0" fontId="19" fillId="0" borderId="0" xfId="0" applyFont="1"/>
    <xf numFmtId="0" fontId="21" fillId="0" borderId="0" xfId="0" applyFont="1"/>
    <xf numFmtId="14" fontId="16" fillId="0" borderId="11" xfId="0" applyNumberFormat="1" applyFont="1" applyBorder="1" applyAlignment="1">
      <alignment horizontal="center" vertical="center"/>
    </xf>
    <xf numFmtId="10" fontId="15" fillId="0" borderId="11" xfId="1" applyNumberFormat="1" applyFont="1" applyFill="1" applyBorder="1" applyAlignment="1">
      <alignment horizontal="center" vertical="center"/>
    </xf>
    <xf numFmtId="14" fontId="16" fillId="10" borderId="11" xfId="0" applyNumberFormat="1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top" wrapText="1"/>
    </xf>
    <xf numFmtId="0" fontId="16" fillId="10" borderId="11" xfId="0" applyFont="1" applyFill="1" applyBorder="1" applyAlignment="1">
      <alignment horizontal="center" vertical="center" wrapText="1"/>
    </xf>
    <xf numFmtId="14" fontId="16" fillId="5" borderId="11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 indent="1"/>
    </xf>
    <xf numFmtId="0" fontId="3" fillId="8" borderId="11" xfId="0" applyFont="1" applyFill="1" applyBorder="1"/>
    <xf numFmtId="17" fontId="17" fillId="8" borderId="11" xfId="0" applyNumberFormat="1" applyFont="1" applyFill="1" applyBorder="1" applyAlignment="1">
      <alignment horizontal="center" vertical="center" readingOrder="1"/>
    </xf>
    <xf numFmtId="10" fontId="3" fillId="7" borderId="11" xfId="1" applyNumberFormat="1" applyFont="1" applyFill="1" applyBorder="1" applyAlignment="1">
      <alignment horizontal="left" indent="2"/>
    </xf>
    <xf numFmtId="10" fontId="3" fillId="7" borderId="11" xfId="1" applyNumberFormat="1" applyFont="1" applyFill="1" applyBorder="1"/>
    <xf numFmtId="0" fontId="3" fillId="8" borderId="58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/>
    </xf>
    <xf numFmtId="17" fontId="17" fillId="8" borderId="30" xfId="0" applyNumberFormat="1" applyFont="1" applyFill="1" applyBorder="1" applyAlignment="1">
      <alignment horizontal="center" vertical="center" readingOrder="1"/>
    </xf>
    <xf numFmtId="17" fontId="17" fillId="8" borderId="68" xfId="0" applyNumberFormat="1" applyFont="1" applyFill="1" applyBorder="1" applyAlignment="1">
      <alignment horizontal="center" vertical="center" readingOrder="1"/>
    </xf>
    <xf numFmtId="17" fontId="17" fillId="8" borderId="47" xfId="0" applyNumberFormat="1" applyFont="1" applyFill="1" applyBorder="1" applyAlignment="1">
      <alignment horizontal="center" vertical="center" readingOrder="1"/>
    </xf>
    <xf numFmtId="17" fontId="2" fillId="8" borderId="44" xfId="0" applyNumberFormat="1" applyFont="1" applyFill="1" applyBorder="1" applyAlignment="1">
      <alignment horizontal="center" vertical="center" readingOrder="1"/>
    </xf>
    <xf numFmtId="17" fontId="2" fillId="8" borderId="68" xfId="0" applyNumberFormat="1" applyFont="1" applyFill="1" applyBorder="1" applyAlignment="1">
      <alignment horizontal="center" vertical="center" readingOrder="1"/>
    </xf>
    <xf numFmtId="17" fontId="2" fillId="8" borderId="47" xfId="0" applyNumberFormat="1" applyFont="1" applyFill="1" applyBorder="1" applyAlignment="1">
      <alignment horizontal="center" vertical="center" readingOrder="1"/>
    </xf>
    <xf numFmtId="17" fontId="2" fillId="8" borderId="69" xfId="0" applyNumberFormat="1" applyFont="1" applyFill="1" applyBorder="1" applyAlignment="1">
      <alignment horizontal="center" vertical="center" readingOrder="1"/>
    </xf>
    <xf numFmtId="17" fontId="2" fillId="3" borderId="11" xfId="0" applyNumberFormat="1" applyFont="1" applyFill="1" applyBorder="1" applyAlignment="1">
      <alignment horizontal="center" vertical="center" readingOrder="1"/>
    </xf>
    <xf numFmtId="17" fontId="2" fillId="3" borderId="17" xfId="0" applyNumberFormat="1" applyFont="1" applyFill="1" applyBorder="1" applyAlignment="1">
      <alignment horizontal="center" vertical="center" readingOrder="1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17" fontId="17" fillId="3" borderId="16" xfId="0" applyNumberFormat="1" applyFont="1" applyFill="1" applyBorder="1" applyAlignment="1">
      <alignment horizontal="center" vertical="center" readingOrder="1"/>
    </xf>
    <xf numFmtId="17" fontId="17" fillId="3" borderId="11" xfId="0" applyNumberFormat="1" applyFont="1" applyFill="1" applyBorder="1" applyAlignment="1">
      <alignment horizontal="center" vertical="center" readingOrder="1"/>
    </xf>
    <xf numFmtId="17" fontId="2" fillId="5" borderId="44" xfId="0" applyNumberFormat="1" applyFont="1" applyFill="1" applyBorder="1" applyAlignment="1">
      <alignment horizontal="center" vertical="center" readingOrder="1"/>
    </xf>
    <xf numFmtId="17" fontId="2" fillId="5" borderId="68" xfId="0" applyNumberFormat="1" applyFont="1" applyFill="1" applyBorder="1" applyAlignment="1">
      <alignment horizontal="center" vertical="center" readingOrder="1"/>
    </xf>
    <xf numFmtId="17" fontId="2" fillId="5" borderId="69" xfId="0" applyNumberFormat="1" applyFont="1" applyFill="1" applyBorder="1" applyAlignment="1">
      <alignment horizontal="center" vertical="center" readingOrder="1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17" fontId="17" fillId="5" borderId="30" xfId="0" applyNumberFormat="1" applyFont="1" applyFill="1" applyBorder="1" applyAlignment="1">
      <alignment horizontal="center" vertical="center" readingOrder="1"/>
    </xf>
    <xf numFmtId="17" fontId="17" fillId="5" borderId="68" xfId="0" applyNumberFormat="1" applyFont="1" applyFill="1" applyBorder="1" applyAlignment="1">
      <alignment horizontal="center" vertical="center" readingOrder="1"/>
    </xf>
    <xf numFmtId="17" fontId="17" fillId="5" borderId="47" xfId="0" applyNumberFormat="1" applyFont="1" applyFill="1" applyBorder="1" applyAlignment="1">
      <alignment horizontal="center" vertical="center" readingOrder="1"/>
    </xf>
    <xf numFmtId="17" fontId="2" fillId="5" borderId="47" xfId="0" applyNumberFormat="1" applyFont="1" applyFill="1" applyBorder="1" applyAlignment="1">
      <alignment horizontal="center" vertical="center" readingOrder="1"/>
    </xf>
    <xf numFmtId="43" fontId="0" fillId="3" borderId="58" xfId="0" applyNumberFormat="1" applyFill="1" applyBorder="1" applyAlignment="1">
      <alignment horizontal="center" vertical="center"/>
    </xf>
    <xf numFmtId="43" fontId="0" fillId="3" borderId="59" xfId="0" applyNumberFormat="1" applyFill="1" applyBorder="1" applyAlignment="1">
      <alignment horizontal="center" vertical="center"/>
    </xf>
    <xf numFmtId="43" fontId="0" fillId="3" borderId="39" xfId="0" applyNumberFormat="1" applyFill="1" applyBorder="1" applyAlignment="1">
      <alignment horizontal="center" vertical="center"/>
    </xf>
    <xf numFmtId="43" fontId="17" fillId="3" borderId="58" xfId="0" applyNumberFormat="1" applyFont="1" applyFill="1" applyBorder="1" applyAlignment="1">
      <alignment horizontal="center" vertical="center" readingOrder="1"/>
    </xf>
    <xf numFmtId="43" fontId="17" fillId="3" borderId="59" xfId="0" applyNumberFormat="1" applyFont="1" applyFill="1" applyBorder="1" applyAlignment="1">
      <alignment horizontal="center" vertical="center" readingOrder="1"/>
    </xf>
    <xf numFmtId="43" fontId="17" fillId="3" borderId="39" xfId="0" applyNumberFormat="1" applyFont="1" applyFill="1" applyBorder="1" applyAlignment="1">
      <alignment horizontal="center" vertical="center" readingOrder="1"/>
    </xf>
    <xf numFmtId="0" fontId="3" fillId="3" borderId="36" xfId="0" applyFont="1" applyFill="1" applyBorder="1" applyAlignment="1">
      <alignment horizontal="center" vertical="center"/>
    </xf>
    <xf numFmtId="43" fontId="26" fillId="4" borderId="28" xfId="0" applyNumberFormat="1" applyFont="1" applyFill="1" applyBorder="1" applyAlignment="1">
      <alignment horizontal="center" vertical="center" readingOrder="1"/>
    </xf>
    <xf numFmtId="43" fontId="26" fillId="4" borderId="51" xfId="0" applyNumberFormat="1" applyFont="1" applyFill="1" applyBorder="1" applyAlignment="1">
      <alignment horizontal="center" vertical="center" readingOrder="1"/>
    </xf>
    <xf numFmtId="43" fontId="26" fillId="4" borderId="52" xfId="0" applyNumberFormat="1" applyFont="1" applyFill="1" applyBorder="1" applyAlignment="1">
      <alignment horizontal="center" vertical="center" readingOrder="1"/>
    </xf>
    <xf numFmtId="0" fontId="4" fillId="9" borderId="6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43" fontId="26" fillId="6" borderId="28" xfId="0" applyNumberFormat="1" applyFont="1" applyFill="1" applyBorder="1" applyAlignment="1">
      <alignment horizontal="center" vertical="center" readingOrder="1"/>
    </xf>
    <xf numFmtId="43" fontId="26" fillId="6" borderId="51" xfId="0" applyNumberFormat="1" applyFont="1" applyFill="1" applyBorder="1" applyAlignment="1">
      <alignment horizontal="center" vertical="center" readingOrder="1"/>
    </xf>
    <xf numFmtId="43" fontId="26" fillId="6" borderId="52" xfId="0" applyNumberFormat="1" applyFont="1" applyFill="1" applyBorder="1" applyAlignment="1">
      <alignment horizontal="center" vertical="center" readingOrder="1"/>
    </xf>
    <xf numFmtId="43" fontId="26" fillId="6" borderId="72" xfId="0" applyNumberFormat="1" applyFont="1" applyFill="1" applyBorder="1" applyAlignment="1">
      <alignment horizontal="center" vertical="center" readingOrder="1"/>
    </xf>
    <xf numFmtId="43" fontId="26" fillId="6" borderId="73" xfId="0" applyNumberFormat="1" applyFont="1" applyFill="1" applyBorder="1" applyAlignment="1">
      <alignment horizontal="center" vertical="center" readingOrder="1"/>
    </xf>
    <xf numFmtId="43" fontId="26" fillId="6" borderId="74" xfId="0" applyNumberFormat="1" applyFont="1" applyFill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7" fillId="3" borderId="37" xfId="0" applyNumberFormat="1" applyFont="1" applyFill="1" applyBorder="1" applyAlignment="1">
      <alignment vertical="center" readingOrder="1"/>
    </xf>
    <xf numFmtId="43" fontId="26" fillId="11" borderId="28" xfId="0" applyNumberFormat="1" applyFont="1" applyFill="1" applyBorder="1" applyAlignment="1">
      <alignment horizontal="center" vertical="center" readingOrder="1"/>
    </xf>
    <xf numFmtId="43" fontId="26" fillId="11" borderId="51" xfId="0" applyNumberFormat="1" applyFont="1" applyFill="1" applyBorder="1" applyAlignment="1">
      <alignment horizontal="center" vertical="center" readingOrder="1"/>
    </xf>
    <xf numFmtId="43" fontId="26" fillId="11" borderId="52" xfId="0" applyNumberFormat="1" applyFont="1" applyFill="1" applyBorder="1" applyAlignment="1">
      <alignment horizontal="center" vertical="center" readingOrder="1"/>
    </xf>
    <xf numFmtId="17" fontId="17" fillId="8" borderId="12" xfId="0" applyNumberFormat="1" applyFont="1" applyFill="1" applyBorder="1" applyAlignment="1">
      <alignment horizontal="center" vertical="center" readingOrder="1"/>
    </xf>
    <xf numFmtId="17" fontId="2" fillId="8" borderId="31" xfId="0" applyNumberFormat="1" applyFont="1" applyFill="1" applyBorder="1" applyAlignment="1">
      <alignment horizontal="center" vertical="center" readingOrder="1"/>
    </xf>
    <xf numFmtId="17" fontId="2" fillId="8" borderId="23" xfId="0" applyNumberFormat="1" applyFont="1" applyFill="1" applyBorder="1" applyAlignment="1">
      <alignment horizontal="center" vertical="center" readingOrder="1"/>
    </xf>
    <xf numFmtId="17" fontId="2" fillId="8" borderId="40" xfId="0" applyNumberFormat="1" applyFont="1" applyFill="1" applyBorder="1" applyAlignment="1">
      <alignment horizontal="center" vertical="center" readingOrder="1"/>
    </xf>
    <xf numFmtId="0" fontId="3" fillId="8" borderId="59" xfId="0" applyFont="1" applyFill="1" applyBorder="1" applyAlignment="1">
      <alignment horizontal="center" vertical="center"/>
    </xf>
    <xf numFmtId="17" fontId="17" fillId="8" borderId="45" xfId="0" applyNumberFormat="1" applyFont="1" applyFill="1" applyBorder="1" applyAlignment="1">
      <alignment horizontal="left" vertical="center" indent="1" readingOrder="1"/>
    </xf>
    <xf numFmtId="17" fontId="2" fillId="8" borderId="13" xfId="0" applyNumberFormat="1" applyFont="1" applyFill="1" applyBorder="1" applyAlignment="1">
      <alignment horizontal="center" vertical="center" readingOrder="1"/>
    </xf>
    <xf numFmtId="17" fontId="2" fillId="8" borderId="15" xfId="0" applyNumberFormat="1" applyFont="1" applyFill="1" applyBorder="1" applyAlignment="1">
      <alignment horizontal="center" vertical="center" readingOrder="1"/>
    </xf>
    <xf numFmtId="17" fontId="17" fillId="8" borderId="30" xfId="0" applyNumberFormat="1" applyFont="1" applyFill="1" applyBorder="1" applyAlignment="1">
      <alignment horizontal="left" vertical="center" indent="1" readingOrder="1"/>
    </xf>
    <xf numFmtId="17" fontId="17" fillId="8" borderId="16" xfId="0" applyNumberFormat="1" applyFont="1" applyFill="1" applyBorder="1" applyAlignment="1">
      <alignment horizontal="center" vertical="center" readingOrder="1"/>
    </xf>
    <xf numFmtId="17" fontId="17" fillId="8" borderId="11" xfId="0" applyNumberFormat="1" applyFont="1" applyFill="1" applyBorder="1" applyAlignment="1">
      <alignment horizontal="center" vertical="center" readingOrder="1"/>
    </xf>
    <xf numFmtId="17" fontId="2" fillId="8" borderId="11" xfId="0" applyNumberFormat="1" applyFont="1" applyFill="1" applyBorder="1" applyAlignment="1">
      <alignment horizontal="center" vertical="center" readingOrder="1"/>
    </xf>
    <xf numFmtId="17" fontId="2" fillId="8" borderId="17" xfId="0" applyNumberFormat="1" applyFont="1" applyFill="1" applyBorder="1" applyAlignment="1">
      <alignment horizontal="center" vertical="center" readingOrder="1"/>
    </xf>
    <xf numFmtId="43" fontId="26" fillId="11" borderId="72" xfId="0" applyNumberFormat="1" applyFont="1" applyFill="1" applyBorder="1" applyAlignment="1">
      <alignment horizontal="center" vertical="center" readingOrder="1"/>
    </xf>
    <xf numFmtId="43" fontId="26" fillId="11" borderId="73" xfId="0" applyNumberFormat="1" applyFont="1" applyFill="1" applyBorder="1" applyAlignment="1">
      <alignment horizontal="center" vertical="center" readingOrder="1"/>
    </xf>
    <xf numFmtId="43" fontId="26" fillId="11" borderId="74" xfId="0" applyNumberFormat="1" applyFont="1" applyFill="1" applyBorder="1" applyAlignment="1">
      <alignment horizontal="center" vertical="center" readingOrder="1"/>
    </xf>
    <xf numFmtId="44" fontId="3" fillId="7" borderId="12" xfId="2" applyFont="1" applyFill="1" applyBorder="1" applyAlignment="1">
      <alignment horizontal="left" vertical="center" indent="3"/>
    </xf>
    <xf numFmtId="44" fontId="2" fillId="7" borderId="31" xfId="2" applyFont="1" applyFill="1" applyBorder="1" applyAlignment="1">
      <alignment vertical="center" readingOrder="1"/>
    </xf>
    <xf numFmtId="44" fontId="2" fillId="7" borderId="23" xfId="2" applyFont="1" applyFill="1" applyBorder="1" applyAlignment="1">
      <alignment vertical="center" readingOrder="1"/>
    </xf>
    <xf numFmtId="44" fontId="2" fillId="7" borderId="40" xfId="2" applyFont="1" applyFill="1" applyBorder="1" applyAlignment="1">
      <alignment vertical="center" readingOrder="1"/>
    </xf>
    <xf numFmtId="0" fontId="3" fillId="7" borderId="28" xfId="0" applyFont="1" applyFill="1" applyBorder="1" applyAlignment="1">
      <alignment horizontal="left" vertical="center" indent="2"/>
    </xf>
    <xf numFmtId="44" fontId="3" fillId="7" borderId="22" xfId="0" applyNumberFormat="1" applyFont="1" applyFill="1" applyBorder="1" applyAlignment="1">
      <alignment vertical="center"/>
    </xf>
    <xf numFmtId="44" fontId="3" fillId="7" borderId="23" xfId="0" applyNumberFormat="1" applyFont="1" applyFill="1" applyBorder="1" applyAlignment="1">
      <alignment vertical="center"/>
    </xf>
    <xf numFmtId="44" fontId="3" fillId="7" borderId="24" xfId="0" applyNumberFormat="1" applyFont="1" applyFill="1" applyBorder="1" applyAlignment="1">
      <alignment vertical="center"/>
    </xf>
    <xf numFmtId="44" fontId="3" fillId="7" borderId="52" xfId="0" applyNumberFormat="1" applyFont="1" applyFill="1" applyBorder="1" applyAlignment="1">
      <alignment vertical="center"/>
    </xf>
    <xf numFmtId="44" fontId="17" fillId="3" borderId="58" xfId="0" applyNumberFormat="1" applyFont="1" applyFill="1" applyBorder="1" applyAlignment="1">
      <alignment vertical="center" readingOrder="1"/>
    </xf>
    <xf numFmtId="43" fontId="17" fillId="7" borderId="39" xfId="0" applyNumberFormat="1" applyFont="1" applyFill="1" applyBorder="1" applyAlignment="1">
      <alignment vertical="center" readingOrder="1"/>
    </xf>
    <xf numFmtId="44" fontId="3" fillId="3" borderId="50" xfId="0" applyNumberFormat="1" applyFont="1" applyFill="1" applyBorder="1" applyAlignment="1">
      <alignment vertical="center"/>
    </xf>
    <xf numFmtId="43" fontId="3" fillId="3" borderId="44" xfId="0" applyNumberFormat="1" applyFont="1" applyFill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2EF9-5FCB-47D7-9983-9C1DFD3C7F4F}">
  <dimension ref="A1:B8"/>
  <sheetViews>
    <sheetView workbookViewId="0">
      <selection activeCell="B6" sqref="B6"/>
    </sheetView>
  </sheetViews>
  <sheetFormatPr baseColWidth="10" defaultRowHeight="15"/>
  <cols>
    <col min="1" max="1" width="3.85546875" style="23" customWidth="1"/>
  </cols>
  <sheetData>
    <row r="1" spans="1:2" ht="28.5">
      <c r="A1" s="241" t="s">
        <v>136</v>
      </c>
    </row>
    <row r="3" spans="1:2">
      <c r="A3" s="23">
        <v>1</v>
      </c>
      <c r="B3" t="s">
        <v>142</v>
      </c>
    </row>
    <row r="4" spans="1:2">
      <c r="A4" s="23">
        <v>2</v>
      </c>
      <c r="B4" t="s">
        <v>143</v>
      </c>
    </row>
    <row r="5" spans="1:2">
      <c r="A5" s="23">
        <v>3</v>
      </c>
      <c r="B5" t="s">
        <v>144</v>
      </c>
    </row>
    <row r="6" spans="1:2">
      <c r="A6" s="23">
        <v>4</v>
      </c>
      <c r="B6" t="s">
        <v>139</v>
      </c>
    </row>
    <row r="7" spans="1:2">
      <c r="A7" s="23">
        <v>5</v>
      </c>
      <c r="B7" t="s">
        <v>140</v>
      </c>
    </row>
    <row r="8" spans="1:2">
      <c r="A8" s="23">
        <v>6</v>
      </c>
      <c r="B8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81"/>
  <sheetViews>
    <sheetView tabSelected="1" topLeftCell="BE5" zoomScaleNormal="100" workbookViewId="0">
      <selection activeCell="BE75" sqref="BE75"/>
    </sheetView>
  </sheetViews>
  <sheetFormatPr baseColWidth="10" defaultColWidth="9.140625" defaultRowHeight="15"/>
  <cols>
    <col min="1" max="1" width="21.42578125" style="10" customWidth="1"/>
    <col min="2" max="13" width="12.7109375" style="1" customWidth="1"/>
    <col min="14" max="14" width="12.7109375" style="2" customWidth="1"/>
    <col min="15" max="15" width="21.42578125" style="2" customWidth="1"/>
    <col min="16" max="27" width="12.7109375" style="1" customWidth="1"/>
    <col min="28" max="28" width="12.7109375" style="2" customWidth="1"/>
    <col min="29" max="29" width="21.42578125" style="2" customWidth="1"/>
    <col min="30" max="41" width="12.7109375" style="1" customWidth="1"/>
    <col min="42" max="42" width="12.7109375" style="2" customWidth="1"/>
    <col min="43" max="43" width="21.42578125" style="2" customWidth="1"/>
    <col min="44" max="55" width="12.7109375" style="1" customWidth="1"/>
    <col min="56" max="56" width="12.7109375" style="2" customWidth="1"/>
    <col min="57" max="57" width="21.42578125" style="2" customWidth="1"/>
    <col min="58" max="69" width="12.7109375" style="1" customWidth="1"/>
    <col min="70" max="70" width="12.7109375" style="2" customWidth="1"/>
    <col min="71" max="16384" width="9.140625" style="1"/>
  </cols>
  <sheetData>
    <row r="1" spans="1:70" s="5" customFormat="1" ht="15" hidden="1" customHeight="1">
      <c r="A1" s="41" t="s">
        <v>107</v>
      </c>
      <c r="B1" s="50" t="s">
        <v>20</v>
      </c>
      <c r="C1" s="50" t="s">
        <v>20</v>
      </c>
      <c r="D1" s="50" t="s">
        <v>20</v>
      </c>
      <c r="E1" s="50" t="s">
        <v>20</v>
      </c>
      <c r="F1" s="50" t="s">
        <v>20</v>
      </c>
      <c r="G1" s="50" t="s">
        <v>20</v>
      </c>
      <c r="H1" s="50" t="s">
        <v>20</v>
      </c>
      <c r="I1" s="50" t="s">
        <v>20</v>
      </c>
      <c r="J1" s="50" t="s">
        <v>20</v>
      </c>
      <c r="K1" s="50" t="s">
        <v>20</v>
      </c>
      <c r="L1" s="50" t="s">
        <v>20</v>
      </c>
      <c r="M1" s="50" t="s">
        <v>20</v>
      </c>
      <c r="N1" s="44"/>
      <c r="O1" s="41" t="s">
        <v>107</v>
      </c>
      <c r="P1" s="50" t="s">
        <v>20</v>
      </c>
      <c r="Q1" s="50" t="s">
        <v>20</v>
      </c>
      <c r="R1" s="50" t="s">
        <v>20</v>
      </c>
      <c r="S1" s="50" t="s">
        <v>20</v>
      </c>
      <c r="T1" s="50" t="s">
        <v>20</v>
      </c>
      <c r="U1" s="50" t="s">
        <v>20</v>
      </c>
      <c r="V1" s="50" t="s">
        <v>20</v>
      </c>
      <c r="W1" s="50" t="s">
        <v>20</v>
      </c>
      <c r="X1" s="50" t="s">
        <v>20</v>
      </c>
      <c r="Y1" s="50" t="s">
        <v>20</v>
      </c>
      <c r="Z1" s="50" t="s">
        <v>20</v>
      </c>
      <c r="AA1" s="50" t="s">
        <v>20</v>
      </c>
      <c r="AB1" s="44"/>
      <c r="AC1" s="41" t="s">
        <v>107</v>
      </c>
      <c r="AD1" s="50" t="s">
        <v>20</v>
      </c>
      <c r="AE1" s="50" t="s">
        <v>20</v>
      </c>
      <c r="AF1" s="50" t="s">
        <v>20</v>
      </c>
      <c r="AG1" s="50" t="s">
        <v>20</v>
      </c>
      <c r="AH1" s="50" t="s">
        <v>20</v>
      </c>
      <c r="AI1" s="50" t="s">
        <v>20</v>
      </c>
      <c r="AJ1" s="50" t="s">
        <v>20</v>
      </c>
      <c r="AK1" s="50" t="s">
        <v>20</v>
      </c>
      <c r="AL1" s="50" t="s">
        <v>20</v>
      </c>
      <c r="AM1" s="50" t="s">
        <v>20</v>
      </c>
      <c r="AN1" s="50" t="s">
        <v>20</v>
      </c>
      <c r="AO1" s="50" t="s">
        <v>20</v>
      </c>
      <c r="AP1" s="44"/>
      <c r="AQ1" s="41" t="s">
        <v>107</v>
      </c>
      <c r="AR1" s="50" t="s">
        <v>20</v>
      </c>
      <c r="AS1" s="50" t="s">
        <v>20</v>
      </c>
      <c r="AT1" s="50" t="s">
        <v>20</v>
      </c>
      <c r="AU1" s="50" t="s">
        <v>20</v>
      </c>
      <c r="AV1" s="50" t="s">
        <v>20</v>
      </c>
      <c r="AW1" s="50" t="s">
        <v>20</v>
      </c>
      <c r="AX1" s="50" t="s">
        <v>20</v>
      </c>
      <c r="AY1" s="50" t="s">
        <v>20</v>
      </c>
      <c r="AZ1" s="50" t="s">
        <v>20</v>
      </c>
      <c r="BA1" s="50" t="s">
        <v>20</v>
      </c>
      <c r="BB1" s="50" t="s">
        <v>20</v>
      </c>
      <c r="BC1" s="50" t="s">
        <v>20</v>
      </c>
      <c r="BD1" s="44"/>
      <c r="BE1" s="41" t="s">
        <v>107</v>
      </c>
      <c r="BF1" s="50" t="s">
        <v>20</v>
      </c>
      <c r="BG1" s="50" t="s">
        <v>20</v>
      </c>
      <c r="BH1" s="50" t="s">
        <v>20</v>
      </c>
      <c r="BI1" s="50" t="s">
        <v>20</v>
      </c>
      <c r="BJ1" s="50" t="s">
        <v>20</v>
      </c>
      <c r="BK1" s="50" t="s">
        <v>20</v>
      </c>
      <c r="BL1" s="50" t="s">
        <v>20</v>
      </c>
      <c r="BM1" s="50" t="s">
        <v>20</v>
      </c>
      <c r="BN1" s="50" t="s">
        <v>20</v>
      </c>
      <c r="BO1" s="50" t="s">
        <v>20</v>
      </c>
      <c r="BP1" s="50" t="s">
        <v>20</v>
      </c>
      <c r="BQ1" s="50" t="s">
        <v>20</v>
      </c>
      <c r="BR1" s="44"/>
    </row>
    <row r="2" spans="1:70" s="5" customFormat="1" ht="15" hidden="1" customHeight="1">
      <c r="A2" s="41" t="s">
        <v>107</v>
      </c>
      <c r="B2" s="50" t="s">
        <v>33</v>
      </c>
      <c r="C2" s="50" t="s">
        <v>33</v>
      </c>
      <c r="D2" s="50" t="s">
        <v>33</v>
      </c>
      <c r="E2" s="50" t="s">
        <v>33</v>
      </c>
      <c r="F2" s="50" t="s">
        <v>33</v>
      </c>
      <c r="G2" s="50" t="s">
        <v>33</v>
      </c>
      <c r="H2" s="50" t="s">
        <v>33</v>
      </c>
      <c r="I2" s="50" t="s">
        <v>33</v>
      </c>
      <c r="J2" s="50" t="s">
        <v>33</v>
      </c>
      <c r="K2" s="50" t="s">
        <v>33</v>
      </c>
      <c r="L2" s="50" t="s">
        <v>33</v>
      </c>
      <c r="M2" s="50" t="s">
        <v>33</v>
      </c>
      <c r="N2" s="46"/>
      <c r="O2" s="41" t="s">
        <v>107</v>
      </c>
      <c r="P2" s="50" t="s">
        <v>33</v>
      </c>
      <c r="Q2" s="50" t="s">
        <v>33</v>
      </c>
      <c r="R2" s="50" t="s">
        <v>33</v>
      </c>
      <c r="S2" s="50" t="s">
        <v>33</v>
      </c>
      <c r="T2" s="50" t="s">
        <v>33</v>
      </c>
      <c r="U2" s="50" t="s">
        <v>33</v>
      </c>
      <c r="V2" s="50" t="s">
        <v>33</v>
      </c>
      <c r="W2" s="50" t="s">
        <v>33</v>
      </c>
      <c r="X2" s="50" t="s">
        <v>33</v>
      </c>
      <c r="Y2" s="50" t="s">
        <v>33</v>
      </c>
      <c r="Z2" s="50" t="s">
        <v>33</v>
      </c>
      <c r="AA2" s="50" t="s">
        <v>33</v>
      </c>
      <c r="AB2" s="46"/>
      <c r="AC2" s="41" t="s">
        <v>107</v>
      </c>
      <c r="AD2" s="50" t="s">
        <v>33</v>
      </c>
      <c r="AE2" s="50" t="s">
        <v>33</v>
      </c>
      <c r="AF2" s="50" t="s">
        <v>33</v>
      </c>
      <c r="AG2" s="50" t="s">
        <v>33</v>
      </c>
      <c r="AH2" s="50" t="s">
        <v>33</v>
      </c>
      <c r="AI2" s="50" t="s">
        <v>33</v>
      </c>
      <c r="AJ2" s="50" t="s">
        <v>33</v>
      </c>
      <c r="AK2" s="50" t="s">
        <v>33</v>
      </c>
      <c r="AL2" s="50" t="s">
        <v>33</v>
      </c>
      <c r="AM2" s="50" t="s">
        <v>33</v>
      </c>
      <c r="AN2" s="50" t="s">
        <v>33</v>
      </c>
      <c r="AO2" s="50" t="s">
        <v>33</v>
      </c>
      <c r="AP2" s="46"/>
      <c r="AQ2" s="41" t="s">
        <v>107</v>
      </c>
      <c r="AR2" s="50" t="s">
        <v>33</v>
      </c>
      <c r="AS2" s="50" t="s">
        <v>33</v>
      </c>
      <c r="AT2" s="50" t="s">
        <v>33</v>
      </c>
      <c r="AU2" s="50" t="s">
        <v>33</v>
      </c>
      <c r="AV2" s="50" t="s">
        <v>33</v>
      </c>
      <c r="AW2" s="50" t="s">
        <v>33</v>
      </c>
      <c r="AX2" s="50" t="s">
        <v>33</v>
      </c>
      <c r="AY2" s="50" t="s">
        <v>33</v>
      </c>
      <c r="AZ2" s="50" t="s">
        <v>33</v>
      </c>
      <c r="BA2" s="50" t="s">
        <v>33</v>
      </c>
      <c r="BB2" s="50" t="s">
        <v>33</v>
      </c>
      <c r="BC2" s="50" t="s">
        <v>33</v>
      </c>
      <c r="BD2" s="46"/>
      <c r="BE2" s="41" t="s">
        <v>107</v>
      </c>
      <c r="BF2" s="50" t="s">
        <v>33</v>
      </c>
      <c r="BG2" s="50" t="s">
        <v>33</v>
      </c>
      <c r="BH2" s="50" t="s">
        <v>33</v>
      </c>
      <c r="BI2" s="50" t="s">
        <v>33</v>
      </c>
      <c r="BJ2" s="50" t="s">
        <v>33</v>
      </c>
      <c r="BK2" s="50" t="s">
        <v>33</v>
      </c>
      <c r="BL2" s="50" t="s">
        <v>33</v>
      </c>
      <c r="BM2" s="50" t="s">
        <v>33</v>
      </c>
      <c r="BN2" s="50" t="s">
        <v>33</v>
      </c>
      <c r="BO2" s="50" t="s">
        <v>33</v>
      </c>
      <c r="BP2" s="50" t="s">
        <v>33</v>
      </c>
      <c r="BQ2" s="50" t="s">
        <v>33</v>
      </c>
      <c r="BR2" s="46"/>
    </row>
    <row r="3" spans="1:70" s="5" customFormat="1" ht="15" hidden="1" customHeight="1">
      <c r="A3" s="41" t="s">
        <v>107</v>
      </c>
      <c r="B3" s="51">
        <v>0.35</v>
      </c>
      <c r="C3" s="51">
        <v>0.35</v>
      </c>
      <c r="D3" s="51">
        <v>0.35</v>
      </c>
      <c r="E3" s="51">
        <v>0.35</v>
      </c>
      <c r="F3" s="51">
        <v>0.35</v>
      </c>
      <c r="G3" s="51">
        <v>0.35</v>
      </c>
      <c r="H3" s="51">
        <v>0.35</v>
      </c>
      <c r="I3" s="51">
        <v>0.35</v>
      </c>
      <c r="J3" s="51">
        <v>0.35</v>
      </c>
      <c r="K3" s="51">
        <v>0.35</v>
      </c>
      <c r="L3" s="51">
        <v>0.35</v>
      </c>
      <c r="M3" s="51">
        <v>0.35</v>
      </c>
      <c r="N3" s="47"/>
      <c r="O3" s="41" t="s">
        <v>107</v>
      </c>
      <c r="P3" s="51">
        <v>0.35</v>
      </c>
      <c r="Q3" s="51">
        <v>0.35</v>
      </c>
      <c r="R3" s="51">
        <v>0.35</v>
      </c>
      <c r="S3" s="51">
        <v>0.35</v>
      </c>
      <c r="T3" s="51">
        <v>0.35</v>
      </c>
      <c r="U3" s="51">
        <v>0.35</v>
      </c>
      <c r="V3" s="51">
        <v>0.35</v>
      </c>
      <c r="W3" s="51">
        <v>0.35</v>
      </c>
      <c r="X3" s="51">
        <v>0.35</v>
      </c>
      <c r="Y3" s="51">
        <v>0.35</v>
      </c>
      <c r="Z3" s="51">
        <v>0.35</v>
      </c>
      <c r="AA3" s="51">
        <v>0.35</v>
      </c>
      <c r="AB3" s="47"/>
      <c r="AC3" s="41" t="s">
        <v>107</v>
      </c>
      <c r="AD3" s="51">
        <v>0.35</v>
      </c>
      <c r="AE3" s="51">
        <v>0.35</v>
      </c>
      <c r="AF3" s="51">
        <v>0.35</v>
      </c>
      <c r="AG3" s="51">
        <v>0.35</v>
      </c>
      <c r="AH3" s="51">
        <v>0.35</v>
      </c>
      <c r="AI3" s="51">
        <v>0.35</v>
      </c>
      <c r="AJ3" s="51">
        <v>0.35</v>
      </c>
      <c r="AK3" s="51">
        <v>0.35</v>
      </c>
      <c r="AL3" s="51">
        <v>0.35</v>
      </c>
      <c r="AM3" s="51">
        <v>0.35</v>
      </c>
      <c r="AN3" s="51">
        <v>0.35</v>
      </c>
      <c r="AO3" s="51">
        <v>0.35</v>
      </c>
      <c r="AP3" s="47"/>
      <c r="AQ3" s="41" t="s">
        <v>107</v>
      </c>
      <c r="AR3" s="51">
        <v>0.35</v>
      </c>
      <c r="AS3" s="51">
        <v>0.35</v>
      </c>
      <c r="AT3" s="51">
        <v>0.35</v>
      </c>
      <c r="AU3" s="51">
        <v>0.35</v>
      </c>
      <c r="AV3" s="51">
        <v>0.35</v>
      </c>
      <c r="AW3" s="51">
        <v>0.35</v>
      </c>
      <c r="AX3" s="51">
        <v>0.35</v>
      </c>
      <c r="AY3" s="51">
        <v>0.35</v>
      </c>
      <c r="AZ3" s="51">
        <v>0.35</v>
      </c>
      <c r="BA3" s="51">
        <v>0.35</v>
      </c>
      <c r="BB3" s="51">
        <v>0.35</v>
      </c>
      <c r="BC3" s="51">
        <v>0.35</v>
      </c>
      <c r="BD3" s="47"/>
      <c r="BE3" s="41" t="s">
        <v>107</v>
      </c>
      <c r="BF3" s="51">
        <v>0.35</v>
      </c>
      <c r="BG3" s="51">
        <v>0.35</v>
      </c>
      <c r="BH3" s="51">
        <v>0.35</v>
      </c>
      <c r="BI3" s="51">
        <v>0.35</v>
      </c>
      <c r="BJ3" s="51">
        <v>0.35</v>
      </c>
      <c r="BK3" s="51">
        <v>0.35</v>
      </c>
      <c r="BL3" s="51">
        <v>0.35</v>
      </c>
      <c r="BM3" s="51">
        <v>0.35</v>
      </c>
      <c r="BN3" s="51">
        <v>0.35</v>
      </c>
      <c r="BO3" s="51">
        <v>0.35</v>
      </c>
      <c r="BP3" s="51">
        <v>0.35</v>
      </c>
      <c r="BQ3" s="51">
        <v>0.35</v>
      </c>
      <c r="BR3" s="47"/>
    </row>
    <row r="4" spans="1:70" s="5" customFormat="1" ht="15" hidden="1" customHeight="1">
      <c r="A4" s="41" t="s">
        <v>107</v>
      </c>
      <c r="B4" s="50" t="s">
        <v>125</v>
      </c>
      <c r="C4" s="50" t="s">
        <v>125</v>
      </c>
      <c r="D4" s="50" t="s">
        <v>125</v>
      </c>
      <c r="E4" s="50" t="s">
        <v>125</v>
      </c>
      <c r="F4" s="50" t="s">
        <v>125</v>
      </c>
      <c r="G4" s="50" t="s">
        <v>125</v>
      </c>
      <c r="H4" s="50" t="s">
        <v>125</v>
      </c>
      <c r="I4" s="50" t="s">
        <v>125</v>
      </c>
      <c r="J4" s="50" t="s">
        <v>125</v>
      </c>
      <c r="K4" s="50" t="s">
        <v>125</v>
      </c>
      <c r="L4" s="50" t="s">
        <v>125</v>
      </c>
      <c r="M4" s="50" t="s">
        <v>125</v>
      </c>
      <c r="N4" s="47"/>
      <c r="O4" s="41" t="s">
        <v>107</v>
      </c>
      <c r="P4" s="50" t="s">
        <v>125</v>
      </c>
      <c r="Q4" s="50" t="s">
        <v>125</v>
      </c>
      <c r="R4" s="50" t="s">
        <v>125</v>
      </c>
      <c r="S4" s="50" t="s">
        <v>125</v>
      </c>
      <c r="T4" s="50" t="s">
        <v>125</v>
      </c>
      <c r="U4" s="50" t="s">
        <v>125</v>
      </c>
      <c r="V4" s="50" t="s">
        <v>125</v>
      </c>
      <c r="W4" s="50" t="s">
        <v>125</v>
      </c>
      <c r="X4" s="50" t="s">
        <v>125</v>
      </c>
      <c r="Y4" s="50" t="s">
        <v>125</v>
      </c>
      <c r="Z4" s="50" t="s">
        <v>125</v>
      </c>
      <c r="AA4" s="50" t="s">
        <v>125</v>
      </c>
      <c r="AB4" s="47"/>
      <c r="AC4" s="41" t="s">
        <v>107</v>
      </c>
      <c r="AD4" s="50" t="s">
        <v>125</v>
      </c>
      <c r="AE4" s="50" t="s">
        <v>125</v>
      </c>
      <c r="AF4" s="50" t="s">
        <v>125</v>
      </c>
      <c r="AG4" s="50" t="s">
        <v>125</v>
      </c>
      <c r="AH4" s="50" t="s">
        <v>125</v>
      </c>
      <c r="AI4" s="50" t="s">
        <v>125</v>
      </c>
      <c r="AJ4" s="50" t="s">
        <v>125</v>
      </c>
      <c r="AK4" s="50" t="s">
        <v>125</v>
      </c>
      <c r="AL4" s="50" t="s">
        <v>125</v>
      </c>
      <c r="AM4" s="50" t="s">
        <v>125</v>
      </c>
      <c r="AN4" s="50" t="s">
        <v>125</v>
      </c>
      <c r="AO4" s="50" t="s">
        <v>125</v>
      </c>
      <c r="AP4" s="47"/>
      <c r="AQ4" s="41" t="s">
        <v>107</v>
      </c>
      <c r="AR4" s="50" t="s">
        <v>125</v>
      </c>
      <c r="AS4" s="50" t="s">
        <v>125</v>
      </c>
      <c r="AT4" s="50" t="s">
        <v>125</v>
      </c>
      <c r="AU4" s="50" t="s">
        <v>125</v>
      </c>
      <c r="AV4" s="50" t="s">
        <v>125</v>
      </c>
      <c r="AW4" s="50" t="s">
        <v>125</v>
      </c>
      <c r="AX4" s="50" t="s">
        <v>125</v>
      </c>
      <c r="AY4" s="50" t="s">
        <v>125</v>
      </c>
      <c r="AZ4" s="50" t="s">
        <v>125</v>
      </c>
      <c r="BA4" s="50" t="s">
        <v>125</v>
      </c>
      <c r="BB4" s="50" t="s">
        <v>125</v>
      </c>
      <c r="BC4" s="50" t="s">
        <v>125</v>
      </c>
      <c r="BD4" s="47"/>
      <c r="BE4" s="41" t="s">
        <v>107</v>
      </c>
      <c r="BF4" s="50" t="s">
        <v>125</v>
      </c>
      <c r="BG4" s="50" t="s">
        <v>125</v>
      </c>
      <c r="BH4" s="50" t="s">
        <v>125</v>
      </c>
      <c r="BI4" s="50" t="s">
        <v>125</v>
      </c>
      <c r="BJ4" s="50" t="s">
        <v>125</v>
      </c>
      <c r="BK4" s="50" t="s">
        <v>125</v>
      </c>
      <c r="BL4" s="50" t="s">
        <v>125</v>
      </c>
      <c r="BM4" s="50" t="s">
        <v>125</v>
      </c>
      <c r="BN4" s="50" t="s">
        <v>125</v>
      </c>
      <c r="BO4" s="50" t="s">
        <v>125</v>
      </c>
      <c r="BP4" s="50" t="s">
        <v>125</v>
      </c>
      <c r="BQ4" s="50" t="s">
        <v>125</v>
      </c>
      <c r="BR4" s="47"/>
    </row>
    <row r="5" spans="1:70" ht="15.75" thickBot="1"/>
    <row r="6" spans="1:70" s="8" customFormat="1" ht="33.75">
      <c r="A6" s="300" t="s">
        <v>137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2"/>
      <c r="O6" s="300" t="s">
        <v>137</v>
      </c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2"/>
      <c r="AC6" s="300" t="s">
        <v>137</v>
      </c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2"/>
      <c r="AQ6" s="300" t="s">
        <v>137</v>
      </c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2"/>
      <c r="BE6" s="300" t="s">
        <v>137</v>
      </c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2"/>
    </row>
    <row r="7" spans="1:70" s="9" customFormat="1" ht="27" thickBot="1">
      <c r="A7" s="303" t="s">
        <v>145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5"/>
      <c r="O7" s="303" t="s">
        <v>146</v>
      </c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5"/>
      <c r="AC7" s="303" t="s">
        <v>147</v>
      </c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5"/>
      <c r="AQ7" s="303" t="s">
        <v>148</v>
      </c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5"/>
      <c r="BE7" s="303" t="s">
        <v>149</v>
      </c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5"/>
    </row>
    <row r="8" spans="1:70" s="45" customFormat="1" ht="15" customHeight="1" thickBot="1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2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2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2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2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s="9" customFormat="1" ht="18" customHeight="1" thickBot="1">
      <c r="A9" s="297" t="s">
        <v>88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  <c r="O9" s="297" t="s">
        <v>88</v>
      </c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9"/>
      <c r="AC9" s="297" t="s">
        <v>88</v>
      </c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9"/>
      <c r="AQ9" s="297" t="s">
        <v>88</v>
      </c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9"/>
      <c r="BE9" s="319" t="s">
        <v>88</v>
      </c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1"/>
    </row>
    <row r="10" spans="1:70" s="7" customFormat="1" ht="15.75" thickBot="1">
      <c r="A10" s="53" t="s">
        <v>68</v>
      </c>
      <c r="B10" s="54">
        <v>43466</v>
      </c>
      <c r="C10" s="55">
        <v>43497</v>
      </c>
      <c r="D10" s="55">
        <v>43525</v>
      </c>
      <c r="E10" s="55">
        <v>43556</v>
      </c>
      <c r="F10" s="55">
        <v>43586</v>
      </c>
      <c r="G10" s="55">
        <v>43617</v>
      </c>
      <c r="H10" s="55">
        <v>43647</v>
      </c>
      <c r="I10" s="55">
        <v>43678</v>
      </c>
      <c r="J10" s="55">
        <v>43709</v>
      </c>
      <c r="K10" s="55">
        <v>43739</v>
      </c>
      <c r="L10" s="55">
        <v>43770</v>
      </c>
      <c r="M10" s="56">
        <v>43800</v>
      </c>
      <c r="N10" s="306"/>
      <c r="O10" s="53" t="s">
        <v>68</v>
      </c>
      <c r="P10" s="54">
        <v>43831</v>
      </c>
      <c r="Q10" s="55">
        <v>43862</v>
      </c>
      <c r="R10" s="55">
        <v>43891</v>
      </c>
      <c r="S10" s="55">
        <v>43922</v>
      </c>
      <c r="T10" s="55">
        <v>43952</v>
      </c>
      <c r="U10" s="55">
        <v>43983</v>
      </c>
      <c r="V10" s="55">
        <v>44013</v>
      </c>
      <c r="W10" s="55">
        <v>44044</v>
      </c>
      <c r="X10" s="55">
        <v>44075</v>
      </c>
      <c r="Y10" s="55">
        <v>44105</v>
      </c>
      <c r="Z10" s="55">
        <v>44136</v>
      </c>
      <c r="AA10" s="56">
        <v>44166</v>
      </c>
      <c r="AB10" s="306"/>
      <c r="AC10" s="53" t="s">
        <v>68</v>
      </c>
      <c r="AD10" s="54">
        <v>44197</v>
      </c>
      <c r="AE10" s="55">
        <v>44228</v>
      </c>
      <c r="AF10" s="55">
        <v>44256</v>
      </c>
      <c r="AG10" s="55">
        <v>44287</v>
      </c>
      <c r="AH10" s="55">
        <v>44317</v>
      </c>
      <c r="AI10" s="55">
        <v>44348</v>
      </c>
      <c r="AJ10" s="55">
        <v>44378</v>
      </c>
      <c r="AK10" s="55">
        <v>44409</v>
      </c>
      <c r="AL10" s="55">
        <v>44440</v>
      </c>
      <c r="AM10" s="55">
        <v>44470</v>
      </c>
      <c r="AN10" s="55">
        <v>44501</v>
      </c>
      <c r="AO10" s="56">
        <v>44531</v>
      </c>
      <c r="AP10" s="306"/>
      <c r="AQ10" s="53" t="s">
        <v>68</v>
      </c>
      <c r="AR10" s="54">
        <v>44562</v>
      </c>
      <c r="AS10" s="55">
        <v>44593</v>
      </c>
      <c r="AT10" s="55">
        <v>44621</v>
      </c>
      <c r="AU10" s="55">
        <v>44652</v>
      </c>
      <c r="AV10" s="55">
        <v>44682</v>
      </c>
      <c r="AW10" s="55">
        <v>44713</v>
      </c>
      <c r="AX10" s="55">
        <v>44743</v>
      </c>
      <c r="AY10" s="55">
        <v>44774</v>
      </c>
      <c r="AZ10" s="55">
        <v>44805</v>
      </c>
      <c r="BA10" s="55">
        <v>44835</v>
      </c>
      <c r="BB10" s="55">
        <v>44866</v>
      </c>
      <c r="BC10" s="56">
        <v>44896</v>
      </c>
      <c r="BD10" s="306"/>
      <c r="BE10" s="322" t="s">
        <v>68</v>
      </c>
      <c r="BF10" s="323">
        <v>44927</v>
      </c>
      <c r="BG10" s="324">
        <v>44958</v>
      </c>
      <c r="BH10" s="324">
        <v>44986</v>
      </c>
      <c r="BI10" s="324">
        <v>45017</v>
      </c>
      <c r="BJ10" s="324">
        <v>45047</v>
      </c>
      <c r="BK10" s="324">
        <v>45078</v>
      </c>
      <c r="BL10" s="324">
        <v>45108</v>
      </c>
      <c r="BM10" s="324">
        <v>45139</v>
      </c>
      <c r="BN10" s="324">
        <v>45170</v>
      </c>
      <c r="BO10" s="324">
        <v>45200</v>
      </c>
      <c r="BP10" s="324">
        <v>45231</v>
      </c>
      <c r="BQ10" s="325">
        <v>45261</v>
      </c>
      <c r="BR10" s="306"/>
    </row>
    <row r="11" spans="1:70" s="6" customFormat="1" ht="15" customHeight="1" thickBot="1">
      <c r="A11" s="62" t="s">
        <v>67</v>
      </c>
      <c r="B11" s="82">
        <v>1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1</v>
      </c>
      <c r="J11" s="83">
        <v>1</v>
      </c>
      <c r="K11" s="83">
        <v>2</v>
      </c>
      <c r="L11" s="83">
        <v>2</v>
      </c>
      <c r="M11" s="84">
        <v>2</v>
      </c>
      <c r="N11" s="307"/>
      <c r="O11" s="62" t="s">
        <v>67</v>
      </c>
      <c r="P11" s="82">
        <v>2</v>
      </c>
      <c r="Q11" s="83">
        <v>2</v>
      </c>
      <c r="R11" s="83">
        <v>2</v>
      </c>
      <c r="S11" s="83">
        <v>2</v>
      </c>
      <c r="T11" s="83">
        <v>2</v>
      </c>
      <c r="U11" s="83">
        <v>2</v>
      </c>
      <c r="V11" s="83">
        <v>2</v>
      </c>
      <c r="W11" s="83">
        <v>2</v>
      </c>
      <c r="X11" s="83">
        <v>2</v>
      </c>
      <c r="Y11" s="83">
        <v>3</v>
      </c>
      <c r="Z11" s="83">
        <v>3</v>
      </c>
      <c r="AA11" s="84">
        <v>3</v>
      </c>
      <c r="AB11" s="307"/>
      <c r="AC11" s="62" t="s">
        <v>0</v>
      </c>
      <c r="AD11" s="82">
        <v>3</v>
      </c>
      <c r="AE11" s="83">
        <v>3</v>
      </c>
      <c r="AF11" s="83">
        <v>3</v>
      </c>
      <c r="AG11" s="83">
        <v>3</v>
      </c>
      <c r="AH11" s="83">
        <v>3</v>
      </c>
      <c r="AI11" s="83">
        <v>3</v>
      </c>
      <c r="AJ11" s="83">
        <v>3</v>
      </c>
      <c r="AK11" s="83">
        <v>3</v>
      </c>
      <c r="AL11" s="83">
        <v>3</v>
      </c>
      <c r="AM11" s="83">
        <v>4</v>
      </c>
      <c r="AN11" s="83">
        <v>4</v>
      </c>
      <c r="AO11" s="84">
        <v>4</v>
      </c>
      <c r="AP11" s="307"/>
      <c r="AQ11" s="62" t="s">
        <v>0</v>
      </c>
      <c r="AR11" s="82">
        <v>4</v>
      </c>
      <c r="AS11" s="83">
        <v>4</v>
      </c>
      <c r="AT11" s="83">
        <v>4</v>
      </c>
      <c r="AU11" s="83">
        <v>4</v>
      </c>
      <c r="AV11" s="83">
        <v>4</v>
      </c>
      <c r="AW11" s="83">
        <v>4</v>
      </c>
      <c r="AX11" s="83">
        <v>4</v>
      </c>
      <c r="AY11" s="83">
        <v>4</v>
      </c>
      <c r="AZ11" s="83">
        <v>4</v>
      </c>
      <c r="BA11" s="83">
        <v>5</v>
      </c>
      <c r="BB11" s="83">
        <v>5</v>
      </c>
      <c r="BC11" s="84">
        <v>5</v>
      </c>
      <c r="BD11" s="307"/>
      <c r="BE11" s="62" t="s">
        <v>0</v>
      </c>
      <c r="BF11" s="82">
        <v>5</v>
      </c>
      <c r="BG11" s="83">
        <v>5</v>
      </c>
      <c r="BH11" s="83">
        <v>5</v>
      </c>
      <c r="BI11" s="83">
        <v>5</v>
      </c>
      <c r="BJ11" s="83">
        <v>5</v>
      </c>
      <c r="BK11" s="83">
        <v>5</v>
      </c>
      <c r="BL11" s="83">
        <v>5</v>
      </c>
      <c r="BM11" s="83">
        <v>5</v>
      </c>
      <c r="BN11" s="83">
        <v>5</v>
      </c>
      <c r="BO11" s="83">
        <v>6</v>
      </c>
      <c r="BP11" s="83">
        <v>6</v>
      </c>
      <c r="BQ11" s="84">
        <v>6</v>
      </c>
      <c r="BR11" s="307"/>
    </row>
    <row r="12" spans="1:70" s="3" customFormat="1">
      <c r="A12" s="63" t="s">
        <v>69</v>
      </c>
      <c r="B12" s="85">
        <v>43466</v>
      </c>
      <c r="C12" s="86">
        <v>43497</v>
      </c>
      <c r="D12" s="86">
        <v>43525</v>
      </c>
      <c r="E12" s="86">
        <v>43556</v>
      </c>
      <c r="F12" s="86">
        <v>43586</v>
      </c>
      <c r="G12" s="86">
        <v>43617</v>
      </c>
      <c r="H12" s="86">
        <v>43647</v>
      </c>
      <c r="I12" s="86">
        <v>43678</v>
      </c>
      <c r="J12" s="86">
        <v>43709</v>
      </c>
      <c r="K12" s="86">
        <v>43739</v>
      </c>
      <c r="L12" s="86">
        <v>43770</v>
      </c>
      <c r="M12" s="87">
        <v>43800</v>
      </c>
      <c r="N12" s="307"/>
      <c r="O12" s="63" t="s">
        <v>69</v>
      </c>
      <c r="P12" s="85">
        <v>43831</v>
      </c>
      <c r="Q12" s="86">
        <v>43862</v>
      </c>
      <c r="R12" s="86">
        <v>43891</v>
      </c>
      <c r="S12" s="86">
        <v>43922</v>
      </c>
      <c r="T12" s="86">
        <v>43952</v>
      </c>
      <c r="U12" s="86">
        <v>43983</v>
      </c>
      <c r="V12" s="86">
        <v>44013</v>
      </c>
      <c r="W12" s="86">
        <v>44044</v>
      </c>
      <c r="X12" s="86">
        <v>44075</v>
      </c>
      <c r="Y12" s="86">
        <v>44129</v>
      </c>
      <c r="Z12" s="86">
        <v>44160</v>
      </c>
      <c r="AA12" s="87">
        <v>44190</v>
      </c>
      <c r="AB12" s="307"/>
      <c r="AC12" s="63" t="s">
        <v>1</v>
      </c>
      <c r="AD12" s="85">
        <v>44221</v>
      </c>
      <c r="AE12" s="86">
        <v>44252</v>
      </c>
      <c r="AF12" s="86">
        <v>44280</v>
      </c>
      <c r="AG12" s="86">
        <v>44311</v>
      </c>
      <c r="AH12" s="86">
        <v>44341</v>
      </c>
      <c r="AI12" s="86">
        <v>44372</v>
      </c>
      <c r="AJ12" s="86">
        <v>44402</v>
      </c>
      <c r="AK12" s="86">
        <v>44433</v>
      </c>
      <c r="AL12" s="86">
        <v>44464</v>
      </c>
      <c r="AM12" s="86">
        <v>44494</v>
      </c>
      <c r="AN12" s="86">
        <v>44525</v>
      </c>
      <c r="AO12" s="87">
        <v>44555</v>
      </c>
      <c r="AP12" s="307"/>
      <c r="AQ12" s="63" t="s">
        <v>1</v>
      </c>
      <c r="AR12" s="85">
        <v>44586</v>
      </c>
      <c r="AS12" s="86">
        <v>44617</v>
      </c>
      <c r="AT12" s="86">
        <v>44645</v>
      </c>
      <c r="AU12" s="86">
        <v>44676</v>
      </c>
      <c r="AV12" s="86">
        <v>44706</v>
      </c>
      <c r="AW12" s="86">
        <v>44737</v>
      </c>
      <c r="AX12" s="86">
        <v>44767</v>
      </c>
      <c r="AY12" s="86">
        <v>44798</v>
      </c>
      <c r="AZ12" s="86">
        <v>44829</v>
      </c>
      <c r="BA12" s="86">
        <v>44859</v>
      </c>
      <c r="BB12" s="86">
        <v>44890</v>
      </c>
      <c r="BC12" s="87">
        <v>44920</v>
      </c>
      <c r="BD12" s="307"/>
      <c r="BE12" s="63" t="s">
        <v>1</v>
      </c>
      <c r="BF12" s="85">
        <v>44951</v>
      </c>
      <c r="BG12" s="86">
        <v>44982</v>
      </c>
      <c r="BH12" s="86">
        <v>45010</v>
      </c>
      <c r="BI12" s="86">
        <v>45041</v>
      </c>
      <c r="BJ12" s="86">
        <v>45071</v>
      </c>
      <c r="BK12" s="86">
        <v>45102</v>
      </c>
      <c r="BL12" s="86">
        <v>45132</v>
      </c>
      <c r="BM12" s="86">
        <v>45163</v>
      </c>
      <c r="BN12" s="86">
        <v>45194</v>
      </c>
      <c r="BO12" s="86">
        <v>45224</v>
      </c>
      <c r="BP12" s="86">
        <v>45255</v>
      </c>
      <c r="BQ12" s="87">
        <v>45285</v>
      </c>
      <c r="BR12" s="307"/>
    </row>
    <row r="13" spans="1:70" s="3" customFormat="1" ht="15.75" thickBot="1">
      <c r="A13" s="64" t="s">
        <v>70</v>
      </c>
      <c r="B13" s="88">
        <v>43496</v>
      </c>
      <c r="C13" s="89">
        <v>43524</v>
      </c>
      <c r="D13" s="89">
        <v>43555</v>
      </c>
      <c r="E13" s="89">
        <v>43585</v>
      </c>
      <c r="F13" s="89">
        <v>43616</v>
      </c>
      <c r="G13" s="89">
        <v>43646</v>
      </c>
      <c r="H13" s="89">
        <v>43677</v>
      </c>
      <c r="I13" s="89">
        <v>43708</v>
      </c>
      <c r="J13" s="89">
        <v>43738</v>
      </c>
      <c r="K13" s="89">
        <v>43769</v>
      </c>
      <c r="L13" s="89">
        <v>43799</v>
      </c>
      <c r="M13" s="90">
        <v>43830</v>
      </c>
      <c r="N13" s="307"/>
      <c r="O13" s="64" t="s">
        <v>70</v>
      </c>
      <c r="P13" s="88">
        <v>43861</v>
      </c>
      <c r="Q13" s="89">
        <v>43890</v>
      </c>
      <c r="R13" s="89">
        <v>43921</v>
      </c>
      <c r="S13" s="89">
        <v>43951</v>
      </c>
      <c r="T13" s="89">
        <v>43982</v>
      </c>
      <c r="U13" s="89">
        <v>44012</v>
      </c>
      <c r="V13" s="89">
        <v>44043</v>
      </c>
      <c r="W13" s="89">
        <v>44074</v>
      </c>
      <c r="X13" s="89">
        <v>44104</v>
      </c>
      <c r="Y13" s="89">
        <v>44159</v>
      </c>
      <c r="Z13" s="89">
        <v>44189</v>
      </c>
      <c r="AA13" s="90">
        <v>44220</v>
      </c>
      <c r="AB13" s="307"/>
      <c r="AC13" s="64" t="s">
        <v>2</v>
      </c>
      <c r="AD13" s="88">
        <v>44251</v>
      </c>
      <c r="AE13" s="89">
        <v>44279</v>
      </c>
      <c r="AF13" s="89">
        <v>44310</v>
      </c>
      <c r="AG13" s="89">
        <v>44340</v>
      </c>
      <c r="AH13" s="89">
        <v>44371</v>
      </c>
      <c r="AI13" s="89">
        <v>44401</v>
      </c>
      <c r="AJ13" s="89">
        <v>44432</v>
      </c>
      <c r="AK13" s="89">
        <v>44463</v>
      </c>
      <c r="AL13" s="89">
        <v>44493</v>
      </c>
      <c r="AM13" s="89">
        <v>44524</v>
      </c>
      <c r="AN13" s="89">
        <v>44554</v>
      </c>
      <c r="AO13" s="90">
        <v>44585</v>
      </c>
      <c r="AP13" s="307"/>
      <c r="AQ13" s="64" t="s">
        <v>2</v>
      </c>
      <c r="AR13" s="88">
        <v>44616</v>
      </c>
      <c r="AS13" s="89">
        <v>44644</v>
      </c>
      <c r="AT13" s="89">
        <v>44675</v>
      </c>
      <c r="AU13" s="89">
        <v>44705</v>
      </c>
      <c r="AV13" s="89">
        <v>44736</v>
      </c>
      <c r="AW13" s="89">
        <v>44766</v>
      </c>
      <c r="AX13" s="89">
        <v>44797</v>
      </c>
      <c r="AY13" s="89">
        <v>44828</v>
      </c>
      <c r="AZ13" s="89">
        <v>44858</v>
      </c>
      <c r="BA13" s="89">
        <v>44889</v>
      </c>
      <c r="BB13" s="89">
        <v>44919</v>
      </c>
      <c r="BC13" s="90">
        <v>44950</v>
      </c>
      <c r="BD13" s="307"/>
      <c r="BE13" s="64" t="s">
        <v>2</v>
      </c>
      <c r="BF13" s="88">
        <v>44981</v>
      </c>
      <c r="BG13" s="89">
        <v>45009</v>
      </c>
      <c r="BH13" s="89">
        <v>45040</v>
      </c>
      <c r="BI13" s="89">
        <v>45070</v>
      </c>
      <c r="BJ13" s="89">
        <v>45101</v>
      </c>
      <c r="BK13" s="89">
        <v>45131</v>
      </c>
      <c r="BL13" s="89">
        <v>45162</v>
      </c>
      <c r="BM13" s="89">
        <v>45193</v>
      </c>
      <c r="BN13" s="89">
        <v>45223</v>
      </c>
      <c r="BO13" s="89">
        <v>45254</v>
      </c>
      <c r="BP13" s="89">
        <v>45284</v>
      </c>
      <c r="BQ13" s="90">
        <v>45315</v>
      </c>
      <c r="BR13" s="307"/>
    </row>
    <row r="14" spans="1:70" ht="15.75" thickBot="1">
      <c r="A14" s="65" t="s">
        <v>71</v>
      </c>
      <c r="B14" s="91" t="s">
        <v>4</v>
      </c>
      <c r="C14" s="92" t="s">
        <v>4</v>
      </c>
      <c r="D14" s="92" t="s">
        <v>4</v>
      </c>
      <c r="E14" s="92" t="s">
        <v>4</v>
      </c>
      <c r="F14" s="92" t="s">
        <v>4</v>
      </c>
      <c r="G14" s="92" t="s">
        <v>4</v>
      </c>
      <c r="H14" s="92" t="s">
        <v>4</v>
      </c>
      <c r="I14" s="92" t="s">
        <v>4</v>
      </c>
      <c r="J14" s="92" t="s">
        <v>4</v>
      </c>
      <c r="K14" s="92" t="s">
        <v>4</v>
      </c>
      <c r="L14" s="92" t="s">
        <v>4</v>
      </c>
      <c r="M14" s="93" t="s">
        <v>4</v>
      </c>
      <c r="N14" s="307"/>
      <c r="O14" s="65" t="s">
        <v>71</v>
      </c>
      <c r="P14" s="91" t="s">
        <v>5</v>
      </c>
      <c r="Q14" s="92" t="s">
        <v>5</v>
      </c>
      <c r="R14" s="92" t="s">
        <v>6</v>
      </c>
      <c r="S14" s="92" t="s">
        <v>5</v>
      </c>
      <c r="T14" s="92" t="s">
        <v>5</v>
      </c>
      <c r="U14" s="92" t="s">
        <v>5</v>
      </c>
      <c r="V14" s="92" t="s">
        <v>5</v>
      </c>
      <c r="W14" s="92" t="s">
        <v>5</v>
      </c>
      <c r="X14" s="92" t="s">
        <v>5</v>
      </c>
      <c r="Y14" s="92" t="s">
        <v>5</v>
      </c>
      <c r="Z14" s="92" t="s">
        <v>5</v>
      </c>
      <c r="AA14" s="93" t="s">
        <v>5</v>
      </c>
      <c r="AB14" s="307"/>
      <c r="AC14" s="65" t="s">
        <v>3</v>
      </c>
      <c r="AD14" s="91" t="s">
        <v>5</v>
      </c>
      <c r="AE14" s="92" t="s">
        <v>5</v>
      </c>
      <c r="AF14" s="92" t="s">
        <v>5</v>
      </c>
      <c r="AG14" s="92" t="s">
        <v>5</v>
      </c>
      <c r="AH14" s="92" t="s">
        <v>5</v>
      </c>
      <c r="AI14" s="92" t="s">
        <v>5</v>
      </c>
      <c r="AJ14" s="92" t="s">
        <v>5</v>
      </c>
      <c r="AK14" s="92" t="s">
        <v>5</v>
      </c>
      <c r="AL14" s="92" t="s">
        <v>5</v>
      </c>
      <c r="AM14" s="92" t="s">
        <v>5</v>
      </c>
      <c r="AN14" s="92" t="s">
        <v>5</v>
      </c>
      <c r="AO14" s="93" t="s">
        <v>5</v>
      </c>
      <c r="AP14" s="307"/>
      <c r="AQ14" s="65" t="s">
        <v>3</v>
      </c>
      <c r="AR14" s="91" t="s">
        <v>5</v>
      </c>
      <c r="AS14" s="92" t="s">
        <v>5</v>
      </c>
      <c r="AT14" s="92" t="s">
        <v>5</v>
      </c>
      <c r="AU14" s="92" t="s">
        <v>5</v>
      </c>
      <c r="AV14" s="92" t="s">
        <v>5</v>
      </c>
      <c r="AW14" s="92" t="s">
        <v>5</v>
      </c>
      <c r="AX14" s="92" t="s">
        <v>5</v>
      </c>
      <c r="AY14" s="92" t="s">
        <v>5</v>
      </c>
      <c r="AZ14" s="92" t="s">
        <v>5</v>
      </c>
      <c r="BA14" s="92" t="s">
        <v>5</v>
      </c>
      <c r="BB14" s="92" t="s">
        <v>5</v>
      </c>
      <c r="BC14" s="93" t="s">
        <v>5</v>
      </c>
      <c r="BD14" s="307"/>
      <c r="BE14" s="65" t="s">
        <v>3</v>
      </c>
      <c r="BF14" s="91" t="s">
        <v>5</v>
      </c>
      <c r="BG14" s="92" t="s">
        <v>5</v>
      </c>
      <c r="BH14" s="92" t="s">
        <v>5</v>
      </c>
      <c r="BI14" s="92" t="s">
        <v>5</v>
      </c>
      <c r="BJ14" s="92" t="s">
        <v>5</v>
      </c>
      <c r="BK14" s="92" t="s">
        <v>5</v>
      </c>
      <c r="BL14" s="92" t="s">
        <v>5</v>
      </c>
      <c r="BM14" s="92" t="s">
        <v>5</v>
      </c>
      <c r="BN14" s="92" t="s">
        <v>5</v>
      </c>
      <c r="BO14" s="92" t="s">
        <v>5</v>
      </c>
      <c r="BP14" s="92" t="s">
        <v>5</v>
      </c>
      <c r="BQ14" s="93" t="s">
        <v>5</v>
      </c>
      <c r="BR14" s="307"/>
    </row>
    <row r="15" spans="1:70" s="6" customFormat="1" ht="15.75" thickBot="1">
      <c r="A15" s="66" t="s">
        <v>72</v>
      </c>
      <c r="B15" s="94" t="s">
        <v>8</v>
      </c>
      <c r="C15" s="95" t="s">
        <v>8</v>
      </c>
      <c r="D15" s="95" t="s">
        <v>8</v>
      </c>
      <c r="E15" s="95" t="s">
        <v>8</v>
      </c>
      <c r="F15" s="95" t="s">
        <v>8</v>
      </c>
      <c r="G15" s="95">
        <v>1</v>
      </c>
      <c r="H15" s="95">
        <v>2</v>
      </c>
      <c r="I15" s="95">
        <v>3</v>
      </c>
      <c r="J15" s="95">
        <v>4</v>
      </c>
      <c r="K15" s="95">
        <v>5</v>
      </c>
      <c r="L15" s="95">
        <v>6</v>
      </c>
      <c r="M15" s="96">
        <v>7</v>
      </c>
      <c r="N15" s="308"/>
      <c r="O15" s="66" t="s">
        <v>72</v>
      </c>
      <c r="P15" s="94">
        <v>8</v>
      </c>
      <c r="Q15" s="95">
        <v>9</v>
      </c>
      <c r="R15" s="95">
        <v>10</v>
      </c>
      <c r="S15" s="95">
        <v>11</v>
      </c>
      <c r="T15" s="95">
        <v>12</v>
      </c>
      <c r="U15" s="95">
        <v>13</v>
      </c>
      <c r="V15" s="95">
        <v>14</v>
      </c>
      <c r="W15" s="95">
        <v>15</v>
      </c>
      <c r="X15" s="95">
        <v>16</v>
      </c>
      <c r="Y15" s="95">
        <v>17</v>
      </c>
      <c r="Z15" s="95">
        <v>18</v>
      </c>
      <c r="AA15" s="96">
        <v>19</v>
      </c>
      <c r="AB15" s="308"/>
      <c r="AC15" s="66" t="s">
        <v>7</v>
      </c>
      <c r="AD15" s="94">
        <v>20</v>
      </c>
      <c r="AE15" s="95">
        <v>21</v>
      </c>
      <c r="AF15" s="95">
        <v>22</v>
      </c>
      <c r="AG15" s="95">
        <v>23</v>
      </c>
      <c r="AH15" s="95">
        <v>24</v>
      </c>
      <c r="AI15" s="95">
        <v>25</v>
      </c>
      <c r="AJ15" s="95">
        <v>26</v>
      </c>
      <c r="AK15" s="95">
        <v>27</v>
      </c>
      <c r="AL15" s="95">
        <v>28</v>
      </c>
      <c r="AM15" s="95">
        <v>29</v>
      </c>
      <c r="AN15" s="95">
        <v>30</v>
      </c>
      <c r="AO15" s="96">
        <v>31</v>
      </c>
      <c r="AP15" s="308"/>
      <c r="AQ15" s="66" t="s">
        <v>7</v>
      </c>
      <c r="AR15" s="94">
        <v>32</v>
      </c>
      <c r="AS15" s="95">
        <v>33</v>
      </c>
      <c r="AT15" s="95">
        <v>34</v>
      </c>
      <c r="AU15" s="95">
        <v>35</v>
      </c>
      <c r="AV15" s="95">
        <v>36</v>
      </c>
      <c r="AW15" s="95">
        <v>37</v>
      </c>
      <c r="AX15" s="95">
        <v>38</v>
      </c>
      <c r="AY15" s="95">
        <v>39</v>
      </c>
      <c r="AZ15" s="95">
        <v>40</v>
      </c>
      <c r="BA15" s="95">
        <v>41</v>
      </c>
      <c r="BB15" s="95">
        <v>42</v>
      </c>
      <c r="BC15" s="96">
        <v>43</v>
      </c>
      <c r="BD15" s="308"/>
      <c r="BE15" s="66" t="s">
        <v>7</v>
      </c>
      <c r="BF15" s="94">
        <v>44</v>
      </c>
      <c r="BG15" s="95">
        <v>45</v>
      </c>
      <c r="BH15" s="95">
        <v>46</v>
      </c>
      <c r="BI15" s="95">
        <v>47</v>
      </c>
      <c r="BJ15" s="95">
        <v>48</v>
      </c>
      <c r="BK15" s="95">
        <v>49</v>
      </c>
      <c r="BL15" s="95">
        <v>50</v>
      </c>
      <c r="BM15" s="95">
        <v>51</v>
      </c>
      <c r="BN15" s="95">
        <v>52</v>
      </c>
      <c r="BO15" s="95">
        <v>53</v>
      </c>
      <c r="BP15" s="95">
        <v>54</v>
      </c>
      <c r="BQ15" s="96">
        <v>55</v>
      </c>
      <c r="BR15" s="308"/>
    </row>
    <row r="16" spans="1:70" ht="15.75" thickBot="1">
      <c r="O16" s="10"/>
      <c r="AC16" s="10"/>
      <c r="AQ16" s="10"/>
      <c r="BE16" s="10"/>
    </row>
    <row r="17" spans="1:70" ht="19.5" thickBot="1">
      <c r="A17" s="309" t="s">
        <v>85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1"/>
      <c r="O17" s="309" t="s">
        <v>85</v>
      </c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1"/>
      <c r="AC17" s="309" t="s">
        <v>85</v>
      </c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1"/>
      <c r="AQ17" s="309" t="s">
        <v>85</v>
      </c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1"/>
      <c r="BE17" s="319" t="s">
        <v>85</v>
      </c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1"/>
    </row>
    <row r="18" spans="1:70" s="7" customFormat="1">
      <c r="A18" s="57" t="s">
        <v>99</v>
      </c>
      <c r="B18" s="58">
        <v>43466</v>
      </c>
      <c r="C18" s="59">
        <v>43497</v>
      </c>
      <c r="D18" s="59">
        <v>43525</v>
      </c>
      <c r="E18" s="59">
        <v>43556</v>
      </c>
      <c r="F18" s="59">
        <v>43586</v>
      </c>
      <c r="G18" s="59">
        <v>43617</v>
      </c>
      <c r="H18" s="59">
        <v>43647</v>
      </c>
      <c r="I18" s="59">
        <v>43678</v>
      </c>
      <c r="J18" s="59">
        <v>43709</v>
      </c>
      <c r="K18" s="59">
        <v>43739</v>
      </c>
      <c r="L18" s="59">
        <v>43770</v>
      </c>
      <c r="M18" s="60">
        <v>43800</v>
      </c>
      <c r="N18" s="283" t="s">
        <v>66</v>
      </c>
      <c r="O18" s="57" t="s">
        <v>99</v>
      </c>
      <c r="P18" s="58">
        <v>43831</v>
      </c>
      <c r="Q18" s="59">
        <v>43862</v>
      </c>
      <c r="R18" s="59">
        <v>43891</v>
      </c>
      <c r="S18" s="59">
        <v>43922</v>
      </c>
      <c r="T18" s="59">
        <v>43952</v>
      </c>
      <c r="U18" s="59">
        <v>43983</v>
      </c>
      <c r="V18" s="59">
        <v>44013</v>
      </c>
      <c r="W18" s="59">
        <v>44044</v>
      </c>
      <c r="X18" s="59">
        <v>44075</v>
      </c>
      <c r="Y18" s="59">
        <v>44105</v>
      </c>
      <c r="Z18" s="59">
        <v>44136</v>
      </c>
      <c r="AA18" s="60">
        <v>44166</v>
      </c>
      <c r="AB18" s="283" t="s">
        <v>66</v>
      </c>
      <c r="AC18" s="57" t="s">
        <v>99</v>
      </c>
      <c r="AD18" s="58">
        <v>44197</v>
      </c>
      <c r="AE18" s="59">
        <v>44228</v>
      </c>
      <c r="AF18" s="59">
        <v>44256</v>
      </c>
      <c r="AG18" s="59">
        <v>44287</v>
      </c>
      <c r="AH18" s="59">
        <v>44317</v>
      </c>
      <c r="AI18" s="59">
        <v>44348</v>
      </c>
      <c r="AJ18" s="59">
        <v>44378</v>
      </c>
      <c r="AK18" s="59">
        <v>44409</v>
      </c>
      <c r="AL18" s="59">
        <v>44440</v>
      </c>
      <c r="AM18" s="59">
        <v>44470</v>
      </c>
      <c r="AN18" s="59">
        <v>44501</v>
      </c>
      <c r="AO18" s="60">
        <v>44531</v>
      </c>
      <c r="AP18" s="283" t="s">
        <v>66</v>
      </c>
      <c r="AQ18" s="57" t="s">
        <v>99</v>
      </c>
      <c r="AR18" s="58">
        <v>44562</v>
      </c>
      <c r="AS18" s="59">
        <v>44593</v>
      </c>
      <c r="AT18" s="59">
        <v>44621</v>
      </c>
      <c r="AU18" s="59">
        <v>44652</v>
      </c>
      <c r="AV18" s="59">
        <v>44682</v>
      </c>
      <c r="AW18" s="59">
        <v>44713</v>
      </c>
      <c r="AX18" s="59">
        <v>44743</v>
      </c>
      <c r="AY18" s="59">
        <v>44774</v>
      </c>
      <c r="AZ18" s="59">
        <v>44805</v>
      </c>
      <c r="BA18" s="59">
        <v>44835</v>
      </c>
      <c r="BB18" s="59">
        <v>44866</v>
      </c>
      <c r="BC18" s="60">
        <v>44896</v>
      </c>
      <c r="BD18" s="283" t="s">
        <v>66</v>
      </c>
      <c r="BE18" s="161" t="s">
        <v>99</v>
      </c>
      <c r="BF18" s="162">
        <v>44927</v>
      </c>
      <c r="BG18" s="129">
        <v>44958</v>
      </c>
      <c r="BH18" s="129">
        <v>44986</v>
      </c>
      <c r="BI18" s="129">
        <v>45017</v>
      </c>
      <c r="BJ18" s="129">
        <v>45047</v>
      </c>
      <c r="BK18" s="129">
        <v>45078</v>
      </c>
      <c r="BL18" s="129">
        <v>45108</v>
      </c>
      <c r="BM18" s="129">
        <v>45139</v>
      </c>
      <c r="BN18" s="129">
        <v>45170</v>
      </c>
      <c r="BO18" s="129">
        <v>45200</v>
      </c>
      <c r="BP18" s="129">
        <v>45231</v>
      </c>
      <c r="BQ18" s="163">
        <v>45261</v>
      </c>
      <c r="BR18" s="264" t="s">
        <v>66</v>
      </c>
    </row>
    <row r="19" spans="1:70" s="7" customFormat="1" ht="15.75" thickBot="1">
      <c r="A19" s="61" t="s">
        <v>100</v>
      </c>
      <c r="B19" s="286" t="s">
        <v>95</v>
      </c>
      <c r="C19" s="287"/>
      <c r="D19" s="288"/>
      <c r="E19" s="280" t="s">
        <v>9</v>
      </c>
      <c r="F19" s="281"/>
      <c r="G19" s="289"/>
      <c r="H19" s="280" t="s">
        <v>10</v>
      </c>
      <c r="I19" s="281"/>
      <c r="J19" s="289"/>
      <c r="K19" s="280" t="s">
        <v>11</v>
      </c>
      <c r="L19" s="281"/>
      <c r="M19" s="282"/>
      <c r="N19" s="285"/>
      <c r="O19" s="61" t="s">
        <v>100</v>
      </c>
      <c r="P19" s="286" t="s">
        <v>95</v>
      </c>
      <c r="Q19" s="287"/>
      <c r="R19" s="288"/>
      <c r="S19" s="280" t="s">
        <v>9</v>
      </c>
      <c r="T19" s="281"/>
      <c r="U19" s="289"/>
      <c r="V19" s="280" t="s">
        <v>10</v>
      </c>
      <c r="W19" s="281"/>
      <c r="X19" s="289"/>
      <c r="Y19" s="280" t="s">
        <v>11</v>
      </c>
      <c r="Z19" s="281"/>
      <c r="AA19" s="282"/>
      <c r="AB19" s="285"/>
      <c r="AC19" s="61" t="s">
        <v>100</v>
      </c>
      <c r="AD19" s="286" t="s">
        <v>95</v>
      </c>
      <c r="AE19" s="287"/>
      <c r="AF19" s="288"/>
      <c r="AG19" s="280" t="s">
        <v>9</v>
      </c>
      <c r="AH19" s="281"/>
      <c r="AI19" s="289"/>
      <c r="AJ19" s="280" t="s">
        <v>10</v>
      </c>
      <c r="AK19" s="281"/>
      <c r="AL19" s="289"/>
      <c r="AM19" s="280" t="s">
        <v>11</v>
      </c>
      <c r="AN19" s="281"/>
      <c r="AO19" s="282"/>
      <c r="AP19" s="285"/>
      <c r="AQ19" s="61" t="s">
        <v>100</v>
      </c>
      <c r="AR19" s="286" t="s">
        <v>95</v>
      </c>
      <c r="AS19" s="287"/>
      <c r="AT19" s="288"/>
      <c r="AU19" s="280" t="s">
        <v>9</v>
      </c>
      <c r="AV19" s="281"/>
      <c r="AW19" s="289"/>
      <c r="AX19" s="280" t="s">
        <v>10</v>
      </c>
      <c r="AY19" s="281"/>
      <c r="AZ19" s="289"/>
      <c r="BA19" s="280" t="s">
        <v>11</v>
      </c>
      <c r="BB19" s="281"/>
      <c r="BC19" s="282"/>
      <c r="BD19" s="285"/>
      <c r="BE19" s="164" t="s">
        <v>100</v>
      </c>
      <c r="BF19" s="266" t="s">
        <v>95</v>
      </c>
      <c r="BG19" s="267"/>
      <c r="BH19" s="268"/>
      <c r="BI19" s="269" t="s">
        <v>9</v>
      </c>
      <c r="BJ19" s="270"/>
      <c r="BK19" s="271"/>
      <c r="BL19" s="269" t="s">
        <v>10</v>
      </c>
      <c r="BM19" s="270"/>
      <c r="BN19" s="271"/>
      <c r="BO19" s="269" t="s">
        <v>11</v>
      </c>
      <c r="BP19" s="270"/>
      <c r="BQ19" s="272"/>
      <c r="BR19" s="265"/>
    </row>
    <row r="20" spans="1:70" s="31" customFormat="1">
      <c r="A20" s="67" t="s">
        <v>73</v>
      </c>
      <c r="B20" s="97">
        <v>100</v>
      </c>
      <c r="C20" s="97">
        <v>100</v>
      </c>
      <c r="D20" s="97">
        <v>100</v>
      </c>
      <c r="E20" s="97">
        <v>100</v>
      </c>
      <c r="F20" s="97">
        <v>100</v>
      </c>
      <c r="G20" s="97">
        <v>100</v>
      </c>
      <c r="H20" s="97">
        <v>100</v>
      </c>
      <c r="I20" s="97">
        <v>100</v>
      </c>
      <c r="J20" s="97">
        <v>100</v>
      </c>
      <c r="K20" s="97">
        <v>100</v>
      </c>
      <c r="L20" s="97">
        <v>100</v>
      </c>
      <c r="M20" s="97">
        <v>100</v>
      </c>
      <c r="N20" s="72">
        <f>SUM(B20:M20)</f>
        <v>1200</v>
      </c>
      <c r="O20" s="67" t="s">
        <v>73</v>
      </c>
      <c r="P20" s="97">
        <v>100</v>
      </c>
      <c r="Q20" s="97">
        <v>100</v>
      </c>
      <c r="R20" s="97">
        <v>100</v>
      </c>
      <c r="S20" s="97">
        <v>100</v>
      </c>
      <c r="T20" s="97">
        <v>100</v>
      </c>
      <c r="U20" s="97">
        <v>100</v>
      </c>
      <c r="V20" s="97">
        <v>100</v>
      </c>
      <c r="W20" s="97">
        <v>100</v>
      </c>
      <c r="X20" s="97">
        <v>100</v>
      </c>
      <c r="Y20" s="98">
        <v>0</v>
      </c>
      <c r="Z20" s="98">
        <v>0</v>
      </c>
      <c r="AA20" s="99"/>
      <c r="AB20" s="72">
        <f>SUM(P20:AA20)</f>
        <v>900</v>
      </c>
      <c r="AC20" s="67" t="s">
        <v>73</v>
      </c>
      <c r="AD20" s="97">
        <v>0</v>
      </c>
      <c r="AE20" s="98">
        <v>0</v>
      </c>
      <c r="AF20" s="98">
        <v>0</v>
      </c>
      <c r="AG20" s="98">
        <v>0</v>
      </c>
      <c r="AH20" s="98">
        <v>0</v>
      </c>
      <c r="AI20" s="98">
        <v>0</v>
      </c>
      <c r="AJ20" s="98">
        <v>0</v>
      </c>
      <c r="AK20" s="98">
        <v>0</v>
      </c>
      <c r="AL20" s="98">
        <v>0</v>
      </c>
      <c r="AM20" s="98">
        <v>0</v>
      </c>
      <c r="AN20" s="98">
        <v>0</v>
      </c>
      <c r="AO20" s="99">
        <v>0</v>
      </c>
      <c r="AP20" s="72">
        <f>SUM(AD20:AO20)</f>
        <v>0</v>
      </c>
      <c r="AQ20" s="67" t="s">
        <v>73</v>
      </c>
      <c r="AR20" s="97">
        <v>0</v>
      </c>
      <c r="AS20" s="98">
        <v>0</v>
      </c>
      <c r="AT20" s="98">
        <v>0</v>
      </c>
      <c r="AU20" s="98">
        <v>0</v>
      </c>
      <c r="AV20" s="98">
        <v>0</v>
      </c>
      <c r="AW20" s="98">
        <v>0</v>
      </c>
      <c r="AX20" s="98">
        <v>0</v>
      </c>
      <c r="AY20" s="98">
        <v>0</v>
      </c>
      <c r="AZ20" s="98">
        <v>0</v>
      </c>
      <c r="BA20" s="98">
        <v>0</v>
      </c>
      <c r="BB20" s="98">
        <v>0</v>
      </c>
      <c r="BC20" s="99">
        <v>0</v>
      </c>
      <c r="BD20" s="72">
        <f>SUM(AR20:BC20)</f>
        <v>0</v>
      </c>
      <c r="BE20" s="67" t="s">
        <v>73</v>
      </c>
      <c r="BF20" s="97">
        <v>0</v>
      </c>
      <c r="BG20" s="98">
        <v>0</v>
      </c>
      <c r="BH20" s="98">
        <v>0</v>
      </c>
      <c r="BI20" s="98">
        <v>0</v>
      </c>
      <c r="BJ20" s="98">
        <v>0</v>
      </c>
      <c r="BK20" s="98">
        <v>0</v>
      </c>
      <c r="BL20" s="98">
        <v>0</v>
      </c>
      <c r="BM20" s="98">
        <v>0</v>
      </c>
      <c r="BN20" s="98">
        <v>0</v>
      </c>
      <c r="BO20" s="98">
        <v>0</v>
      </c>
      <c r="BP20" s="98">
        <v>0</v>
      </c>
      <c r="BQ20" s="99">
        <v>0</v>
      </c>
      <c r="BR20" s="140">
        <f>SUM(BF20:BQ20)</f>
        <v>0</v>
      </c>
    </row>
    <row r="21" spans="1:70" s="31" customFormat="1">
      <c r="A21" s="68" t="s">
        <v>74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1">
        <v>0</v>
      </c>
      <c r="N21" s="73">
        <f>SUM(B21:M21)</f>
        <v>0</v>
      </c>
      <c r="O21" s="68" t="s">
        <v>74</v>
      </c>
      <c r="P21" s="100">
        <v>0</v>
      </c>
      <c r="Q21" s="100">
        <v>0</v>
      </c>
      <c r="R21" s="100">
        <v>0</v>
      </c>
      <c r="S21" s="100">
        <v>0</v>
      </c>
      <c r="T21" s="100">
        <v>0</v>
      </c>
      <c r="U21" s="100">
        <v>0</v>
      </c>
      <c r="V21" s="100">
        <v>0</v>
      </c>
      <c r="W21" s="100">
        <v>0</v>
      </c>
      <c r="X21" s="100">
        <v>0</v>
      </c>
      <c r="Y21" s="100">
        <v>50</v>
      </c>
      <c r="Z21" s="100">
        <v>50</v>
      </c>
      <c r="AA21" s="100">
        <v>50</v>
      </c>
      <c r="AB21" s="73">
        <f>SUM(P21:AA21)</f>
        <v>150</v>
      </c>
      <c r="AC21" s="68" t="s">
        <v>74</v>
      </c>
      <c r="AD21" s="100">
        <v>50</v>
      </c>
      <c r="AE21" s="100">
        <v>50</v>
      </c>
      <c r="AF21" s="100">
        <v>50</v>
      </c>
      <c r="AG21" s="100">
        <v>50</v>
      </c>
      <c r="AH21" s="100">
        <v>50</v>
      </c>
      <c r="AI21" s="100">
        <v>50</v>
      </c>
      <c r="AJ21" s="100">
        <v>50</v>
      </c>
      <c r="AK21" s="100">
        <v>50</v>
      </c>
      <c r="AL21" s="100">
        <v>50</v>
      </c>
      <c r="AM21" s="100">
        <v>50</v>
      </c>
      <c r="AN21" s="100">
        <v>50</v>
      </c>
      <c r="AO21" s="100">
        <v>50</v>
      </c>
      <c r="AP21" s="73">
        <f>SUM(AD21:AO21)</f>
        <v>600</v>
      </c>
      <c r="AQ21" s="68" t="s">
        <v>74</v>
      </c>
      <c r="AR21" s="100">
        <v>50</v>
      </c>
      <c r="AS21" s="100">
        <v>50</v>
      </c>
      <c r="AT21" s="100">
        <v>50</v>
      </c>
      <c r="AU21" s="100">
        <v>50</v>
      </c>
      <c r="AV21" s="100">
        <v>50</v>
      </c>
      <c r="AW21" s="100">
        <v>50</v>
      </c>
      <c r="AX21" s="100">
        <v>50</v>
      </c>
      <c r="AY21" s="100">
        <v>50</v>
      </c>
      <c r="AZ21" s="100">
        <v>50</v>
      </c>
      <c r="BA21" s="100">
        <v>50</v>
      </c>
      <c r="BB21" s="100">
        <v>50</v>
      </c>
      <c r="BC21" s="100">
        <v>50</v>
      </c>
      <c r="BD21" s="73">
        <f>SUM(AR21:BC21)</f>
        <v>600</v>
      </c>
      <c r="BE21" s="68" t="s">
        <v>74</v>
      </c>
      <c r="BF21" s="100">
        <v>50</v>
      </c>
      <c r="BG21" s="100">
        <v>50</v>
      </c>
      <c r="BH21" s="100">
        <v>50</v>
      </c>
      <c r="BI21" s="100">
        <v>50</v>
      </c>
      <c r="BJ21" s="100">
        <v>50</v>
      </c>
      <c r="BK21" s="100">
        <v>50</v>
      </c>
      <c r="BL21" s="100">
        <v>50</v>
      </c>
      <c r="BM21" s="100">
        <v>50</v>
      </c>
      <c r="BN21" s="100">
        <v>50</v>
      </c>
      <c r="BO21" s="100">
        <v>50</v>
      </c>
      <c r="BP21" s="100">
        <v>50</v>
      </c>
      <c r="BQ21" s="100">
        <v>50</v>
      </c>
      <c r="BR21" s="318">
        <f>SUM(BF21:BQ21)</f>
        <v>600</v>
      </c>
    </row>
    <row r="22" spans="1:70" s="31" customFormat="1" ht="15.75" thickBot="1">
      <c r="A22" s="69" t="s">
        <v>83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3">
        <v>0</v>
      </c>
      <c r="N22" s="74">
        <f>SUM(B22:M22)</f>
        <v>0</v>
      </c>
      <c r="O22" s="69" t="s">
        <v>83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3">
        <v>0</v>
      </c>
      <c r="AB22" s="74">
        <f>SUM(P22:AA22)</f>
        <v>0</v>
      </c>
      <c r="AC22" s="69" t="s">
        <v>83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02">
        <v>0</v>
      </c>
      <c r="AN22" s="102">
        <v>0</v>
      </c>
      <c r="AO22" s="103">
        <v>0</v>
      </c>
      <c r="AP22" s="74">
        <f>SUM(AD22:AO22)</f>
        <v>0</v>
      </c>
      <c r="AQ22" s="69" t="s">
        <v>83</v>
      </c>
      <c r="AR22" s="102">
        <v>0</v>
      </c>
      <c r="AS22" s="102">
        <v>0</v>
      </c>
      <c r="AT22" s="102">
        <v>0</v>
      </c>
      <c r="AU22" s="102">
        <v>0</v>
      </c>
      <c r="AV22" s="102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03">
        <v>0</v>
      </c>
      <c r="BD22" s="74">
        <f>SUM(AR22:BC22)</f>
        <v>0</v>
      </c>
      <c r="BE22" s="69" t="s">
        <v>83</v>
      </c>
      <c r="BF22" s="102">
        <v>0</v>
      </c>
      <c r="BG22" s="102">
        <v>0</v>
      </c>
      <c r="BH22" s="102">
        <v>0</v>
      </c>
      <c r="BI22" s="102">
        <v>0</v>
      </c>
      <c r="BJ22" s="102">
        <v>0</v>
      </c>
      <c r="BK22" s="102">
        <v>0</v>
      </c>
      <c r="BL22" s="102">
        <v>0</v>
      </c>
      <c r="BM22" s="102">
        <v>0</v>
      </c>
      <c r="BN22" s="102">
        <v>0</v>
      </c>
      <c r="BO22" s="102">
        <v>0</v>
      </c>
      <c r="BP22" s="102">
        <v>0</v>
      </c>
      <c r="BQ22" s="103">
        <v>0</v>
      </c>
      <c r="BR22" s="145">
        <f>SUM(BF22:BQ22)</f>
        <v>0</v>
      </c>
    </row>
    <row r="23" spans="1:70" s="31" customFormat="1" ht="15.75" thickBot="1">
      <c r="A23" s="70" t="s">
        <v>84</v>
      </c>
      <c r="B23" s="78">
        <f t="shared" ref="B23:M23" si="0">SUM(B20:B22)</f>
        <v>100</v>
      </c>
      <c r="C23" s="79">
        <f t="shared" si="0"/>
        <v>100</v>
      </c>
      <c r="D23" s="79">
        <f t="shared" si="0"/>
        <v>100</v>
      </c>
      <c r="E23" s="79">
        <f t="shared" si="0"/>
        <v>100</v>
      </c>
      <c r="F23" s="79">
        <f t="shared" si="0"/>
        <v>100</v>
      </c>
      <c r="G23" s="79">
        <f t="shared" si="0"/>
        <v>100</v>
      </c>
      <c r="H23" s="79">
        <f t="shared" si="0"/>
        <v>100</v>
      </c>
      <c r="I23" s="79">
        <f t="shared" si="0"/>
        <v>100</v>
      </c>
      <c r="J23" s="79">
        <f t="shared" si="0"/>
        <v>100</v>
      </c>
      <c r="K23" s="79">
        <f t="shared" si="0"/>
        <v>100</v>
      </c>
      <c r="L23" s="79">
        <f t="shared" si="0"/>
        <v>100</v>
      </c>
      <c r="M23" s="80">
        <f t="shared" si="0"/>
        <v>100</v>
      </c>
      <c r="N23" s="75">
        <f>SUM(B23:M23)</f>
        <v>1200</v>
      </c>
      <c r="O23" s="70" t="s">
        <v>84</v>
      </c>
      <c r="P23" s="78">
        <f t="shared" ref="P23" si="1">SUM(P20:P22)</f>
        <v>100</v>
      </c>
      <c r="Q23" s="79">
        <f t="shared" ref="Q23" si="2">SUM(Q20:Q22)</f>
        <v>100</v>
      </c>
      <c r="R23" s="79">
        <f t="shared" ref="R23" si="3">SUM(R20:R22)</f>
        <v>100</v>
      </c>
      <c r="S23" s="79">
        <f t="shared" ref="S23" si="4">SUM(S20:S22)</f>
        <v>100</v>
      </c>
      <c r="T23" s="79">
        <f t="shared" ref="T23" si="5">SUM(T20:T22)</f>
        <v>100</v>
      </c>
      <c r="U23" s="79">
        <f t="shared" ref="U23" si="6">SUM(U20:U22)</f>
        <v>100</v>
      </c>
      <c r="V23" s="79">
        <f t="shared" ref="V23" si="7">SUM(V20:V22)</f>
        <v>100</v>
      </c>
      <c r="W23" s="79">
        <f t="shared" ref="W23" si="8">SUM(W20:W22)</f>
        <v>100</v>
      </c>
      <c r="X23" s="79">
        <f t="shared" ref="X23" si="9">SUM(X20:X22)</f>
        <v>100</v>
      </c>
      <c r="Y23" s="79">
        <f t="shared" ref="Y23" si="10">SUM(Y20:Y22)</f>
        <v>50</v>
      </c>
      <c r="Z23" s="79">
        <f t="shared" ref="Z23" si="11">SUM(Z20:Z22)</f>
        <v>50</v>
      </c>
      <c r="AA23" s="80">
        <f t="shared" ref="AA23" si="12">SUM(AA20:AA22)</f>
        <v>50</v>
      </c>
      <c r="AB23" s="75">
        <f t="shared" ref="AB23" si="13">SUM(P23:AA23)</f>
        <v>1050</v>
      </c>
      <c r="AC23" s="70" t="s">
        <v>84</v>
      </c>
      <c r="AD23" s="78">
        <f t="shared" ref="AD23" si="14">SUM(AD20:AD22)</f>
        <v>50</v>
      </c>
      <c r="AE23" s="79">
        <f t="shared" ref="AE23" si="15">SUM(AE20:AE22)</f>
        <v>50</v>
      </c>
      <c r="AF23" s="79">
        <f t="shared" ref="AF23" si="16">SUM(AF20:AF22)</f>
        <v>50</v>
      </c>
      <c r="AG23" s="79">
        <f t="shared" ref="AG23" si="17">SUM(AG20:AG22)</f>
        <v>50</v>
      </c>
      <c r="AH23" s="79">
        <f t="shared" ref="AH23" si="18">SUM(AH20:AH22)</f>
        <v>50</v>
      </c>
      <c r="AI23" s="79">
        <f t="shared" ref="AI23" si="19">SUM(AI20:AI22)</f>
        <v>50</v>
      </c>
      <c r="AJ23" s="79">
        <f t="shared" ref="AJ23" si="20">SUM(AJ20:AJ22)</f>
        <v>50</v>
      </c>
      <c r="AK23" s="79">
        <f t="shared" ref="AK23" si="21">SUM(AK20:AK22)</f>
        <v>50</v>
      </c>
      <c r="AL23" s="79">
        <f t="shared" ref="AL23" si="22">SUM(AL20:AL22)</f>
        <v>50</v>
      </c>
      <c r="AM23" s="79">
        <f t="shared" ref="AM23" si="23">SUM(AM20:AM22)</f>
        <v>50</v>
      </c>
      <c r="AN23" s="79">
        <f t="shared" ref="AN23" si="24">SUM(AN20:AN22)</f>
        <v>50</v>
      </c>
      <c r="AO23" s="80">
        <f t="shared" ref="AO23" si="25">SUM(AO20:AO22)</f>
        <v>50</v>
      </c>
      <c r="AP23" s="75">
        <f t="shared" ref="AP23" si="26">SUM(AD23:AO23)</f>
        <v>600</v>
      </c>
      <c r="AQ23" s="70" t="s">
        <v>84</v>
      </c>
      <c r="AR23" s="78">
        <f t="shared" ref="AR23" si="27">SUM(AR20:AR22)</f>
        <v>50</v>
      </c>
      <c r="AS23" s="79">
        <f t="shared" ref="AS23" si="28">SUM(AS20:AS22)</f>
        <v>50</v>
      </c>
      <c r="AT23" s="79">
        <f t="shared" ref="AT23" si="29">SUM(AT20:AT22)</f>
        <v>50</v>
      </c>
      <c r="AU23" s="79">
        <f t="shared" ref="AU23" si="30">SUM(AU20:AU22)</f>
        <v>50</v>
      </c>
      <c r="AV23" s="79">
        <f t="shared" ref="AV23" si="31">SUM(AV20:AV22)</f>
        <v>50</v>
      </c>
      <c r="AW23" s="79">
        <f t="shared" ref="AW23" si="32">SUM(AW20:AW22)</f>
        <v>50</v>
      </c>
      <c r="AX23" s="79">
        <f t="shared" ref="AX23" si="33">SUM(AX20:AX22)</f>
        <v>50</v>
      </c>
      <c r="AY23" s="79">
        <f t="shared" ref="AY23" si="34">SUM(AY20:AY22)</f>
        <v>50</v>
      </c>
      <c r="AZ23" s="79">
        <f t="shared" ref="AZ23" si="35">SUM(AZ20:AZ22)</f>
        <v>50</v>
      </c>
      <c r="BA23" s="79">
        <f t="shared" ref="BA23" si="36">SUM(BA20:BA22)</f>
        <v>50</v>
      </c>
      <c r="BB23" s="79">
        <f t="shared" ref="BB23" si="37">SUM(BB20:BB22)</f>
        <v>50</v>
      </c>
      <c r="BC23" s="80">
        <f t="shared" ref="BC23" si="38">SUM(BC20:BC22)</f>
        <v>50</v>
      </c>
      <c r="BD23" s="75">
        <f t="shared" ref="BD23" si="39">SUM(AR23:BC23)</f>
        <v>600</v>
      </c>
      <c r="BE23" s="70" t="s">
        <v>84</v>
      </c>
      <c r="BF23" s="78">
        <f t="shared" ref="BF23" si="40">SUM(BF20:BF22)</f>
        <v>50</v>
      </c>
      <c r="BG23" s="79">
        <f t="shared" ref="BG23" si="41">SUM(BG20:BG22)</f>
        <v>50</v>
      </c>
      <c r="BH23" s="79">
        <f t="shared" ref="BH23" si="42">SUM(BH20:BH22)</f>
        <v>50</v>
      </c>
      <c r="BI23" s="79">
        <f t="shared" ref="BI23" si="43">SUM(BI20:BI22)</f>
        <v>50</v>
      </c>
      <c r="BJ23" s="79">
        <f t="shared" ref="BJ23" si="44">SUM(BJ20:BJ22)</f>
        <v>50</v>
      </c>
      <c r="BK23" s="79">
        <f t="shared" ref="BK23" si="45">SUM(BK20:BK22)</f>
        <v>50</v>
      </c>
      <c r="BL23" s="79">
        <f t="shared" ref="BL23" si="46">SUM(BL20:BL22)</f>
        <v>50</v>
      </c>
      <c r="BM23" s="79">
        <f t="shared" ref="BM23" si="47">SUM(BM20:BM22)</f>
        <v>50</v>
      </c>
      <c r="BN23" s="79">
        <f t="shared" ref="BN23" si="48">SUM(BN20:BN22)</f>
        <v>50</v>
      </c>
      <c r="BO23" s="79">
        <f t="shared" ref="BO23" si="49">SUM(BO20:BO22)</f>
        <v>50</v>
      </c>
      <c r="BP23" s="79">
        <f t="shared" ref="BP23" si="50">SUM(BP20:BP22)</f>
        <v>50</v>
      </c>
      <c r="BQ23" s="80">
        <f t="shared" ref="BQ23" si="51">SUM(BQ20:BQ22)</f>
        <v>50</v>
      </c>
      <c r="BR23" s="75">
        <f t="shared" ref="BR23" si="52">SUM(BF23:BQ23)</f>
        <v>600</v>
      </c>
    </row>
    <row r="24" spans="1:70" ht="15.75" thickBot="1">
      <c r="A24" s="71" t="s">
        <v>129</v>
      </c>
      <c r="B24" s="104" t="s">
        <v>33</v>
      </c>
      <c r="C24" s="81" t="str">
        <f>B24</f>
        <v>Trimestral</v>
      </c>
      <c r="D24" s="81" t="str">
        <f t="shared" ref="D24:M24" si="53">C24</f>
        <v>Trimestral</v>
      </c>
      <c r="E24" s="81" t="str">
        <f t="shared" si="53"/>
        <v>Trimestral</v>
      </c>
      <c r="F24" s="81" t="str">
        <f t="shared" si="53"/>
        <v>Trimestral</v>
      </c>
      <c r="G24" s="81" t="str">
        <f t="shared" si="53"/>
        <v>Trimestral</v>
      </c>
      <c r="H24" s="81" t="str">
        <f t="shared" si="53"/>
        <v>Trimestral</v>
      </c>
      <c r="I24" s="81" t="str">
        <f t="shared" si="53"/>
        <v>Trimestral</v>
      </c>
      <c r="J24" s="81" t="str">
        <f t="shared" si="53"/>
        <v>Trimestral</v>
      </c>
      <c r="K24" s="81" t="str">
        <f t="shared" si="53"/>
        <v>Trimestral</v>
      </c>
      <c r="L24" s="81" t="str">
        <f t="shared" si="53"/>
        <v>Trimestral</v>
      </c>
      <c r="M24" s="81" t="str">
        <f t="shared" si="53"/>
        <v>Trimestral</v>
      </c>
      <c r="N24" s="76" t="s">
        <v>66</v>
      </c>
      <c r="O24" s="71" t="s">
        <v>129</v>
      </c>
      <c r="P24" s="104" t="str">
        <f>M24</f>
        <v>Trimestral</v>
      </c>
      <c r="Q24" s="81" t="str">
        <f>P24</f>
        <v>Trimestral</v>
      </c>
      <c r="R24" s="81" t="str">
        <f t="shared" ref="R24:AA24" si="54">Q24</f>
        <v>Trimestral</v>
      </c>
      <c r="S24" s="81" t="str">
        <f t="shared" si="54"/>
        <v>Trimestral</v>
      </c>
      <c r="T24" s="81" t="str">
        <f t="shared" si="54"/>
        <v>Trimestral</v>
      </c>
      <c r="U24" s="81" t="str">
        <f t="shared" si="54"/>
        <v>Trimestral</v>
      </c>
      <c r="V24" s="81" t="str">
        <f t="shared" si="54"/>
        <v>Trimestral</v>
      </c>
      <c r="W24" s="81" t="str">
        <f t="shared" si="54"/>
        <v>Trimestral</v>
      </c>
      <c r="X24" s="81" t="str">
        <f t="shared" si="54"/>
        <v>Trimestral</v>
      </c>
      <c r="Y24" s="81" t="str">
        <f t="shared" si="54"/>
        <v>Trimestral</v>
      </c>
      <c r="Z24" s="81" t="str">
        <f t="shared" si="54"/>
        <v>Trimestral</v>
      </c>
      <c r="AA24" s="81" t="str">
        <f t="shared" si="54"/>
        <v>Trimestral</v>
      </c>
      <c r="AB24" s="76" t="s">
        <v>66</v>
      </c>
      <c r="AC24" s="71" t="s">
        <v>129</v>
      </c>
      <c r="AD24" s="104" t="str">
        <f>AA24</f>
        <v>Trimestral</v>
      </c>
      <c r="AE24" s="81" t="str">
        <f>AD24</f>
        <v>Trimestral</v>
      </c>
      <c r="AF24" s="81" t="str">
        <f t="shared" ref="AF24:AO24" si="55">AE24</f>
        <v>Trimestral</v>
      </c>
      <c r="AG24" s="81" t="str">
        <f t="shared" si="55"/>
        <v>Trimestral</v>
      </c>
      <c r="AH24" s="81" t="str">
        <f t="shared" si="55"/>
        <v>Trimestral</v>
      </c>
      <c r="AI24" s="81" t="str">
        <f t="shared" si="55"/>
        <v>Trimestral</v>
      </c>
      <c r="AJ24" s="81" t="str">
        <f t="shared" si="55"/>
        <v>Trimestral</v>
      </c>
      <c r="AK24" s="81" t="str">
        <f t="shared" si="55"/>
        <v>Trimestral</v>
      </c>
      <c r="AL24" s="81" t="str">
        <f t="shared" si="55"/>
        <v>Trimestral</v>
      </c>
      <c r="AM24" s="81" t="str">
        <f t="shared" si="55"/>
        <v>Trimestral</v>
      </c>
      <c r="AN24" s="81" t="str">
        <f t="shared" si="55"/>
        <v>Trimestral</v>
      </c>
      <c r="AO24" s="81" t="str">
        <f t="shared" si="55"/>
        <v>Trimestral</v>
      </c>
      <c r="AP24" s="76" t="s">
        <v>66</v>
      </c>
      <c r="AQ24" s="71" t="s">
        <v>129</v>
      </c>
      <c r="AR24" s="104" t="str">
        <f>AO24</f>
        <v>Trimestral</v>
      </c>
      <c r="AS24" s="81" t="str">
        <f>AR24</f>
        <v>Trimestral</v>
      </c>
      <c r="AT24" s="81" t="str">
        <f t="shared" ref="AT24:BC24" si="56">AS24</f>
        <v>Trimestral</v>
      </c>
      <c r="AU24" s="81" t="str">
        <f t="shared" si="56"/>
        <v>Trimestral</v>
      </c>
      <c r="AV24" s="81" t="str">
        <f t="shared" si="56"/>
        <v>Trimestral</v>
      </c>
      <c r="AW24" s="81" t="str">
        <f t="shared" si="56"/>
        <v>Trimestral</v>
      </c>
      <c r="AX24" s="81" t="str">
        <f t="shared" si="56"/>
        <v>Trimestral</v>
      </c>
      <c r="AY24" s="81" t="str">
        <f t="shared" si="56"/>
        <v>Trimestral</v>
      </c>
      <c r="AZ24" s="81" t="str">
        <f t="shared" si="56"/>
        <v>Trimestral</v>
      </c>
      <c r="BA24" s="81" t="str">
        <f t="shared" si="56"/>
        <v>Trimestral</v>
      </c>
      <c r="BB24" s="81" t="str">
        <f t="shared" si="56"/>
        <v>Trimestral</v>
      </c>
      <c r="BC24" s="81" t="str">
        <f t="shared" si="56"/>
        <v>Trimestral</v>
      </c>
      <c r="BD24" s="76" t="s">
        <v>66</v>
      </c>
      <c r="BE24" s="71" t="s">
        <v>129</v>
      </c>
      <c r="BF24" s="104" t="str">
        <f>BC24</f>
        <v>Trimestral</v>
      </c>
      <c r="BG24" s="81" t="str">
        <f>BF24</f>
        <v>Trimestral</v>
      </c>
      <c r="BH24" s="81" t="str">
        <f t="shared" ref="BH24:BQ24" si="57">BG24</f>
        <v>Trimestral</v>
      </c>
      <c r="BI24" s="81" t="str">
        <f t="shared" si="57"/>
        <v>Trimestral</v>
      </c>
      <c r="BJ24" s="81" t="str">
        <f t="shared" si="57"/>
        <v>Trimestral</v>
      </c>
      <c r="BK24" s="81" t="str">
        <f t="shared" si="57"/>
        <v>Trimestral</v>
      </c>
      <c r="BL24" s="81" t="str">
        <f t="shared" si="57"/>
        <v>Trimestral</v>
      </c>
      <c r="BM24" s="81" t="str">
        <f t="shared" si="57"/>
        <v>Trimestral</v>
      </c>
      <c r="BN24" s="81" t="str">
        <f t="shared" si="57"/>
        <v>Trimestral</v>
      </c>
      <c r="BO24" s="81" t="str">
        <f t="shared" si="57"/>
        <v>Trimestral</v>
      </c>
      <c r="BP24" s="81" t="str">
        <f t="shared" si="57"/>
        <v>Trimestral</v>
      </c>
      <c r="BQ24" s="81" t="str">
        <f t="shared" si="57"/>
        <v>Trimestral</v>
      </c>
      <c r="BR24" s="76" t="s">
        <v>66</v>
      </c>
    </row>
    <row r="25" spans="1:70" s="31" customFormat="1" ht="15.75" thickBot="1">
      <c r="A25" s="105" t="s">
        <v>96</v>
      </c>
      <c r="B25" s="106">
        <f>IF(B24=B1,B23,IF(B24=B2,0,"Escribir el testo exacto ""Mensual o Trimestral"))</f>
        <v>0</v>
      </c>
      <c r="C25" s="106">
        <f>IF(C24=C1,C23,IF(C24=C2,0,"Escribir el testo exacto ""Mensual o Trimestral"))</f>
        <v>0</v>
      </c>
      <c r="D25" s="107">
        <f>IF(D24=D1,D23,IF(D24=D2,(B23+C23+D23),"Escribir el testo exacto ""Mensual o Trimestral"))</f>
        <v>300</v>
      </c>
      <c r="E25" s="106">
        <f>IF(E24=E1,E23,IF(E24=E2,0,"Escribir el testo exacto ""Mensual o Trimestral"))</f>
        <v>0</v>
      </c>
      <c r="F25" s="106">
        <f>IF(F24=F1,F23,IF(F24=F2,0,"Escribir el testo exacto ""Mensual o Trimestral"))</f>
        <v>0</v>
      </c>
      <c r="G25" s="107">
        <f>IF(G24=G1,G23,IF(G24=G2,(E23+F23+G23),"Escribir el testo exacto ""Mensual o Trimestral"))</f>
        <v>300</v>
      </c>
      <c r="H25" s="106">
        <f>IF(H24=H1,H23,IF(H24=H2,0,"Escribir el testo exacto ""Mensual o Trimestral"))</f>
        <v>0</v>
      </c>
      <c r="I25" s="106">
        <f>IF(I24=I1,I23,IF(I24=I2,0,"Escribir el testo exacto ""Mensual o Trimestral"))</f>
        <v>0</v>
      </c>
      <c r="J25" s="107">
        <f>IF(J24=J1,J23,IF(J24=J2,(H23+I23+J23),"Escribir el testo exacto ""Mensual o Trimestral"))</f>
        <v>300</v>
      </c>
      <c r="K25" s="106">
        <f>IF(K24=K1,K23,IF(K24=K2,0,"Escribir el testo exacto ""Mensual o Trimestral"))</f>
        <v>0</v>
      </c>
      <c r="L25" s="106">
        <f>IF(L24=L1,L23,IF(L24=L2,0,"Escribir el testo exacto ""Mensual o Trimestral"))</f>
        <v>0</v>
      </c>
      <c r="M25" s="107">
        <f>IF(M24=M1,M23,IF(M24=M2,(K23+L23+M23),"Escribir el testo exacto ""Mensual o Trimestral"))</f>
        <v>300</v>
      </c>
      <c r="N25" s="108">
        <f>SUM(B25:M25)</f>
        <v>1200</v>
      </c>
      <c r="O25" s="105" t="s">
        <v>96</v>
      </c>
      <c r="P25" s="106">
        <f>IF(P24=P1,P23,IF(P24=P2,0,"Escribir el testo exacto ""MensualoTrimestral"))</f>
        <v>0</v>
      </c>
      <c r="Q25" s="106">
        <f>IF(Q24=Q1,Q23,IF(Q24=Q2,0,"Escribir el testo exacto ""MensualoTrimestral"))</f>
        <v>0</v>
      </c>
      <c r="R25" s="107">
        <f>IF(R24=R1,R23,IF(R24=R2,(P23+Q23+R23),"Escribir el testo exacto ""MensualoTrimestral"))</f>
        <v>300</v>
      </c>
      <c r="S25" s="106">
        <f>IF(S24=S1,S23,IF(S24=S2,0,"Escribir el testo exacto ""MensualoTrimestral"))</f>
        <v>0</v>
      </c>
      <c r="T25" s="106">
        <f>IF(T24=T1,T23,IF(T24=T2,0,"Escribir el testo exacto ""MensualoTrimestral"))</f>
        <v>0</v>
      </c>
      <c r="U25" s="107">
        <f>IF(U24=U1,U23,IF(U24=U2,(S23+T23+U23),"Escribir el testo exacto ""MensualoTrimestral"))</f>
        <v>300</v>
      </c>
      <c r="V25" s="106">
        <f>IF(V24=V1,V23,IF(V24=V2,0,"Escribir el testo exacto ""MensualoTrimestral"))</f>
        <v>0</v>
      </c>
      <c r="W25" s="106">
        <f>IF(W24=W1,W23,IF(W24=W2,0,"Escribir el testo exacto ""MensualoTrimestral"))</f>
        <v>0</v>
      </c>
      <c r="X25" s="107">
        <f>IF(X24=X1,X23,IF(X24=X2,(V23+W23+X23),"Escribir el testo exacto ""MensualoTrimestral"))</f>
        <v>300</v>
      </c>
      <c r="Y25" s="106">
        <f>IF(Y24=Y1,Y23,IF(Y24=Y2,0,"Escribir el testo exacto ""MensualoTrimestral"))</f>
        <v>0</v>
      </c>
      <c r="Z25" s="106">
        <f>IF(Z24=Z1,Z23,IF(Z24=Z2,0,"Escribir el testo exacto ""MensualoTrimestral"))</f>
        <v>0</v>
      </c>
      <c r="AA25" s="107">
        <f>IF(AA24=AA1,AA23,IF(AA24=AA2,(Y23+Z23+AA23),"Escribir el testo exacto ""MensualoTrimestral"))</f>
        <v>150</v>
      </c>
      <c r="AB25" s="108">
        <f>SUM(P25:AA25)</f>
        <v>1050</v>
      </c>
      <c r="AC25" s="105" t="s">
        <v>96</v>
      </c>
      <c r="AD25" s="106">
        <f>IF(AD24=AD1,AD23,IF(AD24=AD2,0,"Escribir el testo exacto ""MensualoTrimestral"))</f>
        <v>0</v>
      </c>
      <c r="AE25" s="106">
        <f>IF(AE24=AE1,AE23,IF(AE24=AE2,0,"Escribir el testo exacto ""MensualoTrimestral"))</f>
        <v>0</v>
      </c>
      <c r="AF25" s="107">
        <f>IF(AF24=AF1,AF23,IF(AF24=AF2,(AD23+AE23+AF23),"Escribir el testo exacto ""MensualoTrimestral"))</f>
        <v>150</v>
      </c>
      <c r="AG25" s="106">
        <f>IF(AG24=AG1,AG23,IF(AG24=AG2,0,"Escribir el testo exacto ""MensualoTrimestral"))</f>
        <v>0</v>
      </c>
      <c r="AH25" s="106">
        <f>IF(AH24=AH1,AH23,IF(AH24=AH2,0,"Escribir el testo exacto ""MensualoTrimestral"))</f>
        <v>0</v>
      </c>
      <c r="AI25" s="107">
        <f>IF(AI24=AI1,AI23,IF(AI24=AI2,(AG23+AH23+AI23),"Escribir el testo exacto ""MensualoTrimestral"))</f>
        <v>150</v>
      </c>
      <c r="AJ25" s="106">
        <f>IF(AJ24=AJ1,AJ23,IF(AJ24=AJ2,0,"Escribir el testo exacto ""MensualoTrimestral"))</f>
        <v>0</v>
      </c>
      <c r="AK25" s="106">
        <f>IF(AK24=AK1,AK23,IF(AK24=AK2,0,"Escribir el testo exacto ""MensualoTrimestral"))</f>
        <v>0</v>
      </c>
      <c r="AL25" s="107">
        <f>IF(AL24=AL1,AL23,IF(AL24=AL2,(AJ23+AK23+AL23),"Escribir el testo exacto ""MensualoTrimestral"))</f>
        <v>150</v>
      </c>
      <c r="AM25" s="106">
        <f>IF(AM24=AM1,AM23,IF(AM24=AM2,0,"Escribir el testo exacto ""MensualoTrimestral"))</f>
        <v>0</v>
      </c>
      <c r="AN25" s="106">
        <f>IF(AN24=AN1,AN23,IF(AN24=AN2,0,"Escribir el testo exacto ""MensualoTrimestral"))</f>
        <v>0</v>
      </c>
      <c r="AO25" s="107">
        <f>IF(AO24=AO1,AO23,IF(AO24=AO2,(AM23+AN23+AO23),"Escribir el testo exacto ""MensualoTrimestral"))</f>
        <v>150</v>
      </c>
      <c r="AP25" s="108">
        <f>SUM(AD25:AO25)</f>
        <v>600</v>
      </c>
      <c r="AQ25" s="105" t="s">
        <v>96</v>
      </c>
      <c r="AR25" s="106">
        <f>IF(AR24=AR1,AR23,IF(AR24=AR2,0,"Escribir el testo exacto ""MensualoTrimestral"))</f>
        <v>0</v>
      </c>
      <c r="AS25" s="106">
        <f>IF(AS24=AS1,AS23,IF(AS24=AS2,0,"Escribir el testo exacto ""MensualoTrimestral"))</f>
        <v>0</v>
      </c>
      <c r="AT25" s="107">
        <f>IF(AT24=AT1,AT23,IF(AT24=AT2,(AR23+AS23+AT23),"Escribir el testo exacto ""MensualoTrimestral"))</f>
        <v>150</v>
      </c>
      <c r="AU25" s="106">
        <f>IF(AU24=AU1,AU23,IF(AU24=AU2,0,"Escribir el testo exacto ""MensualoTrimestral"))</f>
        <v>0</v>
      </c>
      <c r="AV25" s="106">
        <f>IF(AV24=AV1,AV23,IF(AV24=AV2,0,"Escribir el testo exacto ""MensualoTrimestral"))</f>
        <v>0</v>
      </c>
      <c r="AW25" s="107">
        <f>IF(AW24=AW1,AW23,IF(AW24=AW2,(AU23+AV23+AW23),"Escribir el testo exacto ""MensualoTrimestral"))</f>
        <v>150</v>
      </c>
      <c r="AX25" s="106">
        <f>IF(AX24=AX1,AX23,IF(AX24=AX2,0,"Escribir el testo exacto ""MensualoTrimestral"))</f>
        <v>0</v>
      </c>
      <c r="AY25" s="106">
        <f>IF(AY24=AY1,AY23,IF(AY24=AY2,0,"Escribir el testo exacto ""MensualoTrimestral"))</f>
        <v>0</v>
      </c>
      <c r="AZ25" s="107">
        <f>IF(AZ24=AZ1,AZ23,IF(AZ24=AZ2,(AX23+AY23+AZ23),"Escribir el testo exacto ""MensualoTrimestral"))</f>
        <v>150</v>
      </c>
      <c r="BA25" s="106">
        <f>IF(BA24=BA1,BA23,IF(BA24=BA2,0,"Escribir el testo exacto ""MensualoTrimestral"))</f>
        <v>0</v>
      </c>
      <c r="BB25" s="106">
        <f>IF(BB24=BB1,BB23,IF(BB24=BB2,0,"Escribir el testo exacto ""MensualoTrimestral"))</f>
        <v>0</v>
      </c>
      <c r="BC25" s="107">
        <f>IF(BC24=BC1,BC23,IF(BC24=BC2,(BA23+BB23+BC23),"Escribir el testo exacto ""MensualoTrimestral"))</f>
        <v>150</v>
      </c>
      <c r="BD25" s="108">
        <f>SUM(AR25:BC25)</f>
        <v>600</v>
      </c>
      <c r="BE25" s="105" t="s">
        <v>96</v>
      </c>
      <c r="BF25" s="106">
        <f>IF(BF24=BF1,BF23,IF(BF24=BF2,0,"Escribir el testo exacto ""MensualoTrimestral"))</f>
        <v>0</v>
      </c>
      <c r="BG25" s="106">
        <f>IF(BG24=BG1,BG23,IF(BG24=BG2,0,"Escribir el testo exacto ""MensualoTrimestral"))</f>
        <v>0</v>
      </c>
      <c r="BH25" s="107">
        <f>IF(BH24=BH1,BH23,IF(BH24=BH2,(BF23+BG23+BH23),"Escribir el testo exacto ""MensualoTrimestral"))</f>
        <v>150</v>
      </c>
      <c r="BI25" s="106">
        <f>IF(BI24=BI1,BI23,IF(BI24=BI2,0,"Escribir el testo exacto ""MensualoTrimestral"))</f>
        <v>0</v>
      </c>
      <c r="BJ25" s="106">
        <f>IF(BJ24=BJ1,BJ23,IF(BJ24=BJ2,0,"Escribir el testo exacto ""MensualoTrimestral"))</f>
        <v>0</v>
      </c>
      <c r="BK25" s="107">
        <f>IF(BK24=BK1,BK23,IF(BK24=BK2,(BI23+BJ23+BK23),"Escribir el testo exacto ""MensualoTrimestral"))</f>
        <v>150</v>
      </c>
      <c r="BL25" s="106">
        <f>IF(BL24=BL1,BL23,IF(BL24=BL2,0,"Escribir el testo exacto ""MensualoTrimestral"))</f>
        <v>0</v>
      </c>
      <c r="BM25" s="106">
        <f>IF(BM24=BM1,BM23,IF(BM24=BM2,0,"Escribir el testo exacto ""MensualoTrimestral"))</f>
        <v>0</v>
      </c>
      <c r="BN25" s="107">
        <f>IF(BN24=BN1,BN23,IF(BN24=BN2,(BL23+BM23+BN23),"Escribir el testo exacto ""MensualoTrimestral"))</f>
        <v>150</v>
      </c>
      <c r="BO25" s="106">
        <f>IF(BO24=BO1,BO23,IF(BO24=BO2,0,"Escribir el testo exacto ""MensualoTrimestral"))</f>
        <v>0</v>
      </c>
      <c r="BP25" s="106">
        <f>IF(BP24=BP1,BP23,IF(BP24=BP2,0,"Escribir el testo exacto ""MensualoTrimestral"))</f>
        <v>0</v>
      </c>
      <c r="BQ25" s="107">
        <f>IF(BQ24=BQ1,BQ23,IF(BQ24=BQ2,(BO23+BP23+BQ23),"Escribir el testo exacto ""MensualoTrimestral"))</f>
        <v>150</v>
      </c>
      <c r="BR25" s="108">
        <f>SUM(BF25:BQ25)</f>
        <v>600</v>
      </c>
    </row>
    <row r="26" spans="1:70" s="5" customFormat="1" ht="15" customHeight="1" thickBo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0"/>
      <c r="O26" s="48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0"/>
      <c r="AC26" s="48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0"/>
      <c r="AQ26" s="48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0"/>
      <c r="BE26" s="48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0"/>
    </row>
    <row r="27" spans="1:70" ht="19.5" thickBot="1">
      <c r="A27" s="309" t="s">
        <v>126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1"/>
      <c r="O27" s="309" t="s">
        <v>126</v>
      </c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1"/>
      <c r="AC27" s="309" t="s">
        <v>126</v>
      </c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1"/>
      <c r="AQ27" s="309" t="s">
        <v>126</v>
      </c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1"/>
      <c r="BE27" s="319" t="s">
        <v>126</v>
      </c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1"/>
    </row>
    <row r="28" spans="1:70" s="7" customFormat="1" ht="15.75" thickBot="1">
      <c r="A28" s="57" t="s">
        <v>99</v>
      </c>
      <c r="B28" s="54">
        <v>43466</v>
      </c>
      <c r="C28" s="55">
        <v>43497</v>
      </c>
      <c r="D28" s="55">
        <v>43525</v>
      </c>
      <c r="E28" s="55">
        <v>43556</v>
      </c>
      <c r="F28" s="55">
        <v>43586</v>
      </c>
      <c r="G28" s="55">
        <v>43617</v>
      </c>
      <c r="H28" s="55">
        <v>43647</v>
      </c>
      <c r="I28" s="55">
        <v>43678</v>
      </c>
      <c r="J28" s="55">
        <v>43709</v>
      </c>
      <c r="K28" s="55">
        <v>43739</v>
      </c>
      <c r="L28" s="55">
        <v>43770</v>
      </c>
      <c r="M28" s="56">
        <v>43800</v>
      </c>
      <c r="N28" s="283" t="s">
        <v>66</v>
      </c>
      <c r="O28" s="57" t="s">
        <v>99</v>
      </c>
      <c r="P28" s="54">
        <v>43831</v>
      </c>
      <c r="Q28" s="55">
        <v>43862</v>
      </c>
      <c r="R28" s="55">
        <v>43891</v>
      </c>
      <c r="S28" s="55">
        <v>43922</v>
      </c>
      <c r="T28" s="55">
        <v>43952</v>
      </c>
      <c r="U28" s="55">
        <v>43983</v>
      </c>
      <c r="V28" s="55">
        <v>44013</v>
      </c>
      <c r="W28" s="55">
        <v>44044</v>
      </c>
      <c r="X28" s="55">
        <v>44075</v>
      </c>
      <c r="Y28" s="55">
        <v>44105</v>
      </c>
      <c r="Z28" s="55">
        <v>44136</v>
      </c>
      <c r="AA28" s="56">
        <v>44166</v>
      </c>
      <c r="AB28" s="283" t="s">
        <v>66</v>
      </c>
      <c r="AC28" s="57" t="s">
        <v>99</v>
      </c>
      <c r="AD28" s="54">
        <v>44197</v>
      </c>
      <c r="AE28" s="55">
        <v>44228</v>
      </c>
      <c r="AF28" s="55">
        <v>44256</v>
      </c>
      <c r="AG28" s="55">
        <v>44287</v>
      </c>
      <c r="AH28" s="55">
        <v>44317</v>
      </c>
      <c r="AI28" s="55">
        <v>44348</v>
      </c>
      <c r="AJ28" s="55">
        <v>44378</v>
      </c>
      <c r="AK28" s="55">
        <v>44409</v>
      </c>
      <c r="AL28" s="55">
        <v>44440</v>
      </c>
      <c r="AM28" s="55">
        <v>44470</v>
      </c>
      <c r="AN28" s="55">
        <v>44501</v>
      </c>
      <c r="AO28" s="56">
        <v>44531</v>
      </c>
      <c r="AP28" s="283" t="s">
        <v>66</v>
      </c>
      <c r="AQ28" s="57" t="s">
        <v>99</v>
      </c>
      <c r="AR28" s="54">
        <v>44562</v>
      </c>
      <c r="AS28" s="55">
        <v>44593</v>
      </c>
      <c r="AT28" s="55">
        <v>44621</v>
      </c>
      <c r="AU28" s="55">
        <v>44652</v>
      </c>
      <c r="AV28" s="55">
        <v>44682</v>
      </c>
      <c r="AW28" s="55">
        <v>44713</v>
      </c>
      <c r="AX28" s="55">
        <v>44743</v>
      </c>
      <c r="AY28" s="55">
        <v>44774</v>
      </c>
      <c r="AZ28" s="55">
        <v>44805</v>
      </c>
      <c r="BA28" s="55">
        <v>44835</v>
      </c>
      <c r="BB28" s="55">
        <v>44866</v>
      </c>
      <c r="BC28" s="56">
        <v>44896</v>
      </c>
      <c r="BD28" s="283" t="s">
        <v>66</v>
      </c>
      <c r="BE28" s="161" t="s">
        <v>99</v>
      </c>
      <c r="BF28" s="323">
        <v>43466</v>
      </c>
      <c r="BG28" s="324">
        <v>43497</v>
      </c>
      <c r="BH28" s="324">
        <v>43525</v>
      </c>
      <c r="BI28" s="324">
        <v>43556</v>
      </c>
      <c r="BJ28" s="324">
        <v>43586</v>
      </c>
      <c r="BK28" s="324">
        <v>43617</v>
      </c>
      <c r="BL28" s="324">
        <v>43647</v>
      </c>
      <c r="BM28" s="324">
        <v>43678</v>
      </c>
      <c r="BN28" s="324">
        <v>43709</v>
      </c>
      <c r="BO28" s="324">
        <v>43739</v>
      </c>
      <c r="BP28" s="324">
        <v>43770</v>
      </c>
      <c r="BQ28" s="325">
        <v>43800</v>
      </c>
      <c r="BR28" s="264" t="s">
        <v>66</v>
      </c>
    </row>
    <row r="29" spans="1:70" s="7" customFormat="1" ht="15.75" thickBot="1">
      <c r="A29" s="61" t="s">
        <v>100</v>
      </c>
      <c r="B29" s="286" t="s">
        <v>95</v>
      </c>
      <c r="C29" s="287"/>
      <c r="D29" s="288"/>
      <c r="E29" s="280" t="s">
        <v>9</v>
      </c>
      <c r="F29" s="281"/>
      <c r="G29" s="289"/>
      <c r="H29" s="280" t="s">
        <v>10</v>
      </c>
      <c r="I29" s="281"/>
      <c r="J29" s="289"/>
      <c r="K29" s="280" t="s">
        <v>11</v>
      </c>
      <c r="L29" s="281"/>
      <c r="M29" s="282"/>
      <c r="N29" s="284"/>
      <c r="O29" s="61" t="s">
        <v>100</v>
      </c>
      <c r="P29" s="286" t="s">
        <v>95</v>
      </c>
      <c r="Q29" s="287"/>
      <c r="R29" s="288"/>
      <c r="S29" s="280" t="s">
        <v>9</v>
      </c>
      <c r="T29" s="281"/>
      <c r="U29" s="289"/>
      <c r="V29" s="280" t="s">
        <v>10</v>
      </c>
      <c r="W29" s="281"/>
      <c r="X29" s="289"/>
      <c r="Y29" s="280" t="s">
        <v>11</v>
      </c>
      <c r="Z29" s="281"/>
      <c r="AA29" s="282"/>
      <c r="AB29" s="284"/>
      <c r="AC29" s="61" t="s">
        <v>100</v>
      </c>
      <c r="AD29" s="286" t="s">
        <v>95</v>
      </c>
      <c r="AE29" s="287"/>
      <c r="AF29" s="288"/>
      <c r="AG29" s="280" t="s">
        <v>9</v>
      </c>
      <c r="AH29" s="281"/>
      <c r="AI29" s="289"/>
      <c r="AJ29" s="280" t="s">
        <v>10</v>
      </c>
      <c r="AK29" s="281"/>
      <c r="AL29" s="289"/>
      <c r="AM29" s="280" t="s">
        <v>11</v>
      </c>
      <c r="AN29" s="281"/>
      <c r="AO29" s="282"/>
      <c r="AP29" s="284"/>
      <c r="AQ29" s="61" t="s">
        <v>100</v>
      </c>
      <c r="AR29" s="286" t="s">
        <v>95</v>
      </c>
      <c r="AS29" s="287"/>
      <c r="AT29" s="288"/>
      <c r="AU29" s="280" t="s">
        <v>9</v>
      </c>
      <c r="AV29" s="281"/>
      <c r="AW29" s="289"/>
      <c r="AX29" s="280" t="s">
        <v>10</v>
      </c>
      <c r="AY29" s="281"/>
      <c r="AZ29" s="289"/>
      <c r="BA29" s="280" t="s">
        <v>11</v>
      </c>
      <c r="BB29" s="281"/>
      <c r="BC29" s="282"/>
      <c r="BD29" s="284"/>
      <c r="BE29" s="164" t="s">
        <v>100</v>
      </c>
      <c r="BF29" s="266" t="s">
        <v>95</v>
      </c>
      <c r="BG29" s="267"/>
      <c r="BH29" s="268"/>
      <c r="BI29" s="269" t="s">
        <v>9</v>
      </c>
      <c r="BJ29" s="270"/>
      <c r="BK29" s="271"/>
      <c r="BL29" s="269" t="s">
        <v>10</v>
      </c>
      <c r="BM29" s="270"/>
      <c r="BN29" s="271"/>
      <c r="BO29" s="269" t="s">
        <v>11</v>
      </c>
      <c r="BP29" s="270"/>
      <c r="BQ29" s="272"/>
      <c r="BR29" s="326"/>
    </row>
    <row r="30" spans="1:70" ht="15.75" thickBot="1">
      <c r="A30" s="71" t="s">
        <v>129</v>
      </c>
      <c r="B30" s="109" t="str">
        <f t="shared" ref="B30:M30" si="58">B24</f>
        <v>Trimestral</v>
      </c>
      <c r="C30" s="81" t="str">
        <f t="shared" si="58"/>
        <v>Trimestral</v>
      </c>
      <c r="D30" s="81" t="str">
        <f t="shared" si="58"/>
        <v>Trimestral</v>
      </c>
      <c r="E30" s="81" t="str">
        <f t="shared" si="58"/>
        <v>Trimestral</v>
      </c>
      <c r="F30" s="81" t="str">
        <f t="shared" si="58"/>
        <v>Trimestral</v>
      </c>
      <c r="G30" s="81" t="str">
        <f t="shared" si="58"/>
        <v>Trimestral</v>
      </c>
      <c r="H30" s="81" t="str">
        <f t="shared" si="58"/>
        <v>Trimestral</v>
      </c>
      <c r="I30" s="81" t="str">
        <f t="shared" si="58"/>
        <v>Trimestral</v>
      </c>
      <c r="J30" s="81" t="str">
        <f t="shared" si="58"/>
        <v>Trimestral</v>
      </c>
      <c r="K30" s="81" t="str">
        <f t="shared" si="58"/>
        <v>Trimestral</v>
      </c>
      <c r="L30" s="81" t="str">
        <f t="shared" si="58"/>
        <v>Trimestral</v>
      </c>
      <c r="M30" s="110" t="str">
        <f t="shared" si="58"/>
        <v>Trimestral</v>
      </c>
      <c r="N30" s="285"/>
      <c r="O30" s="71" t="s">
        <v>129</v>
      </c>
      <c r="P30" s="109" t="str">
        <f t="shared" ref="P30:AA30" si="59">P24</f>
        <v>Trimestral</v>
      </c>
      <c r="Q30" s="81" t="str">
        <f t="shared" si="59"/>
        <v>Trimestral</v>
      </c>
      <c r="R30" s="81" t="str">
        <f t="shared" si="59"/>
        <v>Trimestral</v>
      </c>
      <c r="S30" s="81" t="str">
        <f t="shared" si="59"/>
        <v>Trimestral</v>
      </c>
      <c r="T30" s="81" t="str">
        <f t="shared" si="59"/>
        <v>Trimestral</v>
      </c>
      <c r="U30" s="81" t="str">
        <f t="shared" si="59"/>
        <v>Trimestral</v>
      </c>
      <c r="V30" s="81" t="str">
        <f t="shared" si="59"/>
        <v>Trimestral</v>
      </c>
      <c r="W30" s="81" t="str">
        <f t="shared" si="59"/>
        <v>Trimestral</v>
      </c>
      <c r="X30" s="81" t="str">
        <f t="shared" si="59"/>
        <v>Trimestral</v>
      </c>
      <c r="Y30" s="81" t="str">
        <f t="shared" si="59"/>
        <v>Trimestral</v>
      </c>
      <c r="Z30" s="81" t="str">
        <f t="shared" si="59"/>
        <v>Trimestral</v>
      </c>
      <c r="AA30" s="110" t="str">
        <f t="shared" si="59"/>
        <v>Trimestral</v>
      </c>
      <c r="AB30" s="285"/>
      <c r="AC30" s="71" t="s">
        <v>129</v>
      </c>
      <c r="AD30" s="109" t="str">
        <f t="shared" ref="AD30:AO30" si="60">AD24</f>
        <v>Trimestral</v>
      </c>
      <c r="AE30" s="81" t="str">
        <f t="shared" si="60"/>
        <v>Trimestral</v>
      </c>
      <c r="AF30" s="81" t="str">
        <f t="shared" si="60"/>
        <v>Trimestral</v>
      </c>
      <c r="AG30" s="81" t="str">
        <f t="shared" si="60"/>
        <v>Trimestral</v>
      </c>
      <c r="AH30" s="81" t="str">
        <f t="shared" si="60"/>
        <v>Trimestral</v>
      </c>
      <c r="AI30" s="81" t="str">
        <f t="shared" si="60"/>
        <v>Trimestral</v>
      </c>
      <c r="AJ30" s="81" t="str">
        <f t="shared" si="60"/>
        <v>Trimestral</v>
      </c>
      <c r="AK30" s="81" t="str">
        <f t="shared" si="60"/>
        <v>Trimestral</v>
      </c>
      <c r="AL30" s="81" t="str">
        <f t="shared" si="60"/>
        <v>Trimestral</v>
      </c>
      <c r="AM30" s="81" t="str">
        <f t="shared" si="60"/>
        <v>Trimestral</v>
      </c>
      <c r="AN30" s="81" t="str">
        <f t="shared" si="60"/>
        <v>Trimestral</v>
      </c>
      <c r="AO30" s="110" t="str">
        <f t="shared" si="60"/>
        <v>Trimestral</v>
      </c>
      <c r="AP30" s="285"/>
      <c r="AQ30" s="71" t="s">
        <v>129</v>
      </c>
      <c r="AR30" s="109" t="str">
        <f t="shared" ref="AR30:BC30" si="61">AR24</f>
        <v>Trimestral</v>
      </c>
      <c r="AS30" s="81" t="str">
        <f t="shared" si="61"/>
        <v>Trimestral</v>
      </c>
      <c r="AT30" s="81" t="str">
        <f t="shared" si="61"/>
        <v>Trimestral</v>
      </c>
      <c r="AU30" s="81" t="str">
        <f t="shared" si="61"/>
        <v>Trimestral</v>
      </c>
      <c r="AV30" s="81" t="str">
        <f t="shared" si="61"/>
        <v>Trimestral</v>
      </c>
      <c r="AW30" s="81" t="str">
        <f t="shared" si="61"/>
        <v>Trimestral</v>
      </c>
      <c r="AX30" s="81" t="str">
        <f t="shared" si="61"/>
        <v>Trimestral</v>
      </c>
      <c r="AY30" s="81" t="str">
        <f t="shared" si="61"/>
        <v>Trimestral</v>
      </c>
      <c r="AZ30" s="81" t="str">
        <f t="shared" si="61"/>
        <v>Trimestral</v>
      </c>
      <c r="BA30" s="81" t="str">
        <f t="shared" si="61"/>
        <v>Trimestral</v>
      </c>
      <c r="BB30" s="81" t="str">
        <f t="shared" si="61"/>
        <v>Trimestral</v>
      </c>
      <c r="BC30" s="110" t="str">
        <f t="shared" si="61"/>
        <v>Trimestral</v>
      </c>
      <c r="BD30" s="285"/>
      <c r="BE30" s="71" t="s">
        <v>129</v>
      </c>
      <c r="BF30" s="109" t="str">
        <f t="shared" ref="BF30:BQ30" si="62">BF24</f>
        <v>Trimestral</v>
      </c>
      <c r="BG30" s="81" t="str">
        <f t="shared" si="62"/>
        <v>Trimestral</v>
      </c>
      <c r="BH30" s="81" t="str">
        <f t="shared" si="62"/>
        <v>Trimestral</v>
      </c>
      <c r="BI30" s="81" t="str">
        <f t="shared" si="62"/>
        <v>Trimestral</v>
      </c>
      <c r="BJ30" s="81" t="str">
        <f t="shared" si="62"/>
        <v>Trimestral</v>
      </c>
      <c r="BK30" s="81" t="str">
        <f t="shared" si="62"/>
        <v>Trimestral</v>
      </c>
      <c r="BL30" s="81" t="str">
        <f t="shared" si="62"/>
        <v>Trimestral</v>
      </c>
      <c r="BM30" s="81" t="str">
        <f t="shared" si="62"/>
        <v>Trimestral</v>
      </c>
      <c r="BN30" s="81" t="str">
        <f t="shared" si="62"/>
        <v>Trimestral</v>
      </c>
      <c r="BO30" s="81" t="str">
        <f t="shared" si="62"/>
        <v>Trimestral</v>
      </c>
      <c r="BP30" s="81" t="str">
        <f t="shared" si="62"/>
        <v>Trimestral</v>
      </c>
      <c r="BQ30" s="110" t="str">
        <f t="shared" si="62"/>
        <v>Trimestral</v>
      </c>
      <c r="BR30" s="265"/>
    </row>
    <row r="31" spans="1:70" s="34" customFormat="1" ht="15.75" thickBot="1">
      <c r="A31" s="111" t="s">
        <v>127</v>
      </c>
      <c r="B31" s="124">
        <v>200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0">
        <f>SUM(B31:M31)</f>
        <v>200</v>
      </c>
      <c r="O31" s="111" t="s">
        <v>127</v>
      </c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0">
        <f>SUM(P31:AA31)</f>
        <v>0</v>
      </c>
      <c r="AC31" s="111" t="s">
        <v>127</v>
      </c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0">
        <f>SUM(AD31:AO31)</f>
        <v>0</v>
      </c>
      <c r="AQ31" s="111" t="s">
        <v>127</v>
      </c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0">
        <f>SUM(AR31:BC31)</f>
        <v>0</v>
      </c>
      <c r="BE31" s="111" t="s">
        <v>127</v>
      </c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0">
        <f>SUM(BF31:BQ31)</f>
        <v>0</v>
      </c>
    </row>
    <row r="32" spans="1:70" s="31" customFormat="1" ht="15.75" thickBot="1">
      <c r="A32" s="112" t="s">
        <v>130</v>
      </c>
      <c r="B32" s="125">
        <v>0.35</v>
      </c>
      <c r="C32" s="119">
        <f>B32</f>
        <v>0.35</v>
      </c>
      <c r="D32" s="119">
        <f t="shared" ref="D32:M32" si="63">C32</f>
        <v>0.35</v>
      </c>
      <c r="E32" s="119">
        <f t="shared" si="63"/>
        <v>0.35</v>
      </c>
      <c r="F32" s="119">
        <f t="shared" si="63"/>
        <v>0.35</v>
      </c>
      <c r="G32" s="119">
        <f t="shared" si="63"/>
        <v>0.35</v>
      </c>
      <c r="H32" s="119">
        <f t="shared" si="63"/>
        <v>0.35</v>
      </c>
      <c r="I32" s="119">
        <f t="shared" si="63"/>
        <v>0.35</v>
      </c>
      <c r="J32" s="119">
        <f t="shared" si="63"/>
        <v>0.35</v>
      </c>
      <c r="K32" s="119">
        <f t="shared" si="63"/>
        <v>0.35</v>
      </c>
      <c r="L32" s="119">
        <f t="shared" si="63"/>
        <v>0.35</v>
      </c>
      <c r="M32" s="119">
        <f t="shared" si="63"/>
        <v>0.35</v>
      </c>
      <c r="N32" s="77"/>
      <c r="O32" s="112" t="s">
        <v>130</v>
      </c>
      <c r="P32" s="125">
        <v>0.35</v>
      </c>
      <c r="Q32" s="119">
        <f>P32</f>
        <v>0.35</v>
      </c>
      <c r="R32" s="119">
        <f t="shared" ref="R32" si="64">Q32</f>
        <v>0.35</v>
      </c>
      <c r="S32" s="119">
        <f t="shared" ref="S32" si="65">R32</f>
        <v>0.35</v>
      </c>
      <c r="T32" s="119">
        <f t="shared" ref="T32" si="66">S32</f>
        <v>0.35</v>
      </c>
      <c r="U32" s="119">
        <f t="shared" ref="U32" si="67">T32</f>
        <v>0.35</v>
      </c>
      <c r="V32" s="119">
        <f t="shared" ref="V32" si="68">U32</f>
        <v>0.35</v>
      </c>
      <c r="W32" s="119">
        <f t="shared" ref="W32" si="69">V32</f>
        <v>0.35</v>
      </c>
      <c r="X32" s="119">
        <f t="shared" ref="X32" si="70">W32</f>
        <v>0.35</v>
      </c>
      <c r="Y32" s="119">
        <f t="shared" ref="Y32" si="71">X32</f>
        <v>0.35</v>
      </c>
      <c r="Z32" s="119">
        <f t="shared" ref="Z32" si="72">Y32</f>
        <v>0.35</v>
      </c>
      <c r="AA32" s="119">
        <f t="shared" ref="AA32" si="73">Z32</f>
        <v>0.35</v>
      </c>
      <c r="AB32" s="77"/>
      <c r="AC32" s="112" t="s">
        <v>130</v>
      </c>
      <c r="AD32" s="125">
        <v>0.35</v>
      </c>
      <c r="AE32" s="119">
        <f>AD32</f>
        <v>0.35</v>
      </c>
      <c r="AF32" s="119">
        <f t="shared" ref="AF32" si="74">AE32</f>
        <v>0.35</v>
      </c>
      <c r="AG32" s="119">
        <f t="shared" ref="AG32" si="75">AF32</f>
        <v>0.35</v>
      </c>
      <c r="AH32" s="119">
        <f t="shared" ref="AH32" si="76">AG32</f>
        <v>0.35</v>
      </c>
      <c r="AI32" s="119">
        <f t="shared" ref="AI32" si="77">AH32</f>
        <v>0.35</v>
      </c>
      <c r="AJ32" s="119">
        <f t="shared" ref="AJ32" si="78">AI32</f>
        <v>0.35</v>
      </c>
      <c r="AK32" s="119">
        <f t="shared" ref="AK32" si="79">AJ32</f>
        <v>0.35</v>
      </c>
      <c r="AL32" s="119">
        <f t="shared" ref="AL32" si="80">AK32</f>
        <v>0.35</v>
      </c>
      <c r="AM32" s="119">
        <f t="shared" ref="AM32" si="81">AL32</f>
        <v>0.35</v>
      </c>
      <c r="AN32" s="119">
        <f t="shared" ref="AN32" si="82">AM32</f>
        <v>0.35</v>
      </c>
      <c r="AO32" s="119">
        <f t="shared" ref="AO32" si="83">AN32</f>
        <v>0.35</v>
      </c>
      <c r="AP32" s="77"/>
      <c r="AQ32" s="112" t="s">
        <v>130</v>
      </c>
      <c r="AR32" s="125">
        <v>0.35</v>
      </c>
      <c r="AS32" s="119">
        <f>AR32</f>
        <v>0.35</v>
      </c>
      <c r="AT32" s="119">
        <f t="shared" ref="AT32" si="84">AS32</f>
        <v>0.35</v>
      </c>
      <c r="AU32" s="119">
        <f t="shared" ref="AU32" si="85">AT32</f>
        <v>0.35</v>
      </c>
      <c r="AV32" s="119">
        <f t="shared" ref="AV32" si="86">AU32</f>
        <v>0.35</v>
      </c>
      <c r="AW32" s="119">
        <f t="shared" ref="AW32" si="87">AV32</f>
        <v>0.35</v>
      </c>
      <c r="AX32" s="119">
        <f t="shared" ref="AX32" si="88">AW32</f>
        <v>0.35</v>
      </c>
      <c r="AY32" s="119">
        <f t="shared" ref="AY32" si="89">AX32</f>
        <v>0.35</v>
      </c>
      <c r="AZ32" s="119">
        <f t="shared" ref="AZ32" si="90">AY32</f>
        <v>0.35</v>
      </c>
      <c r="BA32" s="119">
        <f t="shared" ref="BA32" si="91">AZ32</f>
        <v>0.35</v>
      </c>
      <c r="BB32" s="119">
        <f t="shared" ref="BB32" si="92">BA32</f>
        <v>0.35</v>
      </c>
      <c r="BC32" s="119">
        <f t="shared" ref="BC32" si="93">BB32</f>
        <v>0.35</v>
      </c>
      <c r="BD32" s="77"/>
      <c r="BE32" s="112" t="s">
        <v>130</v>
      </c>
      <c r="BF32" s="125">
        <v>0.35</v>
      </c>
      <c r="BG32" s="119">
        <f>BF32</f>
        <v>0.35</v>
      </c>
      <c r="BH32" s="119">
        <f t="shared" ref="BH32" si="94">BG32</f>
        <v>0.35</v>
      </c>
      <c r="BI32" s="119">
        <f t="shared" ref="BI32" si="95">BH32</f>
        <v>0.35</v>
      </c>
      <c r="BJ32" s="119">
        <f t="shared" ref="BJ32" si="96">BI32</f>
        <v>0.35</v>
      </c>
      <c r="BK32" s="119">
        <f t="shared" ref="BK32" si="97">BJ32</f>
        <v>0.35</v>
      </c>
      <c r="BL32" s="119">
        <f t="shared" ref="BL32" si="98">BK32</f>
        <v>0.35</v>
      </c>
      <c r="BM32" s="119">
        <f t="shared" ref="BM32" si="99">BL32</f>
        <v>0.35</v>
      </c>
      <c r="BN32" s="119">
        <f t="shared" ref="BN32" si="100">BM32</f>
        <v>0.35</v>
      </c>
      <c r="BO32" s="119">
        <f t="shared" ref="BO32" si="101">BN32</f>
        <v>0.35</v>
      </c>
      <c r="BP32" s="119">
        <f t="shared" ref="BP32" si="102">BO32</f>
        <v>0.35</v>
      </c>
      <c r="BQ32" s="119">
        <f t="shared" ref="BQ32" si="103">BP32</f>
        <v>0.35</v>
      </c>
      <c r="BR32" s="77"/>
    </row>
    <row r="33" spans="1:70" s="34" customFormat="1">
      <c r="A33" s="113" t="s">
        <v>108</v>
      </c>
      <c r="B33" s="115">
        <f t="shared" ref="B33:M33" si="104">IF(B32=B3,(ROUND(B25*B3,0)),IF(B32=B4,0,"Escribir el testo exacto: 35% o Gastos"))</f>
        <v>0</v>
      </c>
      <c r="C33" s="116">
        <f t="shared" si="104"/>
        <v>0</v>
      </c>
      <c r="D33" s="116">
        <f t="shared" si="104"/>
        <v>105</v>
      </c>
      <c r="E33" s="116">
        <f t="shared" si="104"/>
        <v>0</v>
      </c>
      <c r="F33" s="116">
        <f t="shared" si="104"/>
        <v>0</v>
      </c>
      <c r="G33" s="116">
        <f t="shared" si="104"/>
        <v>105</v>
      </c>
      <c r="H33" s="116">
        <f t="shared" si="104"/>
        <v>0</v>
      </c>
      <c r="I33" s="116">
        <f t="shared" si="104"/>
        <v>0</v>
      </c>
      <c r="J33" s="116">
        <f t="shared" si="104"/>
        <v>105</v>
      </c>
      <c r="K33" s="116">
        <f t="shared" si="104"/>
        <v>0</v>
      </c>
      <c r="L33" s="116">
        <f t="shared" si="104"/>
        <v>0</v>
      </c>
      <c r="M33" s="117">
        <f t="shared" si="104"/>
        <v>105</v>
      </c>
      <c r="N33" s="118">
        <f>SUM(B33:M33)</f>
        <v>420</v>
      </c>
      <c r="O33" s="113" t="s">
        <v>108</v>
      </c>
      <c r="P33" s="115">
        <f t="shared" ref="P33:AA33" si="105">IF(P32=P3,(ROUND(P25*P3,0)),IF(P32=P4,0,"Escribir el testo exacto: 35% o Gastos"))</f>
        <v>0</v>
      </c>
      <c r="Q33" s="116">
        <f t="shared" si="105"/>
        <v>0</v>
      </c>
      <c r="R33" s="116">
        <f t="shared" si="105"/>
        <v>105</v>
      </c>
      <c r="S33" s="116">
        <f t="shared" si="105"/>
        <v>0</v>
      </c>
      <c r="T33" s="116">
        <f t="shared" si="105"/>
        <v>0</v>
      </c>
      <c r="U33" s="116">
        <f t="shared" si="105"/>
        <v>105</v>
      </c>
      <c r="V33" s="116">
        <f t="shared" si="105"/>
        <v>0</v>
      </c>
      <c r="W33" s="116">
        <f t="shared" si="105"/>
        <v>0</v>
      </c>
      <c r="X33" s="116">
        <f t="shared" si="105"/>
        <v>105</v>
      </c>
      <c r="Y33" s="116">
        <f t="shared" si="105"/>
        <v>0</v>
      </c>
      <c r="Z33" s="116">
        <f t="shared" si="105"/>
        <v>0</v>
      </c>
      <c r="AA33" s="117">
        <f t="shared" si="105"/>
        <v>53</v>
      </c>
      <c r="AB33" s="118">
        <f t="shared" ref="AB33" si="106">SUM(P33:AA33)</f>
        <v>368</v>
      </c>
      <c r="AC33" s="113" t="s">
        <v>108</v>
      </c>
      <c r="AD33" s="115">
        <f t="shared" ref="AD33:AO33" si="107">IF(AD32=AD3,(ROUND(AD25*AD3,0)),IF(AD32=AD4,0,"Escribir el testo exacto: 35% o Gastos"))</f>
        <v>0</v>
      </c>
      <c r="AE33" s="116">
        <f t="shared" si="107"/>
        <v>0</v>
      </c>
      <c r="AF33" s="116">
        <f t="shared" si="107"/>
        <v>53</v>
      </c>
      <c r="AG33" s="116">
        <f t="shared" si="107"/>
        <v>0</v>
      </c>
      <c r="AH33" s="116">
        <f t="shared" si="107"/>
        <v>0</v>
      </c>
      <c r="AI33" s="116">
        <f t="shared" si="107"/>
        <v>53</v>
      </c>
      <c r="AJ33" s="116">
        <f t="shared" si="107"/>
        <v>0</v>
      </c>
      <c r="AK33" s="116">
        <f t="shared" si="107"/>
        <v>0</v>
      </c>
      <c r="AL33" s="116">
        <f t="shared" si="107"/>
        <v>53</v>
      </c>
      <c r="AM33" s="116">
        <f t="shared" si="107"/>
        <v>0</v>
      </c>
      <c r="AN33" s="116">
        <f t="shared" si="107"/>
        <v>0</v>
      </c>
      <c r="AO33" s="117">
        <f t="shared" si="107"/>
        <v>53</v>
      </c>
      <c r="AP33" s="118">
        <f t="shared" ref="AP33" si="108">SUM(AD33:AO33)</f>
        <v>212</v>
      </c>
      <c r="AQ33" s="113" t="s">
        <v>108</v>
      </c>
      <c r="AR33" s="115">
        <f t="shared" ref="AR33:BC33" si="109">IF(AR32=AR3,(ROUND(AR25*AR3,0)),IF(AR32=AR4,0,"Escribir el testo exacto: 35% o Gastos"))</f>
        <v>0</v>
      </c>
      <c r="AS33" s="116">
        <f t="shared" si="109"/>
        <v>0</v>
      </c>
      <c r="AT33" s="116">
        <f t="shared" si="109"/>
        <v>53</v>
      </c>
      <c r="AU33" s="116">
        <f t="shared" si="109"/>
        <v>0</v>
      </c>
      <c r="AV33" s="116">
        <f t="shared" si="109"/>
        <v>0</v>
      </c>
      <c r="AW33" s="116">
        <f t="shared" si="109"/>
        <v>53</v>
      </c>
      <c r="AX33" s="116">
        <f t="shared" si="109"/>
        <v>0</v>
      </c>
      <c r="AY33" s="116">
        <f t="shared" si="109"/>
        <v>0</v>
      </c>
      <c r="AZ33" s="116">
        <f t="shared" si="109"/>
        <v>53</v>
      </c>
      <c r="BA33" s="116">
        <f t="shared" si="109"/>
        <v>0</v>
      </c>
      <c r="BB33" s="116">
        <f t="shared" si="109"/>
        <v>0</v>
      </c>
      <c r="BC33" s="117">
        <f t="shared" si="109"/>
        <v>53</v>
      </c>
      <c r="BD33" s="118">
        <f t="shared" ref="BD33" si="110">SUM(AR33:BC33)</f>
        <v>212</v>
      </c>
      <c r="BE33" s="113" t="s">
        <v>108</v>
      </c>
      <c r="BF33" s="115">
        <f t="shared" ref="BF33:BQ33" si="111">IF(BF32=BF3,(ROUND(BF25*BF3,0)),IF(BF32=BF4,0,"Escribir el testo exacto: 35% o Gastos"))</f>
        <v>0</v>
      </c>
      <c r="BG33" s="116">
        <f t="shared" si="111"/>
        <v>0</v>
      </c>
      <c r="BH33" s="116">
        <f t="shared" si="111"/>
        <v>53</v>
      </c>
      <c r="BI33" s="116">
        <f t="shared" si="111"/>
        <v>0</v>
      </c>
      <c r="BJ33" s="116">
        <f t="shared" si="111"/>
        <v>0</v>
      </c>
      <c r="BK33" s="116">
        <f t="shared" si="111"/>
        <v>53</v>
      </c>
      <c r="BL33" s="116">
        <f t="shared" si="111"/>
        <v>0</v>
      </c>
      <c r="BM33" s="116">
        <f t="shared" si="111"/>
        <v>0</v>
      </c>
      <c r="BN33" s="116">
        <f t="shared" si="111"/>
        <v>53</v>
      </c>
      <c r="BO33" s="116">
        <f t="shared" si="111"/>
        <v>0</v>
      </c>
      <c r="BP33" s="116">
        <f t="shared" si="111"/>
        <v>0</v>
      </c>
      <c r="BQ33" s="117">
        <f t="shared" si="111"/>
        <v>53</v>
      </c>
      <c r="BR33" s="140">
        <f t="shared" ref="BR33" si="112">SUM(BF33:BQ33)</f>
        <v>212</v>
      </c>
    </row>
    <row r="34" spans="1:70" s="31" customFormat="1" ht="15.75" thickBot="1">
      <c r="A34" s="114" t="s">
        <v>128</v>
      </c>
      <c r="B34" s="126">
        <v>24000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/>
      <c r="N34" s="121">
        <f>SUM(B34:M34)</f>
        <v>24000</v>
      </c>
      <c r="O34" s="114" t="s">
        <v>128</v>
      </c>
      <c r="P34" s="126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127">
        <v>0</v>
      </c>
      <c r="Z34" s="127">
        <v>0</v>
      </c>
      <c r="AA34" s="128">
        <v>0</v>
      </c>
      <c r="AB34" s="121">
        <f t="shared" ref="AB34:AB35" si="113">SUM(P34:AA34)</f>
        <v>0</v>
      </c>
      <c r="AC34" s="114" t="s">
        <v>128</v>
      </c>
      <c r="AD34" s="126">
        <v>0</v>
      </c>
      <c r="AE34" s="127">
        <v>0</v>
      </c>
      <c r="AF34" s="127">
        <v>0</v>
      </c>
      <c r="AG34" s="127">
        <v>0</v>
      </c>
      <c r="AH34" s="127">
        <v>0</v>
      </c>
      <c r="AI34" s="127">
        <v>0</v>
      </c>
      <c r="AJ34" s="127">
        <v>0</v>
      </c>
      <c r="AK34" s="127">
        <v>0</v>
      </c>
      <c r="AL34" s="127">
        <v>0</v>
      </c>
      <c r="AM34" s="127">
        <v>0</v>
      </c>
      <c r="AN34" s="127">
        <v>0</v>
      </c>
      <c r="AO34" s="128">
        <v>0</v>
      </c>
      <c r="AP34" s="121">
        <f t="shared" ref="AP34:AP35" si="114">SUM(AD34:AO34)</f>
        <v>0</v>
      </c>
      <c r="AQ34" s="114" t="s">
        <v>128</v>
      </c>
      <c r="AR34" s="126">
        <v>0</v>
      </c>
      <c r="AS34" s="127">
        <v>0</v>
      </c>
      <c r="AT34" s="127">
        <v>0</v>
      </c>
      <c r="AU34" s="127">
        <v>0</v>
      </c>
      <c r="AV34" s="127">
        <v>0</v>
      </c>
      <c r="AW34" s="127">
        <v>0</v>
      </c>
      <c r="AX34" s="127">
        <v>0</v>
      </c>
      <c r="AY34" s="127">
        <v>0</v>
      </c>
      <c r="AZ34" s="127">
        <v>0</v>
      </c>
      <c r="BA34" s="127">
        <v>0</v>
      </c>
      <c r="BB34" s="127">
        <v>0</v>
      </c>
      <c r="BC34" s="128">
        <v>0</v>
      </c>
      <c r="BD34" s="121">
        <f t="shared" ref="BD34:BD35" si="115">SUM(AR34:BC34)</f>
        <v>0</v>
      </c>
      <c r="BE34" s="114" t="s">
        <v>128</v>
      </c>
      <c r="BF34" s="126">
        <v>0</v>
      </c>
      <c r="BG34" s="127">
        <v>0</v>
      </c>
      <c r="BH34" s="127">
        <v>0</v>
      </c>
      <c r="BI34" s="127">
        <v>0</v>
      </c>
      <c r="BJ34" s="127">
        <v>0</v>
      </c>
      <c r="BK34" s="127">
        <v>0</v>
      </c>
      <c r="BL34" s="127">
        <v>0</v>
      </c>
      <c r="BM34" s="127">
        <v>0</v>
      </c>
      <c r="BN34" s="127">
        <v>0</v>
      </c>
      <c r="BO34" s="127">
        <v>0</v>
      </c>
      <c r="BP34" s="127">
        <v>0</v>
      </c>
      <c r="BQ34" s="128">
        <v>0</v>
      </c>
      <c r="BR34" s="145">
        <f t="shared" ref="BR34:BR35" si="116">SUM(BF34:BQ34)</f>
        <v>0</v>
      </c>
    </row>
    <row r="35" spans="1:70" s="31" customFormat="1" ht="15.75" thickBot="1">
      <c r="A35" s="122" t="s">
        <v>134</v>
      </c>
      <c r="B35" s="106">
        <f>IF(B30=B2,0,IF(AND(B30=B1,B32=B3),B31+B33,IF(AND(B30=B1,B32=B4),B31+B34,"Escribir el texto exacto""Mensual o Trimestral; y ""35%"" o Gastos")))</f>
        <v>0</v>
      </c>
      <c r="C35" s="106">
        <f>IF(C30=C2,0,IF(AND(C30=C1,C32=C3),C31+C33,IF(AND(C30=C1,C32=C4),C31+C34,"Escribir el texto exacto""Mensual o Trimestral; y ""35%"" o Gastos")))</f>
        <v>0</v>
      </c>
      <c r="D35" s="106">
        <f>IF(AND(C30=C2,C32=B3),B31+C31+D31+B33+C33+D33,IF(AND(C30=C2,C32=B4),B31+C31+D31+B34+C34+D34,IF(AND(C30=C1,C32=C3),C31+C33,IF(AND(C30=C1,C32=C4),C31+C34,"Escribir el texto exacto""Mensual o Trimestral; y ""35%"" o Gastos"))))</f>
        <v>305</v>
      </c>
      <c r="E35" s="106">
        <f>IF(E30=E2,0,IF(AND(E30=E1,E32=E3),E31+E33,IF(AND(E30=E1,E32=E4),E31+E34,"Escribir el texto exacto""Mensual o Trimestral; y ""35%"" o Gastos")))</f>
        <v>0</v>
      </c>
      <c r="F35" s="106">
        <f>IF(F30=F2,0,IF(AND(F30=F1,F32=F3),F31+F33,IF(AND(F30=F1,F32=F4),F31+F34,"Escribir el texto exacto""Mensual o Trimestral; y ""35%"" o Gastos")))</f>
        <v>0</v>
      </c>
      <c r="G35" s="106">
        <f>IF(AND(F30=F2,F32=E3),E31+F31+G31+E33+F33+G33,IF(AND(F30=F2,F32=E4),E31+F31+G31+E34+F34+G34,IF(AND(F30=F1,F32=F3),F31+F33,IF(AND(F30=F1,F32=F4),F31+F34,"Escribir el texto exacto""Mensual o Trimestral; y ""35%"" o Gastos"))))</f>
        <v>105</v>
      </c>
      <c r="H35" s="106">
        <f>IF(H30=H2,0,IF(AND(H30=H1,H32=H3),H31+H33,IF(AND(H30=H1,H32=H4),H31+H34,"Escribir el texto exacto""Mensual o Trimestral; y ""35%"" o Gastos")))</f>
        <v>0</v>
      </c>
      <c r="I35" s="106">
        <f>IF(I30=I2,0,IF(AND(I30=I1,I32=I3),I31+I33,IF(AND(I30=I1,I32=I4),I31+I34,"Escribir el texto exacto""Mensual o Trimestral; y ""35%"" o Gastos")))</f>
        <v>0</v>
      </c>
      <c r="J35" s="106">
        <f>IF(AND(I30=I2,I32=H3),H31+I31+J31+H33+I33+J33,IF(AND(I30=I2,I32=H4),H31+I31+J31+H34+I34+J34,IF(AND(I30=I1,I32=I3),I31+I33,IF(AND(I30=I1,I32=I4),I31+I34,"Escribir el texto exacto""Mensual o Trimestral; y ""35%"" o Gastos"))))</f>
        <v>105</v>
      </c>
      <c r="K35" s="106">
        <f>IF(K30=K2,0,IF(AND(K30=K1,K32=K3),K31+K33,IF(AND(K30=K1,K32=K4),K31+K34,"Escribir el texto exacto""Mensual o Trimestral; y ""35%"" o Gastos")))</f>
        <v>0</v>
      </c>
      <c r="L35" s="106">
        <f>IF(L30=L2,0,IF(AND(L30=L1,L32=L3),L31+L33,IF(AND(L30=L1,L32=L4),L31+L34,"Escribir el texto exacto""Mensual o Trimestral; y ""35%"" o Gastos")))</f>
        <v>0</v>
      </c>
      <c r="M35" s="106">
        <f>IF(AND(L30=L2,L32=K3),K31+L31+M31+K33+L33+M33,IF(AND(L30=L2,L32=K4),K31+L31+M31+K34+L34+M34,IF(AND(L30=L1,L32=L3),L31+L33,IF(AND(L30=L1,L32=L4),L31+L34,"Escribir el texto exacto""Mensual o Trimestral; y ""35%"" o Gastos"))))</f>
        <v>105</v>
      </c>
      <c r="N35" s="123">
        <f>SUM(B35:M35)</f>
        <v>620</v>
      </c>
      <c r="O35" s="122" t="s">
        <v>134</v>
      </c>
      <c r="P35" s="106">
        <f t="shared" ref="P35:Q35" si="117">IF(P30=P2,0,IF(AND(P30=P1,P32=P3),P31+P33,IF(AND(P30=P1,P32=P4),P31+P34,"Escribir el texto exacto""Mensual o Trimestral; y ""35%"" o Gastos")))</f>
        <v>0</v>
      </c>
      <c r="Q35" s="106">
        <f t="shared" si="117"/>
        <v>0</v>
      </c>
      <c r="R35" s="106">
        <f t="shared" ref="R35" si="118">IF(AND(Q30=Q2,Q32=P3),P31+Q31+R31+P33+Q33+R33,IF(AND(Q30=Q2,Q32=P4),P31+Q31+R31+P34+Q34+R34,IF(AND(Q30=Q1,Q32=Q3),Q31+Q33,IF(AND(Q30=Q1,Q32=Q4),Q31+Q34,"Escribir el texto exacto""Mensual o Trimestral; y ""35%"" o Gastos"))))</f>
        <v>105</v>
      </c>
      <c r="S35" s="106">
        <f t="shared" ref="S35:T35" si="119">IF(S30=S2,0,IF(AND(S30=S1,S32=S3),S31+S33,IF(AND(S30=S1,S32=S4),S31+S34,"Escribir el texto exacto""Mensual o Trimestral; y ""35%"" o Gastos")))</f>
        <v>0</v>
      </c>
      <c r="T35" s="106">
        <f t="shared" si="119"/>
        <v>0</v>
      </c>
      <c r="U35" s="106">
        <f t="shared" ref="U35" si="120">IF(AND(T30=T2,T32=S3),S31+T31+U31+S33+T33+U33,IF(AND(T30=T2,T32=S4),S31+T31+U31+S34+T34+U34,IF(AND(T30=T1,T32=T3),T31+T33,IF(AND(T30=T1,T32=T4),T31+T34,"Escribir el texto exacto""Mensual o Trimestral; y ""35%"" o Gastos"))))</f>
        <v>105</v>
      </c>
      <c r="V35" s="106">
        <f t="shared" ref="V35:W35" si="121">IF(V30=V2,0,IF(AND(V30=V1,V32=V3),V31+V33,IF(AND(V30=V1,V32=V4),V31+V34,"Escribir el texto exacto""Mensual o Trimestral; y ""35%"" o Gastos")))</f>
        <v>0</v>
      </c>
      <c r="W35" s="106">
        <f t="shared" si="121"/>
        <v>0</v>
      </c>
      <c r="X35" s="106">
        <f t="shared" ref="X35" si="122">IF(AND(W30=W2,W32=V3),V31+W31+X31+V33+W33+X33,IF(AND(W30=W2,W32=V4),V31+W31+X31+V34+W34+X34,IF(AND(W30=W1,W32=W3),W31+W33,IF(AND(W30=W1,W32=W4),W31+W34,"Escribir el texto exacto""Mensual o Trimestral; y ""35%"" o Gastos"))))</f>
        <v>105</v>
      </c>
      <c r="Y35" s="106">
        <f t="shared" ref="Y35:Z35" si="123">IF(Y30=Y2,0,IF(AND(Y30=Y1,Y32=Y3),Y31+Y33,IF(AND(Y30=Y1,Y32=Y4),Y31+Y34,"Escribir el texto exacto""Mensual o Trimestral; y ""35%"" o Gastos")))</f>
        <v>0</v>
      </c>
      <c r="Z35" s="106">
        <f t="shared" si="123"/>
        <v>0</v>
      </c>
      <c r="AA35" s="106">
        <f t="shared" ref="AA35" si="124">IF(AND(Z30=Z2,Z32=Y3),Y31+Z31+AA31+Y33+Z33+AA33,IF(AND(Z30=Z2,Z32=Y4),Y31+Z31+AA31+Y34+Z34+AA34,IF(AND(Z30=Z1,Z32=Z3),Z31+Z33,IF(AND(Z30=Z1,Z32=Z4),Z31+Z34,"Escribir el texto exacto""Mensual o Trimestral; y ""35%"" o Gastos"))))</f>
        <v>53</v>
      </c>
      <c r="AB35" s="123">
        <f t="shared" si="113"/>
        <v>368</v>
      </c>
      <c r="AC35" s="122" t="s">
        <v>134</v>
      </c>
      <c r="AD35" s="106">
        <f t="shared" ref="AD35:AE35" si="125">IF(AD30=AD2,0,IF(AND(AD30=AD1,AD32=AD3),AD31+AD33,IF(AND(AD30=AD1,AD32=AD4),AD31+AD34,"Escribir el texto exacto""Mensual o Trimestral; y ""35%"" o Gastos")))</f>
        <v>0</v>
      </c>
      <c r="AE35" s="106">
        <f t="shared" si="125"/>
        <v>0</v>
      </c>
      <c r="AF35" s="106">
        <f t="shared" ref="AF35" si="126">IF(AND(AE30=AE2,AE32=AD3),AD31+AE31+AF31+AD33+AE33+AF33,IF(AND(AE30=AE2,AE32=AD4),AD31+AE31+AF31+AD34+AE34+AF34,IF(AND(AE30=AE1,AE32=AE3),AE31+AE33,IF(AND(AE30=AE1,AE32=AE4),AE31+AE34,"Escribir el texto exacto""Mensual o Trimestral; y ""35%"" o Gastos"))))</f>
        <v>53</v>
      </c>
      <c r="AG35" s="106">
        <f t="shared" ref="AG35:AH35" si="127">IF(AG30=AG2,0,IF(AND(AG30=AG1,AG32=AG3),AG31+AG33,IF(AND(AG30=AG1,AG32=AG4),AG31+AG34,"Escribir el texto exacto""Mensual o Trimestral; y ""35%"" o Gastos")))</f>
        <v>0</v>
      </c>
      <c r="AH35" s="106">
        <f t="shared" si="127"/>
        <v>0</v>
      </c>
      <c r="AI35" s="106">
        <f t="shared" ref="AI35" si="128">IF(AND(AH30=AH2,AH32=AG3),AG31+AH31+AI31+AG33+AH33+AI33,IF(AND(AH30=AH2,AH32=AG4),AG31+AH31+AI31+AG34+AH34+AI34,IF(AND(AH30=AH1,AH32=AH3),AH31+AH33,IF(AND(AH30=AH1,AH32=AH4),AH31+AH34,"Escribir el texto exacto""Mensual o Trimestral; y ""35%"" o Gastos"))))</f>
        <v>53</v>
      </c>
      <c r="AJ35" s="106">
        <f t="shared" ref="AJ35:AK35" si="129">IF(AJ30=AJ2,0,IF(AND(AJ30=AJ1,AJ32=AJ3),AJ31+AJ33,IF(AND(AJ30=AJ1,AJ32=AJ4),AJ31+AJ34,"Escribir el texto exacto""Mensual o Trimestral; y ""35%"" o Gastos")))</f>
        <v>0</v>
      </c>
      <c r="AK35" s="106">
        <f t="shared" si="129"/>
        <v>0</v>
      </c>
      <c r="AL35" s="106">
        <f t="shared" ref="AL35" si="130">IF(AND(AK30=AK2,AK32=AJ3),AJ31+AK31+AL31+AJ33+AK33+AL33,IF(AND(AK30=AK2,AK32=AJ4),AJ31+AK31+AL31+AJ34+AK34+AL34,IF(AND(AK30=AK1,AK32=AK3),AK31+AK33,IF(AND(AK30=AK1,AK32=AK4),AK31+AK34,"Escribir el texto exacto""Mensual o Trimestral; y ""35%"" o Gastos"))))</f>
        <v>53</v>
      </c>
      <c r="AM35" s="106">
        <f t="shared" ref="AM35:AN35" si="131">IF(AM30=AM2,0,IF(AND(AM30=AM1,AM32=AM3),AM31+AM33,IF(AND(AM30=AM1,AM32=AM4),AM31+AM34,"Escribir el texto exacto""Mensual o Trimestral; y ""35%"" o Gastos")))</f>
        <v>0</v>
      </c>
      <c r="AN35" s="106">
        <f t="shared" si="131"/>
        <v>0</v>
      </c>
      <c r="AO35" s="106">
        <f t="shared" ref="AO35" si="132">IF(AND(AN30=AN2,AN32=AM3),AM31+AN31+AO31+AM33+AN33+AO33,IF(AND(AN30=AN2,AN32=AM4),AM31+AN31+AO31+AM34+AN34+AO34,IF(AND(AN30=AN1,AN32=AN3),AN31+AN33,IF(AND(AN30=AN1,AN32=AN4),AN31+AN34,"Escribir el texto exacto""Mensual o Trimestral; y ""35%"" o Gastos"))))</f>
        <v>53</v>
      </c>
      <c r="AP35" s="123">
        <f t="shared" si="114"/>
        <v>212</v>
      </c>
      <c r="AQ35" s="122" t="s">
        <v>134</v>
      </c>
      <c r="AR35" s="106">
        <f t="shared" ref="AR35:AS35" si="133">IF(AR30=AR2,0,IF(AND(AR30=AR1,AR32=AR3),AR31+AR33,IF(AND(AR30=AR1,AR32=AR4),AR31+AR34,"Escribir el texto exacto""Mensual o Trimestral; y ""35%"" o Gastos")))</f>
        <v>0</v>
      </c>
      <c r="AS35" s="106">
        <f t="shared" si="133"/>
        <v>0</v>
      </c>
      <c r="AT35" s="106">
        <f t="shared" ref="AT35" si="134">IF(AND(AS30=AS2,AS32=AR3),AR31+AS31+AT31+AR33+AS33+AT33,IF(AND(AS30=AS2,AS32=AR4),AR31+AS31+AT31+AR34+AS34+AT34,IF(AND(AS30=AS1,AS32=AS3),AS31+AS33,IF(AND(AS30=AS1,AS32=AS4),AS31+AS34,"Escribir el texto exacto""Mensual o Trimestral; y ""35%"" o Gastos"))))</f>
        <v>53</v>
      </c>
      <c r="AU35" s="106">
        <f t="shared" ref="AU35:AV35" si="135">IF(AU30=AU2,0,IF(AND(AU30=AU1,AU32=AU3),AU31+AU33,IF(AND(AU30=AU1,AU32=AU4),AU31+AU34,"Escribir el texto exacto""Mensual o Trimestral; y ""35%"" o Gastos")))</f>
        <v>0</v>
      </c>
      <c r="AV35" s="106">
        <f t="shared" si="135"/>
        <v>0</v>
      </c>
      <c r="AW35" s="106">
        <f t="shared" ref="AW35" si="136">IF(AND(AV30=AV2,AV32=AU3),AU31+AV31+AW31+AU33+AV33+AW33,IF(AND(AV30=AV2,AV32=AU4),AU31+AV31+AW31+AU34+AV34+AW34,IF(AND(AV30=AV1,AV32=AV3),AV31+AV33,IF(AND(AV30=AV1,AV32=AV4),AV31+AV34,"Escribir el texto exacto""Mensual o Trimestral; y ""35%"" o Gastos"))))</f>
        <v>53</v>
      </c>
      <c r="AX35" s="106">
        <f t="shared" ref="AX35:AY35" si="137">IF(AX30=AX2,0,IF(AND(AX30=AX1,AX32=AX3),AX31+AX33,IF(AND(AX30=AX1,AX32=AX4),AX31+AX34,"Escribir el texto exacto""Mensual o Trimestral; y ""35%"" o Gastos")))</f>
        <v>0</v>
      </c>
      <c r="AY35" s="106">
        <f t="shared" si="137"/>
        <v>0</v>
      </c>
      <c r="AZ35" s="106">
        <f t="shared" ref="AZ35" si="138">IF(AND(AY30=AY2,AY32=AX3),AX31+AY31+AZ31+AX33+AY33+AZ33,IF(AND(AY30=AY2,AY32=AX4),AX31+AY31+AZ31+AX34+AY34+AZ34,IF(AND(AY30=AY1,AY32=AY3),AY31+AY33,IF(AND(AY30=AY1,AY32=AY4),AY31+AY34,"Escribir el texto exacto""Mensual o Trimestral; y ""35%"" o Gastos"))))</f>
        <v>53</v>
      </c>
      <c r="BA35" s="106">
        <f t="shared" ref="BA35:BB35" si="139">IF(BA30=BA2,0,IF(AND(BA30=BA1,BA32=BA3),BA31+BA33,IF(AND(BA30=BA1,BA32=BA4),BA31+BA34,"Escribir el texto exacto""Mensual o Trimestral; y ""35%"" o Gastos")))</f>
        <v>0</v>
      </c>
      <c r="BB35" s="106">
        <f t="shared" si="139"/>
        <v>0</v>
      </c>
      <c r="BC35" s="106">
        <f t="shared" ref="BC35" si="140">IF(AND(BB30=BB2,BB32=BA3),BA31+BB31+BC31+BA33+BB33+BC33,IF(AND(BB30=BB2,BB32=BA4),BA31+BB31+BC31+BA34+BB34+BC34,IF(AND(BB30=BB1,BB32=BB3),BB31+BB33,IF(AND(BB30=BB1,BB32=BB4),BB31+BB34,"Escribir el texto exacto""Mensual o Trimestral; y ""35%"" o Gastos"))))</f>
        <v>53</v>
      </c>
      <c r="BD35" s="123">
        <f t="shared" si="115"/>
        <v>212</v>
      </c>
      <c r="BE35" s="122" t="s">
        <v>134</v>
      </c>
      <c r="BF35" s="106">
        <f t="shared" ref="BF35:BG35" si="141">IF(BF30=BF2,0,IF(AND(BF30=BF1,BF32=BF3),BF31+BF33,IF(AND(BF30=BF1,BF32=BF4),BF31+BF34,"Escribir el texto exacto""Mensual o Trimestral; y ""35%"" o Gastos")))</f>
        <v>0</v>
      </c>
      <c r="BG35" s="106">
        <f t="shared" si="141"/>
        <v>0</v>
      </c>
      <c r="BH35" s="106">
        <f t="shared" ref="BH35" si="142">IF(AND(BG30=BG2,BG32=BF3),BF31+BG31+BH31+BF33+BG33+BH33,IF(AND(BG30=BG2,BG32=BF4),BF31+BG31+BH31+BF34+BG34+BH34,IF(AND(BG30=BG1,BG32=BG3),BG31+BG33,IF(AND(BG30=BG1,BG32=BG4),BG31+BG34,"Escribir el texto exacto""Mensual o Trimestral; y ""35%"" o Gastos"))))</f>
        <v>53</v>
      </c>
      <c r="BI35" s="106">
        <f t="shared" ref="BI35:BJ35" si="143">IF(BI30=BI2,0,IF(AND(BI30=BI1,BI32=BI3),BI31+BI33,IF(AND(BI30=BI1,BI32=BI4),BI31+BI34,"Escribir el texto exacto""Mensual o Trimestral; y ""35%"" o Gastos")))</f>
        <v>0</v>
      </c>
      <c r="BJ35" s="106">
        <f t="shared" si="143"/>
        <v>0</v>
      </c>
      <c r="BK35" s="106">
        <f t="shared" ref="BK35" si="144">IF(AND(BJ30=BJ2,BJ32=BI3),BI31+BJ31+BK31+BI33+BJ33+BK33,IF(AND(BJ30=BJ2,BJ32=BI4),BI31+BJ31+BK31+BI34+BJ34+BK34,IF(AND(BJ30=BJ1,BJ32=BJ3),BJ31+BJ33,IF(AND(BJ30=BJ1,BJ32=BJ4),BJ31+BJ34,"Escribir el texto exacto""Mensual o Trimestral; y ""35%"" o Gastos"))))</f>
        <v>53</v>
      </c>
      <c r="BL35" s="106">
        <f t="shared" ref="BL35:BM35" si="145">IF(BL30=BL2,0,IF(AND(BL30=BL1,BL32=BL3),BL31+BL33,IF(AND(BL30=BL1,BL32=BL4),BL31+BL34,"Escribir el texto exacto""Mensual o Trimestral; y ""35%"" o Gastos")))</f>
        <v>0</v>
      </c>
      <c r="BM35" s="106">
        <f t="shared" si="145"/>
        <v>0</v>
      </c>
      <c r="BN35" s="106">
        <f t="shared" ref="BN35" si="146">IF(AND(BM30=BM2,BM32=BL3),BL31+BM31+BN31+BL33+BM33+BN33,IF(AND(BM30=BM2,BM32=BL4),BL31+BM31+BN31+BL34+BM34+BN34,IF(AND(BM30=BM1,BM32=BM3),BM31+BM33,IF(AND(BM30=BM1,BM32=BM4),BM31+BM34,"Escribir el texto exacto""Mensual o Trimestral; y ""35%"" o Gastos"))))</f>
        <v>53</v>
      </c>
      <c r="BO35" s="106">
        <f t="shared" ref="BO35:BP35" si="147">IF(BO30=BO2,0,IF(AND(BO30=BO1,BO32=BO3),BO31+BO33,IF(AND(BO30=BO1,BO32=BO4),BO31+BO34,"Escribir el texto exacto""Mensual o Trimestral; y ""35%"" o Gastos")))</f>
        <v>0</v>
      </c>
      <c r="BP35" s="106">
        <f t="shared" si="147"/>
        <v>0</v>
      </c>
      <c r="BQ35" s="106">
        <f t="shared" ref="BQ35" si="148">IF(AND(BP30=BP2,BP32=BO3),BO31+BP31+BQ31+BO33+BP33+BQ33,IF(AND(BP30=BP2,BP32=BO4),BO31+BP31+BQ31+BO34+BP34+BQ34,IF(AND(BP30=BP1,BP32=BP3),BP31+BP33,IF(AND(BP30=BP1,BP32=BP4),BP31+BP34,"Escribir el texto exacto""Mensual o Trimestral; y ""35%"" o Gastos"))))</f>
        <v>53</v>
      </c>
      <c r="BR35" s="123">
        <f t="shared" si="116"/>
        <v>212</v>
      </c>
    </row>
    <row r="36" spans="1:70" s="5" customFormat="1" ht="15" customHeight="1" thickBot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0"/>
      <c r="O36" s="48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0"/>
      <c r="AC36" s="48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0"/>
      <c r="AQ36" s="48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0"/>
      <c r="BE36" s="48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0"/>
    </row>
    <row r="37" spans="1:70" s="5" customFormat="1" ht="19.5" thickBot="1">
      <c r="A37" s="312" t="s">
        <v>133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4"/>
      <c r="O37" s="312" t="s">
        <v>133</v>
      </c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4"/>
      <c r="AC37" s="312" t="s">
        <v>133</v>
      </c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4"/>
      <c r="AQ37" s="312" t="s">
        <v>133</v>
      </c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4"/>
      <c r="BE37" s="335" t="s">
        <v>150</v>
      </c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336"/>
      <c r="BR37" s="337"/>
    </row>
    <row r="38" spans="1:70" s="7" customFormat="1" ht="15.75" customHeight="1">
      <c r="A38" s="132" t="s">
        <v>99</v>
      </c>
      <c r="B38" s="133">
        <v>43466</v>
      </c>
      <c r="C38" s="134">
        <v>43497</v>
      </c>
      <c r="D38" s="134">
        <v>43525</v>
      </c>
      <c r="E38" s="134">
        <v>43556</v>
      </c>
      <c r="F38" s="134">
        <v>43586</v>
      </c>
      <c r="G38" s="134">
        <v>43617</v>
      </c>
      <c r="H38" s="134">
        <v>43647</v>
      </c>
      <c r="I38" s="134">
        <v>43678</v>
      </c>
      <c r="J38" s="134">
        <v>43709</v>
      </c>
      <c r="K38" s="134">
        <v>43739</v>
      </c>
      <c r="L38" s="134">
        <v>43770</v>
      </c>
      <c r="M38" s="135">
        <v>43800</v>
      </c>
      <c r="N38" s="275" t="s">
        <v>66</v>
      </c>
      <c r="O38" s="132" t="s">
        <v>99</v>
      </c>
      <c r="P38" s="133">
        <v>43831</v>
      </c>
      <c r="Q38" s="134">
        <v>43862</v>
      </c>
      <c r="R38" s="134">
        <v>43891</v>
      </c>
      <c r="S38" s="134">
        <v>43922</v>
      </c>
      <c r="T38" s="134">
        <v>43952</v>
      </c>
      <c r="U38" s="134">
        <v>43983</v>
      </c>
      <c r="V38" s="134">
        <v>44013</v>
      </c>
      <c r="W38" s="134">
        <v>44044</v>
      </c>
      <c r="X38" s="134">
        <v>44075</v>
      </c>
      <c r="Y38" s="134">
        <v>44105</v>
      </c>
      <c r="Z38" s="134">
        <v>44136</v>
      </c>
      <c r="AA38" s="135">
        <v>44166</v>
      </c>
      <c r="AB38" s="275" t="s">
        <v>66</v>
      </c>
      <c r="AC38" s="132" t="s">
        <v>99</v>
      </c>
      <c r="AD38" s="133">
        <v>44197</v>
      </c>
      <c r="AE38" s="134">
        <v>44228</v>
      </c>
      <c r="AF38" s="134">
        <v>44256</v>
      </c>
      <c r="AG38" s="134">
        <v>44287</v>
      </c>
      <c r="AH38" s="134">
        <v>44317</v>
      </c>
      <c r="AI38" s="134">
        <v>44348</v>
      </c>
      <c r="AJ38" s="134">
        <v>44378</v>
      </c>
      <c r="AK38" s="134">
        <v>44409</v>
      </c>
      <c r="AL38" s="134">
        <v>44440</v>
      </c>
      <c r="AM38" s="134">
        <v>44470</v>
      </c>
      <c r="AN38" s="134">
        <v>44501</v>
      </c>
      <c r="AO38" s="135">
        <v>44531</v>
      </c>
      <c r="AP38" s="275" t="s">
        <v>66</v>
      </c>
      <c r="AQ38" s="132" t="s">
        <v>99</v>
      </c>
      <c r="AR38" s="133">
        <v>44562</v>
      </c>
      <c r="AS38" s="134">
        <v>44593</v>
      </c>
      <c r="AT38" s="134">
        <v>44621</v>
      </c>
      <c r="AU38" s="134">
        <v>44652</v>
      </c>
      <c r="AV38" s="134">
        <v>44682</v>
      </c>
      <c r="AW38" s="134">
        <v>44713</v>
      </c>
      <c r="AX38" s="134">
        <v>44743</v>
      </c>
      <c r="AY38" s="134">
        <v>44774</v>
      </c>
      <c r="AZ38" s="134">
        <v>44805</v>
      </c>
      <c r="BA38" s="134">
        <v>44835</v>
      </c>
      <c r="BB38" s="134">
        <v>44866</v>
      </c>
      <c r="BC38" s="135">
        <v>44896</v>
      </c>
      <c r="BD38" s="275" t="s">
        <v>66</v>
      </c>
      <c r="BE38" s="327" t="s">
        <v>99</v>
      </c>
      <c r="BF38" s="328">
        <v>44927</v>
      </c>
      <c r="BG38" s="129">
        <v>44958</v>
      </c>
      <c r="BH38" s="129">
        <v>44986</v>
      </c>
      <c r="BI38" s="129">
        <v>45017</v>
      </c>
      <c r="BJ38" s="129">
        <v>45047</v>
      </c>
      <c r="BK38" s="129">
        <v>45078</v>
      </c>
      <c r="BL38" s="129">
        <v>45108</v>
      </c>
      <c r="BM38" s="129">
        <v>45139</v>
      </c>
      <c r="BN38" s="129">
        <v>45170</v>
      </c>
      <c r="BO38" s="129">
        <v>45200</v>
      </c>
      <c r="BP38" s="129">
        <v>45231</v>
      </c>
      <c r="BQ38" s="329">
        <v>45261</v>
      </c>
      <c r="BR38" s="264" t="s">
        <v>66</v>
      </c>
    </row>
    <row r="39" spans="1:70" s="7" customFormat="1" ht="15.75" customHeight="1" thickBot="1">
      <c r="A39" s="130" t="s">
        <v>100</v>
      </c>
      <c r="B39" s="278" t="s">
        <v>95</v>
      </c>
      <c r="C39" s="279"/>
      <c r="D39" s="279"/>
      <c r="E39" s="273" t="s">
        <v>9</v>
      </c>
      <c r="F39" s="273"/>
      <c r="G39" s="273"/>
      <c r="H39" s="273" t="s">
        <v>10</v>
      </c>
      <c r="I39" s="273"/>
      <c r="J39" s="273"/>
      <c r="K39" s="273" t="s">
        <v>11</v>
      </c>
      <c r="L39" s="273"/>
      <c r="M39" s="274"/>
      <c r="N39" s="276"/>
      <c r="O39" s="130" t="s">
        <v>100</v>
      </c>
      <c r="P39" s="278" t="s">
        <v>95</v>
      </c>
      <c r="Q39" s="279"/>
      <c r="R39" s="279"/>
      <c r="S39" s="273" t="s">
        <v>9</v>
      </c>
      <c r="T39" s="273"/>
      <c r="U39" s="273"/>
      <c r="V39" s="273" t="s">
        <v>10</v>
      </c>
      <c r="W39" s="273"/>
      <c r="X39" s="273"/>
      <c r="Y39" s="273" t="s">
        <v>11</v>
      </c>
      <c r="Z39" s="273"/>
      <c r="AA39" s="274"/>
      <c r="AB39" s="276"/>
      <c r="AC39" s="130" t="s">
        <v>100</v>
      </c>
      <c r="AD39" s="278" t="s">
        <v>95</v>
      </c>
      <c r="AE39" s="279"/>
      <c r="AF39" s="279"/>
      <c r="AG39" s="273" t="s">
        <v>9</v>
      </c>
      <c r="AH39" s="273"/>
      <c r="AI39" s="273"/>
      <c r="AJ39" s="273" t="s">
        <v>10</v>
      </c>
      <c r="AK39" s="273"/>
      <c r="AL39" s="273"/>
      <c r="AM39" s="273" t="s">
        <v>11</v>
      </c>
      <c r="AN39" s="273"/>
      <c r="AO39" s="274"/>
      <c r="AP39" s="276"/>
      <c r="AQ39" s="130" t="s">
        <v>100</v>
      </c>
      <c r="AR39" s="278" t="s">
        <v>95</v>
      </c>
      <c r="AS39" s="279"/>
      <c r="AT39" s="279"/>
      <c r="AU39" s="273" t="s">
        <v>9</v>
      </c>
      <c r="AV39" s="273"/>
      <c r="AW39" s="273"/>
      <c r="AX39" s="273" t="s">
        <v>10</v>
      </c>
      <c r="AY39" s="273"/>
      <c r="AZ39" s="273"/>
      <c r="BA39" s="273" t="s">
        <v>11</v>
      </c>
      <c r="BB39" s="273"/>
      <c r="BC39" s="274"/>
      <c r="BD39" s="276"/>
      <c r="BE39" s="330" t="s">
        <v>100</v>
      </c>
      <c r="BF39" s="331" t="s">
        <v>95</v>
      </c>
      <c r="BG39" s="332"/>
      <c r="BH39" s="332"/>
      <c r="BI39" s="333" t="s">
        <v>9</v>
      </c>
      <c r="BJ39" s="333"/>
      <c r="BK39" s="333"/>
      <c r="BL39" s="333" t="s">
        <v>10</v>
      </c>
      <c r="BM39" s="333"/>
      <c r="BN39" s="333"/>
      <c r="BO39" s="333" t="s">
        <v>11</v>
      </c>
      <c r="BP39" s="333"/>
      <c r="BQ39" s="334"/>
      <c r="BR39" s="326"/>
    </row>
    <row r="40" spans="1:70" s="31" customFormat="1" ht="15.75" thickBot="1">
      <c r="A40" s="130" t="s">
        <v>132</v>
      </c>
      <c r="B40" s="131" t="str">
        <f t="shared" ref="B40:C40" si="149">B24</f>
        <v>Trimestral</v>
      </c>
      <c r="C40" s="131" t="str">
        <f t="shared" si="149"/>
        <v>Trimestral</v>
      </c>
      <c r="D40" s="131" t="str">
        <f t="shared" ref="D40" si="150">D24</f>
        <v>Trimestral</v>
      </c>
      <c r="E40" s="131" t="str">
        <f t="shared" ref="E40:M40" si="151">E24</f>
        <v>Trimestral</v>
      </c>
      <c r="F40" s="131" t="str">
        <f t="shared" si="151"/>
        <v>Trimestral</v>
      </c>
      <c r="G40" s="131" t="str">
        <f t="shared" si="151"/>
        <v>Trimestral</v>
      </c>
      <c r="H40" s="131" t="str">
        <f t="shared" si="151"/>
        <v>Trimestral</v>
      </c>
      <c r="I40" s="131" t="str">
        <f t="shared" si="151"/>
        <v>Trimestral</v>
      </c>
      <c r="J40" s="131" t="str">
        <f t="shared" si="151"/>
        <v>Trimestral</v>
      </c>
      <c r="K40" s="131" t="str">
        <f t="shared" si="151"/>
        <v>Trimestral</v>
      </c>
      <c r="L40" s="131" t="str">
        <f t="shared" si="151"/>
        <v>Trimestral</v>
      </c>
      <c r="M40" s="131" t="str">
        <f t="shared" si="151"/>
        <v>Trimestral</v>
      </c>
      <c r="N40" s="277"/>
      <c r="O40" s="130" t="s">
        <v>132</v>
      </c>
      <c r="P40" s="131" t="str">
        <f t="shared" ref="P40:AA40" si="152">P24</f>
        <v>Trimestral</v>
      </c>
      <c r="Q40" s="131" t="str">
        <f t="shared" si="152"/>
        <v>Trimestral</v>
      </c>
      <c r="R40" s="131" t="str">
        <f t="shared" si="152"/>
        <v>Trimestral</v>
      </c>
      <c r="S40" s="131" t="str">
        <f t="shared" si="152"/>
        <v>Trimestral</v>
      </c>
      <c r="T40" s="131" t="str">
        <f t="shared" si="152"/>
        <v>Trimestral</v>
      </c>
      <c r="U40" s="131" t="str">
        <f t="shared" si="152"/>
        <v>Trimestral</v>
      </c>
      <c r="V40" s="131" t="str">
        <f t="shared" si="152"/>
        <v>Trimestral</v>
      </c>
      <c r="W40" s="131" t="str">
        <f t="shared" si="152"/>
        <v>Trimestral</v>
      </c>
      <c r="X40" s="131" t="str">
        <f t="shared" si="152"/>
        <v>Trimestral</v>
      </c>
      <c r="Y40" s="131" t="str">
        <f t="shared" si="152"/>
        <v>Trimestral</v>
      </c>
      <c r="Z40" s="131" t="str">
        <f t="shared" si="152"/>
        <v>Trimestral</v>
      </c>
      <c r="AA40" s="131" t="str">
        <f t="shared" si="152"/>
        <v>Trimestral</v>
      </c>
      <c r="AB40" s="277"/>
      <c r="AC40" s="130" t="s">
        <v>132</v>
      </c>
      <c r="AD40" s="131" t="str">
        <f t="shared" ref="AD40:AO40" si="153">AD24</f>
        <v>Trimestral</v>
      </c>
      <c r="AE40" s="131" t="str">
        <f t="shared" si="153"/>
        <v>Trimestral</v>
      </c>
      <c r="AF40" s="131" t="str">
        <f t="shared" si="153"/>
        <v>Trimestral</v>
      </c>
      <c r="AG40" s="131" t="str">
        <f t="shared" si="153"/>
        <v>Trimestral</v>
      </c>
      <c r="AH40" s="131" t="str">
        <f t="shared" si="153"/>
        <v>Trimestral</v>
      </c>
      <c r="AI40" s="131" t="str">
        <f t="shared" si="153"/>
        <v>Trimestral</v>
      </c>
      <c r="AJ40" s="131" t="str">
        <f t="shared" si="153"/>
        <v>Trimestral</v>
      </c>
      <c r="AK40" s="131" t="str">
        <f t="shared" si="153"/>
        <v>Trimestral</v>
      </c>
      <c r="AL40" s="131" t="str">
        <f t="shared" si="153"/>
        <v>Trimestral</v>
      </c>
      <c r="AM40" s="131" t="str">
        <f t="shared" si="153"/>
        <v>Trimestral</v>
      </c>
      <c r="AN40" s="131" t="str">
        <f t="shared" si="153"/>
        <v>Trimestral</v>
      </c>
      <c r="AO40" s="131" t="str">
        <f t="shared" si="153"/>
        <v>Trimestral</v>
      </c>
      <c r="AP40" s="277"/>
      <c r="AQ40" s="130" t="s">
        <v>132</v>
      </c>
      <c r="AR40" s="131" t="str">
        <f t="shared" ref="AR40:BC40" si="154">AR24</f>
        <v>Trimestral</v>
      </c>
      <c r="AS40" s="131" t="str">
        <f t="shared" si="154"/>
        <v>Trimestral</v>
      </c>
      <c r="AT40" s="131" t="str">
        <f t="shared" si="154"/>
        <v>Trimestral</v>
      </c>
      <c r="AU40" s="131" t="str">
        <f t="shared" si="154"/>
        <v>Trimestral</v>
      </c>
      <c r="AV40" s="131" t="str">
        <f t="shared" si="154"/>
        <v>Trimestral</v>
      </c>
      <c r="AW40" s="131" t="str">
        <f t="shared" si="154"/>
        <v>Trimestral</v>
      </c>
      <c r="AX40" s="131" t="str">
        <f t="shared" si="154"/>
        <v>Trimestral</v>
      </c>
      <c r="AY40" s="131" t="str">
        <f t="shared" si="154"/>
        <v>Trimestral</v>
      </c>
      <c r="AZ40" s="131" t="str">
        <f t="shared" si="154"/>
        <v>Trimestral</v>
      </c>
      <c r="BA40" s="131" t="str">
        <f t="shared" si="154"/>
        <v>Trimestral</v>
      </c>
      <c r="BB40" s="131" t="str">
        <f t="shared" si="154"/>
        <v>Trimestral</v>
      </c>
      <c r="BC40" s="131" t="str">
        <f t="shared" si="154"/>
        <v>Trimestral</v>
      </c>
      <c r="BD40" s="277"/>
      <c r="BE40" s="130" t="s">
        <v>132</v>
      </c>
      <c r="BF40" s="131" t="str">
        <f t="shared" ref="BF40:BQ40" si="155">BF24</f>
        <v>Trimestral</v>
      </c>
      <c r="BG40" s="131" t="str">
        <f t="shared" si="155"/>
        <v>Trimestral</v>
      </c>
      <c r="BH40" s="131" t="str">
        <f t="shared" si="155"/>
        <v>Trimestral</v>
      </c>
      <c r="BI40" s="131" t="str">
        <f t="shared" si="155"/>
        <v>Trimestral</v>
      </c>
      <c r="BJ40" s="131" t="str">
        <f t="shared" si="155"/>
        <v>Trimestral</v>
      </c>
      <c r="BK40" s="131" t="str">
        <f t="shared" si="155"/>
        <v>Trimestral</v>
      </c>
      <c r="BL40" s="131" t="str">
        <f t="shared" si="155"/>
        <v>Trimestral</v>
      </c>
      <c r="BM40" s="131" t="str">
        <f t="shared" si="155"/>
        <v>Trimestral</v>
      </c>
      <c r="BN40" s="131" t="str">
        <f t="shared" si="155"/>
        <v>Trimestral</v>
      </c>
      <c r="BO40" s="131" t="str">
        <f t="shared" si="155"/>
        <v>Trimestral</v>
      </c>
      <c r="BP40" s="131" t="str">
        <f t="shared" si="155"/>
        <v>Trimestral</v>
      </c>
      <c r="BQ40" s="131" t="str">
        <f t="shared" si="155"/>
        <v>Trimestral</v>
      </c>
      <c r="BR40" s="265"/>
    </row>
    <row r="41" spans="1:70">
      <c r="A41" s="136" t="s">
        <v>96</v>
      </c>
      <c r="B41" s="137">
        <f t="shared" ref="B41:C41" si="156">B25</f>
        <v>0</v>
      </c>
      <c r="C41" s="138">
        <f t="shared" si="156"/>
        <v>0</v>
      </c>
      <c r="D41" s="138">
        <f t="shared" ref="D41" si="157">D25</f>
        <v>300</v>
      </c>
      <c r="E41" s="138">
        <f t="shared" ref="E41:M41" si="158">E25</f>
        <v>0</v>
      </c>
      <c r="F41" s="138">
        <f t="shared" si="158"/>
        <v>0</v>
      </c>
      <c r="G41" s="138">
        <f t="shared" si="158"/>
        <v>300</v>
      </c>
      <c r="H41" s="138">
        <f t="shared" si="158"/>
        <v>0</v>
      </c>
      <c r="I41" s="138">
        <f t="shared" si="158"/>
        <v>0</v>
      </c>
      <c r="J41" s="138">
        <f t="shared" si="158"/>
        <v>300</v>
      </c>
      <c r="K41" s="138">
        <f t="shared" si="158"/>
        <v>0</v>
      </c>
      <c r="L41" s="138">
        <f t="shared" si="158"/>
        <v>0</v>
      </c>
      <c r="M41" s="139">
        <f t="shared" si="158"/>
        <v>300</v>
      </c>
      <c r="N41" s="140">
        <f t="shared" ref="N41:N42" si="159">SUM(B41:M41)</f>
        <v>1200</v>
      </c>
      <c r="O41" s="136" t="s">
        <v>96</v>
      </c>
      <c r="P41" s="137">
        <f t="shared" ref="P41:AA41" si="160">P25</f>
        <v>0</v>
      </c>
      <c r="Q41" s="138">
        <f t="shared" si="160"/>
        <v>0</v>
      </c>
      <c r="R41" s="138">
        <f t="shared" si="160"/>
        <v>300</v>
      </c>
      <c r="S41" s="138">
        <f t="shared" si="160"/>
        <v>0</v>
      </c>
      <c r="T41" s="138">
        <f t="shared" si="160"/>
        <v>0</v>
      </c>
      <c r="U41" s="138">
        <f t="shared" si="160"/>
        <v>300</v>
      </c>
      <c r="V41" s="138">
        <f t="shared" si="160"/>
        <v>0</v>
      </c>
      <c r="W41" s="138">
        <f t="shared" si="160"/>
        <v>0</v>
      </c>
      <c r="X41" s="138">
        <f t="shared" si="160"/>
        <v>300</v>
      </c>
      <c r="Y41" s="138">
        <f t="shared" si="160"/>
        <v>0</v>
      </c>
      <c r="Z41" s="138">
        <f t="shared" si="160"/>
        <v>0</v>
      </c>
      <c r="AA41" s="139">
        <f t="shared" si="160"/>
        <v>150</v>
      </c>
      <c r="AB41" s="140">
        <f t="shared" ref="AB41:AB42" si="161">SUM(P41:AA41)</f>
        <v>1050</v>
      </c>
      <c r="AC41" s="136" t="s">
        <v>96</v>
      </c>
      <c r="AD41" s="137">
        <f t="shared" ref="AD41:AO41" si="162">AD25</f>
        <v>0</v>
      </c>
      <c r="AE41" s="138">
        <f t="shared" si="162"/>
        <v>0</v>
      </c>
      <c r="AF41" s="138">
        <f t="shared" si="162"/>
        <v>150</v>
      </c>
      <c r="AG41" s="138">
        <f t="shared" si="162"/>
        <v>0</v>
      </c>
      <c r="AH41" s="138">
        <f t="shared" si="162"/>
        <v>0</v>
      </c>
      <c r="AI41" s="138">
        <f t="shared" si="162"/>
        <v>150</v>
      </c>
      <c r="AJ41" s="138">
        <f t="shared" si="162"/>
        <v>0</v>
      </c>
      <c r="AK41" s="138">
        <f t="shared" si="162"/>
        <v>0</v>
      </c>
      <c r="AL41" s="138">
        <f t="shared" si="162"/>
        <v>150</v>
      </c>
      <c r="AM41" s="138">
        <f t="shared" si="162"/>
        <v>0</v>
      </c>
      <c r="AN41" s="138">
        <f t="shared" si="162"/>
        <v>0</v>
      </c>
      <c r="AO41" s="139">
        <f t="shared" si="162"/>
        <v>150</v>
      </c>
      <c r="AP41" s="140">
        <f t="shared" ref="AP41:AP42" si="163">SUM(AD41:AO41)</f>
        <v>600</v>
      </c>
      <c r="AQ41" s="136" t="s">
        <v>96</v>
      </c>
      <c r="AR41" s="137">
        <f t="shared" ref="AR41:BC41" si="164">AR25</f>
        <v>0</v>
      </c>
      <c r="AS41" s="138">
        <f t="shared" si="164"/>
        <v>0</v>
      </c>
      <c r="AT41" s="138">
        <f t="shared" si="164"/>
        <v>150</v>
      </c>
      <c r="AU41" s="138">
        <f t="shared" si="164"/>
        <v>0</v>
      </c>
      <c r="AV41" s="138">
        <f t="shared" si="164"/>
        <v>0</v>
      </c>
      <c r="AW41" s="138">
        <f t="shared" si="164"/>
        <v>150</v>
      </c>
      <c r="AX41" s="138">
        <f t="shared" si="164"/>
        <v>0</v>
      </c>
      <c r="AY41" s="138">
        <f t="shared" si="164"/>
        <v>0</v>
      </c>
      <c r="AZ41" s="138">
        <f t="shared" si="164"/>
        <v>150</v>
      </c>
      <c r="BA41" s="138">
        <f t="shared" si="164"/>
        <v>0</v>
      </c>
      <c r="BB41" s="138">
        <f t="shared" si="164"/>
        <v>0</v>
      </c>
      <c r="BC41" s="139">
        <f t="shared" si="164"/>
        <v>150</v>
      </c>
      <c r="BD41" s="140">
        <f t="shared" ref="BD41:BD42" si="165">SUM(AR41:BC41)</f>
        <v>600</v>
      </c>
      <c r="BE41" s="136" t="s">
        <v>96</v>
      </c>
      <c r="BF41" s="137">
        <f t="shared" ref="BF41:BQ41" si="166">BF25</f>
        <v>0</v>
      </c>
      <c r="BG41" s="138">
        <f t="shared" si="166"/>
        <v>0</v>
      </c>
      <c r="BH41" s="138">
        <f t="shared" si="166"/>
        <v>150</v>
      </c>
      <c r="BI41" s="138">
        <f t="shared" si="166"/>
        <v>0</v>
      </c>
      <c r="BJ41" s="138">
        <f t="shared" si="166"/>
        <v>0</v>
      </c>
      <c r="BK41" s="138">
        <f t="shared" si="166"/>
        <v>150</v>
      </c>
      <c r="BL41" s="138">
        <f t="shared" si="166"/>
        <v>0</v>
      </c>
      <c r="BM41" s="138">
        <f t="shared" si="166"/>
        <v>0</v>
      </c>
      <c r="BN41" s="138">
        <f t="shared" si="166"/>
        <v>150</v>
      </c>
      <c r="BO41" s="138">
        <f t="shared" si="166"/>
        <v>0</v>
      </c>
      <c r="BP41" s="138">
        <f t="shared" si="166"/>
        <v>0</v>
      </c>
      <c r="BQ41" s="139">
        <f t="shared" si="166"/>
        <v>150</v>
      </c>
      <c r="BR41" s="140">
        <f t="shared" ref="BR41:BR42" si="167">SUM(BF41:BQ41)</f>
        <v>600</v>
      </c>
    </row>
    <row r="42" spans="1:70" ht="15.75" thickBot="1">
      <c r="A42" s="141" t="s">
        <v>131</v>
      </c>
      <c r="B42" s="142">
        <f t="shared" ref="B42:C42" si="168">B35</f>
        <v>0</v>
      </c>
      <c r="C42" s="143">
        <f t="shared" si="168"/>
        <v>0</v>
      </c>
      <c r="D42" s="143">
        <f t="shared" ref="D42" si="169">D35</f>
        <v>305</v>
      </c>
      <c r="E42" s="143">
        <f t="shared" ref="E42:M42" si="170">E35</f>
        <v>0</v>
      </c>
      <c r="F42" s="143">
        <f t="shared" si="170"/>
        <v>0</v>
      </c>
      <c r="G42" s="143">
        <f t="shared" si="170"/>
        <v>105</v>
      </c>
      <c r="H42" s="143">
        <f t="shared" si="170"/>
        <v>0</v>
      </c>
      <c r="I42" s="143">
        <f t="shared" si="170"/>
        <v>0</v>
      </c>
      <c r="J42" s="143">
        <f t="shared" si="170"/>
        <v>105</v>
      </c>
      <c r="K42" s="143">
        <f t="shared" si="170"/>
        <v>0</v>
      </c>
      <c r="L42" s="143">
        <f t="shared" si="170"/>
        <v>0</v>
      </c>
      <c r="M42" s="144">
        <f t="shared" si="170"/>
        <v>105</v>
      </c>
      <c r="N42" s="145">
        <f t="shared" si="159"/>
        <v>620</v>
      </c>
      <c r="O42" s="141" t="s">
        <v>131</v>
      </c>
      <c r="P42" s="142">
        <f t="shared" ref="P42:AA42" si="171">P35</f>
        <v>0</v>
      </c>
      <c r="Q42" s="143">
        <f t="shared" si="171"/>
        <v>0</v>
      </c>
      <c r="R42" s="143">
        <f t="shared" si="171"/>
        <v>105</v>
      </c>
      <c r="S42" s="143">
        <f t="shared" si="171"/>
        <v>0</v>
      </c>
      <c r="T42" s="143">
        <f t="shared" si="171"/>
        <v>0</v>
      </c>
      <c r="U42" s="143">
        <f t="shared" si="171"/>
        <v>105</v>
      </c>
      <c r="V42" s="143">
        <f t="shared" si="171"/>
        <v>0</v>
      </c>
      <c r="W42" s="143">
        <f t="shared" si="171"/>
        <v>0</v>
      </c>
      <c r="X42" s="143">
        <f t="shared" si="171"/>
        <v>105</v>
      </c>
      <c r="Y42" s="143">
        <f t="shared" si="171"/>
        <v>0</v>
      </c>
      <c r="Z42" s="143">
        <f t="shared" si="171"/>
        <v>0</v>
      </c>
      <c r="AA42" s="144">
        <f t="shared" si="171"/>
        <v>53</v>
      </c>
      <c r="AB42" s="145">
        <f t="shared" si="161"/>
        <v>368</v>
      </c>
      <c r="AC42" s="141" t="s">
        <v>131</v>
      </c>
      <c r="AD42" s="142">
        <f t="shared" ref="AD42:AO42" si="172">AD35</f>
        <v>0</v>
      </c>
      <c r="AE42" s="143">
        <f t="shared" si="172"/>
        <v>0</v>
      </c>
      <c r="AF42" s="143">
        <f t="shared" si="172"/>
        <v>53</v>
      </c>
      <c r="AG42" s="143">
        <f t="shared" si="172"/>
        <v>0</v>
      </c>
      <c r="AH42" s="143">
        <f t="shared" si="172"/>
        <v>0</v>
      </c>
      <c r="AI42" s="143">
        <f t="shared" si="172"/>
        <v>53</v>
      </c>
      <c r="AJ42" s="143">
        <f t="shared" si="172"/>
        <v>0</v>
      </c>
      <c r="AK42" s="143">
        <f t="shared" si="172"/>
        <v>0</v>
      </c>
      <c r="AL42" s="143">
        <f t="shared" si="172"/>
        <v>53</v>
      </c>
      <c r="AM42" s="143">
        <f t="shared" si="172"/>
        <v>0</v>
      </c>
      <c r="AN42" s="143">
        <f t="shared" si="172"/>
        <v>0</v>
      </c>
      <c r="AO42" s="144">
        <f t="shared" si="172"/>
        <v>53</v>
      </c>
      <c r="AP42" s="145">
        <f t="shared" si="163"/>
        <v>212</v>
      </c>
      <c r="AQ42" s="141" t="s">
        <v>131</v>
      </c>
      <c r="AR42" s="142">
        <f t="shared" ref="AR42:BC42" si="173">AR35</f>
        <v>0</v>
      </c>
      <c r="AS42" s="143">
        <f t="shared" si="173"/>
        <v>0</v>
      </c>
      <c r="AT42" s="143">
        <f t="shared" si="173"/>
        <v>53</v>
      </c>
      <c r="AU42" s="143">
        <f t="shared" si="173"/>
        <v>0</v>
      </c>
      <c r="AV42" s="143">
        <f t="shared" si="173"/>
        <v>0</v>
      </c>
      <c r="AW42" s="143">
        <f t="shared" si="173"/>
        <v>53</v>
      </c>
      <c r="AX42" s="143">
        <f t="shared" si="173"/>
        <v>0</v>
      </c>
      <c r="AY42" s="143">
        <f t="shared" si="173"/>
        <v>0</v>
      </c>
      <c r="AZ42" s="143">
        <f t="shared" si="173"/>
        <v>53</v>
      </c>
      <c r="BA42" s="143">
        <f t="shared" si="173"/>
        <v>0</v>
      </c>
      <c r="BB42" s="143">
        <f t="shared" si="173"/>
        <v>0</v>
      </c>
      <c r="BC42" s="144">
        <f t="shared" si="173"/>
        <v>53</v>
      </c>
      <c r="BD42" s="145">
        <f t="shared" si="165"/>
        <v>212</v>
      </c>
      <c r="BE42" s="141" t="s">
        <v>131</v>
      </c>
      <c r="BF42" s="142">
        <f t="shared" ref="BF42:BQ42" si="174">BF35</f>
        <v>0</v>
      </c>
      <c r="BG42" s="143">
        <f t="shared" si="174"/>
        <v>0</v>
      </c>
      <c r="BH42" s="143">
        <f t="shared" si="174"/>
        <v>53</v>
      </c>
      <c r="BI42" s="143">
        <f t="shared" si="174"/>
        <v>0</v>
      </c>
      <c r="BJ42" s="143">
        <f t="shared" si="174"/>
        <v>0</v>
      </c>
      <c r="BK42" s="143">
        <f t="shared" si="174"/>
        <v>53</v>
      </c>
      <c r="BL42" s="143">
        <f t="shared" si="174"/>
        <v>0</v>
      </c>
      <c r="BM42" s="143">
        <f t="shared" si="174"/>
        <v>0</v>
      </c>
      <c r="BN42" s="143">
        <f t="shared" si="174"/>
        <v>53</v>
      </c>
      <c r="BO42" s="143">
        <f t="shared" si="174"/>
        <v>0</v>
      </c>
      <c r="BP42" s="143">
        <f t="shared" si="174"/>
        <v>0</v>
      </c>
      <c r="BQ42" s="144">
        <f t="shared" si="174"/>
        <v>53</v>
      </c>
      <c r="BR42" s="145">
        <f t="shared" si="167"/>
        <v>212</v>
      </c>
    </row>
    <row r="43" spans="1:70" s="31" customFormat="1" ht="15.75" thickBot="1">
      <c r="A43" s="146" t="s">
        <v>12</v>
      </c>
      <c r="B43" s="78">
        <f t="shared" ref="B43" si="175">IF(B41-B42&lt;=0,0,B41-B42)</f>
        <v>0</v>
      </c>
      <c r="C43" s="79">
        <f t="shared" ref="C43" si="176">IF(C41-C42&lt;=0,0,C41-C42)</f>
        <v>0</v>
      </c>
      <c r="D43" s="79">
        <f t="shared" ref="D43" si="177">IF(D41-D42&lt;=0,0,D41-D42)</f>
        <v>0</v>
      </c>
      <c r="E43" s="79">
        <f t="shared" ref="E43" si="178">IF(E41-E42&lt;=0,0,E41-E42)</f>
        <v>0</v>
      </c>
      <c r="F43" s="79">
        <f t="shared" ref="F43" si="179">IF(F41-F42&lt;=0,0,F41-F42)</f>
        <v>0</v>
      </c>
      <c r="G43" s="79">
        <f t="shared" ref="G43" si="180">IF(G41-G42&lt;=0,0,G41-G42)</f>
        <v>195</v>
      </c>
      <c r="H43" s="79">
        <f t="shared" ref="H43" si="181">IF(H41-H42&lt;=0,0,H41-H42)</f>
        <v>0</v>
      </c>
      <c r="I43" s="79">
        <f t="shared" ref="I43" si="182">IF(I41-I42&lt;=0,0,I41-I42)</f>
        <v>0</v>
      </c>
      <c r="J43" s="79">
        <f t="shared" ref="J43" si="183">IF(J41-J42&lt;=0,0,J41-J42)</f>
        <v>195</v>
      </c>
      <c r="K43" s="79">
        <f t="shared" ref="K43" si="184">IF(K41-K42&lt;=0,0,K41-K42)</f>
        <v>0</v>
      </c>
      <c r="L43" s="79">
        <f t="shared" ref="L43" si="185">IF(L41-L42&lt;=0,0,L41-L42)</f>
        <v>0</v>
      </c>
      <c r="M43" s="80">
        <f t="shared" ref="M43" si="186">IF(M41-M42&lt;=0,0,M41-M42)</f>
        <v>195</v>
      </c>
      <c r="N43" s="75">
        <f>SUM(B43:M43)</f>
        <v>585</v>
      </c>
      <c r="O43" s="146" t="s">
        <v>12</v>
      </c>
      <c r="P43" s="78">
        <f t="shared" ref="P43" si="187">IF(P41-P42&lt;=0,0,P41-P42)</f>
        <v>0</v>
      </c>
      <c r="Q43" s="79">
        <f t="shared" ref="Q43" si="188">IF(Q41-Q42&lt;=0,0,Q41-Q42)</f>
        <v>0</v>
      </c>
      <c r="R43" s="79">
        <f t="shared" ref="R43" si="189">IF(R41-R42&lt;=0,0,R41-R42)</f>
        <v>195</v>
      </c>
      <c r="S43" s="79">
        <f t="shared" ref="S43" si="190">IF(S41-S42&lt;=0,0,S41-S42)</f>
        <v>0</v>
      </c>
      <c r="T43" s="79">
        <f t="shared" ref="T43" si="191">IF(T41-T42&lt;=0,0,T41-T42)</f>
        <v>0</v>
      </c>
      <c r="U43" s="79">
        <f t="shared" ref="U43" si="192">IF(U41-U42&lt;=0,0,U41-U42)</f>
        <v>195</v>
      </c>
      <c r="V43" s="79">
        <f t="shared" ref="V43" si="193">IF(V41-V42&lt;=0,0,V41-V42)</f>
        <v>0</v>
      </c>
      <c r="W43" s="79">
        <f t="shared" ref="W43" si="194">IF(W41-W42&lt;=0,0,W41-W42)</f>
        <v>0</v>
      </c>
      <c r="X43" s="79">
        <f t="shared" ref="X43" si="195">IF(X41-X42&lt;=0,0,X41-X42)</f>
        <v>195</v>
      </c>
      <c r="Y43" s="79">
        <f t="shared" ref="Y43" si="196">IF(Y41-Y42&lt;=0,0,Y41-Y42)</f>
        <v>0</v>
      </c>
      <c r="Z43" s="79">
        <f t="shared" ref="Z43" si="197">IF(Z41-Z42&lt;=0,0,Z41-Z42)</f>
        <v>0</v>
      </c>
      <c r="AA43" s="80">
        <f t="shared" ref="AA43" si="198">IF(AA41-AA42&lt;=0,0,AA41-AA42)</f>
        <v>97</v>
      </c>
      <c r="AB43" s="75">
        <f>SUM(P43:AA43)</f>
        <v>682</v>
      </c>
      <c r="AC43" s="146" t="s">
        <v>12</v>
      </c>
      <c r="AD43" s="78">
        <f t="shared" ref="AD43" si="199">IF(AD41-AD42&lt;=0,0,AD41-AD42)</f>
        <v>0</v>
      </c>
      <c r="AE43" s="79">
        <f t="shared" ref="AE43" si="200">IF(AE41-AE42&lt;=0,0,AE41-AE42)</f>
        <v>0</v>
      </c>
      <c r="AF43" s="79">
        <f t="shared" ref="AF43" si="201">IF(AF41-AF42&lt;=0,0,AF41-AF42)</f>
        <v>97</v>
      </c>
      <c r="AG43" s="79">
        <f t="shared" ref="AG43" si="202">IF(AG41-AG42&lt;=0,0,AG41-AG42)</f>
        <v>0</v>
      </c>
      <c r="AH43" s="79">
        <f t="shared" ref="AH43" si="203">IF(AH41-AH42&lt;=0,0,AH41-AH42)</f>
        <v>0</v>
      </c>
      <c r="AI43" s="79">
        <f t="shared" ref="AI43" si="204">IF(AI41-AI42&lt;=0,0,AI41-AI42)</f>
        <v>97</v>
      </c>
      <c r="AJ43" s="79">
        <f t="shared" ref="AJ43" si="205">IF(AJ41-AJ42&lt;=0,0,AJ41-AJ42)</f>
        <v>0</v>
      </c>
      <c r="AK43" s="79">
        <f t="shared" ref="AK43" si="206">IF(AK41-AK42&lt;=0,0,AK41-AK42)</f>
        <v>0</v>
      </c>
      <c r="AL43" s="79">
        <f t="shared" ref="AL43" si="207">IF(AL41-AL42&lt;=0,0,AL41-AL42)</f>
        <v>97</v>
      </c>
      <c r="AM43" s="79">
        <f t="shared" ref="AM43" si="208">IF(AM41-AM42&lt;=0,0,AM41-AM42)</f>
        <v>0</v>
      </c>
      <c r="AN43" s="79">
        <f t="shared" ref="AN43" si="209">IF(AN41-AN42&lt;=0,0,AN41-AN42)</f>
        <v>0</v>
      </c>
      <c r="AO43" s="80">
        <f t="shared" ref="AO43" si="210">IF(AO41-AO42&lt;=0,0,AO41-AO42)</f>
        <v>97</v>
      </c>
      <c r="AP43" s="75">
        <f>SUM(AD43:AO43)</f>
        <v>388</v>
      </c>
      <c r="AQ43" s="146" t="s">
        <v>12</v>
      </c>
      <c r="AR43" s="78">
        <f t="shared" ref="AR43" si="211">IF(AR41-AR42&lt;=0,0,AR41-AR42)</f>
        <v>0</v>
      </c>
      <c r="AS43" s="79">
        <f t="shared" ref="AS43" si="212">IF(AS41-AS42&lt;=0,0,AS41-AS42)</f>
        <v>0</v>
      </c>
      <c r="AT43" s="79">
        <f t="shared" ref="AT43" si="213">IF(AT41-AT42&lt;=0,0,AT41-AT42)</f>
        <v>97</v>
      </c>
      <c r="AU43" s="79">
        <f t="shared" ref="AU43" si="214">IF(AU41-AU42&lt;=0,0,AU41-AU42)</f>
        <v>0</v>
      </c>
      <c r="AV43" s="79">
        <f t="shared" ref="AV43" si="215">IF(AV41-AV42&lt;=0,0,AV41-AV42)</f>
        <v>0</v>
      </c>
      <c r="AW43" s="79">
        <f t="shared" ref="AW43" si="216">IF(AW41-AW42&lt;=0,0,AW41-AW42)</f>
        <v>97</v>
      </c>
      <c r="AX43" s="79">
        <f t="shared" ref="AX43" si="217">IF(AX41-AX42&lt;=0,0,AX41-AX42)</f>
        <v>0</v>
      </c>
      <c r="AY43" s="79">
        <f t="shared" ref="AY43" si="218">IF(AY41-AY42&lt;=0,0,AY41-AY42)</f>
        <v>0</v>
      </c>
      <c r="AZ43" s="79">
        <f t="shared" ref="AZ43" si="219">IF(AZ41-AZ42&lt;=0,0,AZ41-AZ42)</f>
        <v>97</v>
      </c>
      <c r="BA43" s="79">
        <f t="shared" ref="BA43" si="220">IF(BA41-BA42&lt;=0,0,BA41-BA42)</f>
        <v>0</v>
      </c>
      <c r="BB43" s="79">
        <f t="shared" ref="BB43" si="221">IF(BB41-BB42&lt;=0,0,BB41-BB42)</f>
        <v>0</v>
      </c>
      <c r="BC43" s="80">
        <f t="shared" ref="BC43" si="222">IF(BC41-BC42&lt;=0,0,BC41-BC42)</f>
        <v>97</v>
      </c>
      <c r="BD43" s="75">
        <f>SUM(AR43:BC43)</f>
        <v>388</v>
      </c>
      <c r="BE43" s="146" t="s">
        <v>12</v>
      </c>
      <c r="BF43" s="78">
        <f t="shared" ref="BF43" si="223">IF(BF41-BF42&lt;=0,0,BF41-BF42)</f>
        <v>0</v>
      </c>
      <c r="BG43" s="79">
        <f t="shared" ref="BG43" si="224">IF(BG41-BG42&lt;=0,0,BG41-BG42)</f>
        <v>0</v>
      </c>
      <c r="BH43" s="79">
        <f t="shared" ref="BH43" si="225">IF(BH41-BH42&lt;=0,0,BH41-BH42)</f>
        <v>97</v>
      </c>
      <c r="BI43" s="79">
        <f t="shared" ref="BI43" si="226">IF(BI41-BI42&lt;=0,0,BI41-BI42)</f>
        <v>0</v>
      </c>
      <c r="BJ43" s="79">
        <f t="shared" ref="BJ43" si="227">IF(BJ41-BJ42&lt;=0,0,BJ41-BJ42)</f>
        <v>0</v>
      </c>
      <c r="BK43" s="79">
        <f t="shared" ref="BK43" si="228">IF(BK41-BK42&lt;=0,0,BK41-BK42)</f>
        <v>97</v>
      </c>
      <c r="BL43" s="79">
        <f t="shared" ref="BL43" si="229">IF(BL41-BL42&lt;=0,0,BL41-BL42)</f>
        <v>0</v>
      </c>
      <c r="BM43" s="79">
        <f t="shared" ref="BM43" si="230">IF(BM41-BM42&lt;=0,0,BM41-BM42)</f>
        <v>0</v>
      </c>
      <c r="BN43" s="79">
        <f t="shared" ref="BN43" si="231">IF(BN41-BN42&lt;=0,0,BN41-BN42)</f>
        <v>97</v>
      </c>
      <c r="BO43" s="79">
        <f t="shared" ref="BO43" si="232">IF(BO41-BO42&lt;=0,0,BO41-BO42)</f>
        <v>0</v>
      </c>
      <c r="BP43" s="79">
        <f t="shared" ref="BP43" si="233">IF(BP41-BP42&lt;=0,0,BP41-BP42)</f>
        <v>0</v>
      </c>
      <c r="BQ43" s="80">
        <f t="shared" ref="BQ43" si="234">IF(BQ41-BQ42&lt;=0,0,BQ41-BQ42)</f>
        <v>97</v>
      </c>
      <c r="BR43" s="75">
        <f>SUM(BF43:BQ43)</f>
        <v>388</v>
      </c>
    </row>
    <row r="44" spans="1:70" s="34" customFormat="1" ht="15" customHeight="1">
      <c r="A44" s="147" t="s">
        <v>13</v>
      </c>
      <c r="B44" s="138">
        <f>IF(B43=0,0,IF(B40=B1,LOOKUP(B43,TablasISR!$A$11:$A$21,TablasISR!$A$11:$A$21),(LOOKUP(B43,TablasISR!$G$11:$G$21,TablasISR!$G$11:$G$21))))</f>
        <v>0</v>
      </c>
      <c r="C44" s="138">
        <f>IF(C43=0,0,IF(C40=C1,LOOKUP(C43,TablasISR!$A$11:$A$21,TablasISR!$A$11:$A$21),(LOOKUP(C43,TablasISR!$G$11:$G$21,TablasISR!$G$11:$G$21))))</f>
        <v>0</v>
      </c>
      <c r="D44" s="138">
        <f>IF(D43=0,0,IF(D40=D1,LOOKUP(D43,TablasISR!$A$11:$A$21,TablasISR!$A$11:$A$21),(LOOKUP(D43,TablasISR!$G$11:$G$21,TablasISR!$G$11:$G$21))))</f>
        <v>0</v>
      </c>
      <c r="E44" s="138">
        <f>IF(E43=0,0,IF(E40=E1,LOOKUP(E43,TablasISR!$A$11:$A$21,TablasISR!$A$11:$A$21),(LOOKUP(E43,TablasISR!$G$11:$G$21,TablasISR!$G$11:$G$21))))</f>
        <v>0</v>
      </c>
      <c r="F44" s="138">
        <f>IF(F43=0,0,IF(F40=F1,LOOKUP(F43,TablasISR!$A$11:$A$21,TablasISR!$A$11:$A$21),(LOOKUP(F43,TablasISR!$G$11:$G$21,TablasISR!$G$11:$G$21))))</f>
        <v>0</v>
      </c>
      <c r="G44" s="138">
        <f>IF(G43=0,0,IF(G40=G1,LOOKUP(G43,TablasISR!$A$11:$A$21,TablasISR!$A$11:$A$21),(LOOKUP(G43,TablasISR!$G$11:$G$21,TablasISR!$G$11:$G$21))))</f>
        <v>0.01</v>
      </c>
      <c r="H44" s="138">
        <f>IF(H43=0,0,IF(H40=H1,LOOKUP(H43,TablasISR!$A$11:$A$21,TablasISR!$A$11:$A$21),(LOOKUP(H43,TablasISR!$G$11:$G$21,TablasISR!$G$11:$G$21))))</f>
        <v>0</v>
      </c>
      <c r="I44" s="138">
        <f>IF(I43=0,0,IF(I40=I1,LOOKUP(I43,TablasISR!$A$11:$A$21,TablasISR!$A$11:$A$21),(LOOKUP(I43,TablasISR!$G$11:$G$21,TablasISR!$G$11:$G$21))))</f>
        <v>0</v>
      </c>
      <c r="J44" s="138">
        <f>IF(J43=0,0,IF(J40=J1,LOOKUP(J43,TablasISR!$A$11:$A$21,TablasISR!$A$11:$A$21),(LOOKUP(J43,TablasISR!$G$11:$G$21,TablasISR!$G$11:$G$21))))</f>
        <v>0.01</v>
      </c>
      <c r="K44" s="138">
        <f>IF(K43=0,0,IF(K40=K1,LOOKUP(K43,TablasISR!$A$11:$A$21,TablasISR!$A$11:$A$21),(LOOKUP(K43,TablasISR!$G$11:$G$21,TablasISR!$G$11:$G$21))))</f>
        <v>0</v>
      </c>
      <c r="L44" s="138">
        <f>IF(L43=0,0,IF(L40=L1,LOOKUP(L43,TablasISR!$A$11:$A$21,TablasISR!$A$11:$A$21),(LOOKUP(L43,TablasISR!$G$11:$G$21,TablasISR!$G$11:$G$21))))</f>
        <v>0</v>
      </c>
      <c r="M44" s="138">
        <f>IF(M43=0,0,IF(M40=M1,LOOKUP(M43,TablasISR!$A$11:$A$21,TablasISR!$A$11:$A$21),(LOOKUP(M43,TablasISR!$G$11:$G$21,TablasISR!$G$11:$G$21))))</f>
        <v>0.01</v>
      </c>
      <c r="N44" s="290"/>
      <c r="O44" s="147" t="s">
        <v>13</v>
      </c>
      <c r="P44" s="138">
        <f>IF(P43=0,0,IF(P40=P1,LOOKUP(P43,TablasISR!$A$33:$A$43,TablasISR!$A$33:$A$43),(LOOKUP(P43,TablasISR!$G$33:$G$43,TablasISR!$G$33:$G$43))))</f>
        <v>0</v>
      </c>
      <c r="Q44" s="138">
        <f>IF(Q43=0,0,IF(Q40=Q1,LOOKUP(Q43,TablasISR!$A$33:$A$43,TablasISR!$A$33:$A$43),(LOOKUP(Q43,TablasISR!$G$33:$G$43,TablasISR!$G$33:$G$43))))</f>
        <v>0</v>
      </c>
      <c r="R44" s="138">
        <f>IF(R43=0,0,IF(R40=R1,LOOKUP(R43,TablasISR!$A$33:$A$43,TablasISR!$A$33:$A$43),(LOOKUP(R43,TablasISR!$G$33:$G$43,TablasISR!$G$33:$G$43))))</f>
        <v>0.01</v>
      </c>
      <c r="S44" s="138">
        <f>IF(S43=0,0,IF(S40=S1,LOOKUP(S43,TablasISR!$A$33:$A$43,TablasISR!$A$33:$A$43),(LOOKUP(S43,TablasISR!$G$33:$G$43,TablasISR!$G$33:$G$43))))</f>
        <v>0</v>
      </c>
      <c r="T44" s="138">
        <f>IF(T43=0,0,IF(T40=T1,LOOKUP(T43,TablasISR!$A$33:$A$43,TablasISR!$A$33:$A$43),(LOOKUP(T43,TablasISR!$G$33:$G$43,TablasISR!$G$33:$G$43))))</f>
        <v>0</v>
      </c>
      <c r="U44" s="138">
        <f>IF(U43=0,0,IF(U40=U1,LOOKUP(U43,TablasISR!$A$33:$A$43,TablasISR!$A$33:$A$43),(LOOKUP(U43,TablasISR!$G$33:$G$43,TablasISR!$G$33:$G$43))))</f>
        <v>0.01</v>
      </c>
      <c r="V44" s="138">
        <f>IF(V43=0,0,IF(V40=V1,LOOKUP(V43,TablasISR!$A$33:$A$43,TablasISR!$A$33:$A$43),(LOOKUP(V43,TablasISR!$G$33:$G$43,TablasISR!$G$33:$G$43))))</f>
        <v>0</v>
      </c>
      <c r="W44" s="138">
        <f>IF(W43=0,0,IF(W40=W1,LOOKUP(W43,TablasISR!$A$33:$A$43,TablasISR!$A$33:$A$43),(LOOKUP(W43,TablasISR!$G$33:$G$43,TablasISR!$G$33:$G$43))))</f>
        <v>0</v>
      </c>
      <c r="X44" s="138">
        <f>IF(X43=0,0,IF(X40=X1,LOOKUP(X43,TablasISR!$A$33:$A$43,TablasISR!$A$33:$A$43),(LOOKUP(X43,TablasISR!$G$33:$G$43,TablasISR!$G$33:$G$43))))</f>
        <v>0.01</v>
      </c>
      <c r="Y44" s="138">
        <f>IF(Y43=0,0,IF(Y40=Y1,LOOKUP(Y43,TablasISR!$A$33:$A$43,TablasISR!$A$33:$A$43),(LOOKUP(Y43,TablasISR!$G$33:$G$43,TablasISR!$G$33:$G$43))))</f>
        <v>0</v>
      </c>
      <c r="Z44" s="138">
        <f>IF(Z43=0,0,IF(Z40=Z1,LOOKUP(Z43,TablasISR!$A$33:$A$43,TablasISR!$A$33:$A$43),(LOOKUP(Z43,TablasISR!$G$33:$G$43,TablasISR!$G$33:$G$43))))</f>
        <v>0</v>
      </c>
      <c r="AA44" s="138">
        <f>IF(AA43=0,0,IF(AA40=AA1,LOOKUP(AA43,TablasISR!$A$33:$A$43,TablasISR!$A$33:$A$43),(LOOKUP(AA43,TablasISR!$G$33:$G$43,TablasISR!$G$33:$G$43))))</f>
        <v>0.01</v>
      </c>
      <c r="AB44" s="290"/>
      <c r="AC44" s="147" t="s">
        <v>13</v>
      </c>
      <c r="AD44" s="138">
        <f>IF(AD43=0,0,IF(AD40=AD1,LOOKUP(AD43,TablasISR!$A$55:$A$65,TablasISR!$A$55:$A$65),(LOOKUP(AD43,TablasISR!$G$55:$G$65,TablasISR!$G$55:$G$65))))</f>
        <v>0</v>
      </c>
      <c r="AE44" s="138">
        <f>IF(AE43=0,0,IF(AE40=AE1,LOOKUP(AE43,TablasISR!$A$55:$A$65,TablasISR!$A$55:$A$65),(LOOKUP(AE43,TablasISR!$G$55:$G$65,TablasISR!$G$55:$G$65))))</f>
        <v>0</v>
      </c>
      <c r="AF44" s="138">
        <f>IF(AF43=0,0,IF(AF40=AF1,LOOKUP(AF43,TablasISR!$A$55:$A$65,TablasISR!$A$55:$A$65),(LOOKUP(AF43,TablasISR!$G$55:$G$65,TablasISR!$G$55:$G$65))))</f>
        <v>0.01</v>
      </c>
      <c r="AG44" s="138">
        <f>IF(AG43=0,0,IF(AG40=AG1,LOOKUP(AG43,TablasISR!$A$55:$A$65,TablasISR!$A$55:$A$65),(LOOKUP(AG43,TablasISR!$G$55:$G$65,TablasISR!$G$55:$G$65))))</f>
        <v>0</v>
      </c>
      <c r="AH44" s="138">
        <f>IF(AH43=0,0,IF(AH40=AH1,LOOKUP(AH43,TablasISR!$A$55:$A$65,TablasISR!$A$55:$A$65),(LOOKUP(AH43,TablasISR!$G$55:$G$65,TablasISR!$G$55:$G$65))))</f>
        <v>0</v>
      </c>
      <c r="AI44" s="138">
        <f>IF(AI43=0,0,IF(AI40=AI1,LOOKUP(AI43,TablasISR!$A$55:$A$65,TablasISR!$A$55:$A$65),(LOOKUP(AI43,TablasISR!$G$55:$G$65,TablasISR!$G$55:$G$65))))</f>
        <v>0.01</v>
      </c>
      <c r="AJ44" s="138">
        <f>IF(AJ43=0,0,IF(AJ40=AJ1,LOOKUP(AJ43,TablasISR!$A$55:$A$65,TablasISR!$A$55:$A$65),(LOOKUP(AJ43,TablasISR!$G$55:$G$65,TablasISR!$G$55:$G$65))))</f>
        <v>0</v>
      </c>
      <c r="AK44" s="138">
        <f>IF(AK43=0,0,IF(AK40=AK1,LOOKUP(AK43,TablasISR!$A$55:$A$65,TablasISR!$A$55:$A$65),(LOOKUP(AK43,TablasISR!$G$55:$G$65,TablasISR!$G$55:$G$65))))</f>
        <v>0</v>
      </c>
      <c r="AL44" s="138">
        <f>IF(AL43=0,0,IF(AL40=AL1,LOOKUP(AL43,TablasISR!$A$55:$A$65,TablasISR!$A$55:$A$65),(LOOKUP(AL43,TablasISR!$G$55:$G$65,TablasISR!$G$55:$G$65))))</f>
        <v>0.01</v>
      </c>
      <c r="AM44" s="138">
        <f>IF(AM43=0,0,IF(AM40=AM1,LOOKUP(AM43,TablasISR!$A$55:$A$65,TablasISR!$A$55:$A$65),(LOOKUP(AM43,TablasISR!$G$55:$G$65,TablasISR!$G$55:$G$65))))</f>
        <v>0</v>
      </c>
      <c r="AN44" s="138">
        <f>IF(AN43=0,0,IF(AN40=AN1,LOOKUP(AN43,TablasISR!$A$55:$A$65,TablasISR!$A$55:$A$65),(LOOKUP(AN43,TablasISR!$G$55:$G$65,TablasISR!$G$55:$G$65))))</f>
        <v>0</v>
      </c>
      <c r="AO44" s="138">
        <f>IF(AO43=0,0,IF(AO40=AO1,LOOKUP(AO43,TablasISR!$A$55:$A$65,TablasISR!$A$55:$A$65),(LOOKUP(AO43,TablasISR!$G$55:$G$65,TablasISR!$G$55:$G$65))))</f>
        <v>0.01</v>
      </c>
      <c r="AP44" s="290"/>
      <c r="AQ44" s="147" t="s">
        <v>13</v>
      </c>
      <c r="AR44" s="138">
        <f>IF(AR43=0,0,IF(AR40=AR1,LOOKUP(AR43,TablasISR!$A$77:$A$87,TablasISR!$A$77:$A$87),(LOOKUP(AR43,TablasISR!$G$77:$G$87,TablasISR!$G$77:$G$87))))</f>
        <v>0</v>
      </c>
      <c r="AS44" s="138">
        <f>IF(AS43=0,0,IF(AS40=AS1,LOOKUP(AS43,TablasISR!$A$77:$A$87,TablasISR!$A$77:$A$87),(LOOKUP(AS43,TablasISR!$G$77:$G$87,TablasISR!$G$77:$G$87))))</f>
        <v>0</v>
      </c>
      <c r="AT44" s="138">
        <f>IF(AT43=0,0,IF(AT40=AT1,LOOKUP(AT43,TablasISR!$A$77:$A$87,TablasISR!$A$77:$A$87),(LOOKUP(AT43,TablasISR!$G$77:$G$87,TablasISR!$G$77:$G$87))))</f>
        <v>0.01</v>
      </c>
      <c r="AU44" s="138">
        <f>IF(AU43=0,0,IF(AU40=AU1,LOOKUP(AU43,TablasISR!$A$77:$A$87,TablasISR!$A$77:$A$87),(LOOKUP(AU43,TablasISR!$G$77:$G$87,TablasISR!$G$77:$G$87))))</f>
        <v>0</v>
      </c>
      <c r="AV44" s="138">
        <f>IF(AV43=0,0,IF(AV40=AV1,LOOKUP(AV43,TablasISR!$A$77:$A$87,TablasISR!$A$77:$A$87),(LOOKUP(AV43,TablasISR!$G$77:$G$87,TablasISR!$G$77:$G$87))))</f>
        <v>0</v>
      </c>
      <c r="AW44" s="138">
        <f>IF(AW43=0,0,IF(AW40=AW1,LOOKUP(AW43,TablasISR!$A$77:$A$87,TablasISR!$A$77:$A$87),(LOOKUP(AW43,TablasISR!$G$77:$G$87,TablasISR!$G$77:$G$87))))</f>
        <v>0.01</v>
      </c>
      <c r="AX44" s="138">
        <f>IF(AX43=0,0,IF(AX40=AX1,LOOKUP(AX43,TablasISR!$A$77:$A$87,TablasISR!$A$77:$A$87),(LOOKUP(AX43,TablasISR!$G$77:$G$87,TablasISR!$G$77:$G$87))))</f>
        <v>0</v>
      </c>
      <c r="AY44" s="138">
        <f>IF(AY43=0,0,IF(AY40=AY1,LOOKUP(AY43,TablasISR!$A$77:$A$87,TablasISR!$A$77:$A$87),(LOOKUP(AY43,TablasISR!$G$77:$G$87,TablasISR!$G$77:$G$87))))</f>
        <v>0</v>
      </c>
      <c r="AZ44" s="138">
        <f>IF(AZ43=0,0,IF(AZ40=AZ1,LOOKUP(AZ43,TablasISR!$A$77:$A$87,TablasISR!$A$77:$A$87),(LOOKUP(AZ43,TablasISR!$G$77:$G$87,TablasISR!$G$77:$G$87))))</f>
        <v>0.01</v>
      </c>
      <c r="BA44" s="138">
        <f>IF(BA43=0,0,IF(BA40=BA1,LOOKUP(BA43,TablasISR!$A$77:$A$87,TablasISR!$A$77:$A$87),(LOOKUP(BA43,TablasISR!$G$77:$G$87,TablasISR!$G$77:$G$87))))</f>
        <v>0</v>
      </c>
      <c r="BB44" s="138">
        <f>IF(BB43=0,0,IF(BB40=BB1,LOOKUP(BB43,TablasISR!$A$77:$A$87,TablasISR!$A$77:$A$87),(LOOKUP(BB43,TablasISR!$G$77:$G$87,TablasISR!$G$77:$G$87))))</f>
        <v>0</v>
      </c>
      <c r="BC44" s="138">
        <f>IF(BC43=0,0,IF(BC40=BC1,LOOKUP(BC43,TablasISR!$A$77:$A$87,TablasISR!$A$77:$A$87),(LOOKUP(BC43,TablasISR!$G$77:$G$87,TablasISR!$G$77:$G$87))))</f>
        <v>0.01</v>
      </c>
      <c r="BD44" s="290"/>
      <c r="BE44" s="147" t="s">
        <v>13</v>
      </c>
      <c r="BF44" s="138">
        <f>IF(BF43=0,0,IF(BF40=BF1,LOOKUP(BF43,TablasISR!$A$99:$A$109,TablasISR!$A$99:$A$109),(LOOKUP(BF43,TablasISR!$G$99:$G$109,TablasISR!$G$99:$G$109))))</f>
        <v>0</v>
      </c>
      <c r="BG44" s="138">
        <f>IF(BG43=0,0,IF(BG40=BG1,LOOKUP(BG43,TablasISR!$A$99:$A$109,TablasISR!$A$99:$A$109),(LOOKUP(BG43,TablasISR!$G$99:$G$109,TablasISR!$G$99:$G$109))))</f>
        <v>0</v>
      </c>
      <c r="BH44" s="138">
        <f>IF(BH43=0,0,IF(BH40=BH1,LOOKUP(BH43,TablasISR!$A$99:$A$109,TablasISR!$A$99:$A$109),(LOOKUP(BH43,TablasISR!$G$99:$G$109,TablasISR!$G$99:$G$109))))</f>
        <v>0.01</v>
      </c>
      <c r="BI44" s="138">
        <f>IF(BI43=0,0,IF(BI40=BI1,LOOKUP(BI43,TablasISR!$A$99:$A$109,TablasISR!$A$99:$A$109),(LOOKUP(BI43,TablasISR!$G$99:$G$109,TablasISR!$G$99:$G$109))))</f>
        <v>0</v>
      </c>
      <c r="BJ44" s="138">
        <f>IF(BJ43=0,0,IF(BJ40=BJ1,LOOKUP(BJ43,TablasISR!$A$99:$A$109,TablasISR!$A$99:$A$109),(LOOKUP(BJ43,TablasISR!$G$99:$G$109,TablasISR!$G$99:$G$109))))</f>
        <v>0</v>
      </c>
      <c r="BK44" s="138">
        <f>IF(BK43=0,0,IF(BK40=BK1,LOOKUP(BK43,TablasISR!$A$99:$A$109,TablasISR!$A$99:$A$109),(LOOKUP(BK43,TablasISR!$G$99:$G$109,TablasISR!$G$99:$G$109))))</f>
        <v>0.01</v>
      </c>
      <c r="BL44" s="138">
        <f>IF(BL43=0,0,IF(BL40=BL1,LOOKUP(BL43,TablasISR!$A$99:$A$109,TablasISR!$A$99:$A$109),(LOOKUP(BL43,TablasISR!$G$99:$G$109,TablasISR!$G$99:$G$109))))</f>
        <v>0</v>
      </c>
      <c r="BM44" s="138">
        <f>IF(BM43=0,0,IF(BM40=BM1,LOOKUP(BM43,TablasISR!$A$99:$A$109,TablasISR!$A$99:$A$109),(LOOKUP(BM43,TablasISR!$G$99:$G$109,TablasISR!$G$99:$G$109))))</f>
        <v>0</v>
      </c>
      <c r="BN44" s="138">
        <f>IF(BN43=0,0,IF(BN40=BN1,LOOKUP(BN43,TablasISR!$A$99:$A$109,TablasISR!$A$99:$A$109),(LOOKUP(BN43,TablasISR!$G$99:$G$109,TablasISR!$G$99:$G$109))))</f>
        <v>0.01</v>
      </c>
      <c r="BO44" s="138">
        <f>IF(BO43=0,0,IF(BO40=BO1,LOOKUP(BO43,TablasISR!$A$99:$A$109,TablasISR!$A$99:$A$109),(LOOKUP(BO43,TablasISR!$G$99:$G$109,TablasISR!$G$99:$G$109))))</f>
        <v>0</v>
      </c>
      <c r="BP44" s="138">
        <f>IF(BP43=0,0,IF(BP40=BP1,LOOKUP(BP43,TablasISR!$A$99:$A$109,TablasISR!$A$99:$A$109),(LOOKUP(BP43,TablasISR!$G$99:$G$109,TablasISR!$G$99:$G$109))))</f>
        <v>0</v>
      </c>
      <c r="BQ44" s="138">
        <f>IF(BQ43=0,0,IF(BQ40=BQ1,LOOKUP(BQ43,TablasISR!$A$99:$A$109,TablasISR!$A$99:$A$109),(LOOKUP(BQ43,TablasISR!$G$99:$G$109,TablasISR!$G$99:$G$109))))</f>
        <v>0.01</v>
      </c>
      <c r="BR44" s="290"/>
    </row>
    <row r="45" spans="1:70" s="34" customFormat="1" ht="15" customHeight="1">
      <c r="A45" s="148" t="s">
        <v>14</v>
      </c>
      <c r="B45" s="149">
        <f t="shared" ref="B45:C45" si="235">B43-B44</f>
        <v>0</v>
      </c>
      <c r="C45" s="149">
        <f t="shared" si="235"/>
        <v>0</v>
      </c>
      <c r="D45" s="149">
        <f>D43-D44</f>
        <v>0</v>
      </c>
      <c r="E45" s="149">
        <f t="shared" ref="E45:M45" si="236">E43-E44</f>
        <v>0</v>
      </c>
      <c r="F45" s="149">
        <f t="shared" si="236"/>
        <v>0</v>
      </c>
      <c r="G45" s="149">
        <f t="shared" si="236"/>
        <v>194.99</v>
      </c>
      <c r="H45" s="149">
        <f t="shared" si="236"/>
        <v>0</v>
      </c>
      <c r="I45" s="149">
        <f t="shared" si="236"/>
        <v>0</v>
      </c>
      <c r="J45" s="149">
        <f t="shared" si="236"/>
        <v>194.99</v>
      </c>
      <c r="K45" s="149">
        <f t="shared" si="236"/>
        <v>0</v>
      </c>
      <c r="L45" s="149">
        <f t="shared" si="236"/>
        <v>0</v>
      </c>
      <c r="M45" s="149">
        <f t="shared" si="236"/>
        <v>194.99</v>
      </c>
      <c r="N45" s="291"/>
      <c r="O45" s="148" t="s">
        <v>14</v>
      </c>
      <c r="P45" s="149">
        <f t="shared" ref="P45" si="237">P43-P44</f>
        <v>0</v>
      </c>
      <c r="Q45" s="149">
        <f t="shared" ref="Q45" si="238">Q43-Q44</f>
        <v>0</v>
      </c>
      <c r="R45" s="149">
        <f t="shared" ref="R45" si="239">R43-R44</f>
        <v>194.99</v>
      </c>
      <c r="S45" s="149">
        <f t="shared" ref="S45" si="240">S43-S44</f>
        <v>0</v>
      </c>
      <c r="T45" s="149">
        <f t="shared" ref="T45" si="241">T43-T44</f>
        <v>0</v>
      </c>
      <c r="U45" s="149">
        <f t="shared" ref="U45" si="242">U43-U44</f>
        <v>194.99</v>
      </c>
      <c r="V45" s="149">
        <f t="shared" ref="V45" si="243">V43-V44</f>
        <v>0</v>
      </c>
      <c r="W45" s="149">
        <f t="shared" ref="W45" si="244">W43-W44</f>
        <v>0</v>
      </c>
      <c r="X45" s="149">
        <f t="shared" ref="X45" si="245">X43-X44</f>
        <v>194.99</v>
      </c>
      <c r="Y45" s="149">
        <f t="shared" ref="Y45" si="246">Y43-Y44</f>
        <v>0</v>
      </c>
      <c r="Z45" s="149">
        <f t="shared" ref="Z45" si="247">Z43-Z44</f>
        <v>0</v>
      </c>
      <c r="AA45" s="149">
        <f t="shared" ref="AA45" si="248">AA43-AA44</f>
        <v>96.99</v>
      </c>
      <c r="AB45" s="291"/>
      <c r="AC45" s="148" t="s">
        <v>14</v>
      </c>
      <c r="AD45" s="149">
        <f t="shared" ref="AD45" si="249">AD43-AD44</f>
        <v>0</v>
      </c>
      <c r="AE45" s="149">
        <f t="shared" ref="AE45" si="250">AE43-AE44</f>
        <v>0</v>
      </c>
      <c r="AF45" s="149">
        <f t="shared" ref="AF45" si="251">AF43-AF44</f>
        <v>96.99</v>
      </c>
      <c r="AG45" s="149">
        <f t="shared" ref="AG45" si="252">AG43-AG44</f>
        <v>0</v>
      </c>
      <c r="AH45" s="149">
        <f t="shared" ref="AH45" si="253">AH43-AH44</f>
        <v>0</v>
      </c>
      <c r="AI45" s="149">
        <f t="shared" ref="AI45" si="254">AI43-AI44</f>
        <v>96.99</v>
      </c>
      <c r="AJ45" s="149">
        <f t="shared" ref="AJ45" si="255">AJ43-AJ44</f>
        <v>0</v>
      </c>
      <c r="AK45" s="149">
        <f t="shared" ref="AK45" si="256">AK43-AK44</f>
        <v>0</v>
      </c>
      <c r="AL45" s="149">
        <f t="shared" ref="AL45" si="257">AL43-AL44</f>
        <v>96.99</v>
      </c>
      <c r="AM45" s="149">
        <f t="shared" ref="AM45" si="258">AM43-AM44</f>
        <v>0</v>
      </c>
      <c r="AN45" s="149">
        <f t="shared" ref="AN45" si="259">AN43-AN44</f>
        <v>0</v>
      </c>
      <c r="AO45" s="149">
        <f t="shared" ref="AO45" si="260">AO43-AO44</f>
        <v>96.99</v>
      </c>
      <c r="AP45" s="291"/>
      <c r="AQ45" s="148" t="s">
        <v>14</v>
      </c>
      <c r="AR45" s="149">
        <f t="shared" ref="AR45" si="261">AR43-AR44</f>
        <v>0</v>
      </c>
      <c r="AS45" s="149">
        <f t="shared" ref="AS45" si="262">AS43-AS44</f>
        <v>0</v>
      </c>
      <c r="AT45" s="149">
        <f t="shared" ref="AT45" si="263">AT43-AT44</f>
        <v>96.99</v>
      </c>
      <c r="AU45" s="149">
        <f t="shared" ref="AU45" si="264">AU43-AU44</f>
        <v>0</v>
      </c>
      <c r="AV45" s="149">
        <f t="shared" ref="AV45" si="265">AV43-AV44</f>
        <v>0</v>
      </c>
      <c r="AW45" s="149">
        <f t="shared" ref="AW45" si="266">AW43-AW44</f>
        <v>96.99</v>
      </c>
      <c r="AX45" s="149">
        <f t="shared" ref="AX45" si="267">AX43-AX44</f>
        <v>0</v>
      </c>
      <c r="AY45" s="149">
        <f t="shared" ref="AY45" si="268">AY43-AY44</f>
        <v>0</v>
      </c>
      <c r="AZ45" s="149">
        <f t="shared" ref="AZ45" si="269">AZ43-AZ44</f>
        <v>96.99</v>
      </c>
      <c r="BA45" s="149">
        <f t="shared" ref="BA45" si="270">BA43-BA44</f>
        <v>0</v>
      </c>
      <c r="BB45" s="149">
        <f t="shared" ref="BB45" si="271">BB43-BB44</f>
        <v>0</v>
      </c>
      <c r="BC45" s="149">
        <f t="shared" ref="BC45" si="272">BC43-BC44</f>
        <v>96.99</v>
      </c>
      <c r="BD45" s="291"/>
      <c r="BE45" s="148" t="s">
        <v>14</v>
      </c>
      <c r="BF45" s="149">
        <f t="shared" ref="BF45" si="273">BF43-BF44</f>
        <v>0</v>
      </c>
      <c r="BG45" s="149">
        <f t="shared" ref="BG45" si="274">BG43-BG44</f>
        <v>0</v>
      </c>
      <c r="BH45" s="149">
        <f t="shared" ref="BH45" si="275">BH43-BH44</f>
        <v>96.99</v>
      </c>
      <c r="BI45" s="149">
        <f t="shared" ref="BI45" si="276">BI43-BI44</f>
        <v>0</v>
      </c>
      <c r="BJ45" s="149">
        <f t="shared" ref="BJ45" si="277">BJ43-BJ44</f>
        <v>0</v>
      </c>
      <c r="BK45" s="149">
        <f t="shared" ref="BK45" si="278">BK43-BK44</f>
        <v>96.99</v>
      </c>
      <c r="BL45" s="149">
        <f t="shared" ref="BL45" si="279">BL43-BL44</f>
        <v>0</v>
      </c>
      <c r="BM45" s="149">
        <f t="shared" ref="BM45" si="280">BM43-BM44</f>
        <v>0</v>
      </c>
      <c r="BN45" s="149">
        <f t="shared" ref="BN45" si="281">BN43-BN44</f>
        <v>96.99</v>
      </c>
      <c r="BO45" s="149">
        <f t="shared" ref="BO45" si="282">BO43-BO44</f>
        <v>0</v>
      </c>
      <c r="BP45" s="149">
        <f t="shared" ref="BP45" si="283">BP43-BP44</f>
        <v>0</v>
      </c>
      <c r="BQ45" s="149">
        <f t="shared" ref="BQ45" si="284">BQ43-BQ44</f>
        <v>96.99</v>
      </c>
      <c r="BR45" s="291"/>
    </row>
    <row r="46" spans="1:70" s="52" customFormat="1" ht="15" customHeight="1">
      <c r="A46" s="150" t="s">
        <v>15</v>
      </c>
      <c r="B46" s="151">
        <f>IF(ISERROR((LOOKUP(B43,TablasISR!$A$11:$A$21,TablasISR!$E$11:$E$21))),0,(LOOKUP(B43,TablasISR!$G$11:$G$21,TablasISR!$K$11:$K$21)))</f>
        <v>0</v>
      </c>
      <c r="C46" s="151">
        <f>IF(ISERROR((LOOKUP(C43,TablasISR!$A$11:$A$21,TablasISR!$E$11:$E$21))),0,(LOOKUP(C43,TablasISR!$G$11:$G$21,TablasISR!$K$11:$K$21)))</f>
        <v>0</v>
      </c>
      <c r="D46" s="151">
        <f>IF(ISERROR((LOOKUP(D43,TablasISR!$A$11:$A$21,TablasISR!$E$11:$E$21))),0,(LOOKUP(D43,TablasISR!$G$11:$G$21,TablasISR!$K$11:$K$21)))</f>
        <v>0</v>
      </c>
      <c r="E46" s="151">
        <f>IF(ISERROR((LOOKUP(E43,TablasISR!$A$11:$A$21,TablasISR!$E$11:$E$21))),0,(LOOKUP(E43,TablasISR!$G$11:$G$21,TablasISR!$K$11:$K$21)))</f>
        <v>0</v>
      </c>
      <c r="F46" s="151">
        <f>IF(ISERROR((LOOKUP(F43,TablasISR!$A$11:$A$21,TablasISR!$E$11:$E$21))),0,(LOOKUP(F43,TablasISR!$G$11:$G$21,TablasISR!$K$11:$K$21)))</f>
        <v>0</v>
      </c>
      <c r="G46" s="151">
        <f>IF(ISERROR((LOOKUP(G43,TablasISR!$A$11:$A$21,TablasISR!$E$11:$E$21))),0,(LOOKUP(G43,TablasISR!$G$11:$G$21,TablasISR!$K$11:$K$21)))</f>
        <v>1.9199999999999998E-2</v>
      </c>
      <c r="H46" s="151">
        <f>IF(ISERROR((LOOKUP(H43,TablasISR!$A$11:$A$21,TablasISR!$E$11:$E$21))),0,(LOOKUP(H43,TablasISR!$G$11:$G$21,TablasISR!$K$11:$K$21)))</f>
        <v>0</v>
      </c>
      <c r="I46" s="151">
        <f>IF(ISERROR((LOOKUP(I43,TablasISR!$A$11:$A$21,TablasISR!$E$11:$E$21))),0,(LOOKUP(I43,TablasISR!$G$11:$G$21,TablasISR!$K$11:$K$21)))</f>
        <v>0</v>
      </c>
      <c r="J46" s="151">
        <f>IF(ISERROR((LOOKUP(J43,TablasISR!$A$11:$A$21,TablasISR!$E$11:$E$21))),0,(LOOKUP(J43,TablasISR!$G$11:$G$21,TablasISR!$K$11:$K$21)))</f>
        <v>1.9199999999999998E-2</v>
      </c>
      <c r="K46" s="151">
        <f>IF(ISERROR((LOOKUP(K43,TablasISR!$A$11:$A$21,TablasISR!$E$11:$E$21))),0,(LOOKUP(K43,TablasISR!$G$11:$G$21,TablasISR!$K$11:$K$21)))</f>
        <v>0</v>
      </c>
      <c r="L46" s="151">
        <f>IF(ISERROR((LOOKUP(L43,TablasISR!$A$11:$A$21,TablasISR!$E$11:$E$21))),0,(LOOKUP(L43,TablasISR!$G$11:$G$21,TablasISR!$K$11:$K$21)))</f>
        <v>0</v>
      </c>
      <c r="M46" s="151">
        <f>IF(ISERROR((LOOKUP(M43,TablasISR!$A$11:$A$21,TablasISR!$E$11:$E$21))),0,(LOOKUP(M43,TablasISR!$G$11:$G$21,TablasISR!$K$11:$K$21)))</f>
        <v>1.9199999999999998E-2</v>
      </c>
      <c r="N46" s="291"/>
      <c r="O46" s="150" t="s">
        <v>15</v>
      </c>
      <c r="P46" s="151">
        <f>IF(ISERROR((LOOKUP(P43,TablasISR!$A$33:$A$43,TablasISR!$E$33:$E$43))),0,(LOOKUP(P43,TablasISR!$G$33:$G$43,TablasISR!$K$33:$K$43)))</f>
        <v>0</v>
      </c>
      <c r="Q46" s="151">
        <f>IF(ISERROR((LOOKUP(Q43,TablasISR!$A$33:$A$43,TablasISR!$E$33:$E$43))),0,(LOOKUP(Q43,TablasISR!$G$33:$G$43,TablasISR!$K$33:$K$43)))</f>
        <v>0</v>
      </c>
      <c r="R46" s="151">
        <f>IF(ISERROR((LOOKUP(R43,TablasISR!$A$33:$A$43,TablasISR!$E$33:$E$43))),0,(LOOKUP(R43,TablasISR!$G$33:$G$43,TablasISR!$K$33:$K$43)))</f>
        <v>1.9199999999999998E-2</v>
      </c>
      <c r="S46" s="151">
        <f>IF(ISERROR((LOOKUP(S43,TablasISR!$A$33:$A$43,TablasISR!$E$33:$E$43))),0,(LOOKUP(S43,TablasISR!$G$33:$G$43,TablasISR!$K$33:$K$43)))</f>
        <v>0</v>
      </c>
      <c r="T46" s="151">
        <f>IF(ISERROR((LOOKUP(T43,TablasISR!$A$33:$A$43,TablasISR!$E$33:$E$43))),0,(LOOKUP(T43,TablasISR!$G$33:$G$43,TablasISR!$K$33:$K$43)))</f>
        <v>0</v>
      </c>
      <c r="U46" s="151">
        <f>IF(ISERROR((LOOKUP(U43,TablasISR!$A$33:$A$43,TablasISR!$E$33:$E$43))),0,(LOOKUP(U43,TablasISR!$G$33:$G$43,TablasISR!$K$33:$K$43)))</f>
        <v>1.9199999999999998E-2</v>
      </c>
      <c r="V46" s="151">
        <f>IF(ISERROR((LOOKUP(V43,TablasISR!$A$33:$A$43,TablasISR!$E$33:$E$43))),0,(LOOKUP(V43,TablasISR!$G$33:$G$43,TablasISR!$K$33:$K$43)))</f>
        <v>0</v>
      </c>
      <c r="W46" s="151">
        <f>IF(ISERROR((LOOKUP(W43,TablasISR!$A$33:$A$43,TablasISR!$E$33:$E$43))),0,(LOOKUP(W43,TablasISR!$G$33:$G$43,TablasISR!$K$33:$K$43)))</f>
        <v>0</v>
      </c>
      <c r="X46" s="151">
        <f>IF(ISERROR((LOOKUP(X43,TablasISR!$A$33:$A$43,TablasISR!$E$33:$E$43))),0,(LOOKUP(X43,TablasISR!$G$33:$G$43,TablasISR!$K$33:$K$43)))</f>
        <v>1.9199999999999998E-2</v>
      </c>
      <c r="Y46" s="151">
        <f>IF(ISERROR((LOOKUP(Y43,TablasISR!$A$33:$A$43,TablasISR!$E$33:$E$43))),0,(LOOKUP(Y43,TablasISR!$G$33:$G$43,TablasISR!$K$33:$K$43)))</f>
        <v>0</v>
      </c>
      <c r="Z46" s="151">
        <f>IF(ISERROR((LOOKUP(Z43,TablasISR!$A$33:$A$43,TablasISR!$E$33:$E$43))),0,(LOOKUP(Z43,TablasISR!$G$33:$G$43,TablasISR!$K$33:$K$43)))</f>
        <v>0</v>
      </c>
      <c r="AA46" s="151">
        <f>IF(ISERROR((LOOKUP(AA43,TablasISR!$A$33:$A$43,TablasISR!$E$33:$E$43))),0,(LOOKUP(AA43,TablasISR!$G$33:$G$43,TablasISR!$K$33:$K$43)))</f>
        <v>1.9199999999999998E-2</v>
      </c>
      <c r="AB46" s="291"/>
      <c r="AC46" s="150" t="s">
        <v>15</v>
      </c>
      <c r="AD46" s="151">
        <f>IF(ISERROR((LOOKUP(AD43,TablasISR!$A$55:$A$65,TablasISR!$E$55:$E$65))),0,(LOOKUP(AD43,TablasISR!$G$55:$G$65,TablasISR!$K$55:$K$65)))</f>
        <v>0</v>
      </c>
      <c r="AE46" s="151">
        <f>IF(ISERROR((LOOKUP(AE43,TablasISR!$A$55:$A$65,TablasISR!$E$55:$E$65))),0,(LOOKUP(AE43,TablasISR!$G$55:$G$65,TablasISR!$K$55:$K$65)))</f>
        <v>0</v>
      </c>
      <c r="AF46" s="151">
        <f>IF(ISERROR((LOOKUP(AF43,TablasISR!$A$55:$A$65,TablasISR!$E$55:$E$65))),0,(LOOKUP(AF43,TablasISR!$G$55:$G$65,TablasISR!$K$55:$K$65)))</f>
        <v>1.9199999999999998E-2</v>
      </c>
      <c r="AG46" s="151">
        <f>IF(ISERROR((LOOKUP(AG43,TablasISR!$A$55:$A$65,TablasISR!$E$55:$E$65))),0,(LOOKUP(AG43,TablasISR!$G$55:$G$65,TablasISR!$K$55:$K$65)))</f>
        <v>0</v>
      </c>
      <c r="AH46" s="151">
        <f>IF(ISERROR((LOOKUP(AH43,TablasISR!$A$55:$A$65,TablasISR!$E$55:$E$65))),0,(LOOKUP(AH43,TablasISR!$G$55:$G$65,TablasISR!$K$55:$K$65)))</f>
        <v>0</v>
      </c>
      <c r="AI46" s="151">
        <f>IF(ISERROR((LOOKUP(AI43,TablasISR!$A$55:$A$65,TablasISR!$E$55:$E$65))),0,(LOOKUP(AI43,TablasISR!$G$55:$G$65,TablasISR!$K$55:$K$65)))</f>
        <v>1.9199999999999998E-2</v>
      </c>
      <c r="AJ46" s="151">
        <f>IF(ISERROR((LOOKUP(AJ43,TablasISR!$A$55:$A$65,TablasISR!$E$55:$E$65))),0,(LOOKUP(AJ43,TablasISR!$G$55:$G$65,TablasISR!$K$55:$K$65)))</f>
        <v>0</v>
      </c>
      <c r="AK46" s="151">
        <f>IF(ISERROR((LOOKUP(AK43,TablasISR!$A$55:$A$65,TablasISR!$E$55:$E$65))),0,(LOOKUP(AK43,TablasISR!$G$55:$G$65,TablasISR!$K$55:$K$65)))</f>
        <v>0</v>
      </c>
      <c r="AL46" s="151">
        <f>IF(ISERROR((LOOKUP(AL43,TablasISR!$A$55:$A$65,TablasISR!$E$55:$E$65))),0,(LOOKUP(AL43,TablasISR!$G$55:$G$65,TablasISR!$K$55:$K$65)))</f>
        <v>1.9199999999999998E-2</v>
      </c>
      <c r="AM46" s="151">
        <f>IF(ISERROR((LOOKUP(AM43,TablasISR!$A$55:$A$65,TablasISR!$E$55:$E$65))),0,(LOOKUP(AM43,TablasISR!$G$55:$G$65,TablasISR!$K$55:$K$65)))</f>
        <v>0</v>
      </c>
      <c r="AN46" s="151">
        <f>IF(ISERROR((LOOKUP(AN43,TablasISR!$A$55:$A$65,TablasISR!$E$55:$E$65))),0,(LOOKUP(AN43,TablasISR!$G$55:$G$65,TablasISR!$K$55:$K$65)))</f>
        <v>0</v>
      </c>
      <c r="AO46" s="151">
        <f>IF(ISERROR((LOOKUP(AO43,TablasISR!$A$55:$A$65,TablasISR!$E$55:$E$65))),0,(LOOKUP(AO43,TablasISR!$G$55:$G$65,TablasISR!$K$55:$K$65)))</f>
        <v>1.9199999999999998E-2</v>
      </c>
      <c r="AP46" s="291"/>
      <c r="AQ46" s="150" t="s">
        <v>15</v>
      </c>
      <c r="AR46" s="151">
        <f>IF(ISERROR((LOOKUP(AR43,TablasISR!$A$77:$A$87,TablasISR!$E$77:$E$87))),0,(LOOKUP(AR43,TablasISR!$G$77:$G$87,TablasISR!$K$77:$K$87)))</f>
        <v>0</v>
      </c>
      <c r="AS46" s="151">
        <f>IF(ISERROR((LOOKUP(AS43,TablasISR!$A$77:$A$87,TablasISR!$E$77:$E$87))),0,(LOOKUP(AS43,TablasISR!$G$77:$G$87,TablasISR!$K$77:$K$87)))</f>
        <v>0</v>
      </c>
      <c r="AT46" s="151">
        <f>IF(ISERROR((LOOKUP(AT43,TablasISR!$A$77:$A$87,TablasISR!$E$77:$E$87))),0,(LOOKUP(AT43,TablasISR!$G$77:$G$87,TablasISR!$K$77:$K$87)))</f>
        <v>1.9199999999999998E-2</v>
      </c>
      <c r="AU46" s="151">
        <f>IF(ISERROR((LOOKUP(AU43,TablasISR!$A$77:$A$87,TablasISR!$E$77:$E$87))),0,(LOOKUP(AU43,TablasISR!$G$77:$G$87,TablasISR!$K$77:$K$87)))</f>
        <v>0</v>
      </c>
      <c r="AV46" s="151">
        <f>IF(ISERROR((LOOKUP(AV43,TablasISR!$A$77:$A$87,TablasISR!$E$77:$E$87))),0,(LOOKUP(AV43,TablasISR!$G$77:$G$87,TablasISR!$K$77:$K$87)))</f>
        <v>0</v>
      </c>
      <c r="AW46" s="151">
        <f>IF(ISERROR((LOOKUP(AW43,TablasISR!$A$77:$A$87,TablasISR!$E$77:$E$87))),0,(LOOKUP(AW43,TablasISR!$G$77:$G$87,TablasISR!$K$77:$K$87)))</f>
        <v>1.9199999999999998E-2</v>
      </c>
      <c r="AX46" s="151">
        <f>IF(ISERROR((LOOKUP(AX43,TablasISR!$A$77:$A$87,TablasISR!$E$77:$E$87))),0,(LOOKUP(AX43,TablasISR!$G$77:$G$87,TablasISR!$K$77:$K$87)))</f>
        <v>0</v>
      </c>
      <c r="AY46" s="151">
        <f>IF(ISERROR((LOOKUP(AY43,TablasISR!$A$77:$A$87,TablasISR!$E$77:$E$87))),0,(LOOKUP(AY43,TablasISR!$G$77:$G$87,TablasISR!$K$77:$K$87)))</f>
        <v>0</v>
      </c>
      <c r="AZ46" s="151">
        <f>IF(ISERROR((LOOKUP(AZ43,TablasISR!$A$77:$A$87,TablasISR!$E$77:$E$87))),0,(LOOKUP(AZ43,TablasISR!$G$77:$G$87,TablasISR!$K$77:$K$87)))</f>
        <v>1.9199999999999998E-2</v>
      </c>
      <c r="BA46" s="151">
        <f>IF(ISERROR((LOOKUP(BA43,TablasISR!$A$77:$A$87,TablasISR!$E$77:$E$87))),0,(LOOKUP(BA43,TablasISR!$G$77:$G$87,TablasISR!$K$77:$K$87)))</f>
        <v>0</v>
      </c>
      <c r="BB46" s="151">
        <f>IF(ISERROR((LOOKUP(BB43,TablasISR!$A$77:$A$87,TablasISR!$E$77:$E$87))),0,(LOOKUP(BB43,TablasISR!$G$77:$G$87,TablasISR!$K$77:$K$87)))</f>
        <v>0</v>
      </c>
      <c r="BC46" s="151">
        <f>IF(ISERROR((LOOKUP(BC43,TablasISR!$A$77:$A$87,TablasISR!$E$77:$E$87))),0,(LOOKUP(BC43,TablasISR!$G$77:$G$87,TablasISR!$K$77:$K$87)))</f>
        <v>1.9199999999999998E-2</v>
      </c>
      <c r="BD46" s="291"/>
      <c r="BE46" s="150" t="s">
        <v>15</v>
      </c>
      <c r="BF46" s="151">
        <f>IF(ISERROR((LOOKUP(BF43,TablasISR!$A$99:$A$109,TablasISR!$E$99:$E$109))),0,(LOOKUP(BF43,TablasISR!$G$99:$G$109,TablasISR!$K$99:$K$109)))</f>
        <v>0</v>
      </c>
      <c r="BG46" s="151">
        <f>IF(ISERROR((LOOKUP(BG43,TablasISR!$A$99:$A$109,TablasISR!$E$99:$E$109))),0,(LOOKUP(BG43,TablasISR!$G$99:$G$109,TablasISR!$K$99:$K$109)))</f>
        <v>0</v>
      </c>
      <c r="BH46" s="151">
        <f>IF(ISERROR((LOOKUP(BH43,TablasISR!$A$99:$A$109,TablasISR!$E$99:$E$109))),0,(LOOKUP(BH43,TablasISR!$G$99:$G$109,TablasISR!$K$99:$K$109)))</f>
        <v>1.9199999999999998E-2</v>
      </c>
      <c r="BI46" s="151">
        <f>IF(ISERROR((LOOKUP(BI43,TablasISR!$A$99:$A$109,TablasISR!$E$99:$E$109))),0,(LOOKUP(BI43,TablasISR!$G$99:$G$109,TablasISR!$K$99:$K$109)))</f>
        <v>0</v>
      </c>
      <c r="BJ46" s="151">
        <f>IF(ISERROR((LOOKUP(BJ43,TablasISR!$A$99:$A$109,TablasISR!$E$99:$E$109))),0,(LOOKUP(BJ43,TablasISR!$G$99:$G$109,TablasISR!$K$99:$K$109)))</f>
        <v>0</v>
      </c>
      <c r="BK46" s="151">
        <f>IF(ISERROR((LOOKUP(BK43,TablasISR!$A$99:$A$109,TablasISR!$E$99:$E$109))),0,(LOOKUP(BK43,TablasISR!$G$99:$G$109,TablasISR!$K$99:$K$109)))</f>
        <v>1.9199999999999998E-2</v>
      </c>
      <c r="BL46" s="151">
        <f>IF(ISERROR((LOOKUP(BL43,TablasISR!$A$99:$A$109,TablasISR!$E$99:$E$109))),0,(LOOKUP(BL43,TablasISR!$G$99:$G$109,TablasISR!$K$99:$K$109)))</f>
        <v>0</v>
      </c>
      <c r="BM46" s="151">
        <f>IF(ISERROR((LOOKUP(BM43,TablasISR!$A$99:$A$109,TablasISR!$E$99:$E$109))),0,(LOOKUP(BM43,TablasISR!$G$99:$G$109,TablasISR!$K$99:$K$109)))</f>
        <v>0</v>
      </c>
      <c r="BN46" s="151">
        <f>IF(ISERROR((LOOKUP(BN43,TablasISR!$A$99:$A$109,TablasISR!$E$99:$E$109))),0,(LOOKUP(BN43,TablasISR!$G$99:$G$109,TablasISR!$K$99:$K$109)))</f>
        <v>1.9199999999999998E-2</v>
      </c>
      <c r="BO46" s="151">
        <f>IF(ISERROR((LOOKUP(BO43,TablasISR!$A$99:$A$109,TablasISR!$E$99:$E$109))),0,(LOOKUP(BO43,TablasISR!$G$99:$G$109,TablasISR!$K$99:$K$109)))</f>
        <v>0</v>
      </c>
      <c r="BP46" s="151">
        <f>IF(ISERROR((LOOKUP(BP43,TablasISR!$A$99:$A$109,TablasISR!$E$99:$E$109))),0,(LOOKUP(BP43,TablasISR!$G$99:$G$109,TablasISR!$K$99:$K$109)))</f>
        <v>0</v>
      </c>
      <c r="BQ46" s="151">
        <f>IF(ISERROR((LOOKUP(BQ43,TablasISR!$A$99:$A$109,TablasISR!$E$99:$E$109))),0,(LOOKUP(BQ43,TablasISR!$G$99:$G$109,TablasISR!$K$99:$K$109)))</f>
        <v>1.9199999999999998E-2</v>
      </c>
      <c r="BR46" s="291"/>
    </row>
    <row r="47" spans="1:70" s="34" customFormat="1" ht="15" customHeight="1">
      <c r="A47" s="148" t="s">
        <v>16</v>
      </c>
      <c r="B47" s="149">
        <f t="shared" ref="B47:C47" si="285">ROUND(B45*B46,2)</f>
        <v>0</v>
      </c>
      <c r="C47" s="149">
        <f t="shared" si="285"/>
        <v>0</v>
      </c>
      <c r="D47" s="149">
        <f>ROUND(D45*D46,2)</f>
        <v>0</v>
      </c>
      <c r="E47" s="149">
        <f t="shared" ref="E47:M47" si="286">ROUND(E45*E46,2)</f>
        <v>0</v>
      </c>
      <c r="F47" s="149">
        <f t="shared" si="286"/>
        <v>0</v>
      </c>
      <c r="G47" s="149">
        <f t="shared" si="286"/>
        <v>3.74</v>
      </c>
      <c r="H47" s="149">
        <f t="shared" si="286"/>
        <v>0</v>
      </c>
      <c r="I47" s="149">
        <f t="shared" si="286"/>
        <v>0</v>
      </c>
      <c r="J47" s="149">
        <f t="shared" si="286"/>
        <v>3.74</v>
      </c>
      <c r="K47" s="149">
        <f t="shared" si="286"/>
        <v>0</v>
      </c>
      <c r="L47" s="149">
        <f t="shared" si="286"/>
        <v>0</v>
      </c>
      <c r="M47" s="149">
        <f t="shared" si="286"/>
        <v>3.74</v>
      </c>
      <c r="N47" s="291"/>
      <c r="O47" s="148" t="s">
        <v>16</v>
      </c>
      <c r="P47" s="149">
        <f t="shared" ref="P47" si="287">ROUND(P45*P46,2)</f>
        <v>0</v>
      </c>
      <c r="Q47" s="149">
        <f t="shared" ref="Q47" si="288">ROUND(Q45*Q46,2)</f>
        <v>0</v>
      </c>
      <c r="R47" s="149">
        <f t="shared" ref="R47" si="289">ROUND(R45*R46,2)</f>
        <v>3.74</v>
      </c>
      <c r="S47" s="149">
        <f t="shared" ref="S47" si="290">ROUND(S45*S46,2)</f>
        <v>0</v>
      </c>
      <c r="T47" s="149">
        <f t="shared" ref="T47" si="291">ROUND(T45*T46,2)</f>
        <v>0</v>
      </c>
      <c r="U47" s="149">
        <f t="shared" ref="U47" si="292">ROUND(U45*U46,2)</f>
        <v>3.74</v>
      </c>
      <c r="V47" s="149">
        <f t="shared" ref="V47" si="293">ROUND(V45*V46,2)</f>
        <v>0</v>
      </c>
      <c r="W47" s="149">
        <f t="shared" ref="W47" si="294">ROUND(W45*W46,2)</f>
        <v>0</v>
      </c>
      <c r="X47" s="149">
        <f t="shared" ref="X47" si="295">ROUND(X45*X46,2)</f>
        <v>3.74</v>
      </c>
      <c r="Y47" s="149">
        <f t="shared" ref="Y47" si="296">ROUND(Y45*Y46,2)</f>
        <v>0</v>
      </c>
      <c r="Z47" s="149">
        <f t="shared" ref="Z47" si="297">ROUND(Z45*Z46,2)</f>
        <v>0</v>
      </c>
      <c r="AA47" s="149">
        <f t="shared" ref="AA47" si="298">ROUND(AA45*AA46,2)</f>
        <v>1.86</v>
      </c>
      <c r="AB47" s="291"/>
      <c r="AC47" s="148" t="s">
        <v>16</v>
      </c>
      <c r="AD47" s="149">
        <f t="shared" ref="AD47" si="299">ROUND(AD45*AD46,2)</f>
        <v>0</v>
      </c>
      <c r="AE47" s="149">
        <f t="shared" ref="AE47" si="300">ROUND(AE45*AE46,2)</f>
        <v>0</v>
      </c>
      <c r="AF47" s="149">
        <f t="shared" ref="AF47" si="301">ROUND(AF45*AF46,2)</f>
        <v>1.86</v>
      </c>
      <c r="AG47" s="149">
        <f t="shared" ref="AG47" si="302">ROUND(AG45*AG46,2)</f>
        <v>0</v>
      </c>
      <c r="AH47" s="149">
        <f t="shared" ref="AH47" si="303">ROUND(AH45*AH46,2)</f>
        <v>0</v>
      </c>
      <c r="AI47" s="149">
        <f t="shared" ref="AI47" si="304">ROUND(AI45*AI46,2)</f>
        <v>1.86</v>
      </c>
      <c r="AJ47" s="149">
        <f t="shared" ref="AJ47" si="305">ROUND(AJ45*AJ46,2)</f>
        <v>0</v>
      </c>
      <c r="AK47" s="149">
        <f t="shared" ref="AK47" si="306">ROUND(AK45*AK46,2)</f>
        <v>0</v>
      </c>
      <c r="AL47" s="149">
        <f t="shared" ref="AL47" si="307">ROUND(AL45*AL46,2)</f>
        <v>1.86</v>
      </c>
      <c r="AM47" s="149">
        <f t="shared" ref="AM47" si="308">ROUND(AM45*AM46,2)</f>
        <v>0</v>
      </c>
      <c r="AN47" s="149">
        <f t="shared" ref="AN47" si="309">ROUND(AN45*AN46,2)</f>
        <v>0</v>
      </c>
      <c r="AO47" s="149">
        <f t="shared" ref="AO47" si="310">ROUND(AO45*AO46,2)</f>
        <v>1.86</v>
      </c>
      <c r="AP47" s="291"/>
      <c r="AQ47" s="148" t="s">
        <v>16</v>
      </c>
      <c r="AR47" s="149">
        <f t="shared" ref="AR47" si="311">ROUND(AR45*AR46,2)</f>
        <v>0</v>
      </c>
      <c r="AS47" s="149">
        <f t="shared" ref="AS47" si="312">ROUND(AS45*AS46,2)</f>
        <v>0</v>
      </c>
      <c r="AT47" s="149">
        <f t="shared" ref="AT47" si="313">ROUND(AT45*AT46,2)</f>
        <v>1.86</v>
      </c>
      <c r="AU47" s="149">
        <f t="shared" ref="AU47" si="314">ROUND(AU45*AU46,2)</f>
        <v>0</v>
      </c>
      <c r="AV47" s="149">
        <f t="shared" ref="AV47" si="315">ROUND(AV45*AV46,2)</f>
        <v>0</v>
      </c>
      <c r="AW47" s="149">
        <f t="shared" ref="AW47" si="316">ROUND(AW45*AW46,2)</f>
        <v>1.86</v>
      </c>
      <c r="AX47" s="149">
        <f t="shared" ref="AX47" si="317">ROUND(AX45*AX46,2)</f>
        <v>0</v>
      </c>
      <c r="AY47" s="149">
        <f t="shared" ref="AY47" si="318">ROUND(AY45*AY46,2)</f>
        <v>0</v>
      </c>
      <c r="AZ47" s="149">
        <f t="shared" ref="AZ47" si="319">ROUND(AZ45*AZ46,2)</f>
        <v>1.86</v>
      </c>
      <c r="BA47" s="149">
        <f t="shared" ref="BA47" si="320">ROUND(BA45*BA46,2)</f>
        <v>0</v>
      </c>
      <c r="BB47" s="149">
        <f t="shared" ref="BB47" si="321">ROUND(BB45*BB46,2)</f>
        <v>0</v>
      </c>
      <c r="BC47" s="149">
        <f t="shared" ref="BC47" si="322">ROUND(BC45*BC46,2)</f>
        <v>1.86</v>
      </c>
      <c r="BD47" s="291"/>
      <c r="BE47" s="148" t="s">
        <v>16</v>
      </c>
      <c r="BF47" s="149">
        <f t="shared" ref="BF47" si="323">ROUND(BF45*BF46,2)</f>
        <v>0</v>
      </c>
      <c r="BG47" s="149">
        <f t="shared" ref="BG47" si="324">ROUND(BG45*BG46,2)</f>
        <v>0</v>
      </c>
      <c r="BH47" s="149">
        <f t="shared" ref="BH47" si="325">ROUND(BH45*BH46,2)</f>
        <v>1.86</v>
      </c>
      <c r="BI47" s="149">
        <f t="shared" ref="BI47" si="326">ROUND(BI45*BI46,2)</f>
        <v>0</v>
      </c>
      <c r="BJ47" s="149">
        <f t="shared" ref="BJ47" si="327">ROUND(BJ45*BJ46,2)</f>
        <v>0</v>
      </c>
      <c r="BK47" s="149">
        <f t="shared" ref="BK47" si="328">ROUND(BK45*BK46,2)</f>
        <v>1.86</v>
      </c>
      <c r="BL47" s="149">
        <f t="shared" ref="BL47" si="329">ROUND(BL45*BL46,2)</f>
        <v>0</v>
      </c>
      <c r="BM47" s="149">
        <f t="shared" ref="BM47" si="330">ROUND(BM45*BM46,2)</f>
        <v>0</v>
      </c>
      <c r="BN47" s="149">
        <f t="shared" ref="BN47" si="331">ROUND(BN45*BN46,2)</f>
        <v>1.86</v>
      </c>
      <c r="BO47" s="149">
        <f t="shared" ref="BO47" si="332">ROUND(BO45*BO46,2)</f>
        <v>0</v>
      </c>
      <c r="BP47" s="149">
        <f t="shared" ref="BP47" si="333">ROUND(BP45*BP46,2)</f>
        <v>0</v>
      </c>
      <c r="BQ47" s="149">
        <f t="shared" ref="BQ47" si="334">ROUND(BQ45*BQ46,2)</f>
        <v>1.86</v>
      </c>
      <c r="BR47" s="291"/>
    </row>
    <row r="48" spans="1:70" s="34" customFormat="1" ht="15.75" customHeight="1" thickBot="1">
      <c r="A48" s="152" t="s">
        <v>17</v>
      </c>
      <c r="B48" s="153">
        <f>IF(ISERROR((LOOKUP(B43,TablasISR!$A$11:$A$21,TablasISR!$C$11:$C$21))),0,(LOOKUP(B43,TablasISR!$G$11:$G$21,TablasISR!$I$11:$I$21)))</f>
        <v>0</v>
      </c>
      <c r="C48" s="153">
        <f>IF(ISERROR((LOOKUP(C43,TablasISR!$A$11:$A$21,TablasISR!$C$11:$C$21))),0,(LOOKUP(C43,TablasISR!$G$11:$G$21,TablasISR!$I$11:$I$21)))</f>
        <v>0</v>
      </c>
      <c r="D48" s="153">
        <f>IF(ISERROR((LOOKUP(D43,TablasISR!$A$11:$A$21,TablasISR!$C$11:$C$21))),0,(LOOKUP(D43,TablasISR!$G$11:$G$21,TablasISR!$I$11:$I$21)))</f>
        <v>0</v>
      </c>
      <c r="E48" s="153">
        <f>IF(ISERROR((LOOKUP(E43,TablasISR!$A$11:$A$21,TablasISR!$C$11:$C$21))),0,(LOOKUP(E43,TablasISR!$G$11:$G$21,TablasISR!$I$11:$I$21)))</f>
        <v>0</v>
      </c>
      <c r="F48" s="153">
        <f>IF(ISERROR((LOOKUP(F43,TablasISR!$A$11:$A$21,TablasISR!$C$11:$C$21))),0,(LOOKUP(F43,TablasISR!$G$11:$G$21,TablasISR!$I$11:$I$21)))</f>
        <v>0</v>
      </c>
      <c r="G48" s="153">
        <f>IF(ISERROR((LOOKUP(G43,TablasISR!$A$11:$A$21,TablasISR!$C$11:$C$21))),0,(LOOKUP(G43,TablasISR!$G$11:$G$21,TablasISR!$I$11:$I$21)))</f>
        <v>0</v>
      </c>
      <c r="H48" s="153">
        <f>IF(ISERROR((LOOKUP(H43,TablasISR!$A$11:$A$21,TablasISR!$C$11:$C$21))),0,(LOOKUP(H43,TablasISR!$G$11:$G$21,TablasISR!$I$11:$I$21)))</f>
        <v>0</v>
      </c>
      <c r="I48" s="153">
        <f>IF(ISERROR((LOOKUP(I43,TablasISR!$A$11:$A$21,TablasISR!$C$11:$C$21))),0,(LOOKUP(I43,TablasISR!$G$11:$G$21,TablasISR!$I$11:$I$21)))</f>
        <v>0</v>
      </c>
      <c r="J48" s="153">
        <f>IF(ISERROR((LOOKUP(J43,TablasISR!$A$11:$A$21,TablasISR!$C$11:$C$21))),0,(LOOKUP(J43,TablasISR!$G$11:$G$21,TablasISR!$I$11:$I$21)))</f>
        <v>0</v>
      </c>
      <c r="K48" s="153">
        <f>IF(ISERROR((LOOKUP(K43,TablasISR!$A$11:$A$21,TablasISR!$C$11:$C$21))),0,(LOOKUP(K43,TablasISR!$G$11:$G$21,TablasISR!$I$11:$I$21)))</f>
        <v>0</v>
      </c>
      <c r="L48" s="153">
        <f>IF(ISERROR((LOOKUP(L43,TablasISR!$A$11:$A$21,TablasISR!$C$11:$C$21))),0,(LOOKUP(L43,TablasISR!$G$11:$G$21,TablasISR!$I$11:$I$21)))</f>
        <v>0</v>
      </c>
      <c r="M48" s="153">
        <f>IF(ISERROR((LOOKUP(M43,TablasISR!$A$11:$A$21,TablasISR!$C$11:$C$21))),0,(LOOKUP(M43,TablasISR!$G$11:$G$21,TablasISR!$I$11:$I$21)))</f>
        <v>0</v>
      </c>
      <c r="N48" s="292"/>
      <c r="O48" s="152" t="s">
        <v>17</v>
      </c>
      <c r="P48" s="153">
        <f>IF(ISERROR((LOOKUP(P43,TablasISR!$A$33:$A$43,TablasISR!$C$33:$C$43))),0,(LOOKUP(P43,TablasISR!$G$33:$G$43,TablasISR!$I$33:$I$43)))</f>
        <v>0</v>
      </c>
      <c r="Q48" s="153">
        <f>IF(ISERROR((LOOKUP(Q43,TablasISR!$A$33:$A$43,TablasISR!$C$33:$C$43))),0,(LOOKUP(Q43,TablasISR!$G$33:$G$43,TablasISR!$I$33:$I$43)))</f>
        <v>0</v>
      </c>
      <c r="R48" s="153">
        <f>IF(ISERROR((LOOKUP(R43,TablasISR!$A$33:$A$43,TablasISR!$C$33:$C$43))),0,(LOOKUP(R43,TablasISR!$G$33:$G$43,TablasISR!$I$33:$I$43)))</f>
        <v>0</v>
      </c>
      <c r="S48" s="153">
        <f>IF(ISERROR((LOOKUP(S43,TablasISR!$A$33:$A$43,TablasISR!$C$33:$C$43))),0,(LOOKUP(S43,TablasISR!$G$33:$G$43,TablasISR!$I$33:$I$43)))</f>
        <v>0</v>
      </c>
      <c r="T48" s="153">
        <f>IF(ISERROR((LOOKUP(T43,TablasISR!$A$33:$A$43,TablasISR!$C$33:$C$43))),0,(LOOKUP(T43,TablasISR!$G$33:$G$43,TablasISR!$I$33:$I$43)))</f>
        <v>0</v>
      </c>
      <c r="U48" s="153">
        <f>IF(ISERROR((LOOKUP(U43,TablasISR!$A$33:$A$43,TablasISR!$C$33:$C$43))),0,(LOOKUP(U43,TablasISR!$G$33:$G$43,TablasISR!$I$33:$I$43)))</f>
        <v>0</v>
      </c>
      <c r="V48" s="153">
        <f>IF(ISERROR((LOOKUP(V43,TablasISR!$A$33:$A$43,TablasISR!$C$33:$C$43))),0,(LOOKUP(V43,TablasISR!$G$33:$G$43,TablasISR!$I$33:$I$43)))</f>
        <v>0</v>
      </c>
      <c r="W48" s="153">
        <f>IF(ISERROR((LOOKUP(W43,TablasISR!$A$33:$A$43,TablasISR!$C$33:$C$43))),0,(LOOKUP(W43,TablasISR!$G$33:$G$43,TablasISR!$I$33:$I$43)))</f>
        <v>0</v>
      </c>
      <c r="X48" s="153">
        <f>IF(ISERROR((LOOKUP(X43,TablasISR!$A$33:$A$43,TablasISR!$C$33:$C$43))),0,(LOOKUP(X43,TablasISR!$G$33:$G$43,TablasISR!$I$33:$I$43)))</f>
        <v>0</v>
      </c>
      <c r="Y48" s="153">
        <f>IF(ISERROR((LOOKUP(Y43,TablasISR!$A$33:$A$43,TablasISR!$C$33:$C$43))),0,(LOOKUP(Y43,TablasISR!$G$33:$G$43,TablasISR!$I$33:$I$43)))</f>
        <v>0</v>
      </c>
      <c r="Z48" s="153">
        <f>IF(ISERROR((LOOKUP(Z43,TablasISR!$A$33:$A$43,TablasISR!$C$33:$C$43))),0,(LOOKUP(Z43,TablasISR!$G$33:$G$43,TablasISR!$I$33:$I$43)))</f>
        <v>0</v>
      </c>
      <c r="AA48" s="153">
        <f>IF(ISERROR((LOOKUP(AA43,TablasISR!$A$33:$A$43,TablasISR!$C$33:$C$43))),0,(LOOKUP(AA43,TablasISR!$G$33:$G$43,TablasISR!$I$33:$I$43)))</f>
        <v>0</v>
      </c>
      <c r="AB48" s="292"/>
      <c r="AC48" s="152" t="s">
        <v>17</v>
      </c>
      <c r="AD48" s="153">
        <f>IF(ISERROR((LOOKUP(AD43,TablasISR!$A$55:$A$65,TablasISR!$C$55:$C$65))),0,(LOOKUP(AD43,TablasISR!$G$55:$G$65,TablasISR!$I$55:$I$65)))</f>
        <v>0</v>
      </c>
      <c r="AE48" s="153">
        <f>IF(ISERROR((LOOKUP(AE43,TablasISR!$A$55:$A$65,TablasISR!$C$55:$C$65))),0,(LOOKUP(AE43,TablasISR!$G$55:$G$65,TablasISR!$I$55:$I$65)))</f>
        <v>0</v>
      </c>
      <c r="AF48" s="153">
        <f>IF(ISERROR((LOOKUP(AF43,TablasISR!$A$55:$A$65,TablasISR!$C$55:$C$65))),0,(LOOKUP(AF43,TablasISR!$G$55:$G$65,TablasISR!$I$55:$I$65)))</f>
        <v>0</v>
      </c>
      <c r="AG48" s="153">
        <f>IF(ISERROR((LOOKUP(AG43,TablasISR!$A$55:$A$65,TablasISR!$C$55:$C$65))),0,(LOOKUP(AG43,TablasISR!$G$55:$G$65,TablasISR!$I$55:$I$65)))</f>
        <v>0</v>
      </c>
      <c r="AH48" s="153">
        <f>IF(ISERROR((LOOKUP(AH43,TablasISR!$A$55:$A$65,TablasISR!$C$55:$C$65))),0,(LOOKUP(AH43,TablasISR!$G$55:$G$65,TablasISR!$I$55:$I$65)))</f>
        <v>0</v>
      </c>
      <c r="AI48" s="153">
        <f>IF(ISERROR((LOOKUP(AI43,TablasISR!$A$55:$A$65,TablasISR!$C$55:$C$65))),0,(LOOKUP(AI43,TablasISR!$G$55:$G$65,TablasISR!$I$55:$I$65)))</f>
        <v>0</v>
      </c>
      <c r="AJ48" s="153">
        <f>IF(ISERROR((LOOKUP(AJ43,TablasISR!$A$55:$A$65,TablasISR!$C$55:$C$65))),0,(LOOKUP(AJ43,TablasISR!$G$55:$G$65,TablasISR!$I$55:$I$65)))</f>
        <v>0</v>
      </c>
      <c r="AK48" s="153">
        <f>IF(ISERROR((LOOKUP(AK43,TablasISR!$A$55:$A$65,TablasISR!$C$55:$C$65))),0,(LOOKUP(AK43,TablasISR!$G$55:$G$65,TablasISR!$I$55:$I$65)))</f>
        <v>0</v>
      </c>
      <c r="AL48" s="153">
        <f>IF(ISERROR((LOOKUP(AL43,TablasISR!$A$55:$A$65,TablasISR!$C$55:$C$65))),0,(LOOKUP(AL43,TablasISR!$G$55:$G$65,TablasISR!$I$55:$I$65)))</f>
        <v>0</v>
      </c>
      <c r="AM48" s="153">
        <f>IF(ISERROR((LOOKUP(AM43,TablasISR!$A$55:$A$65,TablasISR!$C$55:$C$65))),0,(LOOKUP(AM43,TablasISR!$G$55:$G$65,TablasISR!$I$55:$I$65)))</f>
        <v>0</v>
      </c>
      <c r="AN48" s="153">
        <f>IF(ISERROR((LOOKUP(AN43,TablasISR!$A$55:$A$65,TablasISR!$C$55:$C$65))),0,(LOOKUP(AN43,TablasISR!$G$55:$G$65,TablasISR!$I$55:$I$65)))</f>
        <v>0</v>
      </c>
      <c r="AO48" s="153">
        <f>IF(ISERROR((LOOKUP(AO43,TablasISR!$A$55:$A$65,TablasISR!$C$55:$C$65))),0,(LOOKUP(AO43,TablasISR!$G$55:$G$65,TablasISR!$I$55:$I$65)))</f>
        <v>0</v>
      </c>
      <c r="AP48" s="292"/>
      <c r="AQ48" s="152" t="s">
        <v>17</v>
      </c>
      <c r="AR48" s="153">
        <f>IF(ISERROR((LOOKUP(AR43,TablasISR!$A$77:$A$87,TablasISR!$C$77:$C$87))),0,(LOOKUP(AR43,TablasISR!$G$77:$G$87,TablasISR!$I$77:$I$87)))</f>
        <v>0</v>
      </c>
      <c r="AS48" s="153">
        <f>IF(ISERROR((LOOKUP(AS43,TablasISR!$A$77:$A$87,TablasISR!$C$77:$C$87))),0,(LOOKUP(AS43,TablasISR!$G$77:$G$87,TablasISR!$I$77:$I$87)))</f>
        <v>0</v>
      </c>
      <c r="AT48" s="153">
        <f>IF(ISERROR((LOOKUP(AT43,TablasISR!$A$77:$A$87,TablasISR!$C$77:$C$87))),0,(LOOKUP(AT43,TablasISR!$G$77:$G$87,TablasISR!$I$77:$I$87)))</f>
        <v>0</v>
      </c>
      <c r="AU48" s="153">
        <f>IF(ISERROR((LOOKUP(AU43,TablasISR!$A$77:$A$87,TablasISR!$C$77:$C$87))),0,(LOOKUP(AU43,TablasISR!$G$77:$G$87,TablasISR!$I$77:$I$87)))</f>
        <v>0</v>
      </c>
      <c r="AV48" s="153">
        <f>IF(ISERROR((LOOKUP(AV43,TablasISR!$A$77:$A$87,TablasISR!$C$77:$C$87))),0,(LOOKUP(AV43,TablasISR!$G$77:$G$87,TablasISR!$I$77:$I$87)))</f>
        <v>0</v>
      </c>
      <c r="AW48" s="153">
        <f>IF(ISERROR((LOOKUP(AW43,TablasISR!$A$77:$A$87,TablasISR!$C$77:$C$87))),0,(LOOKUP(AW43,TablasISR!$G$77:$G$87,TablasISR!$I$77:$I$87)))</f>
        <v>0</v>
      </c>
      <c r="AX48" s="153">
        <f>IF(ISERROR((LOOKUP(AX43,TablasISR!$A$77:$A$87,TablasISR!$C$77:$C$87))),0,(LOOKUP(AX43,TablasISR!$G$77:$G$87,TablasISR!$I$77:$I$87)))</f>
        <v>0</v>
      </c>
      <c r="AY48" s="153">
        <f>IF(ISERROR((LOOKUP(AY43,TablasISR!$A$77:$A$87,TablasISR!$C$77:$C$87))),0,(LOOKUP(AY43,TablasISR!$G$77:$G$87,TablasISR!$I$77:$I$87)))</f>
        <v>0</v>
      </c>
      <c r="AZ48" s="153">
        <f>IF(ISERROR((LOOKUP(AZ43,TablasISR!$A$77:$A$87,TablasISR!$C$77:$C$87))),0,(LOOKUP(AZ43,TablasISR!$G$77:$G$87,TablasISR!$I$77:$I$87)))</f>
        <v>0</v>
      </c>
      <c r="BA48" s="153">
        <f>IF(ISERROR((LOOKUP(BA43,TablasISR!$A$77:$A$87,TablasISR!$C$77:$C$87))),0,(LOOKUP(BA43,TablasISR!$G$77:$G$87,TablasISR!$I$77:$I$87)))</f>
        <v>0</v>
      </c>
      <c r="BB48" s="153">
        <f>IF(ISERROR((LOOKUP(BB43,TablasISR!$A$77:$A$87,TablasISR!$C$77:$C$87))),0,(LOOKUP(BB43,TablasISR!$G$77:$G$87,TablasISR!$I$77:$I$87)))</f>
        <v>0</v>
      </c>
      <c r="BC48" s="153">
        <f>IF(ISERROR((LOOKUP(BC43,TablasISR!$A$77:$A$87,TablasISR!$C$77:$C$87))),0,(LOOKUP(BC43,TablasISR!$G$77:$G$87,TablasISR!$I$77:$I$87)))</f>
        <v>0</v>
      </c>
      <c r="BD48" s="292"/>
      <c r="BE48" s="152" t="s">
        <v>17</v>
      </c>
      <c r="BF48" s="153">
        <f>IF(ISERROR((LOOKUP(BF43,TablasISR!$A$99:$A$109,TablasISR!$C$99:$C$109))),0,(LOOKUP(BF43,TablasISR!$G$99:$G$109,TablasISR!$I$99:$I$109)))</f>
        <v>0</v>
      </c>
      <c r="BG48" s="153">
        <f>IF(ISERROR((LOOKUP(BG43,TablasISR!$A$99:$A$109,TablasISR!$C$99:$C$109))),0,(LOOKUP(BG43,TablasISR!$G$99:$G$109,TablasISR!$I$99:$I$109)))</f>
        <v>0</v>
      </c>
      <c r="BH48" s="153">
        <f>IF(ISERROR((LOOKUP(BH43,TablasISR!$A$99:$A$109,TablasISR!$C$99:$C$109))),0,(LOOKUP(BH43,TablasISR!$G$99:$G$109,TablasISR!$I$99:$I$109)))</f>
        <v>0</v>
      </c>
      <c r="BI48" s="153">
        <f>IF(ISERROR((LOOKUP(BI43,TablasISR!$A$99:$A$109,TablasISR!$C$99:$C$109))),0,(LOOKUP(BI43,TablasISR!$G$99:$G$109,TablasISR!$I$99:$I$109)))</f>
        <v>0</v>
      </c>
      <c r="BJ48" s="153">
        <f>IF(ISERROR((LOOKUP(BJ43,TablasISR!$A$99:$A$109,TablasISR!$C$99:$C$109))),0,(LOOKUP(BJ43,TablasISR!$G$99:$G$109,TablasISR!$I$99:$I$109)))</f>
        <v>0</v>
      </c>
      <c r="BK48" s="153">
        <f>IF(ISERROR((LOOKUP(BK43,TablasISR!$A$99:$A$109,TablasISR!$C$99:$C$109))),0,(LOOKUP(BK43,TablasISR!$G$99:$G$109,TablasISR!$I$99:$I$109)))</f>
        <v>0</v>
      </c>
      <c r="BL48" s="153">
        <f>IF(ISERROR((LOOKUP(BL43,TablasISR!$A$99:$A$109,TablasISR!$C$99:$C$109))),0,(LOOKUP(BL43,TablasISR!$G$99:$G$109,TablasISR!$I$99:$I$109)))</f>
        <v>0</v>
      </c>
      <c r="BM48" s="153">
        <f>IF(ISERROR((LOOKUP(BM43,TablasISR!$A$99:$A$109,TablasISR!$C$99:$C$109))),0,(LOOKUP(BM43,TablasISR!$G$99:$G$109,TablasISR!$I$99:$I$109)))</f>
        <v>0</v>
      </c>
      <c r="BN48" s="153">
        <f>IF(ISERROR((LOOKUP(BN43,TablasISR!$A$99:$A$109,TablasISR!$C$99:$C$109))),0,(LOOKUP(BN43,TablasISR!$G$99:$G$109,TablasISR!$I$99:$I$109)))</f>
        <v>0</v>
      </c>
      <c r="BO48" s="153">
        <f>IF(ISERROR((LOOKUP(BO43,TablasISR!$A$99:$A$109,TablasISR!$C$99:$C$109))),0,(LOOKUP(BO43,TablasISR!$G$99:$G$109,TablasISR!$I$99:$I$109)))</f>
        <v>0</v>
      </c>
      <c r="BP48" s="153">
        <f>IF(ISERROR((LOOKUP(BP43,TablasISR!$A$99:$A$109,TablasISR!$C$99:$C$109))),0,(LOOKUP(BP43,TablasISR!$G$99:$G$109,TablasISR!$I$99:$I$109)))</f>
        <v>0</v>
      </c>
      <c r="BQ48" s="153">
        <f>IF(ISERROR((LOOKUP(BQ43,TablasISR!$A$99:$A$109,TablasISR!$C$99:$C$109))),0,(LOOKUP(BQ43,TablasISR!$G$99:$G$109,TablasISR!$I$99:$I$109)))</f>
        <v>0</v>
      </c>
      <c r="BR48" s="291"/>
    </row>
    <row r="49" spans="1:70" s="31" customFormat="1">
      <c r="A49" s="154" t="s">
        <v>106</v>
      </c>
      <c r="B49" s="155">
        <f t="shared" ref="B49:C49" si="335">ROUND(SUM(B47:B48),0)</f>
        <v>0</v>
      </c>
      <c r="C49" s="155">
        <f t="shared" si="335"/>
        <v>0</v>
      </c>
      <c r="D49" s="155">
        <f>ROUND(SUM(D47:D48),0)</f>
        <v>0</v>
      </c>
      <c r="E49" s="155">
        <f t="shared" ref="E49:M49" si="336">ROUND(SUM(E47:E48),0)</f>
        <v>0</v>
      </c>
      <c r="F49" s="155">
        <f t="shared" si="336"/>
        <v>0</v>
      </c>
      <c r="G49" s="155">
        <f t="shared" si="336"/>
        <v>4</v>
      </c>
      <c r="H49" s="155">
        <f t="shared" si="336"/>
        <v>0</v>
      </c>
      <c r="I49" s="155">
        <f t="shared" si="336"/>
        <v>0</v>
      </c>
      <c r="J49" s="155">
        <f t="shared" si="336"/>
        <v>4</v>
      </c>
      <c r="K49" s="155">
        <f t="shared" si="336"/>
        <v>0</v>
      </c>
      <c r="L49" s="155">
        <f t="shared" si="336"/>
        <v>0</v>
      </c>
      <c r="M49" s="155">
        <f t="shared" si="336"/>
        <v>4</v>
      </c>
      <c r="N49" s="140">
        <f>SUM(B49:M49)</f>
        <v>12</v>
      </c>
      <c r="O49" s="154" t="s">
        <v>106</v>
      </c>
      <c r="P49" s="155">
        <f t="shared" ref="P49" si="337">ROUND(SUM(P47:P48),0)</f>
        <v>0</v>
      </c>
      <c r="Q49" s="155">
        <f t="shared" ref="Q49" si="338">ROUND(SUM(Q47:Q48),0)</f>
        <v>0</v>
      </c>
      <c r="R49" s="155">
        <f>ROUND(SUM(R47:R48),0)</f>
        <v>4</v>
      </c>
      <c r="S49" s="155">
        <f t="shared" ref="S49" si="339">ROUND(SUM(S47:S48),0)</f>
        <v>0</v>
      </c>
      <c r="T49" s="155">
        <f t="shared" ref="T49" si="340">ROUND(SUM(T47:T48),0)</f>
        <v>0</v>
      </c>
      <c r="U49" s="155">
        <f t="shared" ref="U49" si="341">ROUND(SUM(U47:U48),0)</f>
        <v>4</v>
      </c>
      <c r="V49" s="155">
        <f t="shared" ref="V49" si="342">ROUND(SUM(V47:V48),0)</f>
        <v>0</v>
      </c>
      <c r="W49" s="155">
        <f t="shared" ref="W49" si="343">ROUND(SUM(W47:W48),0)</f>
        <v>0</v>
      </c>
      <c r="X49" s="155">
        <f t="shared" ref="X49" si="344">ROUND(SUM(X47:X48),0)</f>
        <v>4</v>
      </c>
      <c r="Y49" s="155">
        <f t="shared" ref="Y49" si="345">ROUND(SUM(Y47:Y48),0)</f>
        <v>0</v>
      </c>
      <c r="Z49" s="155">
        <f t="shared" ref="Z49" si="346">ROUND(SUM(Z47:Z48),0)</f>
        <v>0</v>
      </c>
      <c r="AA49" s="155">
        <f t="shared" ref="AA49" si="347">ROUND(SUM(AA47:AA48),0)</f>
        <v>2</v>
      </c>
      <c r="AB49" s="140">
        <f>SUM(P49:AA49)</f>
        <v>14</v>
      </c>
      <c r="AC49" s="154" t="s">
        <v>106</v>
      </c>
      <c r="AD49" s="155">
        <f t="shared" ref="AD49" si="348">ROUND(SUM(AD47:AD48),0)</f>
        <v>0</v>
      </c>
      <c r="AE49" s="155">
        <f t="shared" ref="AE49" si="349">ROUND(SUM(AE47:AE48),0)</f>
        <v>0</v>
      </c>
      <c r="AF49" s="155">
        <f>ROUND(SUM(AF47:AF48),0)</f>
        <v>2</v>
      </c>
      <c r="AG49" s="155">
        <f t="shared" ref="AG49" si="350">ROUND(SUM(AG47:AG48),0)</f>
        <v>0</v>
      </c>
      <c r="AH49" s="155">
        <f t="shared" ref="AH49" si="351">ROUND(SUM(AH47:AH48),0)</f>
        <v>0</v>
      </c>
      <c r="AI49" s="155">
        <f t="shared" ref="AI49" si="352">ROUND(SUM(AI47:AI48),0)</f>
        <v>2</v>
      </c>
      <c r="AJ49" s="155">
        <f t="shared" ref="AJ49" si="353">ROUND(SUM(AJ47:AJ48),0)</f>
        <v>0</v>
      </c>
      <c r="AK49" s="155">
        <f t="shared" ref="AK49" si="354">ROUND(SUM(AK47:AK48),0)</f>
        <v>0</v>
      </c>
      <c r="AL49" s="155">
        <f t="shared" ref="AL49" si="355">ROUND(SUM(AL47:AL48),0)</f>
        <v>2</v>
      </c>
      <c r="AM49" s="155">
        <f t="shared" ref="AM49" si="356">ROUND(SUM(AM47:AM48),0)</f>
        <v>0</v>
      </c>
      <c r="AN49" s="155">
        <f t="shared" ref="AN49" si="357">ROUND(SUM(AN47:AN48),0)</f>
        <v>0</v>
      </c>
      <c r="AO49" s="155">
        <f t="shared" ref="AO49" si="358">ROUND(SUM(AO47:AO48),0)</f>
        <v>2</v>
      </c>
      <c r="AP49" s="140">
        <f>SUM(AD49:AO49)</f>
        <v>8</v>
      </c>
      <c r="AQ49" s="154" t="s">
        <v>106</v>
      </c>
      <c r="AR49" s="155">
        <f t="shared" ref="AR49" si="359">ROUND(SUM(AR47:AR48),0)</f>
        <v>0</v>
      </c>
      <c r="AS49" s="155">
        <f t="shared" ref="AS49" si="360">ROUND(SUM(AS47:AS48),0)</f>
        <v>0</v>
      </c>
      <c r="AT49" s="155">
        <f>ROUND(SUM(AT47:AT48),0)</f>
        <v>2</v>
      </c>
      <c r="AU49" s="155">
        <f t="shared" ref="AU49" si="361">ROUND(SUM(AU47:AU48),0)</f>
        <v>0</v>
      </c>
      <c r="AV49" s="155">
        <f t="shared" ref="AV49" si="362">ROUND(SUM(AV47:AV48),0)</f>
        <v>0</v>
      </c>
      <c r="AW49" s="155">
        <f t="shared" ref="AW49" si="363">ROUND(SUM(AW47:AW48),0)</f>
        <v>2</v>
      </c>
      <c r="AX49" s="155">
        <f t="shared" ref="AX49" si="364">ROUND(SUM(AX47:AX48),0)</f>
        <v>0</v>
      </c>
      <c r="AY49" s="155">
        <f t="shared" ref="AY49" si="365">ROUND(SUM(AY47:AY48),0)</f>
        <v>0</v>
      </c>
      <c r="AZ49" s="155">
        <f t="shared" ref="AZ49" si="366">ROUND(SUM(AZ47:AZ48),0)</f>
        <v>2</v>
      </c>
      <c r="BA49" s="155">
        <f t="shared" ref="BA49" si="367">ROUND(SUM(BA47:BA48),0)</f>
        <v>0</v>
      </c>
      <c r="BB49" s="155">
        <f t="shared" ref="BB49" si="368">ROUND(SUM(BB47:BB48),0)</f>
        <v>0</v>
      </c>
      <c r="BC49" s="155">
        <f t="shared" ref="BC49" si="369">ROUND(SUM(BC47:BC48),0)</f>
        <v>2</v>
      </c>
      <c r="BD49" s="140">
        <f>SUM(AR49:BC49)</f>
        <v>8</v>
      </c>
      <c r="BE49" s="154" t="s">
        <v>106</v>
      </c>
      <c r="BF49" s="155">
        <f t="shared" ref="BF49" si="370">ROUND(SUM(BF47:BF48),0)</f>
        <v>0</v>
      </c>
      <c r="BG49" s="155">
        <f t="shared" ref="BG49" si="371">ROUND(SUM(BG47:BG48),0)</f>
        <v>0</v>
      </c>
      <c r="BH49" s="155">
        <f>ROUND(SUM(BH47:BH48),0)</f>
        <v>2</v>
      </c>
      <c r="BI49" s="155">
        <f t="shared" ref="BI49" si="372">ROUND(SUM(BI47:BI48),0)</f>
        <v>0</v>
      </c>
      <c r="BJ49" s="155">
        <f t="shared" ref="BJ49" si="373">ROUND(SUM(BJ47:BJ48),0)</f>
        <v>0</v>
      </c>
      <c r="BK49" s="155">
        <f t="shared" ref="BK49" si="374">ROUND(SUM(BK47:BK48),0)</f>
        <v>2</v>
      </c>
      <c r="BL49" s="155">
        <f t="shared" ref="BL49" si="375">ROUND(SUM(BL47:BL48),0)</f>
        <v>0</v>
      </c>
      <c r="BM49" s="155">
        <f t="shared" ref="BM49" si="376">ROUND(SUM(BM47:BM48),0)</f>
        <v>0</v>
      </c>
      <c r="BN49" s="155">
        <f t="shared" ref="BN49" si="377">ROUND(SUM(BN47:BN48),0)</f>
        <v>2</v>
      </c>
      <c r="BO49" s="155">
        <f t="shared" ref="BO49" si="378">ROUND(SUM(BO47:BO48),0)</f>
        <v>0</v>
      </c>
      <c r="BP49" s="155">
        <f t="shared" ref="BP49" si="379">ROUND(SUM(BP47:BP48),0)</f>
        <v>0</v>
      </c>
      <c r="BQ49" s="349">
        <f t="shared" ref="BQ49" si="380">ROUND(SUM(BQ47:BQ48),0)</f>
        <v>2</v>
      </c>
      <c r="BR49" s="140">
        <f>SUM(BF49:BQ49)</f>
        <v>8</v>
      </c>
    </row>
    <row r="50" spans="1:70" s="4" customFormat="1" ht="15.75" thickBot="1">
      <c r="A50" s="156" t="s">
        <v>86</v>
      </c>
      <c r="B50" s="157">
        <f t="shared" ref="B50:C50" si="381">B22*0.1</f>
        <v>0</v>
      </c>
      <c r="C50" s="157">
        <f t="shared" si="381"/>
        <v>0</v>
      </c>
      <c r="D50" s="157">
        <f>D22*0.1</f>
        <v>0</v>
      </c>
      <c r="E50" s="157">
        <f t="shared" ref="E50:M50" si="382">E22*0.1</f>
        <v>0</v>
      </c>
      <c r="F50" s="157">
        <f t="shared" si="382"/>
        <v>0</v>
      </c>
      <c r="G50" s="157">
        <f t="shared" si="382"/>
        <v>0</v>
      </c>
      <c r="H50" s="157">
        <f t="shared" si="382"/>
        <v>0</v>
      </c>
      <c r="I50" s="157">
        <f t="shared" si="382"/>
        <v>0</v>
      </c>
      <c r="J50" s="157">
        <f t="shared" si="382"/>
        <v>0</v>
      </c>
      <c r="K50" s="157">
        <f t="shared" si="382"/>
        <v>0</v>
      </c>
      <c r="L50" s="157">
        <f t="shared" si="382"/>
        <v>0</v>
      </c>
      <c r="M50" s="157">
        <f t="shared" si="382"/>
        <v>0</v>
      </c>
      <c r="N50" s="158">
        <f>SUM(B50:M50)</f>
        <v>0</v>
      </c>
      <c r="O50" s="156" t="s">
        <v>86</v>
      </c>
      <c r="P50" s="157">
        <f t="shared" ref="P50:Q50" si="383">P22*0.1</f>
        <v>0</v>
      </c>
      <c r="Q50" s="157">
        <f t="shared" si="383"/>
        <v>0</v>
      </c>
      <c r="R50" s="157">
        <f>R22*0.1</f>
        <v>0</v>
      </c>
      <c r="S50" s="157">
        <f t="shared" ref="S50:AA50" si="384">S22*0.1</f>
        <v>0</v>
      </c>
      <c r="T50" s="157">
        <f t="shared" si="384"/>
        <v>0</v>
      </c>
      <c r="U50" s="157">
        <f t="shared" si="384"/>
        <v>0</v>
      </c>
      <c r="V50" s="157">
        <f t="shared" si="384"/>
        <v>0</v>
      </c>
      <c r="W50" s="157">
        <f t="shared" si="384"/>
        <v>0</v>
      </c>
      <c r="X50" s="157">
        <f t="shared" si="384"/>
        <v>0</v>
      </c>
      <c r="Y50" s="157">
        <f t="shared" si="384"/>
        <v>0</v>
      </c>
      <c r="Z50" s="157">
        <f t="shared" si="384"/>
        <v>0</v>
      </c>
      <c r="AA50" s="157">
        <f t="shared" si="384"/>
        <v>0</v>
      </c>
      <c r="AB50" s="158">
        <f>SUM(P50:AA50)</f>
        <v>0</v>
      </c>
      <c r="AC50" s="156" t="s">
        <v>86</v>
      </c>
      <c r="AD50" s="157">
        <f t="shared" ref="AD50:AE50" si="385">AD22*0.1</f>
        <v>0</v>
      </c>
      <c r="AE50" s="157">
        <f t="shared" si="385"/>
        <v>0</v>
      </c>
      <c r="AF50" s="157">
        <f>AF22*0.1</f>
        <v>0</v>
      </c>
      <c r="AG50" s="157">
        <f t="shared" ref="AG50:AO50" si="386">AG22*0.1</f>
        <v>0</v>
      </c>
      <c r="AH50" s="157">
        <f t="shared" si="386"/>
        <v>0</v>
      </c>
      <c r="AI50" s="157">
        <f t="shared" si="386"/>
        <v>0</v>
      </c>
      <c r="AJ50" s="157">
        <f t="shared" si="386"/>
        <v>0</v>
      </c>
      <c r="AK50" s="157">
        <f t="shared" si="386"/>
        <v>0</v>
      </c>
      <c r="AL50" s="157">
        <f t="shared" si="386"/>
        <v>0</v>
      </c>
      <c r="AM50" s="157">
        <f t="shared" si="386"/>
        <v>0</v>
      </c>
      <c r="AN50" s="157">
        <f t="shared" si="386"/>
        <v>0</v>
      </c>
      <c r="AO50" s="157">
        <f t="shared" si="386"/>
        <v>0</v>
      </c>
      <c r="AP50" s="158">
        <f>SUM(AD50:AO50)</f>
        <v>0</v>
      </c>
      <c r="AQ50" s="156" t="s">
        <v>86</v>
      </c>
      <c r="AR50" s="157">
        <f t="shared" ref="AR50:AS50" si="387">AR22*0.1</f>
        <v>0</v>
      </c>
      <c r="AS50" s="157">
        <f t="shared" si="387"/>
        <v>0</v>
      </c>
      <c r="AT50" s="157">
        <f>AT22*0.1</f>
        <v>0</v>
      </c>
      <c r="AU50" s="157">
        <f t="shared" ref="AU50:BC50" si="388">AU22*0.1</f>
        <v>0</v>
      </c>
      <c r="AV50" s="157">
        <f t="shared" si="388"/>
        <v>0</v>
      </c>
      <c r="AW50" s="157">
        <f t="shared" si="388"/>
        <v>0</v>
      </c>
      <c r="AX50" s="157">
        <f t="shared" si="388"/>
        <v>0</v>
      </c>
      <c r="AY50" s="157">
        <f t="shared" si="388"/>
        <v>0</v>
      </c>
      <c r="AZ50" s="157">
        <f t="shared" si="388"/>
        <v>0</v>
      </c>
      <c r="BA50" s="157">
        <f t="shared" si="388"/>
        <v>0</v>
      </c>
      <c r="BB50" s="157">
        <f t="shared" si="388"/>
        <v>0</v>
      </c>
      <c r="BC50" s="157">
        <f t="shared" si="388"/>
        <v>0</v>
      </c>
      <c r="BD50" s="158">
        <f>SUM(AR50:BC50)</f>
        <v>0</v>
      </c>
      <c r="BE50" s="156" t="s">
        <v>86</v>
      </c>
      <c r="BF50" s="157">
        <f t="shared" ref="BF50:BG50" si="389">BF22*0.1</f>
        <v>0</v>
      </c>
      <c r="BG50" s="157">
        <f t="shared" si="389"/>
        <v>0</v>
      </c>
      <c r="BH50" s="157">
        <f>BH22*0.1</f>
        <v>0</v>
      </c>
      <c r="BI50" s="157">
        <f t="shared" ref="BI50:BQ50" si="390">BI22*0.1</f>
        <v>0</v>
      </c>
      <c r="BJ50" s="157">
        <f t="shared" si="390"/>
        <v>0</v>
      </c>
      <c r="BK50" s="157">
        <f t="shared" si="390"/>
        <v>0</v>
      </c>
      <c r="BL50" s="157">
        <f t="shared" si="390"/>
        <v>0</v>
      </c>
      <c r="BM50" s="157">
        <f t="shared" si="390"/>
        <v>0</v>
      </c>
      <c r="BN50" s="157">
        <f t="shared" si="390"/>
        <v>0</v>
      </c>
      <c r="BO50" s="157">
        <f t="shared" si="390"/>
        <v>0</v>
      </c>
      <c r="BP50" s="157">
        <f t="shared" si="390"/>
        <v>0</v>
      </c>
      <c r="BQ50" s="350">
        <f t="shared" si="390"/>
        <v>0</v>
      </c>
      <c r="BR50" s="145">
        <f>SUM(BF50:BQ50)</f>
        <v>0</v>
      </c>
    </row>
    <row r="51" spans="1:70" s="31" customFormat="1" ht="15.75" thickBot="1">
      <c r="A51" s="159" t="s">
        <v>105</v>
      </c>
      <c r="B51" s="160">
        <f t="shared" ref="B51:C51" si="391">B49-B50</f>
        <v>0</v>
      </c>
      <c r="C51" s="160">
        <f t="shared" si="391"/>
        <v>0</v>
      </c>
      <c r="D51" s="160">
        <f>D49-D50</f>
        <v>0</v>
      </c>
      <c r="E51" s="160">
        <f t="shared" ref="E51:M51" si="392">E49-E50</f>
        <v>0</v>
      </c>
      <c r="F51" s="160">
        <f t="shared" si="392"/>
        <v>0</v>
      </c>
      <c r="G51" s="160">
        <f t="shared" si="392"/>
        <v>4</v>
      </c>
      <c r="H51" s="160">
        <f t="shared" si="392"/>
        <v>0</v>
      </c>
      <c r="I51" s="160">
        <f t="shared" si="392"/>
        <v>0</v>
      </c>
      <c r="J51" s="160">
        <f t="shared" si="392"/>
        <v>4</v>
      </c>
      <c r="K51" s="160">
        <f t="shared" si="392"/>
        <v>0</v>
      </c>
      <c r="L51" s="160">
        <f t="shared" si="392"/>
        <v>0</v>
      </c>
      <c r="M51" s="160">
        <f t="shared" si="392"/>
        <v>4</v>
      </c>
      <c r="N51" s="123">
        <f>SUM(B51:M51)</f>
        <v>12</v>
      </c>
      <c r="O51" s="159" t="s">
        <v>105</v>
      </c>
      <c r="P51" s="160">
        <f t="shared" ref="P51" si="393">P49-P50</f>
        <v>0</v>
      </c>
      <c r="Q51" s="160">
        <f t="shared" ref="Q51" si="394">Q49-Q50</f>
        <v>0</v>
      </c>
      <c r="R51" s="160">
        <f>R49-R50</f>
        <v>4</v>
      </c>
      <c r="S51" s="160">
        <f t="shared" ref="S51" si="395">S49-S50</f>
        <v>0</v>
      </c>
      <c r="T51" s="160">
        <f t="shared" ref="T51" si="396">T49-T50</f>
        <v>0</v>
      </c>
      <c r="U51" s="160">
        <f t="shared" ref="U51" si="397">U49-U50</f>
        <v>4</v>
      </c>
      <c r="V51" s="160">
        <f t="shared" ref="V51" si="398">V49-V50</f>
        <v>0</v>
      </c>
      <c r="W51" s="160">
        <f t="shared" ref="W51" si="399">W49-W50</f>
        <v>0</v>
      </c>
      <c r="X51" s="160">
        <f t="shared" ref="X51" si="400">X49-X50</f>
        <v>4</v>
      </c>
      <c r="Y51" s="160">
        <f t="shared" ref="Y51" si="401">Y49-Y50</f>
        <v>0</v>
      </c>
      <c r="Z51" s="160">
        <f t="shared" ref="Z51" si="402">Z49-Z50</f>
        <v>0</v>
      </c>
      <c r="AA51" s="160">
        <f t="shared" ref="AA51" si="403">AA49-AA50</f>
        <v>2</v>
      </c>
      <c r="AB51" s="123">
        <f>SUM(P51:AA51)</f>
        <v>14</v>
      </c>
      <c r="AC51" s="159" t="s">
        <v>105</v>
      </c>
      <c r="AD51" s="160">
        <f t="shared" ref="AD51" si="404">AD49-AD50</f>
        <v>0</v>
      </c>
      <c r="AE51" s="160">
        <f t="shared" ref="AE51" si="405">AE49-AE50</f>
        <v>0</v>
      </c>
      <c r="AF51" s="160">
        <f>AF49-AF50</f>
        <v>2</v>
      </c>
      <c r="AG51" s="160">
        <f t="shared" ref="AG51" si="406">AG49-AG50</f>
        <v>0</v>
      </c>
      <c r="AH51" s="160">
        <f t="shared" ref="AH51" si="407">AH49-AH50</f>
        <v>0</v>
      </c>
      <c r="AI51" s="160">
        <f t="shared" ref="AI51" si="408">AI49-AI50</f>
        <v>2</v>
      </c>
      <c r="AJ51" s="160">
        <f t="shared" ref="AJ51" si="409">AJ49-AJ50</f>
        <v>0</v>
      </c>
      <c r="AK51" s="160">
        <f t="shared" ref="AK51" si="410">AK49-AK50</f>
        <v>0</v>
      </c>
      <c r="AL51" s="160">
        <f t="shared" ref="AL51" si="411">AL49-AL50</f>
        <v>2</v>
      </c>
      <c r="AM51" s="160">
        <f t="shared" ref="AM51" si="412">AM49-AM50</f>
        <v>0</v>
      </c>
      <c r="AN51" s="160">
        <f t="shared" ref="AN51" si="413">AN49-AN50</f>
        <v>0</v>
      </c>
      <c r="AO51" s="160">
        <f t="shared" ref="AO51" si="414">AO49-AO50</f>
        <v>2</v>
      </c>
      <c r="AP51" s="123">
        <f>SUM(AD51:AO51)</f>
        <v>8</v>
      </c>
      <c r="AQ51" s="159" t="s">
        <v>105</v>
      </c>
      <c r="AR51" s="160">
        <f t="shared" ref="AR51" si="415">AR49-AR50</f>
        <v>0</v>
      </c>
      <c r="AS51" s="160">
        <f t="shared" ref="AS51" si="416">AS49-AS50</f>
        <v>0</v>
      </c>
      <c r="AT51" s="160">
        <f>AT49-AT50</f>
        <v>2</v>
      </c>
      <c r="AU51" s="160">
        <f t="shared" ref="AU51" si="417">AU49-AU50</f>
        <v>0</v>
      </c>
      <c r="AV51" s="160">
        <f t="shared" ref="AV51" si="418">AV49-AV50</f>
        <v>0</v>
      </c>
      <c r="AW51" s="160">
        <f t="shared" ref="AW51" si="419">AW49-AW50</f>
        <v>2</v>
      </c>
      <c r="AX51" s="160">
        <f t="shared" ref="AX51" si="420">AX49-AX50</f>
        <v>0</v>
      </c>
      <c r="AY51" s="160">
        <f t="shared" ref="AY51" si="421">AY49-AY50</f>
        <v>0</v>
      </c>
      <c r="AZ51" s="160">
        <f t="shared" ref="AZ51" si="422">AZ49-AZ50</f>
        <v>2</v>
      </c>
      <c r="BA51" s="160">
        <f t="shared" ref="BA51" si="423">BA49-BA50</f>
        <v>0</v>
      </c>
      <c r="BB51" s="160">
        <f t="shared" ref="BB51" si="424">BB49-BB50</f>
        <v>0</v>
      </c>
      <c r="BC51" s="160">
        <f t="shared" ref="BC51" si="425">BC49-BC50</f>
        <v>2</v>
      </c>
      <c r="BD51" s="123">
        <f>SUM(AR51:BC51)</f>
        <v>8</v>
      </c>
      <c r="BE51" s="159" t="s">
        <v>105</v>
      </c>
      <c r="BF51" s="160">
        <f t="shared" ref="BF51" si="426">BF49-BF50</f>
        <v>0</v>
      </c>
      <c r="BG51" s="160">
        <f t="shared" ref="BG51" si="427">BG49-BG50</f>
        <v>0</v>
      </c>
      <c r="BH51" s="160">
        <f>BH49-BH50</f>
        <v>2</v>
      </c>
      <c r="BI51" s="160">
        <f t="shared" ref="BI51" si="428">BI49-BI50</f>
        <v>0</v>
      </c>
      <c r="BJ51" s="160">
        <f t="shared" ref="BJ51" si="429">BJ49-BJ50</f>
        <v>0</v>
      </c>
      <c r="BK51" s="160">
        <f t="shared" ref="BK51" si="430">BK49-BK50</f>
        <v>2</v>
      </c>
      <c r="BL51" s="160">
        <f t="shared" ref="BL51" si="431">BL49-BL50</f>
        <v>0</v>
      </c>
      <c r="BM51" s="160">
        <f t="shared" ref="BM51" si="432">BM49-BM50</f>
        <v>0</v>
      </c>
      <c r="BN51" s="160">
        <f t="shared" ref="BN51" si="433">BN49-BN50</f>
        <v>2</v>
      </c>
      <c r="BO51" s="160">
        <f t="shared" ref="BO51" si="434">BO49-BO50</f>
        <v>0</v>
      </c>
      <c r="BP51" s="160">
        <f t="shared" ref="BP51" si="435">BP49-BP50</f>
        <v>0</v>
      </c>
      <c r="BQ51" s="160">
        <f t="shared" ref="BQ51" si="436">BQ49-BQ50</f>
        <v>2</v>
      </c>
      <c r="BR51" s="123">
        <f>SUM(BF51:BQ51)</f>
        <v>8</v>
      </c>
    </row>
    <row r="52" spans="1:70" s="4" customFormat="1" ht="15.75" thickBot="1">
      <c r="A52" s="39"/>
      <c r="N52" s="40"/>
      <c r="O52" s="39"/>
      <c r="AB52" s="40"/>
      <c r="AC52" s="39"/>
      <c r="AP52" s="40"/>
      <c r="AQ52" s="39"/>
      <c r="BD52" s="40"/>
      <c r="BE52" s="39"/>
      <c r="BR52" s="40"/>
    </row>
    <row r="53" spans="1:70" s="4" customFormat="1" ht="19.5" thickBot="1">
      <c r="A53" s="297" t="s">
        <v>90</v>
      </c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9"/>
      <c r="O53" s="297" t="s">
        <v>90</v>
      </c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9"/>
      <c r="AC53" s="297" t="s">
        <v>90</v>
      </c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9"/>
      <c r="AQ53" s="297" t="s">
        <v>90</v>
      </c>
      <c r="AR53" s="298"/>
      <c r="AS53" s="298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9"/>
      <c r="BE53" s="319" t="s">
        <v>90</v>
      </c>
      <c r="BF53" s="320"/>
      <c r="BG53" s="320"/>
      <c r="BH53" s="320"/>
      <c r="BI53" s="320"/>
      <c r="BJ53" s="320"/>
      <c r="BK53" s="320"/>
      <c r="BL53" s="320"/>
      <c r="BM53" s="320"/>
      <c r="BN53" s="320"/>
      <c r="BO53" s="320"/>
      <c r="BP53" s="320"/>
      <c r="BQ53" s="320"/>
      <c r="BR53" s="321"/>
    </row>
    <row r="54" spans="1:70" s="7" customFormat="1">
      <c r="A54" s="161" t="s">
        <v>99</v>
      </c>
      <c r="B54" s="162">
        <v>43466</v>
      </c>
      <c r="C54" s="129">
        <v>43497</v>
      </c>
      <c r="D54" s="129">
        <v>43525</v>
      </c>
      <c r="E54" s="129">
        <v>43556</v>
      </c>
      <c r="F54" s="129">
        <v>43586</v>
      </c>
      <c r="G54" s="129">
        <v>43617</v>
      </c>
      <c r="H54" s="129">
        <v>43647</v>
      </c>
      <c r="I54" s="129">
        <v>43678</v>
      </c>
      <c r="J54" s="129">
        <v>43709</v>
      </c>
      <c r="K54" s="129">
        <v>43739</v>
      </c>
      <c r="L54" s="129">
        <v>43770</v>
      </c>
      <c r="M54" s="163">
        <v>43800</v>
      </c>
      <c r="N54" s="264" t="s">
        <v>66</v>
      </c>
      <c r="O54" s="161" t="s">
        <v>99</v>
      </c>
      <c r="P54" s="162">
        <v>43831</v>
      </c>
      <c r="Q54" s="129">
        <v>43862</v>
      </c>
      <c r="R54" s="129">
        <v>43891</v>
      </c>
      <c r="S54" s="129">
        <v>43922</v>
      </c>
      <c r="T54" s="129">
        <v>43952</v>
      </c>
      <c r="U54" s="129">
        <v>43983</v>
      </c>
      <c r="V54" s="129">
        <v>44013</v>
      </c>
      <c r="W54" s="129">
        <v>44044</v>
      </c>
      <c r="X54" s="129">
        <v>44075</v>
      </c>
      <c r="Y54" s="129">
        <v>44105</v>
      </c>
      <c r="Z54" s="129">
        <v>44136</v>
      </c>
      <c r="AA54" s="163">
        <v>44166</v>
      </c>
      <c r="AB54" s="264" t="s">
        <v>66</v>
      </c>
      <c r="AC54" s="161" t="s">
        <v>99</v>
      </c>
      <c r="AD54" s="162">
        <v>44197</v>
      </c>
      <c r="AE54" s="129">
        <v>44228</v>
      </c>
      <c r="AF54" s="129">
        <v>44256</v>
      </c>
      <c r="AG54" s="129">
        <v>44287</v>
      </c>
      <c r="AH54" s="129">
        <v>44317</v>
      </c>
      <c r="AI54" s="129">
        <v>44348</v>
      </c>
      <c r="AJ54" s="129">
        <v>44378</v>
      </c>
      <c r="AK54" s="129">
        <v>44409</v>
      </c>
      <c r="AL54" s="129">
        <v>44440</v>
      </c>
      <c r="AM54" s="129">
        <v>44470</v>
      </c>
      <c r="AN54" s="129">
        <v>44501</v>
      </c>
      <c r="AO54" s="163">
        <v>44531</v>
      </c>
      <c r="AP54" s="264" t="s">
        <v>66</v>
      </c>
      <c r="AQ54" s="161" t="s">
        <v>99</v>
      </c>
      <c r="AR54" s="162">
        <v>44562</v>
      </c>
      <c r="AS54" s="129">
        <v>44593</v>
      </c>
      <c r="AT54" s="129">
        <v>44621</v>
      </c>
      <c r="AU54" s="129">
        <v>44652</v>
      </c>
      <c r="AV54" s="129">
        <v>44682</v>
      </c>
      <c r="AW54" s="129">
        <v>44713</v>
      </c>
      <c r="AX54" s="129">
        <v>44743</v>
      </c>
      <c r="AY54" s="129">
        <v>44774</v>
      </c>
      <c r="AZ54" s="129">
        <v>44805</v>
      </c>
      <c r="BA54" s="129">
        <v>44835</v>
      </c>
      <c r="BB54" s="129">
        <v>44866</v>
      </c>
      <c r="BC54" s="163">
        <v>44896</v>
      </c>
      <c r="BD54" s="264" t="s">
        <v>66</v>
      </c>
      <c r="BE54" s="161" t="s">
        <v>99</v>
      </c>
      <c r="BF54" s="162">
        <v>44927</v>
      </c>
      <c r="BG54" s="129">
        <v>44958</v>
      </c>
      <c r="BH54" s="129">
        <v>44986</v>
      </c>
      <c r="BI54" s="129">
        <v>45017</v>
      </c>
      <c r="BJ54" s="129">
        <v>45047</v>
      </c>
      <c r="BK54" s="129">
        <v>45078</v>
      </c>
      <c r="BL54" s="129">
        <v>45108</v>
      </c>
      <c r="BM54" s="129">
        <v>45139</v>
      </c>
      <c r="BN54" s="129">
        <v>45170</v>
      </c>
      <c r="BO54" s="129">
        <v>45200</v>
      </c>
      <c r="BP54" s="129">
        <v>45231</v>
      </c>
      <c r="BQ54" s="163">
        <v>45261</v>
      </c>
      <c r="BR54" s="264" t="s">
        <v>66</v>
      </c>
    </row>
    <row r="55" spans="1:70" s="7" customFormat="1" ht="15.75" thickBot="1">
      <c r="A55" s="164" t="s">
        <v>100</v>
      </c>
      <c r="B55" s="266" t="s">
        <v>95</v>
      </c>
      <c r="C55" s="267"/>
      <c r="D55" s="268"/>
      <c r="E55" s="269" t="s">
        <v>9</v>
      </c>
      <c r="F55" s="270"/>
      <c r="G55" s="271"/>
      <c r="H55" s="269" t="s">
        <v>10</v>
      </c>
      <c r="I55" s="270"/>
      <c r="J55" s="271"/>
      <c r="K55" s="269" t="s">
        <v>11</v>
      </c>
      <c r="L55" s="270"/>
      <c r="M55" s="272"/>
      <c r="N55" s="265"/>
      <c r="O55" s="164" t="s">
        <v>100</v>
      </c>
      <c r="P55" s="266" t="s">
        <v>109</v>
      </c>
      <c r="Q55" s="267"/>
      <c r="R55" s="268"/>
      <c r="S55" s="269" t="s">
        <v>110</v>
      </c>
      <c r="T55" s="270"/>
      <c r="U55" s="271"/>
      <c r="V55" s="269" t="s">
        <v>111</v>
      </c>
      <c r="W55" s="270"/>
      <c r="X55" s="271"/>
      <c r="Y55" s="269" t="s">
        <v>112</v>
      </c>
      <c r="Z55" s="270"/>
      <c r="AA55" s="272"/>
      <c r="AB55" s="265"/>
      <c r="AC55" s="164" t="s">
        <v>100</v>
      </c>
      <c r="AD55" s="266" t="s">
        <v>113</v>
      </c>
      <c r="AE55" s="267"/>
      <c r="AF55" s="268"/>
      <c r="AG55" s="269" t="s">
        <v>114</v>
      </c>
      <c r="AH55" s="270"/>
      <c r="AI55" s="271"/>
      <c r="AJ55" s="269" t="s">
        <v>115</v>
      </c>
      <c r="AK55" s="270"/>
      <c r="AL55" s="271"/>
      <c r="AM55" s="269" t="s">
        <v>116</v>
      </c>
      <c r="AN55" s="270"/>
      <c r="AO55" s="272"/>
      <c r="AP55" s="265"/>
      <c r="AQ55" s="164" t="s">
        <v>100</v>
      </c>
      <c r="AR55" s="266" t="s">
        <v>117</v>
      </c>
      <c r="AS55" s="267"/>
      <c r="AT55" s="268"/>
      <c r="AU55" s="269" t="s">
        <v>118</v>
      </c>
      <c r="AV55" s="270"/>
      <c r="AW55" s="271"/>
      <c r="AX55" s="269" t="s">
        <v>119</v>
      </c>
      <c r="AY55" s="270"/>
      <c r="AZ55" s="271"/>
      <c r="BA55" s="269" t="s">
        <v>120</v>
      </c>
      <c r="BB55" s="270"/>
      <c r="BC55" s="272"/>
      <c r="BD55" s="265"/>
      <c r="BE55" s="164" t="s">
        <v>100</v>
      </c>
      <c r="BF55" s="266" t="s">
        <v>121</v>
      </c>
      <c r="BG55" s="267"/>
      <c r="BH55" s="268"/>
      <c r="BI55" s="269" t="s">
        <v>122</v>
      </c>
      <c r="BJ55" s="270"/>
      <c r="BK55" s="271"/>
      <c r="BL55" s="269" t="s">
        <v>123</v>
      </c>
      <c r="BM55" s="270"/>
      <c r="BN55" s="271"/>
      <c r="BO55" s="269" t="s">
        <v>124</v>
      </c>
      <c r="BP55" s="270"/>
      <c r="BQ55" s="272"/>
      <c r="BR55" s="265"/>
    </row>
    <row r="56" spans="1:70" s="31" customFormat="1" ht="15.75" thickBot="1">
      <c r="A56" s="70" t="s">
        <v>89</v>
      </c>
      <c r="B56" s="165">
        <f>B51</f>
        <v>0</v>
      </c>
      <c r="C56" s="166">
        <f t="shared" ref="C56:L56" si="437">C51</f>
        <v>0</v>
      </c>
      <c r="D56" s="166">
        <f t="shared" si="437"/>
        <v>0</v>
      </c>
      <c r="E56" s="166">
        <f t="shared" si="437"/>
        <v>0</v>
      </c>
      <c r="F56" s="166">
        <f t="shared" si="437"/>
        <v>0</v>
      </c>
      <c r="G56" s="166">
        <f t="shared" si="437"/>
        <v>4</v>
      </c>
      <c r="H56" s="166">
        <f t="shared" si="437"/>
        <v>0</v>
      </c>
      <c r="I56" s="166">
        <f t="shared" si="437"/>
        <v>0</v>
      </c>
      <c r="J56" s="166">
        <f t="shared" si="437"/>
        <v>4</v>
      </c>
      <c r="K56" s="166">
        <f t="shared" si="437"/>
        <v>0</v>
      </c>
      <c r="L56" s="166">
        <f t="shared" si="437"/>
        <v>0</v>
      </c>
      <c r="M56" s="167">
        <f>M51</f>
        <v>4</v>
      </c>
      <c r="N56" s="77">
        <f>SUM(B56:M56)</f>
        <v>12</v>
      </c>
      <c r="O56" s="70" t="s">
        <v>89</v>
      </c>
      <c r="P56" s="165">
        <f t="shared" ref="P56:AA56" si="438">P51</f>
        <v>0</v>
      </c>
      <c r="Q56" s="166">
        <f t="shared" si="438"/>
        <v>0</v>
      </c>
      <c r="R56" s="166">
        <f t="shared" si="438"/>
        <v>4</v>
      </c>
      <c r="S56" s="166">
        <f t="shared" si="438"/>
        <v>0</v>
      </c>
      <c r="T56" s="166">
        <f t="shared" si="438"/>
        <v>0</v>
      </c>
      <c r="U56" s="166">
        <f t="shared" si="438"/>
        <v>4</v>
      </c>
      <c r="V56" s="166">
        <f t="shared" si="438"/>
        <v>0</v>
      </c>
      <c r="W56" s="166">
        <f t="shared" si="438"/>
        <v>0</v>
      </c>
      <c r="X56" s="166">
        <f t="shared" si="438"/>
        <v>4</v>
      </c>
      <c r="Y56" s="166">
        <f t="shared" si="438"/>
        <v>0</v>
      </c>
      <c r="Z56" s="166">
        <f t="shared" si="438"/>
        <v>0</v>
      </c>
      <c r="AA56" s="167">
        <f t="shared" si="438"/>
        <v>2</v>
      </c>
      <c r="AB56" s="77">
        <f t="shared" ref="AB56" si="439">SUM(P56:AA56)</f>
        <v>14</v>
      </c>
      <c r="AC56" s="70" t="s">
        <v>89</v>
      </c>
      <c r="AD56" s="165">
        <f t="shared" ref="AD56:AO56" si="440">AD51</f>
        <v>0</v>
      </c>
      <c r="AE56" s="166">
        <f t="shared" si="440"/>
        <v>0</v>
      </c>
      <c r="AF56" s="166">
        <f t="shared" si="440"/>
        <v>2</v>
      </c>
      <c r="AG56" s="166">
        <f t="shared" si="440"/>
        <v>0</v>
      </c>
      <c r="AH56" s="166">
        <f t="shared" si="440"/>
        <v>0</v>
      </c>
      <c r="AI56" s="166">
        <f t="shared" si="440"/>
        <v>2</v>
      </c>
      <c r="AJ56" s="166">
        <f t="shared" si="440"/>
        <v>0</v>
      </c>
      <c r="AK56" s="166">
        <f t="shared" si="440"/>
        <v>0</v>
      </c>
      <c r="AL56" s="166">
        <f t="shared" si="440"/>
        <v>2</v>
      </c>
      <c r="AM56" s="166">
        <f t="shared" si="440"/>
        <v>0</v>
      </c>
      <c r="AN56" s="166">
        <f t="shared" si="440"/>
        <v>0</v>
      </c>
      <c r="AO56" s="167">
        <f t="shared" si="440"/>
        <v>2</v>
      </c>
      <c r="AP56" s="77">
        <f t="shared" ref="AP56" si="441">SUM(AD56:AO56)</f>
        <v>8</v>
      </c>
      <c r="AQ56" s="70" t="s">
        <v>89</v>
      </c>
      <c r="AR56" s="165">
        <f t="shared" ref="AR56:BC56" si="442">AR51</f>
        <v>0</v>
      </c>
      <c r="AS56" s="166">
        <f t="shared" si="442"/>
        <v>0</v>
      </c>
      <c r="AT56" s="166">
        <f t="shared" si="442"/>
        <v>2</v>
      </c>
      <c r="AU56" s="166">
        <f t="shared" si="442"/>
        <v>0</v>
      </c>
      <c r="AV56" s="166">
        <f t="shared" si="442"/>
        <v>0</v>
      </c>
      <c r="AW56" s="166">
        <f t="shared" si="442"/>
        <v>2</v>
      </c>
      <c r="AX56" s="166">
        <f t="shared" si="442"/>
        <v>0</v>
      </c>
      <c r="AY56" s="166">
        <f t="shared" si="442"/>
        <v>0</v>
      </c>
      <c r="AZ56" s="166">
        <f t="shared" si="442"/>
        <v>2</v>
      </c>
      <c r="BA56" s="166">
        <f t="shared" si="442"/>
        <v>0</v>
      </c>
      <c r="BB56" s="166">
        <f t="shared" si="442"/>
        <v>0</v>
      </c>
      <c r="BC56" s="167">
        <f t="shared" si="442"/>
        <v>2</v>
      </c>
      <c r="BD56" s="77">
        <f t="shared" ref="BD56" si="443">SUM(AR56:BC56)</f>
        <v>8</v>
      </c>
      <c r="BE56" s="70" t="s">
        <v>89</v>
      </c>
      <c r="BF56" s="165">
        <f t="shared" ref="BF56:BQ56" si="444">BF51</f>
        <v>0</v>
      </c>
      <c r="BG56" s="166">
        <f t="shared" si="444"/>
        <v>0</v>
      </c>
      <c r="BH56" s="166">
        <f t="shared" si="444"/>
        <v>2</v>
      </c>
      <c r="BI56" s="166">
        <f t="shared" si="444"/>
        <v>0</v>
      </c>
      <c r="BJ56" s="166">
        <f t="shared" si="444"/>
        <v>0</v>
      </c>
      <c r="BK56" s="166">
        <f t="shared" si="444"/>
        <v>2</v>
      </c>
      <c r="BL56" s="166">
        <f t="shared" si="444"/>
        <v>0</v>
      </c>
      <c r="BM56" s="166">
        <f t="shared" si="444"/>
        <v>0</v>
      </c>
      <c r="BN56" s="166">
        <f t="shared" si="444"/>
        <v>2</v>
      </c>
      <c r="BO56" s="166">
        <f t="shared" si="444"/>
        <v>0</v>
      </c>
      <c r="BP56" s="166">
        <f t="shared" si="444"/>
        <v>0</v>
      </c>
      <c r="BQ56" s="167">
        <f t="shared" si="444"/>
        <v>2</v>
      </c>
      <c r="BR56" s="77">
        <f t="shared" ref="BR56" si="445">SUM(BF56:BQ56)</f>
        <v>8</v>
      </c>
    </row>
    <row r="57" spans="1:70" s="5" customFormat="1">
      <c r="A57" s="216" t="s">
        <v>60</v>
      </c>
      <c r="B57" s="213">
        <v>45200</v>
      </c>
      <c r="C57" s="214">
        <v>45200</v>
      </c>
      <c r="D57" s="214">
        <v>45200</v>
      </c>
      <c r="E57" s="214">
        <v>45200</v>
      </c>
      <c r="F57" s="214">
        <v>45200</v>
      </c>
      <c r="G57" s="214">
        <v>45200</v>
      </c>
      <c r="H57" s="214">
        <v>45200</v>
      </c>
      <c r="I57" s="214">
        <v>45200</v>
      </c>
      <c r="J57" s="214">
        <v>45200</v>
      </c>
      <c r="K57" s="214">
        <v>45200</v>
      </c>
      <c r="L57" s="214">
        <v>45200</v>
      </c>
      <c r="M57" s="215">
        <v>45200</v>
      </c>
      <c r="N57" s="293"/>
      <c r="O57" s="216" t="s">
        <v>60</v>
      </c>
      <c r="P57" s="213">
        <v>45200</v>
      </c>
      <c r="Q57" s="214">
        <v>45200</v>
      </c>
      <c r="R57" s="214">
        <v>45200</v>
      </c>
      <c r="S57" s="214">
        <v>45200</v>
      </c>
      <c r="T57" s="214">
        <v>45200</v>
      </c>
      <c r="U57" s="214">
        <v>45200</v>
      </c>
      <c r="V57" s="214">
        <v>45200</v>
      </c>
      <c r="W57" s="214">
        <v>45200</v>
      </c>
      <c r="X57" s="214">
        <v>45200</v>
      </c>
      <c r="Y57" s="214">
        <v>45200</v>
      </c>
      <c r="Z57" s="214">
        <v>45200</v>
      </c>
      <c r="AA57" s="215">
        <v>45200</v>
      </c>
      <c r="AB57" s="293"/>
      <c r="AC57" s="216" t="s">
        <v>60</v>
      </c>
      <c r="AD57" s="213">
        <v>45200</v>
      </c>
      <c r="AE57" s="214">
        <v>45200</v>
      </c>
      <c r="AF57" s="214">
        <v>45200</v>
      </c>
      <c r="AG57" s="214">
        <v>45200</v>
      </c>
      <c r="AH57" s="214">
        <v>45200</v>
      </c>
      <c r="AI57" s="214">
        <v>45200</v>
      </c>
      <c r="AJ57" s="214">
        <v>45200</v>
      </c>
      <c r="AK57" s="214">
        <v>45200</v>
      </c>
      <c r="AL57" s="214">
        <v>45200</v>
      </c>
      <c r="AM57" s="214">
        <v>45200</v>
      </c>
      <c r="AN57" s="214">
        <v>45200</v>
      </c>
      <c r="AO57" s="215">
        <v>45200</v>
      </c>
      <c r="AP57" s="293"/>
      <c r="AQ57" s="216" t="s">
        <v>60</v>
      </c>
      <c r="AR57" s="213">
        <v>45200</v>
      </c>
      <c r="AS57" s="214">
        <v>45200</v>
      </c>
      <c r="AT57" s="214">
        <v>45200</v>
      </c>
      <c r="AU57" s="214">
        <v>45200</v>
      </c>
      <c r="AV57" s="214">
        <v>45200</v>
      </c>
      <c r="AW57" s="214">
        <v>45200</v>
      </c>
      <c r="AX57" s="214">
        <v>45200</v>
      </c>
      <c r="AY57" s="214">
        <v>45200</v>
      </c>
      <c r="AZ57" s="214">
        <v>45200</v>
      </c>
      <c r="BA57" s="214">
        <v>45200</v>
      </c>
      <c r="BB57" s="214">
        <v>45200</v>
      </c>
      <c r="BC57" s="215">
        <v>45200</v>
      </c>
      <c r="BD57" s="293"/>
      <c r="BE57" s="216" t="s">
        <v>60</v>
      </c>
      <c r="BF57" s="213">
        <v>45200</v>
      </c>
      <c r="BG57" s="214">
        <v>45200</v>
      </c>
      <c r="BH57" s="214">
        <v>45200</v>
      </c>
      <c r="BI57" s="214">
        <v>45200</v>
      </c>
      <c r="BJ57" s="214">
        <v>45200</v>
      </c>
      <c r="BK57" s="214">
        <v>45200</v>
      </c>
      <c r="BL57" s="214">
        <v>45200</v>
      </c>
      <c r="BM57" s="214">
        <v>45200</v>
      </c>
      <c r="BN57" s="214">
        <v>45200</v>
      </c>
      <c r="BO57" s="214">
        <v>45200</v>
      </c>
      <c r="BP57" s="214">
        <v>45200</v>
      </c>
      <c r="BQ57" s="215">
        <v>45200</v>
      </c>
      <c r="BR57" s="293"/>
    </row>
    <row r="58" spans="1:70" s="5" customFormat="1">
      <c r="A58" s="168" t="s">
        <v>87</v>
      </c>
      <c r="B58" s="169">
        <f>VLOOKUP(B57,INPCs!$A$1:$B$1000,2,0)</f>
        <v>129.54499999999999</v>
      </c>
      <c r="C58" s="170">
        <f>VLOOKUP(C57,INPCs!$A$1:$B$1000,2,0)</f>
        <v>129.54499999999999</v>
      </c>
      <c r="D58" s="170">
        <f>VLOOKUP(D57,INPCs!$A$1:$B$1000,2,0)</f>
        <v>129.54499999999999</v>
      </c>
      <c r="E58" s="170">
        <f>VLOOKUP(E57,INPCs!$A$1:$B$1000,2,0)</f>
        <v>129.54499999999999</v>
      </c>
      <c r="F58" s="170">
        <f>VLOOKUP(F57,INPCs!$A$1:$B$1000,2,0)</f>
        <v>129.54499999999999</v>
      </c>
      <c r="G58" s="170">
        <f>VLOOKUP(G57,INPCs!$A$1:$B$1000,2,0)</f>
        <v>129.54499999999999</v>
      </c>
      <c r="H58" s="170">
        <f>VLOOKUP(H57,INPCs!$A$1:$B$1000,2,0)</f>
        <v>129.54499999999999</v>
      </c>
      <c r="I58" s="170">
        <f>VLOOKUP(I57,INPCs!$A$1:$B$1000,2,0)</f>
        <v>129.54499999999999</v>
      </c>
      <c r="J58" s="170">
        <f>VLOOKUP(J57,INPCs!$A$1:$B$1000,2,0)</f>
        <v>129.54499999999999</v>
      </c>
      <c r="K58" s="170">
        <f>VLOOKUP(K57,INPCs!$A$1:$B$1000,2,0)</f>
        <v>129.54499999999999</v>
      </c>
      <c r="L58" s="170">
        <f>VLOOKUP(L57,INPCs!$A$1:$B$1000,2,0)</f>
        <v>129.54499999999999</v>
      </c>
      <c r="M58" s="171">
        <f>VLOOKUP(M57,INPCs!$A$1:$B$1000,2,0)</f>
        <v>129.54499999999999</v>
      </c>
      <c r="N58" s="294"/>
      <c r="O58" s="168" t="s">
        <v>87</v>
      </c>
      <c r="P58" s="169">
        <f>VLOOKUP(P57,INPCs!$A$1:$B$1000,2,0)</f>
        <v>129.54499999999999</v>
      </c>
      <c r="Q58" s="170">
        <f>VLOOKUP(Q57,INPCs!$A$1:$B$1000,2,0)</f>
        <v>129.54499999999999</v>
      </c>
      <c r="R58" s="170">
        <f>VLOOKUP(R57,INPCs!$A$1:$B$1000,2,0)</f>
        <v>129.54499999999999</v>
      </c>
      <c r="S58" s="170">
        <f>VLOOKUP(S57,INPCs!$A$1:$B$1000,2,0)</f>
        <v>129.54499999999999</v>
      </c>
      <c r="T58" s="170">
        <f>VLOOKUP(T57,INPCs!$A$1:$B$1000,2,0)</f>
        <v>129.54499999999999</v>
      </c>
      <c r="U58" s="170">
        <f>VLOOKUP(U57,INPCs!$A$1:$B$1000,2,0)</f>
        <v>129.54499999999999</v>
      </c>
      <c r="V58" s="170">
        <f>VLOOKUP(V57,INPCs!$A$1:$B$1000,2,0)</f>
        <v>129.54499999999999</v>
      </c>
      <c r="W58" s="170">
        <f>VLOOKUP(W57,INPCs!$A$1:$B$1000,2,0)</f>
        <v>129.54499999999999</v>
      </c>
      <c r="X58" s="170">
        <f>VLOOKUP(X57,INPCs!$A$1:$B$1000,2,0)</f>
        <v>129.54499999999999</v>
      </c>
      <c r="Y58" s="170">
        <f>VLOOKUP(Y57,INPCs!$A$1:$B$1000,2,0)</f>
        <v>129.54499999999999</v>
      </c>
      <c r="Z58" s="170">
        <f>VLOOKUP(Z57,INPCs!$A$1:$B$1000,2,0)</f>
        <v>129.54499999999999</v>
      </c>
      <c r="AA58" s="171">
        <f>VLOOKUP(AA57,INPCs!$A$1:$B$1000,2,0)</f>
        <v>129.54499999999999</v>
      </c>
      <c r="AB58" s="294"/>
      <c r="AC58" s="168" t="s">
        <v>87</v>
      </c>
      <c r="AD58" s="169">
        <f>VLOOKUP(AD57,INPCs!$A$1:$B$1000,2,0)</f>
        <v>129.54499999999999</v>
      </c>
      <c r="AE58" s="170">
        <f>VLOOKUP(AE57,INPCs!$A$1:$B$1000,2,0)</f>
        <v>129.54499999999999</v>
      </c>
      <c r="AF58" s="170">
        <f>VLOOKUP(AF57,INPCs!$A$1:$B$1000,2,0)</f>
        <v>129.54499999999999</v>
      </c>
      <c r="AG58" s="170">
        <f>VLOOKUP(AG57,INPCs!$A$1:$B$1000,2,0)</f>
        <v>129.54499999999999</v>
      </c>
      <c r="AH58" s="170">
        <f>VLOOKUP(AH57,INPCs!$A$1:$B$1000,2,0)</f>
        <v>129.54499999999999</v>
      </c>
      <c r="AI58" s="170">
        <f>VLOOKUP(AI57,INPCs!$A$1:$B$1000,2,0)</f>
        <v>129.54499999999999</v>
      </c>
      <c r="AJ58" s="170">
        <f>VLOOKUP(AJ57,INPCs!$A$1:$B$1000,2,0)</f>
        <v>129.54499999999999</v>
      </c>
      <c r="AK58" s="170">
        <f>VLOOKUP(AK57,INPCs!$A$1:$B$1000,2,0)</f>
        <v>129.54499999999999</v>
      </c>
      <c r="AL58" s="170">
        <f>VLOOKUP(AL57,INPCs!$A$1:$B$1000,2,0)</f>
        <v>129.54499999999999</v>
      </c>
      <c r="AM58" s="170">
        <f>VLOOKUP(AM57,INPCs!$A$1:$B$1000,2,0)</f>
        <v>129.54499999999999</v>
      </c>
      <c r="AN58" s="170">
        <f>VLOOKUP(AN57,INPCs!$A$1:$B$1000,2,0)</f>
        <v>129.54499999999999</v>
      </c>
      <c r="AO58" s="171">
        <f>VLOOKUP(AO57,INPCs!$A$1:$B$1000,2,0)</f>
        <v>129.54499999999999</v>
      </c>
      <c r="AP58" s="294"/>
      <c r="AQ58" s="168" t="s">
        <v>87</v>
      </c>
      <c r="AR58" s="169">
        <f>VLOOKUP(AR57,INPCs!$A$1:$B$1000,2,0)</f>
        <v>129.54499999999999</v>
      </c>
      <c r="AS58" s="170">
        <f>VLOOKUP(AS57,INPCs!$A$1:$B$1000,2,0)</f>
        <v>129.54499999999999</v>
      </c>
      <c r="AT58" s="170">
        <f>VLOOKUP(AT57,INPCs!$A$1:$B$1000,2,0)</f>
        <v>129.54499999999999</v>
      </c>
      <c r="AU58" s="170">
        <f>VLOOKUP(AU57,INPCs!$A$1:$B$1000,2,0)</f>
        <v>129.54499999999999</v>
      </c>
      <c r="AV58" s="170">
        <f>VLOOKUP(AV57,INPCs!$A$1:$B$1000,2,0)</f>
        <v>129.54499999999999</v>
      </c>
      <c r="AW58" s="170">
        <f>VLOOKUP(AW57,INPCs!$A$1:$B$1000,2,0)</f>
        <v>129.54499999999999</v>
      </c>
      <c r="AX58" s="170">
        <f>VLOOKUP(AX57,INPCs!$A$1:$B$1000,2,0)</f>
        <v>129.54499999999999</v>
      </c>
      <c r="AY58" s="170">
        <f>VLOOKUP(AY57,INPCs!$A$1:$B$1000,2,0)</f>
        <v>129.54499999999999</v>
      </c>
      <c r="AZ58" s="170">
        <f>VLOOKUP(AZ57,INPCs!$A$1:$B$1000,2,0)</f>
        <v>129.54499999999999</v>
      </c>
      <c r="BA58" s="170">
        <f>VLOOKUP(BA57,INPCs!$A$1:$B$1000,2,0)</f>
        <v>129.54499999999999</v>
      </c>
      <c r="BB58" s="170">
        <f>VLOOKUP(BB57,INPCs!$A$1:$B$1000,2,0)</f>
        <v>129.54499999999999</v>
      </c>
      <c r="BC58" s="171">
        <f>VLOOKUP(BC57,INPCs!$A$1:$B$1000,2,0)</f>
        <v>129.54499999999999</v>
      </c>
      <c r="BD58" s="294"/>
      <c r="BE58" s="168" t="s">
        <v>87</v>
      </c>
      <c r="BF58" s="169">
        <f>VLOOKUP(BF57,INPCs!$A$1:$B$1000,2,0)</f>
        <v>129.54499999999999</v>
      </c>
      <c r="BG58" s="170">
        <f>VLOOKUP(BG57,INPCs!$A$1:$B$1000,2,0)</f>
        <v>129.54499999999999</v>
      </c>
      <c r="BH58" s="170">
        <f>VLOOKUP(BH57,INPCs!$A$1:$B$1000,2,0)</f>
        <v>129.54499999999999</v>
      </c>
      <c r="BI58" s="170">
        <f>VLOOKUP(BI57,INPCs!$A$1:$B$1000,2,0)</f>
        <v>129.54499999999999</v>
      </c>
      <c r="BJ58" s="170">
        <f>VLOOKUP(BJ57,INPCs!$A$1:$B$1000,2,0)</f>
        <v>129.54499999999999</v>
      </c>
      <c r="BK58" s="170">
        <f>VLOOKUP(BK57,INPCs!$A$1:$B$1000,2,0)</f>
        <v>129.54499999999999</v>
      </c>
      <c r="BL58" s="170">
        <f>VLOOKUP(BL57,INPCs!$A$1:$B$1000,2,0)</f>
        <v>129.54499999999999</v>
      </c>
      <c r="BM58" s="170">
        <f>VLOOKUP(BM57,INPCs!$A$1:$B$1000,2,0)</f>
        <v>129.54499999999999</v>
      </c>
      <c r="BN58" s="170">
        <f>VLOOKUP(BN57,INPCs!$A$1:$B$1000,2,0)</f>
        <v>129.54499999999999</v>
      </c>
      <c r="BO58" s="170">
        <f>VLOOKUP(BO57,INPCs!$A$1:$B$1000,2,0)</f>
        <v>129.54499999999999</v>
      </c>
      <c r="BP58" s="170">
        <f>VLOOKUP(BP57,INPCs!$A$1:$B$1000,2,0)</f>
        <v>129.54499999999999</v>
      </c>
      <c r="BQ58" s="171">
        <f>VLOOKUP(BQ57,INPCs!$A$1:$B$1000,2,0)</f>
        <v>129.54499999999999</v>
      </c>
      <c r="BR58" s="294"/>
    </row>
    <row r="59" spans="1:70">
      <c r="A59" s="150" t="s">
        <v>91</v>
      </c>
      <c r="B59" s="172">
        <f>B$10</f>
        <v>43466</v>
      </c>
      <c r="C59" s="173">
        <f t="shared" ref="C59:M59" si="446">C$10</f>
        <v>43497</v>
      </c>
      <c r="D59" s="173">
        <f t="shared" si="446"/>
        <v>43525</v>
      </c>
      <c r="E59" s="173">
        <f t="shared" si="446"/>
        <v>43556</v>
      </c>
      <c r="F59" s="173">
        <f t="shared" si="446"/>
        <v>43586</v>
      </c>
      <c r="G59" s="173">
        <f t="shared" si="446"/>
        <v>43617</v>
      </c>
      <c r="H59" s="173">
        <f t="shared" si="446"/>
        <v>43647</v>
      </c>
      <c r="I59" s="173">
        <f t="shared" si="446"/>
        <v>43678</v>
      </c>
      <c r="J59" s="173">
        <f t="shared" si="446"/>
        <v>43709</v>
      </c>
      <c r="K59" s="173">
        <f t="shared" si="446"/>
        <v>43739</v>
      </c>
      <c r="L59" s="173">
        <f t="shared" si="446"/>
        <v>43770</v>
      </c>
      <c r="M59" s="174">
        <f t="shared" si="446"/>
        <v>43800</v>
      </c>
      <c r="N59" s="294"/>
      <c r="O59" s="150" t="s">
        <v>91</v>
      </c>
      <c r="P59" s="172">
        <f t="shared" ref="P59:BQ59" si="447">P$10</f>
        <v>43831</v>
      </c>
      <c r="Q59" s="173">
        <f t="shared" si="447"/>
        <v>43862</v>
      </c>
      <c r="R59" s="173">
        <f t="shared" si="447"/>
        <v>43891</v>
      </c>
      <c r="S59" s="173">
        <f t="shared" si="447"/>
        <v>43922</v>
      </c>
      <c r="T59" s="173">
        <f t="shared" si="447"/>
        <v>43952</v>
      </c>
      <c r="U59" s="173">
        <f t="shared" si="447"/>
        <v>43983</v>
      </c>
      <c r="V59" s="173">
        <f t="shared" si="447"/>
        <v>44013</v>
      </c>
      <c r="W59" s="173">
        <f t="shared" si="447"/>
        <v>44044</v>
      </c>
      <c r="X59" s="173">
        <f t="shared" si="447"/>
        <v>44075</v>
      </c>
      <c r="Y59" s="173">
        <f t="shared" si="447"/>
        <v>44105</v>
      </c>
      <c r="Z59" s="173">
        <f t="shared" si="447"/>
        <v>44136</v>
      </c>
      <c r="AA59" s="174">
        <f t="shared" si="447"/>
        <v>44166</v>
      </c>
      <c r="AB59" s="294"/>
      <c r="AC59" s="150" t="s">
        <v>91</v>
      </c>
      <c r="AD59" s="172">
        <f t="shared" ref="AD59" si="448">AD$10</f>
        <v>44197</v>
      </c>
      <c r="AE59" s="173">
        <f t="shared" si="447"/>
        <v>44228</v>
      </c>
      <c r="AF59" s="173">
        <f t="shared" si="447"/>
        <v>44256</v>
      </c>
      <c r="AG59" s="173">
        <f t="shared" si="447"/>
        <v>44287</v>
      </c>
      <c r="AH59" s="173">
        <f t="shared" si="447"/>
        <v>44317</v>
      </c>
      <c r="AI59" s="173">
        <f t="shared" si="447"/>
        <v>44348</v>
      </c>
      <c r="AJ59" s="173">
        <f t="shared" si="447"/>
        <v>44378</v>
      </c>
      <c r="AK59" s="173">
        <f t="shared" si="447"/>
        <v>44409</v>
      </c>
      <c r="AL59" s="173">
        <f t="shared" si="447"/>
        <v>44440</v>
      </c>
      <c r="AM59" s="173">
        <f t="shared" si="447"/>
        <v>44470</v>
      </c>
      <c r="AN59" s="173">
        <f t="shared" si="447"/>
        <v>44501</v>
      </c>
      <c r="AO59" s="174">
        <f t="shared" si="447"/>
        <v>44531</v>
      </c>
      <c r="AP59" s="294"/>
      <c r="AQ59" s="150" t="s">
        <v>91</v>
      </c>
      <c r="AR59" s="172">
        <f t="shared" ref="AR59" si="449">AR$10</f>
        <v>44562</v>
      </c>
      <c r="AS59" s="173">
        <f t="shared" si="447"/>
        <v>44593</v>
      </c>
      <c r="AT59" s="173">
        <f t="shared" si="447"/>
        <v>44621</v>
      </c>
      <c r="AU59" s="173">
        <f t="shared" si="447"/>
        <v>44652</v>
      </c>
      <c r="AV59" s="173">
        <f t="shared" si="447"/>
        <v>44682</v>
      </c>
      <c r="AW59" s="173">
        <f t="shared" si="447"/>
        <v>44713</v>
      </c>
      <c r="AX59" s="173">
        <f t="shared" si="447"/>
        <v>44743</v>
      </c>
      <c r="AY59" s="173">
        <f t="shared" si="447"/>
        <v>44774</v>
      </c>
      <c r="AZ59" s="173">
        <f t="shared" si="447"/>
        <v>44805</v>
      </c>
      <c r="BA59" s="173">
        <f t="shared" si="447"/>
        <v>44835</v>
      </c>
      <c r="BB59" s="173">
        <f t="shared" si="447"/>
        <v>44866</v>
      </c>
      <c r="BC59" s="174">
        <f t="shared" si="447"/>
        <v>44896</v>
      </c>
      <c r="BD59" s="294"/>
      <c r="BE59" s="150" t="s">
        <v>91</v>
      </c>
      <c r="BF59" s="172">
        <f t="shared" ref="BF59" si="450">BF$10</f>
        <v>44927</v>
      </c>
      <c r="BG59" s="173">
        <f t="shared" si="447"/>
        <v>44958</v>
      </c>
      <c r="BH59" s="173">
        <f t="shared" si="447"/>
        <v>44986</v>
      </c>
      <c r="BI59" s="173">
        <f t="shared" si="447"/>
        <v>45017</v>
      </c>
      <c r="BJ59" s="173">
        <f t="shared" si="447"/>
        <v>45047</v>
      </c>
      <c r="BK59" s="173">
        <f t="shared" si="447"/>
        <v>45078</v>
      </c>
      <c r="BL59" s="173">
        <f t="shared" si="447"/>
        <v>45108</v>
      </c>
      <c r="BM59" s="173">
        <f t="shared" si="447"/>
        <v>45139</v>
      </c>
      <c r="BN59" s="173">
        <f t="shared" si="447"/>
        <v>45170</v>
      </c>
      <c r="BO59" s="173">
        <f t="shared" si="447"/>
        <v>45200</v>
      </c>
      <c r="BP59" s="173">
        <f t="shared" si="447"/>
        <v>45231</v>
      </c>
      <c r="BQ59" s="174">
        <f t="shared" si="447"/>
        <v>45261</v>
      </c>
      <c r="BR59" s="294"/>
    </row>
    <row r="60" spans="1:70">
      <c r="A60" s="168" t="s">
        <v>92</v>
      </c>
      <c r="B60" s="169">
        <f>VLOOKUP(B59,INPCs!$A$3:$B$1000,2,0)</f>
        <v>103.108</v>
      </c>
      <c r="C60" s="170">
        <f>VLOOKUP(C59,INPCs!$A$3:$B$1000,2,0)</f>
        <v>103.07899999999999</v>
      </c>
      <c r="D60" s="170">
        <f>VLOOKUP(D59,INPCs!$A$3:$B$1000,2,0)</f>
        <v>103.476</v>
      </c>
      <c r="E60" s="170">
        <f>VLOOKUP(E59,INPCs!$A$3:$B$1000,2,0)</f>
        <v>103.53100000000001</v>
      </c>
      <c r="F60" s="170">
        <f>VLOOKUP(F59,INPCs!$A$3:$B$1000,2,0)</f>
        <v>103.233</v>
      </c>
      <c r="G60" s="170">
        <f>VLOOKUP(G59,INPCs!$A$3:$B$1000,2,0)</f>
        <v>103.29900000000001</v>
      </c>
      <c r="H60" s="170">
        <f>VLOOKUP(H59,INPCs!$A$3:$B$1000,2,0)</f>
        <v>103.687</v>
      </c>
      <c r="I60" s="170">
        <f>VLOOKUP(I59,INPCs!$A$3:$B$1000,2,0)</f>
        <v>103.67</v>
      </c>
      <c r="J60" s="170">
        <f>VLOOKUP(J59,INPCs!$A$3:$B$1000,2,0)</f>
        <v>103.94199999999999</v>
      </c>
      <c r="K60" s="170">
        <f>VLOOKUP(K59,INPCs!$A$3:$B$1000,2,0)</f>
        <v>104.503</v>
      </c>
      <c r="L60" s="170">
        <f>VLOOKUP(L59,INPCs!$A$3:$B$1000,2,0)</f>
        <v>105.346</v>
      </c>
      <c r="M60" s="171">
        <f>VLOOKUP(M59,INPCs!$A$3:$B$1000,2,0)</f>
        <v>105.934</v>
      </c>
      <c r="N60" s="294"/>
      <c r="O60" s="168" t="s">
        <v>92</v>
      </c>
      <c r="P60" s="169">
        <f>VLOOKUP(P59,INPCs!$A$3:$B$1000,2,0)</f>
        <v>106.447</v>
      </c>
      <c r="Q60" s="170">
        <f>VLOOKUP(Q59,INPCs!$A$3:$B$1000,2,0)</f>
        <v>106.889</v>
      </c>
      <c r="R60" s="170">
        <f>VLOOKUP(R59,INPCs!$A$3:$B$1000,2,0)</f>
        <v>106.83799999999999</v>
      </c>
      <c r="S60" s="170">
        <f>VLOOKUP(S59,INPCs!$A$3:$B$1000,2,0)</f>
        <v>105.755</v>
      </c>
      <c r="T60" s="170">
        <f>VLOOKUP(T59,INPCs!$A$3:$B$1000,2,0)</f>
        <v>106.16200000000001</v>
      </c>
      <c r="U60" s="170">
        <f>VLOOKUP(U59,INPCs!$A$3:$B$1000,2,0)</f>
        <v>106.74299999999999</v>
      </c>
      <c r="V60" s="170">
        <f>VLOOKUP(V59,INPCs!$A$3:$B$1000,2,0)</f>
        <v>107.444</v>
      </c>
      <c r="W60" s="170">
        <f>VLOOKUP(W59,INPCs!$A$3:$B$1000,2,0)</f>
        <v>107.867</v>
      </c>
      <c r="X60" s="170">
        <f>VLOOKUP(X59,INPCs!$A$3:$B$1000,2,0)</f>
        <v>108.114</v>
      </c>
      <c r="Y60" s="170">
        <f>VLOOKUP(Y59,INPCs!$A$3:$B$1000,2,0)</f>
        <v>108.774</v>
      </c>
      <c r="Z60" s="170">
        <f>VLOOKUP(Z59,INPCs!$A$3:$B$1000,2,0)</f>
        <v>108.85599999999999</v>
      </c>
      <c r="AA60" s="171">
        <f>VLOOKUP(AA59,INPCs!$A$3:$B$1000,2,0)</f>
        <v>109.271</v>
      </c>
      <c r="AB60" s="294"/>
      <c r="AC60" s="168" t="s">
        <v>92</v>
      </c>
      <c r="AD60" s="169">
        <f>VLOOKUP(AD59,INPCs!$A$3:$B$1000,2,0)</f>
        <v>110.21</v>
      </c>
      <c r="AE60" s="170">
        <f>VLOOKUP(AE59,INPCs!$A$3:$B$1000,2,0)</f>
        <v>110.907</v>
      </c>
      <c r="AF60" s="170">
        <f>VLOOKUP(AF59,INPCs!$A$3:$B$1000,2,0)</f>
        <v>111.824</v>
      </c>
      <c r="AG60" s="170">
        <f>VLOOKUP(AG59,INPCs!$A$3:$B$1000,2,0)</f>
        <v>112.19</v>
      </c>
      <c r="AH60" s="170">
        <f>VLOOKUP(AH59,INPCs!$A$3:$B$1000,2,0)</f>
        <v>112.419</v>
      </c>
      <c r="AI60" s="170">
        <f>VLOOKUP(AI59,INPCs!$A$3:$B$1000,2,0)</f>
        <v>113.018</v>
      </c>
      <c r="AJ60" s="170">
        <f>VLOOKUP(AJ59,INPCs!$A$3:$B$1000,2,0)</f>
        <v>113.682</v>
      </c>
      <c r="AK60" s="170">
        <f>VLOOKUP(AK59,INPCs!$A$3:$B$1000,2,0)</f>
        <v>113.899</v>
      </c>
      <c r="AL60" s="170">
        <f>VLOOKUP(AL59,INPCs!$A$3:$B$1000,2,0)</f>
        <v>114.601</v>
      </c>
      <c r="AM60" s="170">
        <f>VLOOKUP(AM59,INPCs!$A$3:$B$1000,2,0)</f>
        <v>115.56100000000001</v>
      </c>
      <c r="AN60" s="170">
        <f>VLOOKUP(AN59,INPCs!$A$3:$B$1000,2,0)</f>
        <v>116.884</v>
      </c>
      <c r="AO60" s="171">
        <f>VLOOKUP(AO59,INPCs!$A$3:$B$1000,2,0)</f>
        <v>117.30800000000001</v>
      </c>
      <c r="AP60" s="294"/>
      <c r="AQ60" s="168" t="s">
        <v>92</v>
      </c>
      <c r="AR60" s="169">
        <f>VLOOKUP(AR59,INPCs!$A$3:$B$1000,2,0)</f>
        <v>118.002</v>
      </c>
      <c r="AS60" s="170">
        <f>VLOOKUP(AS59,INPCs!$A$3:$B$1000,2,0)</f>
        <v>118.98099999999999</v>
      </c>
      <c r="AT60" s="170">
        <f>VLOOKUP(AT59,INPCs!$A$3:$B$1000,2,0)</f>
        <v>120.15900000000001</v>
      </c>
      <c r="AU60" s="170">
        <f>VLOOKUP(AU59,INPCs!$A$3:$B$1000,2,0)</f>
        <v>120.809</v>
      </c>
      <c r="AV60" s="170">
        <f>VLOOKUP(AV59,INPCs!$A$3:$B$1000,2,0)</f>
        <v>121.02200000000001</v>
      </c>
      <c r="AW60" s="170">
        <f>VLOOKUP(AW59,INPCs!$A$3:$B$1000,2,0)</f>
        <v>122.044</v>
      </c>
      <c r="AX60" s="170">
        <f>VLOOKUP(AX59,INPCs!$A$3:$B$1000,2,0)</f>
        <v>122.94799999999999</v>
      </c>
      <c r="AY60" s="170">
        <f>VLOOKUP(AY59,INPCs!$A$3:$B$1000,2,0)</f>
        <v>123.803</v>
      </c>
      <c r="AZ60" s="170">
        <f>VLOOKUP(AZ59,INPCs!$A$3:$B$1000,2,0)</f>
        <v>124.571</v>
      </c>
      <c r="BA60" s="170">
        <f>VLOOKUP(BA59,INPCs!$A$3:$B$1000,2,0)</f>
        <v>125.276</v>
      </c>
      <c r="BB60" s="170">
        <f>VLOOKUP(BB59,INPCs!$A$3:$B$1000,2,0)</f>
        <v>125.997</v>
      </c>
      <c r="BC60" s="171">
        <f>VLOOKUP(BC59,INPCs!$A$3:$B$1000,2,0)</f>
        <v>126.47799999999999</v>
      </c>
      <c r="BD60" s="294"/>
      <c r="BE60" s="168" t="s">
        <v>92</v>
      </c>
      <c r="BF60" s="169">
        <f>VLOOKUP(BF59,INPCs!$A$3:$B$1000,2,0)</f>
        <v>127.336</v>
      </c>
      <c r="BG60" s="170">
        <f>VLOOKUP(BG59,INPCs!$A$3:$B$1000,2,0)</f>
        <v>128.04599999999999</v>
      </c>
      <c r="BH60" s="170">
        <f>VLOOKUP(BH59,INPCs!$A$3:$B$1000,2,0)</f>
        <v>128.38900000000001</v>
      </c>
      <c r="BI60" s="170">
        <f>VLOOKUP(BI59,INPCs!$A$3:$B$1000,2,0)</f>
        <v>128.363</v>
      </c>
      <c r="BJ60" s="170">
        <f>VLOOKUP(BJ59,INPCs!$A$3:$B$1000,2,0)</f>
        <v>128.084</v>
      </c>
      <c r="BK60" s="170">
        <f>VLOOKUP(BK59,INPCs!$A$3:$B$1000,2,0)</f>
        <v>128.214</v>
      </c>
      <c r="BL60" s="170">
        <f>VLOOKUP(BL59,INPCs!$A$3:$B$1000,2,0)</f>
        <v>128.83199999999999</v>
      </c>
      <c r="BM60" s="170">
        <f>VLOOKUP(BM59,INPCs!$A$3:$B$1000,2,0)</f>
        <v>129.54499999999999</v>
      </c>
      <c r="BN60" s="170">
        <f>VLOOKUP(BN59,INPCs!$A$3:$B$1000,2,0)</f>
        <v>129.54499999999999</v>
      </c>
      <c r="BO60" s="170">
        <f>VLOOKUP(BO59,INPCs!$A$3:$B$1000,2,0)</f>
        <v>129.54499999999999</v>
      </c>
      <c r="BP60" s="170">
        <f>VLOOKUP(BP59,INPCs!$A$3:$B$1000,2,0)</f>
        <v>129.54499999999999</v>
      </c>
      <c r="BQ60" s="171">
        <f>VLOOKUP(BQ59,INPCs!$A$3:$B$1000,2,0)</f>
        <v>129.54499999999999</v>
      </c>
      <c r="BR60" s="294"/>
    </row>
    <row r="61" spans="1:70" ht="15.75" thickBot="1">
      <c r="A61" s="175" t="s">
        <v>98</v>
      </c>
      <c r="B61" s="176">
        <f t="shared" ref="B61:C61" si="451">(ROUND(B58/B60,4)-1)</f>
        <v>0.25639999999999996</v>
      </c>
      <c r="C61" s="177">
        <f t="shared" si="451"/>
        <v>0.25679999999999992</v>
      </c>
      <c r="D61" s="177">
        <f>(ROUND(D58/D60,4)-1)</f>
        <v>0.25190000000000001</v>
      </c>
      <c r="E61" s="177">
        <f t="shared" ref="E61:L61" si="452">(ROUND(E58/E60,4)-1)</f>
        <v>0.25130000000000008</v>
      </c>
      <c r="F61" s="177">
        <f t="shared" si="452"/>
        <v>0.2548999999999999</v>
      </c>
      <c r="G61" s="177">
        <f t="shared" si="452"/>
        <v>0.25409999999999999</v>
      </c>
      <c r="H61" s="177">
        <f t="shared" si="452"/>
        <v>0.24940000000000007</v>
      </c>
      <c r="I61" s="153">
        <f t="shared" si="452"/>
        <v>0.24960000000000004</v>
      </c>
      <c r="J61" s="177">
        <f t="shared" si="452"/>
        <v>0.24629999999999996</v>
      </c>
      <c r="K61" s="177">
        <f t="shared" si="452"/>
        <v>0.23960000000000004</v>
      </c>
      <c r="L61" s="177">
        <f t="shared" si="452"/>
        <v>0.22970000000000002</v>
      </c>
      <c r="M61" s="178">
        <f>(ROUND(M58/M60,4)-1)</f>
        <v>0.2229000000000001</v>
      </c>
      <c r="N61" s="295"/>
      <c r="O61" s="175" t="s">
        <v>98</v>
      </c>
      <c r="P61" s="176">
        <f t="shared" ref="P61:AA61" si="453">(ROUND(P58/P60,4)-1)</f>
        <v>0.21700000000000008</v>
      </c>
      <c r="Q61" s="177">
        <f t="shared" si="453"/>
        <v>0.21199999999999997</v>
      </c>
      <c r="R61" s="177">
        <f t="shared" si="453"/>
        <v>0.21249999999999991</v>
      </c>
      <c r="S61" s="177">
        <f t="shared" si="453"/>
        <v>0.22500000000000009</v>
      </c>
      <c r="T61" s="177">
        <f t="shared" si="453"/>
        <v>0.22029999999999994</v>
      </c>
      <c r="U61" s="177">
        <f t="shared" si="453"/>
        <v>0.21360000000000001</v>
      </c>
      <c r="V61" s="177">
        <f t="shared" si="453"/>
        <v>0.20569999999999999</v>
      </c>
      <c r="W61" s="153">
        <f t="shared" si="453"/>
        <v>0.20100000000000007</v>
      </c>
      <c r="X61" s="177">
        <f t="shared" si="453"/>
        <v>0.19819999999999993</v>
      </c>
      <c r="Y61" s="177">
        <f t="shared" si="453"/>
        <v>0.19100000000000006</v>
      </c>
      <c r="Z61" s="177">
        <f t="shared" si="453"/>
        <v>0.19009999999999994</v>
      </c>
      <c r="AA61" s="178">
        <f t="shared" si="453"/>
        <v>0.1855</v>
      </c>
      <c r="AB61" s="295"/>
      <c r="AC61" s="175" t="s">
        <v>98</v>
      </c>
      <c r="AD61" s="176">
        <f t="shared" ref="AD61:AO61" si="454">(ROUND(AD58/AD60,4)-1)</f>
        <v>0.1754</v>
      </c>
      <c r="AE61" s="177">
        <f t="shared" si="454"/>
        <v>0.16809999999999992</v>
      </c>
      <c r="AF61" s="177">
        <f t="shared" si="454"/>
        <v>0.15850000000000009</v>
      </c>
      <c r="AG61" s="177">
        <f t="shared" si="454"/>
        <v>0.15470000000000006</v>
      </c>
      <c r="AH61" s="177">
        <f t="shared" si="454"/>
        <v>0.1523000000000001</v>
      </c>
      <c r="AI61" s="177">
        <f t="shared" si="454"/>
        <v>0.14620000000000011</v>
      </c>
      <c r="AJ61" s="177">
        <f t="shared" si="454"/>
        <v>0.13949999999999996</v>
      </c>
      <c r="AK61" s="153">
        <f t="shared" si="454"/>
        <v>0.13739999999999997</v>
      </c>
      <c r="AL61" s="177">
        <f t="shared" si="454"/>
        <v>0.13040000000000007</v>
      </c>
      <c r="AM61" s="177">
        <f t="shared" si="454"/>
        <v>0.121</v>
      </c>
      <c r="AN61" s="177">
        <f t="shared" si="454"/>
        <v>0.10830000000000006</v>
      </c>
      <c r="AO61" s="178">
        <f t="shared" si="454"/>
        <v>0.10430000000000006</v>
      </c>
      <c r="AP61" s="295"/>
      <c r="AQ61" s="175" t="s">
        <v>98</v>
      </c>
      <c r="AR61" s="176">
        <f t="shared" ref="AR61:BC61" si="455">(ROUND(AR58/AR60,4)-1)</f>
        <v>9.7800000000000109E-2</v>
      </c>
      <c r="AS61" s="177">
        <f t="shared" si="455"/>
        <v>8.879999999999999E-2</v>
      </c>
      <c r="AT61" s="177">
        <f t="shared" si="455"/>
        <v>7.8100000000000058E-2</v>
      </c>
      <c r="AU61" s="177">
        <f t="shared" si="455"/>
        <v>7.2300000000000031E-2</v>
      </c>
      <c r="AV61" s="177">
        <f t="shared" si="455"/>
        <v>7.0400000000000018E-2</v>
      </c>
      <c r="AW61" s="177">
        <f t="shared" si="455"/>
        <v>6.150000000000011E-2</v>
      </c>
      <c r="AX61" s="177">
        <f t="shared" si="455"/>
        <v>5.3700000000000081E-2</v>
      </c>
      <c r="AY61" s="153">
        <f t="shared" si="455"/>
        <v>4.6399999999999997E-2</v>
      </c>
      <c r="AZ61" s="177">
        <f t="shared" si="455"/>
        <v>3.9900000000000047E-2</v>
      </c>
      <c r="BA61" s="177">
        <f t="shared" si="455"/>
        <v>3.4100000000000019E-2</v>
      </c>
      <c r="BB61" s="177">
        <f t="shared" si="455"/>
        <v>2.8200000000000003E-2</v>
      </c>
      <c r="BC61" s="178">
        <f t="shared" si="455"/>
        <v>2.4199999999999999E-2</v>
      </c>
      <c r="BD61" s="295"/>
      <c r="BE61" s="175" t="s">
        <v>98</v>
      </c>
      <c r="BF61" s="176">
        <f t="shared" ref="BF61:BQ61" si="456">(ROUND(BF58/BF60,4)-1)</f>
        <v>1.7300000000000093E-2</v>
      </c>
      <c r="BG61" s="177">
        <f t="shared" si="456"/>
        <v>1.1700000000000044E-2</v>
      </c>
      <c r="BH61" s="177">
        <f t="shared" si="456"/>
        <v>8.999999999999897E-3</v>
      </c>
      <c r="BI61" s="177">
        <f t="shared" si="456"/>
        <v>9.200000000000097E-3</v>
      </c>
      <c r="BJ61" s="177">
        <f t="shared" si="456"/>
        <v>1.1400000000000077E-2</v>
      </c>
      <c r="BK61" s="177">
        <f t="shared" si="456"/>
        <v>1.0399999999999965E-2</v>
      </c>
      <c r="BL61" s="177">
        <f t="shared" si="456"/>
        <v>5.5000000000000604E-3</v>
      </c>
      <c r="BM61" s="153">
        <f t="shared" si="456"/>
        <v>0</v>
      </c>
      <c r="BN61" s="177">
        <f t="shared" si="456"/>
        <v>0</v>
      </c>
      <c r="BO61" s="177">
        <f t="shared" si="456"/>
        <v>0</v>
      </c>
      <c r="BP61" s="177">
        <f t="shared" si="456"/>
        <v>0</v>
      </c>
      <c r="BQ61" s="178">
        <f t="shared" si="456"/>
        <v>0</v>
      </c>
      <c r="BR61" s="295"/>
    </row>
    <row r="62" spans="1:70" s="31" customFormat="1" ht="15.75" thickBot="1">
      <c r="A62" s="179" t="s">
        <v>75</v>
      </c>
      <c r="B62" s="165">
        <f t="shared" ref="B62:C62" si="457">ROUND(B51*B61,0)</f>
        <v>0</v>
      </c>
      <c r="C62" s="166">
        <f t="shared" si="457"/>
        <v>0</v>
      </c>
      <c r="D62" s="166">
        <f>ROUND(D51*D61,0)</f>
        <v>0</v>
      </c>
      <c r="E62" s="166">
        <f t="shared" ref="E62:L62" si="458">ROUND(E51*E61,0)</f>
        <v>0</v>
      </c>
      <c r="F62" s="166">
        <f t="shared" si="458"/>
        <v>0</v>
      </c>
      <c r="G62" s="166">
        <f t="shared" si="458"/>
        <v>1</v>
      </c>
      <c r="H62" s="166">
        <f t="shared" si="458"/>
        <v>0</v>
      </c>
      <c r="I62" s="166">
        <f t="shared" si="458"/>
        <v>0</v>
      </c>
      <c r="J62" s="166">
        <f t="shared" si="458"/>
        <v>1</v>
      </c>
      <c r="K62" s="166">
        <f t="shared" si="458"/>
        <v>0</v>
      </c>
      <c r="L62" s="166">
        <f t="shared" si="458"/>
        <v>0</v>
      </c>
      <c r="M62" s="167">
        <f>ROUND(M51*M61,0)</f>
        <v>1</v>
      </c>
      <c r="N62" s="77">
        <f>SUM(B62:M62)</f>
        <v>3</v>
      </c>
      <c r="O62" s="179" t="s">
        <v>75</v>
      </c>
      <c r="P62" s="165">
        <f t="shared" ref="P62:AA62" si="459">ROUND(P51*P61,0)</f>
        <v>0</v>
      </c>
      <c r="Q62" s="166">
        <f t="shared" si="459"/>
        <v>0</v>
      </c>
      <c r="R62" s="166">
        <f t="shared" si="459"/>
        <v>1</v>
      </c>
      <c r="S62" s="166">
        <f t="shared" si="459"/>
        <v>0</v>
      </c>
      <c r="T62" s="166">
        <f t="shared" si="459"/>
        <v>0</v>
      </c>
      <c r="U62" s="166">
        <f t="shared" si="459"/>
        <v>1</v>
      </c>
      <c r="V62" s="166">
        <f t="shared" si="459"/>
        <v>0</v>
      </c>
      <c r="W62" s="166">
        <f t="shared" si="459"/>
        <v>0</v>
      </c>
      <c r="X62" s="166">
        <f t="shared" si="459"/>
        <v>1</v>
      </c>
      <c r="Y62" s="166">
        <f t="shared" si="459"/>
        <v>0</v>
      </c>
      <c r="Z62" s="166">
        <f t="shared" si="459"/>
        <v>0</v>
      </c>
      <c r="AA62" s="167">
        <f t="shared" si="459"/>
        <v>0</v>
      </c>
      <c r="AB62" s="77">
        <f t="shared" ref="AB62:AB63" si="460">SUM(P62:AA62)</f>
        <v>3</v>
      </c>
      <c r="AC62" s="179" t="s">
        <v>75</v>
      </c>
      <c r="AD62" s="165">
        <f t="shared" ref="AD62:AO62" si="461">ROUND(AD51*AD61,0)</f>
        <v>0</v>
      </c>
      <c r="AE62" s="166">
        <f t="shared" si="461"/>
        <v>0</v>
      </c>
      <c r="AF62" s="166">
        <f t="shared" si="461"/>
        <v>0</v>
      </c>
      <c r="AG62" s="166">
        <f t="shared" si="461"/>
        <v>0</v>
      </c>
      <c r="AH62" s="166">
        <f t="shared" si="461"/>
        <v>0</v>
      </c>
      <c r="AI62" s="166">
        <f t="shared" si="461"/>
        <v>0</v>
      </c>
      <c r="AJ62" s="166">
        <f t="shared" si="461"/>
        <v>0</v>
      </c>
      <c r="AK62" s="166">
        <f t="shared" si="461"/>
        <v>0</v>
      </c>
      <c r="AL62" s="166">
        <f t="shared" si="461"/>
        <v>0</v>
      </c>
      <c r="AM62" s="166">
        <f t="shared" si="461"/>
        <v>0</v>
      </c>
      <c r="AN62" s="166">
        <f t="shared" si="461"/>
        <v>0</v>
      </c>
      <c r="AO62" s="167">
        <f t="shared" si="461"/>
        <v>0</v>
      </c>
      <c r="AP62" s="77">
        <f t="shared" ref="AP62:AP63" si="462">SUM(AD62:AO62)</f>
        <v>0</v>
      </c>
      <c r="AQ62" s="179" t="s">
        <v>75</v>
      </c>
      <c r="AR62" s="165">
        <f t="shared" ref="AR62:BC62" si="463">ROUND(AR51*AR61,0)</f>
        <v>0</v>
      </c>
      <c r="AS62" s="166">
        <f t="shared" si="463"/>
        <v>0</v>
      </c>
      <c r="AT62" s="166">
        <f t="shared" si="463"/>
        <v>0</v>
      </c>
      <c r="AU62" s="166">
        <f t="shared" si="463"/>
        <v>0</v>
      </c>
      <c r="AV62" s="166">
        <f t="shared" si="463"/>
        <v>0</v>
      </c>
      <c r="AW62" s="166">
        <f t="shared" si="463"/>
        <v>0</v>
      </c>
      <c r="AX62" s="166">
        <f t="shared" si="463"/>
        <v>0</v>
      </c>
      <c r="AY62" s="166">
        <f t="shared" si="463"/>
        <v>0</v>
      </c>
      <c r="AZ62" s="166">
        <f t="shared" si="463"/>
        <v>0</v>
      </c>
      <c r="BA62" s="166">
        <f t="shared" si="463"/>
        <v>0</v>
      </c>
      <c r="BB62" s="166">
        <f t="shared" si="463"/>
        <v>0</v>
      </c>
      <c r="BC62" s="167">
        <f t="shared" si="463"/>
        <v>0</v>
      </c>
      <c r="BD62" s="77">
        <f t="shared" ref="BD62:BD63" si="464">SUM(AR62:BC62)</f>
        <v>0</v>
      </c>
      <c r="BE62" s="179" t="s">
        <v>75</v>
      </c>
      <c r="BF62" s="165">
        <f t="shared" ref="BF62:BQ62" si="465">ROUND(BF51*BF61,0)</f>
        <v>0</v>
      </c>
      <c r="BG62" s="166">
        <f t="shared" si="465"/>
        <v>0</v>
      </c>
      <c r="BH62" s="166">
        <f t="shared" si="465"/>
        <v>0</v>
      </c>
      <c r="BI62" s="166">
        <f t="shared" si="465"/>
        <v>0</v>
      </c>
      <c r="BJ62" s="166">
        <f t="shared" si="465"/>
        <v>0</v>
      </c>
      <c r="BK62" s="166">
        <f t="shared" si="465"/>
        <v>0</v>
      </c>
      <c r="BL62" s="166">
        <f t="shared" si="465"/>
        <v>0</v>
      </c>
      <c r="BM62" s="166">
        <f t="shared" si="465"/>
        <v>0</v>
      </c>
      <c r="BN62" s="166">
        <f t="shared" si="465"/>
        <v>0</v>
      </c>
      <c r="BO62" s="166">
        <f t="shared" si="465"/>
        <v>0</v>
      </c>
      <c r="BP62" s="166">
        <f t="shared" si="465"/>
        <v>0</v>
      </c>
      <c r="BQ62" s="167">
        <f t="shared" si="465"/>
        <v>0</v>
      </c>
      <c r="BR62" s="77">
        <f t="shared" ref="BR62:BR63" si="466">SUM(BF62:BQ62)</f>
        <v>0</v>
      </c>
    </row>
    <row r="63" spans="1:70" s="31" customFormat="1" ht="15.75" thickBot="1">
      <c r="A63" s="180" t="s">
        <v>101</v>
      </c>
      <c r="B63" s="165">
        <f t="shared" ref="B63:C63" si="467">B49+B62</f>
        <v>0</v>
      </c>
      <c r="C63" s="166">
        <f t="shared" si="467"/>
        <v>0</v>
      </c>
      <c r="D63" s="166">
        <f>D49+D62</f>
        <v>0</v>
      </c>
      <c r="E63" s="166">
        <f t="shared" ref="E63:L63" si="468">E49+E62</f>
        <v>0</v>
      </c>
      <c r="F63" s="166">
        <f t="shared" si="468"/>
        <v>0</v>
      </c>
      <c r="G63" s="166">
        <f t="shared" si="468"/>
        <v>5</v>
      </c>
      <c r="H63" s="166">
        <f t="shared" si="468"/>
        <v>0</v>
      </c>
      <c r="I63" s="166">
        <f t="shared" si="468"/>
        <v>0</v>
      </c>
      <c r="J63" s="166">
        <f t="shared" si="468"/>
        <v>5</v>
      </c>
      <c r="K63" s="166">
        <f t="shared" si="468"/>
        <v>0</v>
      </c>
      <c r="L63" s="166">
        <f t="shared" si="468"/>
        <v>0</v>
      </c>
      <c r="M63" s="167">
        <f>M49+M62</f>
        <v>5</v>
      </c>
      <c r="N63" s="77">
        <f>SUM(B63:M63)</f>
        <v>15</v>
      </c>
      <c r="O63" s="180" t="s">
        <v>101</v>
      </c>
      <c r="P63" s="165">
        <f t="shared" ref="P63:AA63" si="469">P49+P62</f>
        <v>0</v>
      </c>
      <c r="Q63" s="166">
        <f t="shared" si="469"/>
        <v>0</v>
      </c>
      <c r="R63" s="166">
        <f t="shared" si="469"/>
        <v>5</v>
      </c>
      <c r="S63" s="166">
        <f t="shared" si="469"/>
        <v>0</v>
      </c>
      <c r="T63" s="166">
        <f t="shared" si="469"/>
        <v>0</v>
      </c>
      <c r="U63" s="166">
        <f t="shared" si="469"/>
        <v>5</v>
      </c>
      <c r="V63" s="166">
        <f t="shared" si="469"/>
        <v>0</v>
      </c>
      <c r="W63" s="166">
        <f t="shared" si="469"/>
        <v>0</v>
      </c>
      <c r="X63" s="166">
        <f t="shared" si="469"/>
        <v>5</v>
      </c>
      <c r="Y63" s="166">
        <f t="shared" si="469"/>
        <v>0</v>
      </c>
      <c r="Z63" s="166">
        <f t="shared" si="469"/>
        <v>0</v>
      </c>
      <c r="AA63" s="167">
        <f t="shared" si="469"/>
        <v>2</v>
      </c>
      <c r="AB63" s="77">
        <f t="shared" si="460"/>
        <v>17</v>
      </c>
      <c r="AC63" s="180" t="s">
        <v>101</v>
      </c>
      <c r="AD63" s="165">
        <f t="shared" ref="AD63:AO63" si="470">AD49+AD62</f>
        <v>0</v>
      </c>
      <c r="AE63" s="166">
        <f t="shared" si="470"/>
        <v>0</v>
      </c>
      <c r="AF63" s="166">
        <f t="shared" si="470"/>
        <v>2</v>
      </c>
      <c r="AG63" s="166">
        <f t="shared" si="470"/>
        <v>0</v>
      </c>
      <c r="AH63" s="166">
        <f t="shared" si="470"/>
        <v>0</v>
      </c>
      <c r="AI63" s="166">
        <f t="shared" si="470"/>
        <v>2</v>
      </c>
      <c r="AJ63" s="166">
        <f t="shared" si="470"/>
        <v>0</v>
      </c>
      <c r="AK63" s="166">
        <f t="shared" si="470"/>
        <v>0</v>
      </c>
      <c r="AL63" s="166">
        <f t="shared" si="470"/>
        <v>2</v>
      </c>
      <c r="AM63" s="166">
        <f t="shared" si="470"/>
        <v>0</v>
      </c>
      <c r="AN63" s="166">
        <f t="shared" si="470"/>
        <v>0</v>
      </c>
      <c r="AO63" s="167">
        <f t="shared" si="470"/>
        <v>2</v>
      </c>
      <c r="AP63" s="77">
        <f t="shared" si="462"/>
        <v>8</v>
      </c>
      <c r="AQ63" s="180" t="s">
        <v>101</v>
      </c>
      <c r="AR63" s="165">
        <f t="shared" ref="AR63:BC63" si="471">AR49+AR62</f>
        <v>0</v>
      </c>
      <c r="AS63" s="166">
        <f t="shared" si="471"/>
        <v>0</v>
      </c>
      <c r="AT63" s="166">
        <f t="shared" si="471"/>
        <v>2</v>
      </c>
      <c r="AU63" s="166">
        <f t="shared" si="471"/>
        <v>0</v>
      </c>
      <c r="AV63" s="166">
        <f t="shared" si="471"/>
        <v>0</v>
      </c>
      <c r="AW63" s="166">
        <f t="shared" si="471"/>
        <v>2</v>
      </c>
      <c r="AX63" s="166">
        <f t="shared" si="471"/>
        <v>0</v>
      </c>
      <c r="AY63" s="166">
        <f t="shared" si="471"/>
        <v>0</v>
      </c>
      <c r="AZ63" s="166">
        <f t="shared" si="471"/>
        <v>2</v>
      </c>
      <c r="BA63" s="166">
        <f t="shared" si="471"/>
        <v>0</v>
      </c>
      <c r="BB63" s="166">
        <f t="shared" si="471"/>
        <v>0</v>
      </c>
      <c r="BC63" s="167">
        <f t="shared" si="471"/>
        <v>2</v>
      </c>
      <c r="BD63" s="77">
        <f t="shared" si="464"/>
        <v>8</v>
      </c>
      <c r="BE63" s="180" t="s">
        <v>101</v>
      </c>
      <c r="BF63" s="165">
        <f t="shared" ref="BF63:BQ63" si="472">BF49+BF62</f>
        <v>0</v>
      </c>
      <c r="BG63" s="166">
        <f t="shared" si="472"/>
        <v>0</v>
      </c>
      <c r="BH63" s="166">
        <f t="shared" si="472"/>
        <v>2</v>
      </c>
      <c r="BI63" s="166">
        <f t="shared" si="472"/>
        <v>0</v>
      </c>
      <c r="BJ63" s="166">
        <f t="shared" si="472"/>
        <v>0</v>
      </c>
      <c r="BK63" s="166">
        <f t="shared" si="472"/>
        <v>2</v>
      </c>
      <c r="BL63" s="166">
        <f t="shared" si="472"/>
        <v>0</v>
      </c>
      <c r="BM63" s="166">
        <f t="shared" si="472"/>
        <v>0</v>
      </c>
      <c r="BN63" s="166">
        <f t="shared" si="472"/>
        <v>2</v>
      </c>
      <c r="BO63" s="166">
        <f t="shared" si="472"/>
        <v>0</v>
      </c>
      <c r="BP63" s="166">
        <f t="shared" si="472"/>
        <v>0</v>
      </c>
      <c r="BQ63" s="167">
        <f t="shared" si="472"/>
        <v>2</v>
      </c>
      <c r="BR63" s="77">
        <f t="shared" si="466"/>
        <v>8</v>
      </c>
    </row>
    <row r="64" spans="1:70">
      <c r="A64" s="181" t="s">
        <v>80</v>
      </c>
      <c r="B64" s="182">
        <f>B$10</f>
        <v>43466</v>
      </c>
      <c r="C64" s="183">
        <f t="shared" ref="C64:M64" si="473">C$10</f>
        <v>43497</v>
      </c>
      <c r="D64" s="183">
        <f t="shared" si="473"/>
        <v>43525</v>
      </c>
      <c r="E64" s="183">
        <f t="shared" si="473"/>
        <v>43556</v>
      </c>
      <c r="F64" s="183">
        <f t="shared" si="473"/>
        <v>43586</v>
      </c>
      <c r="G64" s="183">
        <f t="shared" si="473"/>
        <v>43617</v>
      </c>
      <c r="H64" s="183">
        <f t="shared" si="473"/>
        <v>43647</v>
      </c>
      <c r="I64" s="183">
        <f t="shared" si="473"/>
        <v>43678</v>
      </c>
      <c r="J64" s="183">
        <f t="shared" si="473"/>
        <v>43709</v>
      </c>
      <c r="K64" s="183">
        <f t="shared" si="473"/>
        <v>43739</v>
      </c>
      <c r="L64" s="183">
        <f t="shared" si="473"/>
        <v>43770</v>
      </c>
      <c r="M64" s="184">
        <f t="shared" si="473"/>
        <v>43800</v>
      </c>
      <c r="N64" s="275"/>
      <c r="O64" s="181" t="s">
        <v>80</v>
      </c>
      <c r="P64" s="182">
        <f t="shared" ref="P64:BQ64" si="474">P$10</f>
        <v>43831</v>
      </c>
      <c r="Q64" s="183">
        <f t="shared" si="474"/>
        <v>43862</v>
      </c>
      <c r="R64" s="183">
        <f t="shared" si="474"/>
        <v>43891</v>
      </c>
      <c r="S64" s="183">
        <f t="shared" si="474"/>
        <v>43922</v>
      </c>
      <c r="T64" s="183">
        <f t="shared" si="474"/>
        <v>43952</v>
      </c>
      <c r="U64" s="183">
        <f t="shared" si="474"/>
        <v>43983</v>
      </c>
      <c r="V64" s="183">
        <f t="shared" si="474"/>
        <v>44013</v>
      </c>
      <c r="W64" s="183">
        <f t="shared" si="474"/>
        <v>44044</v>
      </c>
      <c r="X64" s="183">
        <f t="shared" si="474"/>
        <v>44075</v>
      </c>
      <c r="Y64" s="183">
        <f t="shared" si="474"/>
        <v>44105</v>
      </c>
      <c r="Z64" s="183">
        <f t="shared" si="474"/>
        <v>44136</v>
      </c>
      <c r="AA64" s="184">
        <f t="shared" si="474"/>
        <v>44166</v>
      </c>
      <c r="AB64" s="275"/>
      <c r="AC64" s="181" t="s">
        <v>80</v>
      </c>
      <c r="AD64" s="182">
        <f t="shared" ref="AD64" si="475">AD$10</f>
        <v>44197</v>
      </c>
      <c r="AE64" s="183">
        <f t="shared" si="474"/>
        <v>44228</v>
      </c>
      <c r="AF64" s="183">
        <f t="shared" si="474"/>
        <v>44256</v>
      </c>
      <c r="AG64" s="183">
        <f t="shared" si="474"/>
        <v>44287</v>
      </c>
      <c r="AH64" s="183">
        <f t="shared" si="474"/>
        <v>44317</v>
      </c>
      <c r="AI64" s="183">
        <f t="shared" si="474"/>
        <v>44348</v>
      </c>
      <c r="AJ64" s="183">
        <f t="shared" si="474"/>
        <v>44378</v>
      </c>
      <c r="AK64" s="183">
        <f t="shared" si="474"/>
        <v>44409</v>
      </c>
      <c r="AL64" s="183">
        <f t="shared" si="474"/>
        <v>44440</v>
      </c>
      <c r="AM64" s="183">
        <f t="shared" si="474"/>
        <v>44470</v>
      </c>
      <c r="AN64" s="183">
        <f t="shared" si="474"/>
        <v>44501</v>
      </c>
      <c r="AO64" s="184">
        <f t="shared" si="474"/>
        <v>44531</v>
      </c>
      <c r="AP64" s="275"/>
      <c r="AQ64" s="181" t="s">
        <v>80</v>
      </c>
      <c r="AR64" s="182">
        <f t="shared" ref="AR64" si="476">AR$10</f>
        <v>44562</v>
      </c>
      <c r="AS64" s="183">
        <f t="shared" si="474"/>
        <v>44593</v>
      </c>
      <c r="AT64" s="183">
        <f t="shared" si="474"/>
        <v>44621</v>
      </c>
      <c r="AU64" s="183">
        <f t="shared" si="474"/>
        <v>44652</v>
      </c>
      <c r="AV64" s="183">
        <f t="shared" si="474"/>
        <v>44682</v>
      </c>
      <c r="AW64" s="183">
        <f t="shared" si="474"/>
        <v>44713</v>
      </c>
      <c r="AX64" s="183">
        <f t="shared" si="474"/>
        <v>44743</v>
      </c>
      <c r="AY64" s="183">
        <f t="shared" si="474"/>
        <v>44774</v>
      </c>
      <c r="AZ64" s="183">
        <f t="shared" si="474"/>
        <v>44805</v>
      </c>
      <c r="BA64" s="183">
        <f t="shared" si="474"/>
        <v>44835</v>
      </c>
      <c r="BB64" s="183">
        <f t="shared" si="474"/>
        <v>44866</v>
      </c>
      <c r="BC64" s="184">
        <f t="shared" si="474"/>
        <v>44896</v>
      </c>
      <c r="BD64" s="275"/>
      <c r="BE64" s="181" t="s">
        <v>80</v>
      </c>
      <c r="BF64" s="182">
        <f t="shared" ref="BF64" si="477">BF$10</f>
        <v>44927</v>
      </c>
      <c r="BG64" s="183">
        <f t="shared" si="474"/>
        <v>44958</v>
      </c>
      <c r="BH64" s="183">
        <f t="shared" si="474"/>
        <v>44986</v>
      </c>
      <c r="BI64" s="183">
        <f t="shared" si="474"/>
        <v>45017</v>
      </c>
      <c r="BJ64" s="183">
        <f t="shared" si="474"/>
        <v>45047</v>
      </c>
      <c r="BK64" s="183">
        <f t="shared" si="474"/>
        <v>45078</v>
      </c>
      <c r="BL64" s="183">
        <f t="shared" si="474"/>
        <v>45108</v>
      </c>
      <c r="BM64" s="183">
        <f t="shared" si="474"/>
        <v>45139</v>
      </c>
      <c r="BN64" s="183">
        <f t="shared" si="474"/>
        <v>45170</v>
      </c>
      <c r="BO64" s="183">
        <f t="shared" si="474"/>
        <v>45200</v>
      </c>
      <c r="BP64" s="183">
        <f t="shared" si="474"/>
        <v>45231</v>
      </c>
      <c r="BQ64" s="184">
        <f t="shared" si="474"/>
        <v>45261</v>
      </c>
      <c r="BR64" s="275"/>
    </row>
    <row r="65" spans="1:70">
      <c r="A65" s="217" t="s">
        <v>97</v>
      </c>
      <c r="B65" s="210">
        <v>45200</v>
      </c>
      <c r="C65" s="211">
        <v>45200</v>
      </c>
      <c r="D65" s="211">
        <v>45200</v>
      </c>
      <c r="E65" s="211">
        <v>45200</v>
      </c>
      <c r="F65" s="211">
        <v>45200</v>
      </c>
      <c r="G65" s="211">
        <v>45200</v>
      </c>
      <c r="H65" s="211">
        <v>45200</v>
      </c>
      <c r="I65" s="211">
        <v>45200</v>
      </c>
      <c r="J65" s="211">
        <v>45200</v>
      </c>
      <c r="K65" s="211">
        <v>45200</v>
      </c>
      <c r="L65" s="211">
        <v>45200</v>
      </c>
      <c r="M65" s="212">
        <v>45200</v>
      </c>
      <c r="N65" s="276"/>
      <c r="O65" s="217" t="s">
        <v>97</v>
      </c>
      <c r="P65" s="210">
        <v>45200</v>
      </c>
      <c r="Q65" s="211">
        <v>45200</v>
      </c>
      <c r="R65" s="211">
        <v>45200</v>
      </c>
      <c r="S65" s="211">
        <v>45200</v>
      </c>
      <c r="T65" s="211">
        <v>45200</v>
      </c>
      <c r="U65" s="211">
        <v>45200</v>
      </c>
      <c r="V65" s="211">
        <v>45200</v>
      </c>
      <c r="W65" s="211">
        <v>45200</v>
      </c>
      <c r="X65" s="211">
        <v>45200</v>
      </c>
      <c r="Y65" s="211">
        <v>45200</v>
      </c>
      <c r="Z65" s="211">
        <v>45200</v>
      </c>
      <c r="AA65" s="212">
        <v>45200</v>
      </c>
      <c r="AB65" s="276"/>
      <c r="AC65" s="217" t="s">
        <v>97</v>
      </c>
      <c r="AD65" s="210">
        <v>45200</v>
      </c>
      <c r="AE65" s="211">
        <v>45200</v>
      </c>
      <c r="AF65" s="211">
        <v>45200</v>
      </c>
      <c r="AG65" s="211">
        <v>45200</v>
      </c>
      <c r="AH65" s="211">
        <v>45200</v>
      </c>
      <c r="AI65" s="211">
        <v>45200</v>
      </c>
      <c r="AJ65" s="211">
        <v>45200</v>
      </c>
      <c r="AK65" s="211">
        <v>45200</v>
      </c>
      <c r="AL65" s="211">
        <v>45200</v>
      </c>
      <c r="AM65" s="211">
        <v>45200</v>
      </c>
      <c r="AN65" s="211">
        <v>45200</v>
      </c>
      <c r="AO65" s="212">
        <v>45200</v>
      </c>
      <c r="AP65" s="276"/>
      <c r="AQ65" s="217" t="s">
        <v>97</v>
      </c>
      <c r="AR65" s="210">
        <v>45200</v>
      </c>
      <c r="AS65" s="211">
        <v>45200</v>
      </c>
      <c r="AT65" s="211">
        <v>45200</v>
      </c>
      <c r="AU65" s="211">
        <v>45200</v>
      </c>
      <c r="AV65" s="211">
        <v>45200</v>
      </c>
      <c r="AW65" s="211">
        <v>45200</v>
      </c>
      <c r="AX65" s="211">
        <v>45200</v>
      </c>
      <c r="AY65" s="211">
        <v>45200</v>
      </c>
      <c r="AZ65" s="211">
        <v>45200</v>
      </c>
      <c r="BA65" s="211">
        <v>45200</v>
      </c>
      <c r="BB65" s="211">
        <v>45200</v>
      </c>
      <c r="BC65" s="212">
        <v>45200</v>
      </c>
      <c r="BD65" s="276"/>
      <c r="BE65" s="217" t="s">
        <v>97</v>
      </c>
      <c r="BF65" s="210">
        <v>45200</v>
      </c>
      <c r="BG65" s="211">
        <v>45200</v>
      </c>
      <c r="BH65" s="211">
        <v>45200</v>
      </c>
      <c r="BI65" s="211">
        <v>45200</v>
      </c>
      <c r="BJ65" s="211">
        <v>45200</v>
      </c>
      <c r="BK65" s="211">
        <v>45200</v>
      </c>
      <c r="BL65" s="211">
        <v>45200</v>
      </c>
      <c r="BM65" s="211">
        <v>45200</v>
      </c>
      <c r="BN65" s="211">
        <v>45200</v>
      </c>
      <c r="BO65" s="211">
        <v>45200</v>
      </c>
      <c r="BP65" s="211">
        <v>45200</v>
      </c>
      <c r="BQ65" s="212">
        <v>45200</v>
      </c>
      <c r="BR65" s="276"/>
    </row>
    <row r="66" spans="1:70" s="43" customFormat="1">
      <c r="A66" s="185" t="s">
        <v>63</v>
      </c>
      <c r="B66" s="186">
        <f>HLOOKUP(B$64,Recargos!$C$5:$MM$999,3,0)</f>
        <v>0.83790000000000087</v>
      </c>
      <c r="C66" s="187">
        <f>HLOOKUP(C$64,Recargos!$C$5:$MM$999,3,0)</f>
        <v>0.82320000000000082</v>
      </c>
      <c r="D66" s="187">
        <f>HLOOKUP(D$64,Recargos!$C$5:$MM$999,3,0)</f>
        <v>0.80850000000000077</v>
      </c>
      <c r="E66" s="187">
        <f>HLOOKUP(E$64,Recargos!$C$5:$MM$999,3,0)</f>
        <v>0.79380000000000073</v>
      </c>
      <c r="F66" s="187">
        <f>HLOOKUP(F$64,Recargos!$C$5:$MM$999,3,0)</f>
        <v>0.77910000000000068</v>
      </c>
      <c r="G66" s="187">
        <f>HLOOKUP(G$64,Recargos!$C$5:$MM$999,3,0)</f>
        <v>0.76440000000000063</v>
      </c>
      <c r="H66" s="187">
        <f>HLOOKUP(H$64,Recargos!$C$5:$MM$999,3,0)</f>
        <v>0.74970000000000059</v>
      </c>
      <c r="I66" s="187">
        <f>HLOOKUP(I$64,Recargos!$C$5:$MM$999,3,0)</f>
        <v>0.73500000000000054</v>
      </c>
      <c r="J66" s="187">
        <f>HLOOKUP(J$64,Recargos!$C$5:$MM$999,3,0)</f>
        <v>0.7203000000000005</v>
      </c>
      <c r="K66" s="187">
        <f>HLOOKUP(K$64,Recargos!$C$5:$MM$999,3,0)</f>
        <v>0.70560000000000045</v>
      </c>
      <c r="L66" s="187">
        <f>HLOOKUP(L$64,Recargos!$C$5:$MM$999,3,0)</f>
        <v>0.6909000000000004</v>
      </c>
      <c r="M66" s="188">
        <f>HLOOKUP(M$64,Recargos!$C$5:$MM$999,3,0)</f>
        <v>0.67620000000000036</v>
      </c>
      <c r="N66" s="296"/>
      <c r="O66" s="185" t="s">
        <v>63</v>
      </c>
      <c r="P66" s="186">
        <f>HLOOKUP(P$64,Recargos!$C$5:$MM$999,3,0)</f>
        <v>0.66150000000000031</v>
      </c>
      <c r="Q66" s="187">
        <f>HLOOKUP(Q$64,Recargos!$C$5:$MM$999,3,0)</f>
        <v>0.64680000000000026</v>
      </c>
      <c r="R66" s="187">
        <f>HLOOKUP(R$64,Recargos!$C$5:$MM$999,3,0)</f>
        <v>0.63210000000000022</v>
      </c>
      <c r="S66" s="187">
        <f>HLOOKUP(S$64,Recargos!$C$5:$MM$999,3,0)</f>
        <v>0.61740000000000017</v>
      </c>
      <c r="T66" s="187">
        <f>HLOOKUP(T$64,Recargos!$C$5:$MM$999,3,0)</f>
        <v>0.60270000000000012</v>
      </c>
      <c r="U66" s="187">
        <f>HLOOKUP(U$64,Recargos!$C$5:$MM$999,3,0)</f>
        <v>0.58800000000000008</v>
      </c>
      <c r="V66" s="187">
        <f>HLOOKUP(V$64,Recargos!$C$5:$MM$999,3,0)</f>
        <v>0.57330000000000003</v>
      </c>
      <c r="W66" s="187">
        <f>HLOOKUP(W$64,Recargos!$C$5:$MM$999,3,0)</f>
        <v>0.55859999999999999</v>
      </c>
      <c r="X66" s="187">
        <f>HLOOKUP(X$64,Recargos!$C$5:$MM$999,3,0)</f>
        <v>0.54389999999999994</v>
      </c>
      <c r="Y66" s="187">
        <f>HLOOKUP(Y$64,Recargos!$C$5:$MM$999,3,0)</f>
        <v>0.52919999999999989</v>
      </c>
      <c r="Z66" s="187">
        <f>HLOOKUP(Z$64,Recargos!$C$5:$MM$999,3,0)</f>
        <v>0.51449999999999985</v>
      </c>
      <c r="AA66" s="188">
        <f>HLOOKUP(AA$64,Recargos!$C$5:$MM$999,3,0)</f>
        <v>0.4997999999999998</v>
      </c>
      <c r="AB66" s="296"/>
      <c r="AC66" s="185" t="s">
        <v>63</v>
      </c>
      <c r="AD66" s="186">
        <f>HLOOKUP(AD$64,Recargos!$C$5:$MM$999,3,0)</f>
        <v>0.48509999999999981</v>
      </c>
      <c r="AE66" s="187">
        <f>HLOOKUP(AE$64,Recargos!$C$5:$MM$999,3,0)</f>
        <v>0.47039999999999982</v>
      </c>
      <c r="AF66" s="187">
        <f>HLOOKUP(AF$64,Recargos!$C$5:$MM$999,3,0)</f>
        <v>0.45569999999999983</v>
      </c>
      <c r="AG66" s="187">
        <f>HLOOKUP(AG$64,Recargos!$C$5:$MM$999,3,0)</f>
        <v>0.44099999999999984</v>
      </c>
      <c r="AH66" s="187">
        <f>HLOOKUP(AH$64,Recargos!$C$5:$MM$999,3,0)</f>
        <v>0.42629999999999985</v>
      </c>
      <c r="AI66" s="187">
        <f>HLOOKUP(AI$64,Recargos!$C$5:$MM$999,3,0)</f>
        <v>0.41159999999999985</v>
      </c>
      <c r="AJ66" s="187">
        <f>HLOOKUP(AJ$64,Recargos!$C$5:$MM$999,3,0)</f>
        <v>0.39689999999999986</v>
      </c>
      <c r="AK66" s="187">
        <f>HLOOKUP(AK$64,Recargos!$C$5:$MM$999,3,0)</f>
        <v>0.38219999999999987</v>
      </c>
      <c r="AL66" s="187">
        <f>HLOOKUP(AL$64,Recargos!$C$5:$MM$999,3,0)</f>
        <v>0.36749999999999988</v>
      </c>
      <c r="AM66" s="187">
        <f>HLOOKUP(AM$64,Recargos!$C$5:$MM$999,3,0)</f>
        <v>0.35279999999999989</v>
      </c>
      <c r="AN66" s="187">
        <f>HLOOKUP(AN$64,Recargos!$C$5:$MM$999,3,0)</f>
        <v>0.3380999999999999</v>
      </c>
      <c r="AO66" s="188">
        <f>HLOOKUP(AO$64,Recargos!$C$5:$MM$999,3,0)</f>
        <v>0.32339999999999991</v>
      </c>
      <c r="AP66" s="296"/>
      <c r="AQ66" s="185" t="s">
        <v>63</v>
      </c>
      <c r="AR66" s="186">
        <f>HLOOKUP(AR$64,Recargos!$C$5:$MM$999,3,0)</f>
        <v>0.30869999999999992</v>
      </c>
      <c r="AS66" s="187">
        <f>HLOOKUP(AS$64,Recargos!$C$5:$MM$999,3,0)</f>
        <v>0.29399999999999993</v>
      </c>
      <c r="AT66" s="187">
        <f>HLOOKUP(AT$64,Recargos!$C$5:$MM$999,3,0)</f>
        <v>0.27929999999999994</v>
      </c>
      <c r="AU66" s="187">
        <f>HLOOKUP(AU$64,Recargos!$C$5:$MM$999,3,0)</f>
        <v>0.26459999999999995</v>
      </c>
      <c r="AV66" s="187">
        <f>HLOOKUP(AV$64,Recargos!$C$5:$MM$999,3,0)</f>
        <v>0.24989999999999993</v>
      </c>
      <c r="AW66" s="187">
        <f>HLOOKUP(AW$64,Recargos!$C$5:$MM$999,3,0)</f>
        <v>0.23519999999999994</v>
      </c>
      <c r="AX66" s="187">
        <f>HLOOKUP(AX$64,Recargos!$C$5:$MM$999,3,0)</f>
        <v>0.22049999999999995</v>
      </c>
      <c r="AY66" s="187">
        <f>HLOOKUP(AY$64,Recargos!$C$5:$MM$999,3,0)</f>
        <v>0.20579999999999996</v>
      </c>
      <c r="AZ66" s="187">
        <f>HLOOKUP(AZ$64,Recargos!$C$5:$MM$999,3,0)</f>
        <v>0.19109999999999996</v>
      </c>
      <c r="BA66" s="187">
        <f>HLOOKUP(BA$64,Recargos!$C$5:$MM$999,3,0)</f>
        <v>0.17639999999999997</v>
      </c>
      <c r="BB66" s="187">
        <f>HLOOKUP(BB$64,Recargos!$C$5:$MM$999,3,0)</f>
        <v>0.16169999999999998</v>
      </c>
      <c r="BC66" s="188">
        <f>HLOOKUP(BC$64,Recargos!$C$5:$MM$999,3,0)</f>
        <v>0.14699999999999999</v>
      </c>
      <c r="BD66" s="296"/>
      <c r="BE66" s="185" t="s">
        <v>63</v>
      </c>
      <c r="BF66" s="186">
        <f>HLOOKUP(BF$64,Recargos!$C$5:$MM$999,3,0)</f>
        <v>0.1323</v>
      </c>
      <c r="BG66" s="187">
        <f>HLOOKUP(BG$64,Recargos!$C$5:$MM$999,3,0)</f>
        <v>0.11760000000000001</v>
      </c>
      <c r="BH66" s="187">
        <f>HLOOKUP(BH$64,Recargos!$C$5:$MM$999,3,0)</f>
        <v>0.10290000000000001</v>
      </c>
      <c r="BI66" s="187">
        <f>HLOOKUP(BI$64,Recargos!$C$5:$MM$999,3,0)</f>
        <v>8.8200000000000001E-2</v>
      </c>
      <c r="BJ66" s="187">
        <f>HLOOKUP(BJ$64,Recargos!$C$5:$MM$999,3,0)</f>
        <v>7.3499999999999996E-2</v>
      </c>
      <c r="BK66" s="187">
        <f>HLOOKUP(BK$64,Recargos!$C$5:$MM$999,3,0)</f>
        <v>5.8799999999999998E-2</v>
      </c>
      <c r="BL66" s="187">
        <f>HLOOKUP(BL$64,Recargos!$C$5:$MM$999,3,0)</f>
        <v>4.41E-2</v>
      </c>
      <c r="BM66" s="187">
        <f>HLOOKUP(BM$64,Recargos!$C$5:$MM$999,3,0)</f>
        <v>2.9399999999999999E-2</v>
      </c>
      <c r="BN66" s="187">
        <f>HLOOKUP(BN$64,Recargos!$C$5:$MM$999,3,0)</f>
        <v>1.47E-2</v>
      </c>
      <c r="BO66" s="187">
        <f>HLOOKUP(BO$64,Recargos!$C$5:$MM$999,3,0)</f>
        <v>0</v>
      </c>
      <c r="BP66" s="187">
        <f>HLOOKUP(BP$64,Recargos!$C$5:$MM$999,3,0)</f>
        <v>0</v>
      </c>
      <c r="BQ66" s="188">
        <f>HLOOKUP(BQ$64,Recargos!$C$5:$MM$999,3,0)</f>
        <v>0</v>
      </c>
      <c r="BR66" s="296"/>
    </row>
    <row r="67" spans="1:70" s="31" customFormat="1" ht="15.75" thickBot="1">
      <c r="A67" s="189" t="s">
        <v>65</v>
      </c>
      <c r="B67" s="190">
        <f t="shared" ref="B67:C67" si="478">ROUND(B63*B66,0)</f>
        <v>0</v>
      </c>
      <c r="C67" s="191">
        <f t="shared" si="478"/>
        <v>0</v>
      </c>
      <c r="D67" s="191">
        <f>ROUND(D63*D66,0)</f>
        <v>0</v>
      </c>
      <c r="E67" s="191">
        <f t="shared" ref="E67:L67" si="479">ROUND(E63*E66,0)</f>
        <v>0</v>
      </c>
      <c r="F67" s="191">
        <f t="shared" si="479"/>
        <v>0</v>
      </c>
      <c r="G67" s="191">
        <f t="shared" si="479"/>
        <v>4</v>
      </c>
      <c r="H67" s="191">
        <f t="shared" si="479"/>
        <v>0</v>
      </c>
      <c r="I67" s="191">
        <f t="shared" si="479"/>
        <v>0</v>
      </c>
      <c r="J67" s="191">
        <f t="shared" si="479"/>
        <v>4</v>
      </c>
      <c r="K67" s="191">
        <f t="shared" si="479"/>
        <v>0</v>
      </c>
      <c r="L67" s="191">
        <f t="shared" si="479"/>
        <v>0</v>
      </c>
      <c r="M67" s="192">
        <f>ROUND(M63*M66,0)</f>
        <v>3</v>
      </c>
      <c r="N67" s="206">
        <f t="shared" ref="N67:N72" si="480">SUM(B67:M67)</f>
        <v>11</v>
      </c>
      <c r="O67" s="189" t="s">
        <v>65</v>
      </c>
      <c r="P67" s="190">
        <f t="shared" ref="P67:AA67" si="481">ROUND(P63*P66,0)</f>
        <v>0</v>
      </c>
      <c r="Q67" s="191">
        <f t="shared" si="481"/>
        <v>0</v>
      </c>
      <c r="R67" s="191">
        <f t="shared" si="481"/>
        <v>3</v>
      </c>
      <c r="S67" s="191">
        <f t="shared" si="481"/>
        <v>0</v>
      </c>
      <c r="T67" s="191">
        <f t="shared" si="481"/>
        <v>0</v>
      </c>
      <c r="U67" s="191">
        <f t="shared" si="481"/>
        <v>3</v>
      </c>
      <c r="V67" s="191">
        <f t="shared" si="481"/>
        <v>0</v>
      </c>
      <c r="W67" s="191">
        <f t="shared" si="481"/>
        <v>0</v>
      </c>
      <c r="X67" s="191">
        <f t="shared" si="481"/>
        <v>3</v>
      </c>
      <c r="Y67" s="191">
        <f t="shared" si="481"/>
        <v>0</v>
      </c>
      <c r="Z67" s="191">
        <f t="shared" si="481"/>
        <v>0</v>
      </c>
      <c r="AA67" s="192">
        <f t="shared" si="481"/>
        <v>1</v>
      </c>
      <c r="AB67" s="206">
        <f t="shared" ref="AB67:AB72" si="482">SUM(P67:AA67)</f>
        <v>10</v>
      </c>
      <c r="AC67" s="189" t="s">
        <v>65</v>
      </c>
      <c r="AD67" s="190">
        <f t="shared" ref="AD67:AO67" si="483">ROUND(AD63*AD66,0)</f>
        <v>0</v>
      </c>
      <c r="AE67" s="191">
        <f t="shared" si="483"/>
        <v>0</v>
      </c>
      <c r="AF67" s="191">
        <f t="shared" si="483"/>
        <v>1</v>
      </c>
      <c r="AG67" s="191">
        <f t="shared" si="483"/>
        <v>0</v>
      </c>
      <c r="AH67" s="191">
        <f t="shared" si="483"/>
        <v>0</v>
      </c>
      <c r="AI67" s="191">
        <f t="shared" si="483"/>
        <v>1</v>
      </c>
      <c r="AJ67" s="191">
        <f t="shared" si="483"/>
        <v>0</v>
      </c>
      <c r="AK67" s="191">
        <f t="shared" si="483"/>
        <v>0</v>
      </c>
      <c r="AL67" s="191">
        <f t="shared" si="483"/>
        <v>1</v>
      </c>
      <c r="AM67" s="191">
        <f t="shared" si="483"/>
        <v>0</v>
      </c>
      <c r="AN67" s="191">
        <f t="shared" si="483"/>
        <v>0</v>
      </c>
      <c r="AO67" s="192">
        <f t="shared" si="483"/>
        <v>1</v>
      </c>
      <c r="AP67" s="206">
        <f t="shared" ref="AP67:AP72" si="484">SUM(AD67:AO67)</f>
        <v>4</v>
      </c>
      <c r="AQ67" s="189" t="s">
        <v>65</v>
      </c>
      <c r="AR67" s="190">
        <f t="shared" ref="AR67:BC67" si="485">ROUND(AR63*AR66,0)</f>
        <v>0</v>
      </c>
      <c r="AS67" s="191">
        <f t="shared" si="485"/>
        <v>0</v>
      </c>
      <c r="AT67" s="191">
        <f t="shared" si="485"/>
        <v>1</v>
      </c>
      <c r="AU67" s="191">
        <f t="shared" si="485"/>
        <v>0</v>
      </c>
      <c r="AV67" s="191">
        <f t="shared" si="485"/>
        <v>0</v>
      </c>
      <c r="AW67" s="191">
        <f t="shared" si="485"/>
        <v>0</v>
      </c>
      <c r="AX67" s="191">
        <f t="shared" si="485"/>
        <v>0</v>
      </c>
      <c r="AY67" s="191">
        <f t="shared" si="485"/>
        <v>0</v>
      </c>
      <c r="AZ67" s="191">
        <f t="shared" si="485"/>
        <v>0</v>
      </c>
      <c r="BA67" s="191">
        <f t="shared" si="485"/>
        <v>0</v>
      </c>
      <c r="BB67" s="191">
        <f t="shared" si="485"/>
        <v>0</v>
      </c>
      <c r="BC67" s="192">
        <f t="shared" si="485"/>
        <v>0</v>
      </c>
      <c r="BD67" s="206">
        <f t="shared" ref="BD67:BD72" si="486">SUM(AR67:BC67)</f>
        <v>1</v>
      </c>
      <c r="BE67" s="189" t="s">
        <v>65</v>
      </c>
      <c r="BF67" s="190">
        <f t="shared" ref="BF67:BQ67" si="487">ROUND(BF63*BF66,0)</f>
        <v>0</v>
      </c>
      <c r="BG67" s="191">
        <f t="shared" si="487"/>
        <v>0</v>
      </c>
      <c r="BH67" s="191">
        <f t="shared" si="487"/>
        <v>0</v>
      </c>
      <c r="BI67" s="191">
        <f t="shared" si="487"/>
        <v>0</v>
      </c>
      <c r="BJ67" s="191">
        <f t="shared" si="487"/>
        <v>0</v>
      </c>
      <c r="BK67" s="191">
        <f t="shared" si="487"/>
        <v>0</v>
      </c>
      <c r="BL67" s="191">
        <f t="shared" si="487"/>
        <v>0</v>
      </c>
      <c r="BM67" s="191">
        <f t="shared" si="487"/>
        <v>0</v>
      </c>
      <c r="BN67" s="191">
        <f t="shared" si="487"/>
        <v>0</v>
      </c>
      <c r="BO67" s="191">
        <f t="shared" si="487"/>
        <v>0</v>
      </c>
      <c r="BP67" s="191">
        <f t="shared" si="487"/>
        <v>0</v>
      </c>
      <c r="BQ67" s="192">
        <f t="shared" si="487"/>
        <v>0</v>
      </c>
      <c r="BR67" s="206">
        <f t="shared" ref="BR67:BR72" si="488">SUM(BF67:BQ67)</f>
        <v>0</v>
      </c>
    </row>
    <row r="68" spans="1:70" s="31" customFormat="1" ht="15.75" thickBot="1">
      <c r="A68" s="193" t="s">
        <v>76</v>
      </c>
      <c r="B68" s="165">
        <f t="shared" ref="B68:C68" si="489">B49+B62+B67</f>
        <v>0</v>
      </c>
      <c r="C68" s="166">
        <f t="shared" si="489"/>
        <v>0</v>
      </c>
      <c r="D68" s="166">
        <f>D49+D62+D67</f>
        <v>0</v>
      </c>
      <c r="E68" s="166">
        <f t="shared" ref="E68:L68" si="490">E49+E62+E67</f>
        <v>0</v>
      </c>
      <c r="F68" s="166">
        <f t="shared" si="490"/>
        <v>0</v>
      </c>
      <c r="G68" s="166">
        <f t="shared" si="490"/>
        <v>9</v>
      </c>
      <c r="H68" s="166">
        <f t="shared" si="490"/>
        <v>0</v>
      </c>
      <c r="I68" s="166">
        <f t="shared" si="490"/>
        <v>0</v>
      </c>
      <c r="J68" s="166">
        <f t="shared" si="490"/>
        <v>9</v>
      </c>
      <c r="K68" s="166">
        <f t="shared" si="490"/>
        <v>0</v>
      </c>
      <c r="L68" s="166">
        <f t="shared" si="490"/>
        <v>0</v>
      </c>
      <c r="M68" s="167">
        <f>M49+M62+M67</f>
        <v>8</v>
      </c>
      <c r="N68" s="207">
        <f t="shared" si="480"/>
        <v>26</v>
      </c>
      <c r="O68" s="193" t="s">
        <v>76</v>
      </c>
      <c r="P68" s="165">
        <f t="shared" ref="P68:AA68" si="491">P49+P62+P67</f>
        <v>0</v>
      </c>
      <c r="Q68" s="166">
        <f t="shared" si="491"/>
        <v>0</v>
      </c>
      <c r="R68" s="166">
        <f t="shared" si="491"/>
        <v>8</v>
      </c>
      <c r="S68" s="166">
        <f t="shared" si="491"/>
        <v>0</v>
      </c>
      <c r="T68" s="166">
        <f t="shared" si="491"/>
        <v>0</v>
      </c>
      <c r="U68" s="166">
        <f t="shared" si="491"/>
        <v>8</v>
      </c>
      <c r="V68" s="166">
        <f t="shared" si="491"/>
        <v>0</v>
      </c>
      <c r="W68" s="166">
        <f t="shared" si="491"/>
        <v>0</v>
      </c>
      <c r="X68" s="166">
        <f t="shared" si="491"/>
        <v>8</v>
      </c>
      <c r="Y68" s="166">
        <f t="shared" si="491"/>
        <v>0</v>
      </c>
      <c r="Z68" s="166">
        <f t="shared" si="491"/>
        <v>0</v>
      </c>
      <c r="AA68" s="167">
        <f t="shared" si="491"/>
        <v>3</v>
      </c>
      <c r="AB68" s="207">
        <f t="shared" si="482"/>
        <v>27</v>
      </c>
      <c r="AC68" s="193" t="s">
        <v>76</v>
      </c>
      <c r="AD68" s="165">
        <f t="shared" ref="AD68:AO68" si="492">AD49+AD62+AD67</f>
        <v>0</v>
      </c>
      <c r="AE68" s="166">
        <f t="shared" si="492"/>
        <v>0</v>
      </c>
      <c r="AF68" s="166">
        <f t="shared" si="492"/>
        <v>3</v>
      </c>
      <c r="AG68" s="166">
        <f t="shared" si="492"/>
        <v>0</v>
      </c>
      <c r="AH68" s="166">
        <f t="shared" si="492"/>
        <v>0</v>
      </c>
      <c r="AI68" s="166">
        <f t="shared" si="492"/>
        <v>3</v>
      </c>
      <c r="AJ68" s="166">
        <f t="shared" si="492"/>
        <v>0</v>
      </c>
      <c r="AK68" s="166">
        <f t="shared" si="492"/>
        <v>0</v>
      </c>
      <c r="AL68" s="166">
        <f t="shared" si="492"/>
        <v>3</v>
      </c>
      <c r="AM68" s="166">
        <f t="shared" si="492"/>
        <v>0</v>
      </c>
      <c r="AN68" s="166">
        <f t="shared" si="492"/>
        <v>0</v>
      </c>
      <c r="AO68" s="167">
        <f t="shared" si="492"/>
        <v>3</v>
      </c>
      <c r="AP68" s="207">
        <f t="shared" si="484"/>
        <v>12</v>
      </c>
      <c r="AQ68" s="193" t="s">
        <v>76</v>
      </c>
      <c r="AR68" s="165">
        <f t="shared" ref="AR68:BC68" si="493">AR49+AR62+AR67</f>
        <v>0</v>
      </c>
      <c r="AS68" s="166">
        <f t="shared" si="493"/>
        <v>0</v>
      </c>
      <c r="AT68" s="166">
        <f t="shared" si="493"/>
        <v>3</v>
      </c>
      <c r="AU68" s="166">
        <f t="shared" si="493"/>
        <v>0</v>
      </c>
      <c r="AV68" s="166">
        <f t="shared" si="493"/>
        <v>0</v>
      </c>
      <c r="AW68" s="166">
        <f t="shared" si="493"/>
        <v>2</v>
      </c>
      <c r="AX68" s="166">
        <f t="shared" si="493"/>
        <v>0</v>
      </c>
      <c r="AY68" s="166">
        <f t="shared" si="493"/>
        <v>0</v>
      </c>
      <c r="AZ68" s="166">
        <f t="shared" si="493"/>
        <v>2</v>
      </c>
      <c r="BA68" s="166">
        <f t="shared" si="493"/>
        <v>0</v>
      </c>
      <c r="BB68" s="166">
        <f t="shared" si="493"/>
        <v>0</v>
      </c>
      <c r="BC68" s="167">
        <f t="shared" si="493"/>
        <v>2</v>
      </c>
      <c r="BD68" s="207">
        <f t="shared" si="486"/>
        <v>9</v>
      </c>
      <c r="BE68" s="193" t="s">
        <v>76</v>
      </c>
      <c r="BF68" s="165">
        <f t="shared" ref="BF68:BQ68" si="494">BF49+BF62+BF67</f>
        <v>0</v>
      </c>
      <c r="BG68" s="166">
        <f t="shared" si="494"/>
        <v>0</v>
      </c>
      <c r="BH68" s="166">
        <f t="shared" si="494"/>
        <v>2</v>
      </c>
      <c r="BI68" s="166">
        <f t="shared" si="494"/>
        <v>0</v>
      </c>
      <c r="BJ68" s="166">
        <f t="shared" si="494"/>
        <v>0</v>
      </c>
      <c r="BK68" s="166">
        <f t="shared" si="494"/>
        <v>2</v>
      </c>
      <c r="BL68" s="166">
        <f t="shared" si="494"/>
        <v>0</v>
      </c>
      <c r="BM68" s="166">
        <f t="shared" si="494"/>
        <v>0</v>
      </c>
      <c r="BN68" s="166">
        <f t="shared" si="494"/>
        <v>2</v>
      </c>
      <c r="BO68" s="166">
        <f t="shared" si="494"/>
        <v>0</v>
      </c>
      <c r="BP68" s="166">
        <f t="shared" si="494"/>
        <v>0</v>
      </c>
      <c r="BQ68" s="167">
        <f t="shared" si="494"/>
        <v>2</v>
      </c>
      <c r="BR68" s="347">
        <f t="shared" si="488"/>
        <v>8</v>
      </c>
    </row>
    <row r="69" spans="1:70" s="35" customFormat="1">
      <c r="A69" s="194" t="s">
        <v>77</v>
      </c>
      <c r="B69" s="195">
        <f t="shared" ref="B69:C69" si="495">B49</f>
        <v>0</v>
      </c>
      <c r="C69" s="196">
        <f t="shared" si="495"/>
        <v>0</v>
      </c>
      <c r="D69" s="196">
        <f>D49</f>
        <v>0</v>
      </c>
      <c r="E69" s="196">
        <f t="shared" ref="E69:L69" si="496">E49</f>
        <v>0</v>
      </c>
      <c r="F69" s="196">
        <f t="shared" si="496"/>
        <v>0</v>
      </c>
      <c r="G69" s="196">
        <f t="shared" si="496"/>
        <v>4</v>
      </c>
      <c r="H69" s="196">
        <f t="shared" si="496"/>
        <v>0</v>
      </c>
      <c r="I69" s="196">
        <f t="shared" si="496"/>
        <v>0</v>
      </c>
      <c r="J69" s="196">
        <f t="shared" si="496"/>
        <v>4</v>
      </c>
      <c r="K69" s="196">
        <f t="shared" si="496"/>
        <v>0</v>
      </c>
      <c r="L69" s="196">
        <f t="shared" si="496"/>
        <v>0</v>
      </c>
      <c r="M69" s="197">
        <f>M49</f>
        <v>4</v>
      </c>
      <c r="N69" s="208">
        <f t="shared" si="480"/>
        <v>12</v>
      </c>
      <c r="O69" s="194" t="s">
        <v>77</v>
      </c>
      <c r="P69" s="195">
        <f t="shared" ref="P69:AA69" si="497">P49</f>
        <v>0</v>
      </c>
      <c r="Q69" s="196">
        <f t="shared" si="497"/>
        <v>0</v>
      </c>
      <c r="R69" s="196">
        <f t="shared" si="497"/>
        <v>4</v>
      </c>
      <c r="S69" s="196">
        <f t="shared" si="497"/>
        <v>0</v>
      </c>
      <c r="T69" s="196">
        <f t="shared" si="497"/>
        <v>0</v>
      </c>
      <c r="U69" s="196">
        <f t="shared" si="497"/>
        <v>4</v>
      </c>
      <c r="V69" s="196">
        <f t="shared" si="497"/>
        <v>0</v>
      </c>
      <c r="W69" s="196">
        <f t="shared" si="497"/>
        <v>0</v>
      </c>
      <c r="X69" s="196">
        <f t="shared" si="497"/>
        <v>4</v>
      </c>
      <c r="Y69" s="196">
        <f t="shared" si="497"/>
        <v>0</v>
      </c>
      <c r="Z69" s="196">
        <f t="shared" si="497"/>
        <v>0</v>
      </c>
      <c r="AA69" s="197">
        <f t="shared" si="497"/>
        <v>2</v>
      </c>
      <c r="AB69" s="208">
        <f t="shared" si="482"/>
        <v>14</v>
      </c>
      <c r="AC69" s="194" t="s">
        <v>77</v>
      </c>
      <c r="AD69" s="195">
        <f t="shared" ref="AD69:AO69" si="498">AD49</f>
        <v>0</v>
      </c>
      <c r="AE69" s="196">
        <f t="shared" si="498"/>
        <v>0</v>
      </c>
      <c r="AF69" s="196">
        <f t="shared" si="498"/>
        <v>2</v>
      </c>
      <c r="AG69" s="196">
        <f t="shared" si="498"/>
        <v>0</v>
      </c>
      <c r="AH69" s="196">
        <f t="shared" si="498"/>
        <v>0</v>
      </c>
      <c r="AI69" s="196">
        <f t="shared" si="498"/>
        <v>2</v>
      </c>
      <c r="AJ69" s="196">
        <f t="shared" si="498"/>
        <v>0</v>
      </c>
      <c r="AK69" s="196">
        <f t="shared" si="498"/>
        <v>0</v>
      </c>
      <c r="AL69" s="196">
        <f t="shared" si="498"/>
        <v>2</v>
      </c>
      <c r="AM69" s="196">
        <f t="shared" si="498"/>
        <v>0</v>
      </c>
      <c r="AN69" s="196">
        <f t="shared" si="498"/>
        <v>0</v>
      </c>
      <c r="AO69" s="197">
        <f t="shared" si="498"/>
        <v>2</v>
      </c>
      <c r="AP69" s="208">
        <f t="shared" si="484"/>
        <v>8</v>
      </c>
      <c r="AQ69" s="194" t="s">
        <v>77</v>
      </c>
      <c r="AR69" s="195">
        <f t="shared" ref="AR69:BC69" si="499">AR49</f>
        <v>0</v>
      </c>
      <c r="AS69" s="196">
        <f t="shared" si="499"/>
        <v>0</v>
      </c>
      <c r="AT69" s="196">
        <f t="shared" si="499"/>
        <v>2</v>
      </c>
      <c r="AU69" s="196">
        <f t="shared" si="499"/>
        <v>0</v>
      </c>
      <c r="AV69" s="196">
        <f t="shared" si="499"/>
        <v>0</v>
      </c>
      <c r="AW69" s="196">
        <f t="shared" si="499"/>
        <v>2</v>
      </c>
      <c r="AX69" s="196">
        <f t="shared" si="499"/>
        <v>0</v>
      </c>
      <c r="AY69" s="196">
        <f t="shared" si="499"/>
        <v>0</v>
      </c>
      <c r="AZ69" s="196">
        <f t="shared" si="499"/>
        <v>2</v>
      </c>
      <c r="BA69" s="196">
        <f t="shared" si="499"/>
        <v>0</v>
      </c>
      <c r="BB69" s="196">
        <f t="shared" si="499"/>
        <v>0</v>
      </c>
      <c r="BC69" s="197">
        <f t="shared" si="499"/>
        <v>2</v>
      </c>
      <c r="BD69" s="208">
        <f t="shared" si="486"/>
        <v>8</v>
      </c>
      <c r="BE69" s="194" t="s">
        <v>77</v>
      </c>
      <c r="BF69" s="195">
        <f t="shared" ref="BF69:BQ69" si="500">BF49</f>
        <v>0</v>
      </c>
      <c r="BG69" s="196">
        <f t="shared" si="500"/>
        <v>0</v>
      </c>
      <c r="BH69" s="196">
        <f t="shared" si="500"/>
        <v>2</v>
      </c>
      <c r="BI69" s="196">
        <f t="shared" si="500"/>
        <v>0</v>
      </c>
      <c r="BJ69" s="196">
        <f t="shared" si="500"/>
        <v>0</v>
      </c>
      <c r="BK69" s="196">
        <f t="shared" si="500"/>
        <v>2</v>
      </c>
      <c r="BL69" s="196">
        <f t="shared" si="500"/>
        <v>0</v>
      </c>
      <c r="BM69" s="196">
        <f t="shared" si="500"/>
        <v>0</v>
      </c>
      <c r="BN69" s="196">
        <f t="shared" si="500"/>
        <v>2</v>
      </c>
      <c r="BO69" s="196">
        <f t="shared" si="500"/>
        <v>0</v>
      </c>
      <c r="BP69" s="196">
        <f t="shared" si="500"/>
        <v>0</v>
      </c>
      <c r="BQ69" s="197">
        <f t="shared" si="500"/>
        <v>2</v>
      </c>
      <c r="BR69" s="140">
        <f t="shared" si="488"/>
        <v>8</v>
      </c>
    </row>
    <row r="70" spans="1:70" s="42" customFormat="1">
      <c r="A70" s="198" t="s">
        <v>64</v>
      </c>
      <c r="B70" s="199">
        <f t="shared" ref="B70:C70" si="501">B62</f>
        <v>0</v>
      </c>
      <c r="C70" s="200">
        <f t="shared" si="501"/>
        <v>0</v>
      </c>
      <c r="D70" s="200">
        <f>D62</f>
        <v>0</v>
      </c>
      <c r="E70" s="200">
        <f t="shared" ref="E70:L70" si="502">E62</f>
        <v>0</v>
      </c>
      <c r="F70" s="200">
        <f t="shared" si="502"/>
        <v>0</v>
      </c>
      <c r="G70" s="200">
        <f t="shared" si="502"/>
        <v>1</v>
      </c>
      <c r="H70" s="200">
        <f t="shared" si="502"/>
        <v>0</v>
      </c>
      <c r="I70" s="200">
        <f t="shared" si="502"/>
        <v>0</v>
      </c>
      <c r="J70" s="200">
        <f t="shared" si="502"/>
        <v>1</v>
      </c>
      <c r="K70" s="200">
        <f t="shared" si="502"/>
        <v>0</v>
      </c>
      <c r="L70" s="200">
        <f t="shared" si="502"/>
        <v>0</v>
      </c>
      <c r="M70" s="201">
        <f>M62</f>
        <v>1</v>
      </c>
      <c r="N70" s="209">
        <f t="shared" si="480"/>
        <v>3</v>
      </c>
      <c r="O70" s="198" t="s">
        <v>64</v>
      </c>
      <c r="P70" s="199">
        <f t="shared" ref="P70:AA70" si="503">P62</f>
        <v>0</v>
      </c>
      <c r="Q70" s="200">
        <f t="shared" si="503"/>
        <v>0</v>
      </c>
      <c r="R70" s="200">
        <f t="shared" si="503"/>
        <v>1</v>
      </c>
      <c r="S70" s="200">
        <f t="shared" si="503"/>
        <v>0</v>
      </c>
      <c r="T70" s="200">
        <f t="shared" si="503"/>
        <v>0</v>
      </c>
      <c r="U70" s="200">
        <f t="shared" si="503"/>
        <v>1</v>
      </c>
      <c r="V70" s="200">
        <f t="shared" si="503"/>
        <v>0</v>
      </c>
      <c r="W70" s="200">
        <f t="shared" si="503"/>
        <v>0</v>
      </c>
      <c r="X70" s="200">
        <f t="shared" si="503"/>
        <v>1</v>
      </c>
      <c r="Y70" s="200">
        <f t="shared" si="503"/>
        <v>0</v>
      </c>
      <c r="Z70" s="200">
        <f t="shared" si="503"/>
        <v>0</v>
      </c>
      <c r="AA70" s="201">
        <f t="shared" si="503"/>
        <v>0</v>
      </c>
      <c r="AB70" s="209">
        <f t="shared" si="482"/>
        <v>3</v>
      </c>
      <c r="AC70" s="198" t="s">
        <v>64</v>
      </c>
      <c r="AD70" s="199">
        <f t="shared" ref="AD70:AO70" si="504">AD62</f>
        <v>0</v>
      </c>
      <c r="AE70" s="200">
        <f t="shared" si="504"/>
        <v>0</v>
      </c>
      <c r="AF70" s="200">
        <f t="shared" si="504"/>
        <v>0</v>
      </c>
      <c r="AG70" s="200">
        <f t="shared" si="504"/>
        <v>0</v>
      </c>
      <c r="AH70" s="200">
        <f t="shared" si="504"/>
        <v>0</v>
      </c>
      <c r="AI70" s="200">
        <f t="shared" si="504"/>
        <v>0</v>
      </c>
      <c r="AJ70" s="200">
        <f t="shared" si="504"/>
        <v>0</v>
      </c>
      <c r="AK70" s="200">
        <f t="shared" si="504"/>
        <v>0</v>
      </c>
      <c r="AL70" s="200">
        <f t="shared" si="504"/>
        <v>0</v>
      </c>
      <c r="AM70" s="200">
        <f t="shared" si="504"/>
        <v>0</v>
      </c>
      <c r="AN70" s="200">
        <f t="shared" si="504"/>
        <v>0</v>
      </c>
      <c r="AO70" s="201">
        <f t="shared" si="504"/>
        <v>0</v>
      </c>
      <c r="AP70" s="209">
        <f t="shared" si="484"/>
        <v>0</v>
      </c>
      <c r="AQ70" s="198" t="s">
        <v>64</v>
      </c>
      <c r="AR70" s="199">
        <f t="shared" ref="AR70:BC70" si="505">AR62</f>
        <v>0</v>
      </c>
      <c r="AS70" s="200">
        <f t="shared" si="505"/>
        <v>0</v>
      </c>
      <c r="AT70" s="200">
        <f t="shared" si="505"/>
        <v>0</v>
      </c>
      <c r="AU70" s="200">
        <f t="shared" si="505"/>
        <v>0</v>
      </c>
      <c r="AV70" s="200">
        <f t="shared" si="505"/>
        <v>0</v>
      </c>
      <c r="AW70" s="200">
        <f t="shared" si="505"/>
        <v>0</v>
      </c>
      <c r="AX70" s="200">
        <f t="shared" si="505"/>
        <v>0</v>
      </c>
      <c r="AY70" s="200">
        <f t="shared" si="505"/>
        <v>0</v>
      </c>
      <c r="AZ70" s="200">
        <f t="shared" si="505"/>
        <v>0</v>
      </c>
      <c r="BA70" s="200">
        <f t="shared" si="505"/>
        <v>0</v>
      </c>
      <c r="BB70" s="200">
        <f t="shared" si="505"/>
        <v>0</v>
      </c>
      <c r="BC70" s="201">
        <f t="shared" si="505"/>
        <v>0</v>
      </c>
      <c r="BD70" s="209">
        <f t="shared" si="486"/>
        <v>0</v>
      </c>
      <c r="BE70" s="198" t="s">
        <v>64</v>
      </c>
      <c r="BF70" s="199">
        <f t="shared" ref="BF70:BQ70" si="506">BF62</f>
        <v>0</v>
      </c>
      <c r="BG70" s="200">
        <f t="shared" si="506"/>
        <v>0</v>
      </c>
      <c r="BH70" s="200">
        <f t="shared" si="506"/>
        <v>0</v>
      </c>
      <c r="BI70" s="200">
        <f t="shared" si="506"/>
        <v>0</v>
      </c>
      <c r="BJ70" s="200">
        <f t="shared" si="506"/>
        <v>0</v>
      </c>
      <c r="BK70" s="200">
        <f t="shared" si="506"/>
        <v>0</v>
      </c>
      <c r="BL70" s="200">
        <f t="shared" si="506"/>
        <v>0</v>
      </c>
      <c r="BM70" s="200">
        <f t="shared" si="506"/>
        <v>0</v>
      </c>
      <c r="BN70" s="200">
        <f t="shared" si="506"/>
        <v>0</v>
      </c>
      <c r="BO70" s="200">
        <f t="shared" si="506"/>
        <v>0</v>
      </c>
      <c r="BP70" s="200">
        <f t="shared" si="506"/>
        <v>0</v>
      </c>
      <c r="BQ70" s="201">
        <f t="shared" si="506"/>
        <v>0</v>
      </c>
      <c r="BR70" s="318">
        <f t="shared" si="488"/>
        <v>0</v>
      </c>
    </row>
    <row r="71" spans="1:70" s="42" customFormat="1" ht="15.75" thickBot="1">
      <c r="A71" s="202" t="s">
        <v>61</v>
      </c>
      <c r="B71" s="203">
        <f t="shared" ref="B71:C71" si="507">B67</f>
        <v>0</v>
      </c>
      <c r="C71" s="204">
        <f t="shared" si="507"/>
        <v>0</v>
      </c>
      <c r="D71" s="204">
        <f>D67</f>
        <v>0</v>
      </c>
      <c r="E71" s="204">
        <f t="shared" ref="E71:L71" si="508">E67</f>
        <v>0</v>
      </c>
      <c r="F71" s="204">
        <f t="shared" si="508"/>
        <v>0</v>
      </c>
      <c r="G71" s="204">
        <f t="shared" si="508"/>
        <v>4</v>
      </c>
      <c r="H71" s="204">
        <f t="shared" si="508"/>
        <v>0</v>
      </c>
      <c r="I71" s="204">
        <f t="shared" si="508"/>
        <v>0</v>
      </c>
      <c r="J71" s="204">
        <f t="shared" si="508"/>
        <v>4</v>
      </c>
      <c r="K71" s="204">
        <f t="shared" si="508"/>
        <v>0</v>
      </c>
      <c r="L71" s="204">
        <f t="shared" si="508"/>
        <v>0</v>
      </c>
      <c r="M71" s="205">
        <f>M67</f>
        <v>3</v>
      </c>
      <c r="N71" s="206">
        <f t="shared" si="480"/>
        <v>11</v>
      </c>
      <c r="O71" s="202" t="s">
        <v>61</v>
      </c>
      <c r="P71" s="203">
        <f t="shared" ref="P71:AA71" si="509">P67</f>
        <v>0</v>
      </c>
      <c r="Q71" s="204">
        <f t="shared" si="509"/>
        <v>0</v>
      </c>
      <c r="R71" s="204">
        <f t="shared" si="509"/>
        <v>3</v>
      </c>
      <c r="S71" s="204">
        <f t="shared" si="509"/>
        <v>0</v>
      </c>
      <c r="T71" s="204">
        <f t="shared" si="509"/>
        <v>0</v>
      </c>
      <c r="U71" s="204">
        <f t="shared" si="509"/>
        <v>3</v>
      </c>
      <c r="V71" s="204">
        <f t="shared" si="509"/>
        <v>0</v>
      </c>
      <c r="W71" s="204">
        <f t="shared" si="509"/>
        <v>0</v>
      </c>
      <c r="X71" s="204">
        <f t="shared" si="509"/>
        <v>3</v>
      </c>
      <c r="Y71" s="204">
        <f t="shared" si="509"/>
        <v>0</v>
      </c>
      <c r="Z71" s="204">
        <f t="shared" si="509"/>
        <v>0</v>
      </c>
      <c r="AA71" s="205">
        <f t="shared" si="509"/>
        <v>1</v>
      </c>
      <c r="AB71" s="206">
        <f t="shared" si="482"/>
        <v>10</v>
      </c>
      <c r="AC71" s="202" t="s">
        <v>61</v>
      </c>
      <c r="AD71" s="203">
        <f t="shared" ref="AD71:AO71" si="510">AD67</f>
        <v>0</v>
      </c>
      <c r="AE71" s="204">
        <f t="shared" si="510"/>
        <v>0</v>
      </c>
      <c r="AF71" s="204">
        <f t="shared" si="510"/>
        <v>1</v>
      </c>
      <c r="AG71" s="204">
        <f t="shared" si="510"/>
        <v>0</v>
      </c>
      <c r="AH71" s="204">
        <f t="shared" si="510"/>
        <v>0</v>
      </c>
      <c r="AI71" s="204">
        <f t="shared" si="510"/>
        <v>1</v>
      </c>
      <c r="AJ71" s="204">
        <f t="shared" si="510"/>
        <v>0</v>
      </c>
      <c r="AK71" s="204">
        <f t="shared" si="510"/>
        <v>0</v>
      </c>
      <c r="AL71" s="204">
        <f t="shared" si="510"/>
        <v>1</v>
      </c>
      <c r="AM71" s="204">
        <f t="shared" si="510"/>
        <v>0</v>
      </c>
      <c r="AN71" s="204">
        <f t="shared" si="510"/>
        <v>0</v>
      </c>
      <c r="AO71" s="205">
        <f t="shared" si="510"/>
        <v>1</v>
      </c>
      <c r="AP71" s="206">
        <f t="shared" si="484"/>
        <v>4</v>
      </c>
      <c r="AQ71" s="202" t="s">
        <v>61</v>
      </c>
      <c r="AR71" s="203">
        <f t="shared" ref="AR71:BC71" si="511">AR67</f>
        <v>0</v>
      </c>
      <c r="AS71" s="204">
        <f t="shared" si="511"/>
        <v>0</v>
      </c>
      <c r="AT71" s="204">
        <f t="shared" si="511"/>
        <v>1</v>
      </c>
      <c r="AU71" s="204">
        <f t="shared" si="511"/>
        <v>0</v>
      </c>
      <c r="AV71" s="204">
        <f t="shared" si="511"/>
        <v>0</v>
      </c>
      <c r="AW71" s="204">
        <f t="shared" si="511"/>
        <v>0</v>
      </c>
      <c r="AX71" s="204">
        <f t="shared" si="511"/>
        <v>0</v>
      </c>
      <c r="AY71" s="204">
        <f t="shared" si="511"/>
        <v>0</v>
      </c>
      <c r="AZ71" s="204">
        <f t="shared" si="511"/>
        <v>0</v>
      </c>
      <c r="BA71" s="204">
        <f t="shared" si="511"/>
        <v>0</v>
      </c>
      <c r="BB71" s="204">
        <f t="shared" si="511"/>
        <v>0</v>
      </c>
      <c r="BC71" s="205">
        <f t="shared" si="511"/>
        <v>0</v>
      </c>
      <c r="BD71" s="206">
        <f t="shared" si="486"/>
        <v>1</v>
      </c>
      <c r="BE71" s="202" t="s">
        <v>61</v>
      </c>
      <c r="BF71" s="203">
        <f t="shared" ref="BF71:BQ71" si="512">BF67</f>
        <v>0</v>
      </c>
      <c r="BG71" s="204">
        <f t="shared" si="512"/>
        <v>0</v>
      </c>
      <c r="BH71" s="204">
        <f t="shared" si="512"/>
        <v>0</v>
      </c>
      <c r="BI71" s="204">
        <f t="shared" si="512"/>
        <v>0</v>
      </c>
      <c r="BJ71" s="204">
        <f t="shared" si="512"/>
        <v>0</v>
      </c>
      <c r="BK71" s="204">
        <f t="shared" si="512"/>
        <v>0</v>
      </c>
      <c r="BL71" s="204">
        <f t="shared" si="512"/>
        <v>0</v>
      </c>
      <c r="BM71" s="204">
        <f t="shared" si="512"/>
        <v>0</v>
      </c>
      <c r="BN71" s="204">
        <f t="shared" si="512"/>
        <v>0</v>
      </c>
      <c r="BO71" s="204">
        <f t="shared" si="512"/>
        <v>0</v>
      </c>
      <c r="BP71" s="204">
        <f t="shared" si="512"/>
        <v>0</v>
      </c>
      <c r="BQ71" s="205">
        <f t="shared" si="512"/>
        <v>0</v>
      </c>
      <c r="BR71" s="145">
        <f t="shared" si="488"/>
        <v>0</v>
      </c>
    </row>
    <row r="72" spans="1:70" s="35" customFormat="1" ht="15.75" thickBot="1">
      <c r="A72" s="218" t="s">
        <v>78</v>
      </c>
      <c r="B72" s="219">
        <f t="shared" ref="B72:C72" si="513">SUM(B69:B71)</f>
        <v>0</v>
      </c>
      <c r="C72" s="220">
        <f t="shared" si="513"/>
        <v>0</v>
      </c>
      <c r="D72" s="220">
        <f>SUM(D69:D71)</f>
        <v>0</v>
      </c>
      <c r="E72" s="220">
        <f t="shared" ref="E72:L72" si="514">SUM(E69:E71)</f>
        <v>0</v>
      </c>
      <c r="F72" s="220">
        <f t="shared" si="514"/>
        <v>0</v>
      </c>
      <c r="G72" s="220">
        <f t="shared" si="514"/>
        <v>9</v>
      </c>
      <c r="H72" s="220">
        <f t="shared" si="514"/>
        <v>0</v>
      </c>
      <c r="I72" s="220">
        <f t="shared" si="514"/>
        <v>0</v>
      </c>
      <c r="J72" s="220">
        <f t="shared" si="514"/>
        <v>9</v>
      </c>
      <c r="K72" s="220">
        <f t="shared" si="514"/>
        <v>0</v>
      </c>
      <c r="L72" s="220">
        <f t="shared" si="514"/>
        <v>0</v>
      </c>
      <c r="M72" s="221">
        <f>SUM(M69:M71)</f>
        <v>8</v>
      </c>
      <c r="N72" s="222">
        <f t="shared" si="480"/>
        <v>26</v>
      </c>
      <c r="O72" s="218" t="s">
        <v>78</v>
      </c>
      <c r="P72" s="219">
        <f t="shared" ref="P72:AA72" si="515">SUM(P69:P71)</f>
        <v>0</v>
      </c>
      <c r="Q72" s="220">
        <f t="shared" si="515"/>
        <v>0</v>
      </c>
      <c r="R72" s="220">
        <f t="shared" si="515"/>
        <v>8</v>
      </c>
      <c r="S72" s="220">
        <f t="shared" si="515"/>
        <v>0</v>
      </c>
      <c r="T72" s="220">
        <f t="shared" si="515"/>
        <v>0</v>
      </c>
      <c r="U72" s="220">
        <f t="shared" si="515"/>
        <v>8</v>
      </c>
      <c r="V72" s="220">
        <f t="shared" si="515"/>
        <v>0</v>
      </c>
      <c r="W72" s="220">
        <f t="shared" si="515"/>
        <v>0</v>
      </c>
      <c r="X72" s="220">
        <f t="shared" si="515"/>
        <v>8</v>
      </c>
      <c r="Y72" s="220">
        <f t="shared" si="515"/>
        <v>0</v>
      </c>
      <c r="Z72" s="220">
        <f t="shared" si="515"/>
        <v>0</v>
      </c>
      <c r="AA72" s="221">
        <f t="shared" si="515"/>
        <v>3</v>
      </c>
      <c r="AB72" s="222">
        <f t="shared" si="482"/>
        <v>27</v>
      </c>
      <c r="AC72" s="218" t="s">
        <v>78</v>
      </c>
      <c r="AD72" s="219">
        <f t="shared" ref="AD72:AO72" si="516">SUM(AD69:AD71)</f>
        <v>0</v>
      </c>
      <c r="AE72" s="220">
        <f t="shared" si="516"/>
        <v>0</v>
      </c>
      <c r="AF72" s="220">
        <f t="shared" si="516"/>
        <v>3</v>
      </c>
      <c r="AG72" s="220">
        <f t="shared" si="516"/>
        <v>0</v>
      </c>
      <c r="AH72" s="220">
        <f t="shared" si="516"/>
        <v>0</v>
      </c>
      <c r="AI72" s="220">
        <f t="shared" si="516"/>
        <v>3</v>
      </c>
      <c r="AJ72" s="220">
        <f t="shared" si="516"/>
        <v>0</v>
      </c>
      <c r="AK72" s="220">
        <f t="shared" si="516"/>
        <v>0</v>
      </c>
      <c r="AL72" s="220">
        <f t="shared" si="516"/>
        <v>3</v>
      </c>
      <c r="AM72" s="220">
        <f t="shared" si="516"/>
        <v>0</v>
      </c>
      <c r="AN72" s="220">
        <f t="shared" si="516"/>
        <v>0</v>
      </c>
      <c r="AO72" s="221">
        <f t="shared" si="516"/>
        <v>3</v>
      </c>
      <c r="AP72" s="222">
        <f t="shared" si="484"/>
        <v>12</v>
      </c>
      <c r="AQ72" s="218" t="s">
        <v>78</v>
      </c>
      <c r="AR72" s="219">
        <f t="shared" ref="AR72:BC72" si="517">SUM(AR69:AR71)</f>
        <v>0</v>
      </c>
      <c r="AS72" s="220">
        <f t="shared" si="517"/>
        <v>0</v>
      </c>
      <c r="AT72" s="220">
        <f t="shared" si="517"/>
        <v>3</v>
      </c>
      <c r="AU72" s="220">
        <f t="shared" si="517"/>
        <v>0</v>
      </c>
      <c r="AV72" s="220">
        <f t="shared" si="517"/>
        <v>0</v>
      </c>
      <c r="AW72" s="220">
        <f t="shared" si="517"/>
        <v>2</v>
      </c>
      <c r="AX72" s="220">
        <f t="shared" si="517"/>
        <v>0</v>
      </c>
      <c r="AY72" s="220">
        <f t="shared" si="517"/>
        <v>0</v>
      </c>
      <c r="AZ72" s="220">
        <f t="shared" si="517"/>
        <v>2</v>
      </c>
      <c r="BA72" s="220">
        <f t="shared" si="517"/>
        <v>0</v>
      </c>
      <c r="BB72" s="220">
        <f t="shared" si="517"/>
        <v>0</v>
      </c>
      <c r="BC72" s="221">
        <f t="shared" si="517"/>
        <v>2</v>
      </c>
      <c r="BD72" s="222">
        <f t="shared" si="486"/>
        <v>9</v>
      </c>
      <c r="BE72" s="338" t="s">
        <v>78</v>
      </c>
      <c r="BF72" s="339">
        <f t="shared" ref="BF72:BQ72" si="518">SUM(BF69:BF71)</f>
        <v>0</v>
      </c>
      <c r="BG72" s="340">
        <f t="shared" si="518"/>
        <v>0</v>
      </c>
      <c r="BH72" s="340">
        <f t="shared" si="518"/>
        <v>2</v>
      </c>
      <c r="BI72" s="340">
        <f t="shared" si="518"/>
        <v>0</v>
      </c>
      <c r="BJ72" s="340">
        <f t="shared" si="518"/>
        <v>0</v>
      </c>
      <c r="BK72" s="340">
        <f t="shared" si="518"/>
        <v>2</v>
      </c>
      <c r="BL72" s="340">
        <f t="shared" si="518"/>
        <v>0</v>
      </c>
      <c r="BM72" s="340">
        <f t="shared" si="518"/>
        <v>0</v>
      </c>
      <c r="BN72" s="340">
        <f t="shared" si="518"/>
        <v>2</v>
      </c>
      <c r="BO72" s="340">
        <f t="shared" si="518"/>
        <v>0</v>
      </c>
      <c r="BP72" s="340">
        <f t="shared" si="518"/>
        <v>0</v>
      </c>
      <c r="BQ72" s="341">
        <f t="shared" si="518"/>
        <v>2</v>
      </c>
      <c r="BR72" s="348">
        <f t="shared" si="488"/>
        <v>8</v>
      </c>
    </row>
    <row r="73" spans="1:70" s="4" customFormat="1" ht="15.75" thickBot="1">
      <c r="A73" s="21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40"/>
      <c r="O73" s="21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40"/>
      <c r="AC73" s="21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40"/>
      <c r="AQ73" s="21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40"/>
      <c r="BE73" s="21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40"/>
    </row>
    <row r="74" spans="1:70" s="2" customFormat="1" ht="19.5" thickBot="1">
      <c r="A74" s="297" t="s">
        <v>138</v>
      </c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9"/>
      <c r="O74" s="297" t="s">
        <v>138</v>
      </c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9"/>
      <c r="AC74" s="297" t="s">
        <v>138</v>
      </c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9"/>
      <c r="AQ74" s="297" t="s">
        <v>138</v>
      </c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9"/>
      <c r="BE74" s="297" t="s">
        <v>151</v>
      </c>
      <c r="BF74" s="298"/>
      <c r="BG74" s="298"/>
      <c r="BH74" s="298"/>
      <c r="BI74" s="298"/>
      <c r="BJ74" s="298"/>
      <c r="BK74" s="298"/>
      <c r="BL74" s="298"/>
      <c r="BM74" s="298"/>
      <c r="BN74" s="298"/>
      <c r="BO74" s="298"/>
      <c r="BP74" s="298"/>
      <c r="BQ74" s="298"/>
      <c r="BR74" s="299"/>
    </row>
    <row r="75" spans="1:70">
      <c r="A75" s="161" t="s">
        <v>93</v>
      </c>
      <c r="B75" s="162">
        <v>43466</v>
      </c>
      <c r="C75" s="129">
        <v>43497</v>
      </c>
      <c r="D75" s="129">
        <v>43525</v>
      </c>
      <c r="E75" s="129">
        <v>43556</v>
      </c>
      <c r="F75" s="129">
        <v>43586</v>
      </c>
      <c r="G75" s="129">
        <v>43617</v>
      </c>
      <c r="H75" s="129">
        <v>43647</v>
      </c>
      <c r="I75" s="129">
        <v>43678</v>
      </c>
      <c r="J75" s="129">
        <v>43709</v>
      </c>
      <c r="K75" s="129">
        <v>43739</v>
      </c>
      <c r="L75" s="129">
        <v>43770</v>
      </c>
      <c r="M75" s="163">
        <v>43800</v>
      </c>
      <c r="N75" s="264" t="s">
        <v>66</v>
      </c>
      <c r="O75" s="161" t="s">
        <v>93</v>
      </c>
      <c r="P75" s="162">
        <v>43831</v>
      </c>
      <c r="Q75" s="129">
        <v>43862</v>
      </c>
      <c r="R75" s="129">
        <v>43891</v>
      </c>
      <c r="S75" s="129">
        <v>43922</v>
      </c>
      <c r="T75" s="129">
        <v>43952</v>
      </c>
      <c r="U75" s="129">
        <v>43983</v>
      </c>
      <c r="V75" s="129">
        <v>44013</v>
      </c>
      <c r="W75" s="129">
        <v>44044</v>
      </c>
      <c r="X75" s="129">
        <v>44075</v>
      </c>
      <c r="Y75" s="129">
        <v>44105</v>
      </c>
      <c r="Z75" s="129">
        <v>44136</v>
      </c>
      <c r="AA75" s="163">
        <v>44166</v>
      </c>
      <c r="AB75" s="264" t="s">
        <v>66</v>
      </c>
      <c r="AC75" s="161" t="s">
        <v>93</v>
      </c>
      <c r="AD75" s="162">
        <v>44197</v>
      </c>
      <c r="AE75" s="129">
        <v>44228</v>
      </c>
      <c r="AF75" s="129">
        <v>44256</v>
      </c>
      <c r="AG75" s="129">
        <v>44287</v>
      </c>
      <c r="AH75" s="129">
        <v>44317</v>
      </c>
      <c r="AI75" s="129">
        <v>44348</v>
      </c>
      <c r="AJ75" s="129">
        <v>44378</v>
      </c>
      <c r="AK75" s="129">
        <v>44409</v>
      </c>
      <c r="AL75" s="129">
        <v>44440</v>
      </c>
      <c r="AM75" s="129">
        <v>44470</v>
      </c>
      <c r="AN75" s="129">
        <v>44501</v>
      </c>
      <c r="AO75" s="163">
        <v>44531</v>
      </c>
      <c r="AP75" s="264" t="s">
        <v>66</v>
      </c>
      <c r="AQ75" s="161" t="s">
        <v>93</v>
      </c>
      <c r="AR75" s="162">
        <v>44562</v>
      </c>
      <c r="AS75" s="129">
        <v>44593</v>
      </c>
      <c r="AT75" s="129">
        <v>44621</v>
      </c>
      <c r="AU75" s="129">
        <v>44652</v>
      </c>
      <c r="AV75" s="129">
        <v>44682</v>
      </c>
      <c r="AW75" s="129">
        <v>44713</v>
      </c>
      <c r="AX75" s="129">
        <v>44743</v>
      </c>
      <c r="AY75" s="129">
        <v>44774</v>
      </c>
      <c r="AZ75" s="129">
        <v>44805</v>
      </c>
      <c r="BA75" s="129">
        <v>44835</v>
      </c>
      <c r="BB75" s="129">
        <v>44866</v>
      </c>
      <c r="BC75" s="163">
        <v>44896</v>
      </c>
      <c r="BD75" s="264" t="s">
        <v>66</v>
      </c>
      <c r="BE75" s="161" t="s">
        <v>93</v>
      </c>
      <c r="BF75" s="162">
        <v>44927</v>
      </c>
      <c r="BG75" s="129">
        <v>44958</v>
      </c>
      <c r="BH75" s="129">
        <v>44986</v>
      </c>
      <c r="BI75" s="129">
        <v>45017</v>
      </c>
      <c r="BJ75" s="129">
        <v>45047</v>
      </c>
      <c r="BK75" s="129">
        <v>45078</v>
      </c>
      <c r="BL75" s="129">
        <v>45108</v>
      </c>
      <c r="BM75" s="129">
        <v>45139</v>
      </c>
      <c r="BN75" s="129">
        <v>45170</v>
      </c>
      <c r="BO75" s="129">
        <v>45200</v>
      </c>
      <c r="BP75" s="129">
        <v>45231</v>
      </c>
      <c r="BQ75" s="163">
        <v>45261</v>
      </c>
      <c r="BR75" s="264" t="s">
        <v>66</v>
      </c>
    </row>
    <row r="76" spans="1:70" ht="15.75" thickBot="1">
      <c r="A76" s="164" t="s">
        <v>94</v>
      </c>
      <c r="B76" s="266" t="s">
        <v>95</v>
      </c>
      <c r="C76" s="267"/>
      <c r="D76" s="268"/>
      <c r="E76" s="269" t="s">
        <v>9</v>
      </c>
      <c r="F76" s="270"/>
      <c r="G76" s="271"/>
      <c r="H76" s="269" t="s">
        <v>10</v>
      </c>
      <c r="I76" s="270"/>
      <c r="J76" s="271"/>
      <c r="K76" s="269" t="s">
        <v>11</v>
      </c>
      <c r="L76" s="270"/>
      <c r="M76" s="272"/>
      <c r="N76" s="265"/>
      <c r="O76" s="164" t="s">
        <v>94</v>
      </c>
      <c r="P76" s="266" t="s">
        <v>109</v>
      </c>
      <c r="Q76" s="267"/>
      <c r="R76" s="268"/>
      <c r="S76" s="269" t="s">
        <v>110</v>
      </c>
      <c r="T76" s="270"/>
      <c r="U76" s="271"/>
      <c r="V76" s="269" t="s">
        <v>111</v>
      </c>
      <c r="W76" s="270"/>
      <c r="X76" s="271"/>
      <c r="Y76" s="269" t="s">
        <v>112</v>
      </c>
      <c r="Z76" s="270"/>
      <c r="AA76" s="272"/>
      <c r="AB76" s="265"/>
      <c r="AC76" s="164" t="s">
        <v>94</v>
      </c>
      <c r="AD76" s="266" t="s">
        <v>113</v>
      </c>
      <c r="AE76" s="267"/>
      <c r="AF76" s="268"/>
      <c r="AG76" s="269" t="s">
        <v>114</v>
      </c>
      <c r="AH76" s="270"/>
      <c r="AI76" s="271"/>
      <c r="AJ76" s="269" t="s">
        <v>115</v>
      </c>
      <c r="AK76" s="270"/>
      <c r="AL76" s="271"/>
      <c r="AM76" s="269" t="s">
        <v>116</v>
      </c>
      <c r="AN76" s="270"/>
      <c r="AO76" s="272"/>
      <c r="AP76" s="265"/>
      <c r="AQ76" s="164" t="s">
        <v>94</v>
      </c>
      <c r="AR76" s="266" t="s">
        <v>117</v>
      </c>
      <c r="AS76" s="267"/>
      <c r="AT76" s="268"/>
      <c r="AU76" s="269" t="s">
        <v>118</v>
      </c>
      <c r="AV76" s="270"/>
      <c r="AW76" s="271"/>
      <c r="AX76" s="269" t="s">
        <v>119</v>
      </c>
      <c r="AY76" s="270"/>
      <c r="AZ76" s="271"/>
      <c r="BA76" s="269" t="s">
        <v>120</v>
      </c>
      <c r="BB76" s="270"/>
      <c r="BC76" s="272"/>
      <c r="BD76" s="265"/>
      <c r="BE76" s="164" t="s">
        <v>94</v>
      </c>
      <c r="BF76" s="266" t="s">
        <v>121</v>
      </c>
      <c r="BG76" s="267"/>
      <c r="BH76" s="268"/>
      <c r="BI76" s="269" t="s">
        <v>122</v>
      </c>
      <c r="BJ76" s="270"/>
      <c r="BK76" s="271"/>
      <c r="BL76" s="269" t="s">
        <v>123</v>
      </c>
      <c r="BM76" s="270"/>
      <c r="BN76" s="271"/>
      <c r="BO76" s="269" t="s">
        <v>124</v>
      </c>
      <c r="BP76" s="270"/>
      <c r="BQ76" s="272"/>
      <c r="BR76" s="265"/>
    </row>
    <row r="77" spans="1:70">
      <c r="A77" s="223" t="s">
        <v>102</v>
      </c>
      <c r="B77" s="224">
        <f t="shared" ref="B77:M77" si="519">B69</f>
        <v>0</v>
      </c>
      <c r="C77" s="225">
        <f t="shared" si="519"/>
        <v>0</v>
      </c>
      <c r="D77" s="225">
        <f t="shared" si="519"/>
        <v>0</v>
      </c>
      <c r="E77" s="225">
        <f t="shared" si="519"/>
        <v>0</v>
      </c>
      <c r="F77" s="225">
        <f t="shared" si="519"/>
        <v>0</v>
      </c>
      <c r="G77" s="225">
        <f t="shared" si="519"/>
        <v>4</v>
      </c>
      <c r="H77" s="225">
        <f t="shared" si="519"/>
        <v>0</v>
      </c>
      <c r="I77" s="225">
        <f t="shared" si="519"/>
        <v>0</v>
      </c>
      <c r="J77" s="225">
        <f t="shared" si="519"/>
        <v>4</v>
      </c>
      <c r="K77" s="225">
        <f t="shared" si="519"/>
        <v>0</v>
      </c>
      <c r="L77" s="225">
        <f t="shared" si="519"/>
        <v>0</v>
      </c>
      <c r="M77" s="226">
        <f t="shared" si="519"/>
        <v>4</v>
      </c>
      <c r="N77" s="227">
        <f>SUM(B77:M77)</f>
        <v>12</v>
      </c>
      <c r="O77" s="223" t="s">
        <v>102</v>
      </c>
      <c r="P77" s="224">
        <f t="shared" ref="P77:AA77" si="520">P69</f>
        <v>0</v>
      </c>
      <c r="Q77" s="225">
        <f t="shared" si="520"/>
        <v>0</v>
      </c>
      <c r="R77" s="225">
        <f t="shared" si="520"/>
        <v>4</v>
      </c>
      <c r="S77" s="225">
        <f t="shared" si="520"/>
        <v>0</v>
      </c>
      <c r="T77" s="225">
        <f t="shared" si="520"/>
        <v>0</v>
      </c>
      <c r="U77" s="225">
        <f t="shared" si="520"/>
        <v>4</v>
      </c>
      <c r="V77" s="225">
        <f t="shared" si="520"/>
        <v>0</v>
      </c>
      <c r="W77" s="225">
        <f t="shared" si="520"/>
        <v>0</v>
      </c>
      <c r="X77" s="225">
        <f t="shared" si="520"/>
        <v>4</v>
      </c>
      <c r="Y77" s="225">
        <f t="shared" si="520"/>
        <v>0</v>
      </c>
      <c r="Z77" s="225">
        <f t="shared" si="520"/>
        <v>0</v>
      </c>
      <c r="AA77" s="226">
        <f t="shared" si="520"/>
        <v>2</v>
      </c>
      <c r="AB77" s="227">
        <f t="shared" ref="AB77:AB80" si="521">SUM(P77:AA77)</f>
        <v>14</v>
      </c>
      <c r="AC77" s="223" t="s">
        <v>102</v>
      </c>
      <c r="AD77" s="224">
        <f t="shared" ref="AD77:AO77" si="522">AD69</f>
        <v>0</v>
      </c>
      <c r="AE77" s="225">
        <f t="shared" si="522"/>
        <v>0</v>
      </c>
      <c r="AF77" s="225">
        <f t="shared" si="522"/>
        <v>2</v>
      </c>
      <c r="AG77" s="225">
        <f t="shared" si="522"/>
        <v>0</v>
      </c>
      <c r="AH77" s="225">
        <f t="shared" si="522"/>
        <v>0</v>
      </c>
      <c r="AI77" s="225">
        <f t="shared" si="522"/>
        <v>2</v>
      </c>
      <c r="AJ77" s="225">
        <f t="shared" si="522"/>
        <v>0</v>
      </c>
      <c r="AK77" s="225">
        <f t="shared" si="522"/>
        <v>0</v>
      </c>
      <c r="AL77" s="225">
        <f t="shared" si="522"/>
        <v>2</v>
      </c>
      <c r="AM77" s="225">
        <f t="shared" si="522"/>
        <v>0</v>
      </c>
      <c r="AN77" s="225">
        <f t="shared" si="522"/>
        <v>0</v>
      </c>
      <c r="AO77" s="226">
        <f t="shared" si="522"/>
        <v>2</v>
      </c>
      <c r="AP77" s="227">
        <f t="shared" ref="AP77:AP80" si="523">SUM(AD77:AO77)</f>
        <v>8</v>
      </c>
      <c r="AQ77" s="223" t="s">
        <v>102</v>
      </c>
      <c r="AR77" s="224">
        <f t="shared" ref="AR77:BC77" si="524">AR69</f>
        <v>0</v>
      </c>
      <c r="AS77" s="225">
        <f t="shared" si="524"/>
        <v>0</v>
      </c>
      <c r="AT77" s="225">
        <f t="shared" si="524"/>
        <v>2</v>
      </c>
      <c r="AU77" s="225">
        <f t="shared" si="524"/>
        <v>0</v>
      </c>
      <c r="AV77" s="225">
        <f t="shared" si="524"/>
        <v>0</v>
      </c>
      <c r="AW77" s="225">
        <f t="shared" si="524"/>
        <v>2</v>
      </c>
      <c r="AX77" s="225">
        <f t="shared" si="524"/>
        <v>0</v>
      </c>
      <c r="AY77" s="225">
        <f t="shared" si="524"/>
        <v>0</v>
      </c>
      <c r="AZ77" s="225">
        <f t="shared" si="524"/>
        <v>2</v>
      </c>
      <c r="BA77" s="225">
        <f t="shared" si="524"/>
        <v>0</v>
      </c>
      <c r="BB77" s="225">
        <f t="shared" si="524"/>
        <v>0</v>
      </c>
      <c r="BC77" s="226">
        <f t="shared" si="524"/>
        <v>2</v>
      </c>
      <c r="BD77" s="227">
        <f t="shared" ref="BD77:BD80" si="525">SUM(AR77:BC77)</f>
        <v>8</v>
      </c>
      <c r="BE77" s="223" t="s">
        <v>102</v>
      </c>
      <c r="BF77" s="224">
        <f t="shared" ref="BF77:BQ77" si="526">BF69</f>
        <v>0</v>
      </c>
      <c r="BG77" s="225">
        <f t="shared" si="526"/>
        <v>0</v>
      </c>
      <c r="BH77" s="225">
        <f t="shared" si="526"/>
        <v>2</v>
      </c>
      <c r="BI77" s="225">
        <f t="shared" si="526"/>
        <v>0</v>
      </c>
      <c r="BJ77" s="225">
        <f t="shared" si="526"/>
        <v>0</v>
      </c>
      <c r="BK77" s="225">
        <f t="shared" si="526"/>
        <v>2</v>
      </c>
      <c r="BL77" s="225">
        <f t="shared" si="526"/>
        <v>0</v>
      </c>
      <c r="BM77" s="225">
        <f t="shared" si="526"/>
        <v>0</v>
      </c>
      <c r="BN77" s="225">
        <f t="shared" si="526"/>
        <v>2</v>
      </c>
      <c r="BO77" s="225">
        <f t="shared" si="526"/>
        <v>0</v>
      </c>
      <c r="BP77" s="225">
        <f t="shared" si="526"/>
        <v>0</v>
      </c>
      <c r="BQ77" s="226">
        <f t="shared" si="526"/>
        <v>2</v>
      </c>
      <c r="BR77" s="227">
        <f t="shared" ref="BR77:BR80" si="527">SUM(BF77:BQ77)</f>
        <v>8</v>
      </c>
    </row>
    <row r="78" spans="1:70">
      <c r="A78" s="228" t="s">
        <v>104</v>
      </c>
      <c r="B78" s="229">
        <f t="shared" ref="B78:M78" si="528">B70</f>
        <v>0</v>
      </c>
      <c r="C78" s="149">
        <f t="shared" si="528"/>
        <v>0</v>
      </c>
      <c r="D78" s="149">
        <f t="shared" si="528"/>
        <v>0</v>
      </c>
      <c r="E78" s="149">
        <f t="shared" si="528"/>
        <v>0</v>
      </c>
      <c r="F78" s="149">
        <f t="shared" si="528"/>
        <v>0</v>
      </c>
      <c r="G78" s="149">
        <f t="shared" si="528"/>
        <v>1</v>
      </c>
      <c r="H78" s="149">
        <f t="shared" si="528"/>
        <v>0</v>
      </c>
      <c r="I78" s="149">
        <f t="shared" si="528"/>
        <v>0</v>
      </c>
      <c r="J78" s="149">
        <f t="shared" si="528"/>
        <v>1</v>
      </c>
      <c r="K78" s="149">
        <f t="shared" si="528"/>
        <v>0</v>
      </c>
      <c r="L78" s="149">
        <f t="shared" si="528"/>
        <v>0</v>
      </c>
      <c r="M78" s="230">
        <f t="shared" si="528"/>
        <v>1</v>
      </c>
      <c r="N78" s="231">
        <f t="shared" ref="N78:N80" si="529">SUM(B78:M78)</f>
        <v>3</v>
      </c>
      <c r="O78" s="228" t="s">
        <v>104</v>
      </c>
      <c r="P78" s="229">
        <f t="shared" ref="P78:AA78" si="530">P70</f>
        <v>0</v>
      </c>
      <c r="Q78" s="149">
        <f t="shared" si="530"/>
        <v>0</v>
      </c>
      <c r="R78" s="149">
        <f t="shared" si="530"/>
        <v>1</v>
      </c>
      <c r="S78" s="149">
        <f t="shared" si="530"/>
        <v>0</v>
      </c>
      <c r="T78" s="149">
        <f t="shared" si="530"/>
        <v>0</v>
      </c>
      <c r="U78" s="149">
        <f t="shared" si="530"/>
        <v>1</v>
      </c>
      <c r="V78" s="149">
        <f t="shared" si="530"/>
        <v>0</v>
      </c>
      <c r="W78" s="149">
        <f t="shared" si="530"/>
        <v>0</v>
      </c>
      <c r="X78" s="149">
        <f t="shared" si="530"/>
        <v>1</v>
      </c>
      <c r="Y78" s="149">
        <f t="shared" si="530"/>
        <v>0</v>
      </c>
      <c r="Z78" s="149">
        <f t="shared" si="530"/>
        <v>0</v>
      </c>
      <c r="AA78" s="230">
        <f t="shared" si="530"/>
        <v>0</v>
      </c>
      <c r="AB78" s="231">
        <f t="shared" si="521"/>
        <v>3</v>
      </c>
      <c r="AC78" s="228" t="s">
        <v>104</v>
      </c>
      <c r="AD78" s="229">
        <f t="shared" ref="AD78:AO78" si="531">AD70</f>
        <v>0</v>
      </c>
      <c r="AE78" s="149">
        <f t="shared" si="531"/>
        <v>0</v>
      </c>
      <c r="AF78" s="149">
        <f t="shared" si="531"/>
        <v>0</v>
      </c>
      <c r="AG78" s="149">
        <f t="shared" si="531"/>
        <v>0</v>
      </c>
      <c r="AH78" s="149">
        <f t="shared" si="531"/>
        <v>0</v>
      </c>
      <c r="AI78" s="149">
        <f t="shared" si="531"/>
        <v>0</v>
      </c>
      <c r="AJ78" s="149">
        <f t="shared" si="531"/>
        <v>0</v>
      </c>
      <c r="AK78" s="149">
        <f t="shared" si="531"/>
        <v>0</v>
      </c>
      <c r="AL78" s="149">
        <f t="shared" si="531"/>
        <v>0</v>
      </c>
      <c r="AM78" s="149">
        <f t="shared" si="531"/>
        <v>0</v>
      </c>
      <c r="AN78" s="149">
        <f t="shared" si="531"/>
        <v>0</v>
      </c>
      <c r="AO78" s="230">
        <f t="shared" si="531"/>
        <v>0</v>
      </c>
      <c r="AP78" s="231">
        <f t="shared" si="523"/>
        <v>0</v>
      </c>
      <c r="AQ78" s="228" t="s">
        <v>104</v>
      </c>
      <c r="AR78" s="229">
        <f t="shared" ref="AR78:BC78" si="532">AR70</f>
        <v>0</v>
      </c>
      <c r="AS78" s="149">
        <f t="shared" si="532"/>
        <v>0</v>
      </c>
      <c r="AT78" s="149">
        <f t="shared" si="532"/>
        <v>0</v>
      </c>
      <c r="AU78" s="149">
        <f t="shared" si="532"/>
        <v>0</v>
      </c>
      <c r="AV78" s="149">
        <f t="shared" si="532"/>
        <v>0</v>
      </c>
      <c r="AW78" s="149">
        <f t="shared" si="532"/>
        <v>0</v>
      </c>
      <c r="AX78" s="149">
        <f t="shared" si="532"/>
        <v>0</v>
      </c>
      <c r="AY78" s="149">
        <f t="shared" si="532"/>
        <v>0</v>
      </c>
      <c r="AZ78" s="149">
        <f t="shared" si="532"/>
        <v>0</v>
      </c>
      <c r="BA78" s="149">
        <f t="shared" si="532"/>
        <v>0</v>
      </c>
      <c r="BB78" s="149">
        <f t="shared" si="532"/>
        <v>0</v>
      </c>
      <c r="BC78" s="230">
        <f t="shared" si="532"/>
        <v>0</v>
      </c>
      <c r="BD78" s="231">
        <f t="shared" si="525"/>
        <v>0</v>
      </c>
      <c r="BE78" s="228" t="s">
        <v>104</v>
      </c>
      <c r="BF78" s="229">
        <f t="shared" ref="BF78:BQ78" si="533">BF70</f>
        <v>0</v>
      </c>
      <c r="BG78" s="149">
        <f t="shared" si="533"/>
        <v>0</v>
      </c>
      <c r="BH78" s="149">
        <f t="shared" si="533"/>
        <v>0</v>
      </c>
      <c r="BI78" s="149">
        <f t="shared" si="533"/>
        <v>0</v>
      </c>
      <c r="BJ78" s="149">
        <f t="shared" si="533"/>
        <v>0</v>
      </c>
      <c r="BK78" s="149">
        <f t="shared" si="533"/>
        <v>0</v>
      </c>
      <c r="BL78" s="149">
        <f t="shared" si="533"/>
        <v>0</v>
      </c>
      <c r="BM78" s="149">
        <f t="shared" si="533"/>
        <v>0</v>
      </c>
      <c r="BN78" s="149">
        <f t="shared" si="533"/>
        <v>0</v>
      </c>
      <c r="BO78" s="149">
        <f t="shared" si="533"/>
        <v>0</v>
      </c>
      <c r="BP78" s="149">
        <f t="shared" si="533"/>
        <v>0</v>
      </c>
      <c r="BQ78" s="230">
        <f t="shared" si="533"/>
        <v>0</v>
      </c>
      <c r="BR78" s="231">
        <f t="shared" si="527"/>
        <v>0</v>
      </c>
    </row>
    <row r="79" spans="1:70" ht="15.75" thickBot="1">
      <c r="A79" s="232" t="s">
        <v>61</v>
      </c>
      <c r="B79" s="233">
        <f t="shared" ref="B79:M79" si="534">B71</f>
        <v>0</v>
      </c>
      <c r="C79" s="143">
        <f t="shared" si="534"/>
        <v>0</v>
      </c>
      <c r="D79" s="143">
        <f t="shared" si="534"/>
        <v>0</v>
      </c>
      <c r="E79" s="143">
        <f t="shared" si="534"/>
        <v>0</v>
      </c>
      <c r="F79" s="143">
        <f t="shared" si="534"/>
        <v>0</v>
      </c>
      <c r="G79" s="143">
        <f t="shared" si="534"/>
        <v>4</v>
      </c>
      <c r="H79" s="143">
        <f t="shared" si="534"/>
        <v>0</v>
      </c>
      <c r="I79" s="143">
        <f t="shared" si="534"/>
        <v>0</v>
      </c>
      <c r="J79" s="143">
        <f t="shared" si="534"/>
        <v>4</v>
      </c>
      <c r="K79" s="143">
        <f t="shared" si="534"/>
        <v>0</v>
      </c>
      <c r="L79" s="143">
        <f t="shared" si="534"/>
        <v>0</v>
      </c>
      <c r="M79" s="234">
        <f t="shared" si="534"/>
        <v>3</v>
      </c>
      <c r="N79" s="235">
        <f t="shared" si="529"/>
        <v>11</v>
      </c>
      <c r="O79" s="232" t="s">
        <v>61</v>
      </c>
      <c r="P79" s="233">
        <f t="shared" ref="P79:AA79" si="535">P71</f>
        <v>0</v>
      </c>
      <c r="Q79" s="143">
        <f t="shared" si="535"/>
        <v>0</v>
      </c>
      <c r="R79" s="143">
        <f t="shared" si="535"/>
        <v>3</v>
      </c>
      <c r="S79" s="143">
        <f t="shared" si="535"/>
        <v>0</v>
      </c>
      <c r="T79" s="143">
        <f t="shared" si="535"/>
        <v>0</v>
      </c>
      <c r="U79" s="143">
        <f t="shared" si="535"/>
        <v>3</v>
      </c>
      <c r="V79" s="143">
        <f t="shared" si="535"/>
        <v>0</v>
      </c>
      <c r="W79" s="143">
        <f t="shared" si="535"/>
        <v>0</v>
      </c>
      <c r="X79" s="143">
        <f t="shared" si="535"/>
        <v>3</v>
      </c>
      <c r="Y79" s="143">
        <f t="shared" si="535"/>
        <v>0</v>
      </c>
      <c r="Z79" s="143">
        <f t="shared" si="535"/>
        <v>0</v>
      </c>
      <c r="AA79" s="234">
        <f t="shared" si="535"/>
        <v>1</v>
      </c>
      <c r="AB79" s="235">
        <f t="shared" si="521"/>
        <v>10</v>
      </c>
      <c r="AC79" s="232" t="s">
        <v>61</v>
      </c>
      <c r="AD79" s="233">
        <f t="shared" ref="AD79:AO79" si="536">AD71</f>
        <v>0</v>
      </c>
      <c r="AE79" s="143">
        <f t="shared" si="536"/>
        <v>0</v>
      </c>
      <c r="AF79" s="143">
        <f t="shared" si="536"/>
        <v>1</v>
      </c>
      <c r="AG79" s="143">
        <f t="shared" si="536"/>
        <v>0</v>
      </c>
      <c r="AH79" s="143">
        <f t="shared" si="536"/>
        <v>0</v>
      </c>
      <c r="AI79" s="143">
        <f t="shared" si="536"/>
        <v>1</v>
      </c>
      <c r="AJ79" s="143">
        <f t="shared" si="536"/>
        <v>0</v>
      </c>
      <c r="AK79" s="143">
        <f t="shared" si="536"/>
        <v>0</v>
      </c>
      <c r="AL79" s="143">
        <f t="shared" si="536"/>
        <v>1</v>
      </c>
      <c r="AM79" s="143">
        <f t="shared" si="536"/>
        <v>0</v>
      </c>
      <c r="AN79" s="143">
        <f t="shared" si="536"/>
        <v>0</v>
      </c>
      <c r="AO79" s="234">
        <f t="shared" si="536"/>
        <v>1</v>
      </c>
      <c r="AP79" s="235">
        <f t="shared" si="523"/>
        <v>4</v>
      </c>
      <c r="AQ79" s="232" t="s">
        <v>61</v>
      </c>
      <c r="AR79" s="233">
        <f t="shared" ref="AR79:BC79" si="537">AR71</f>
        <v>0</v>
      </c>
      <c r="AS79" s="143">
        <f t="shared" si="537"/>
        <v>0</v>
      </c>
      <c r="AT79" s="143">
        <f t="shared" si="537"/>
        <v>1</v>
      </c>
      <c r="AU79" s="143">
        <f t="shared" si="537"/>
        <v>0</v>
      </c>
      <c r="AV79" s="143">
        <f t="shared" si="537"/>
        <v>0</v>
      </c>
      <c r="AW79" s="143">
        <f t="shared" si="537"/>
        <v>0</v>
      </c>
      <c r="AX79" s="143">
        <f t="shared" si="537"/>
        <v>0</v>
      </c>
      <c r="AY79" s="143">
        <f t="shared" si="537"/>
        <v>0</v>
      </c>
      <c r="AZ79" s="143">
        <f t="shared" si="537"/>
        <v>0</v>
      </c>
      <c r="BA79" s="143">
        <f t="shared" si="537"/>
        <v>0</v>
      </c>
      <c r="BB79" s="143">
        <f t="shared" si="537"/>
        <v>0</v>
      </c>
      <c r="BC79" s="234">
        <f t="shared" si="537"/>
        <v>0</v>
      </c>
      <c r="BD79" s="235">
        <f t="shared" si="525"/>
        <v>1</v>
      </c>
      <c r="BE79" s="232" t="s">
        <v>61</v>
      </c>
      <c r="BF79" s="233">
        <f t="shared" ref="BF79:BQ79" si="538">BF71</f>
        <v>0</v>
      </c>
      <c r="BG79" s="143">
        <f t="shared" si="538"/>
        <v>0</v>
      </c>
      <c r="BH79" s="143">
        <f t="shared" si="538"/>
        <v>0</v>
      </c>
      <c r="BI79" s="143">
        <f t="shared" si="538"/>
        <v>0</v>
      </c>
      <c r="BJ79" s="143">
        <f t="shared" si="538"/>
        <v>0</v>
      </c>
      <c r="BK79" s="143">
        <f t="shared" si="538"/>
        <v>0</v>
      </c>
      <c r="BL79" s="143">
        <f t="shared" si="538"/>
        <v>0</v>
      </c>
      <c r="BM79" s="143">
        <f t="shared" si="538"/>
        <v>0</v>
      </c>
      <c r="BN79" s="143">
        <f t="shared" si="538"/>
        <v>0</v>
      </c>
      <c r="BO79" s="143">
        <f t="shared" si="538"/>
        <v>0</v>
      </c>
      <c r="BP79" s="143">
        <f t="shared" si="538"/>
        <v>0</v>
      </c>
      <c r="BQ79" s="234">
        <f t="shared" si="538"/>
        <v>0</v>
      </c>
      <c r="BR79" s="235">
        <f t="shared" si="527"/>
        <v>0</v>
      </c>
    </row>
    <row r="80" spans="1:70" s="2" customFormat="1" ht="15.75" thickBot="1">
      <c r="A80" s="236" t="s">
        <v>103</v>
      </c>
      <c r="B80" s="237">
        <f>SUM(B77:B79)</f>
        <v>0</v>
      </c>
      <c r="C80" s="238">
        <f t="shared" ref="C80:M80" si="539">SUM(C77:C79)</f>
        <v>0</v>
      </c>
      <c r="D80" s="238">
        <f t="shared" si="539"/>
        <v>0</v>
      </c>
      <c r="E80" s="238">
        <f t="shared" si="539"/>
        <v>0</v>
      </c>
      <c r="F80" s="238">
        <f t="shared" si="539"/>
        <v>0</v>
      </c>
      <c r="G80" s="238">
        <f t="shared" si="539"/>
        <v>9</v>
      </c>
      <c r="H80" s="238">
        <f t="shared" si="539"/>
        <v>0</v>
      </c>
      <c r="I80" s="238">
        <f t="shared" si="539"/>
        <v>0</v>
      </c>
      <c r="J80" s="238">
        <f t="shared" si="539"/>
        <v>9</v>
      </c>
      <c r="K80" s="238">
        <f t="shared" si="539"/>
        <v>0</v>
      </c>
      <c r="L80" s="238">
        <f t="shared" si="539"/>
        <v>0</v>
      </c>
      <c r="M80" s="239">
        <f t="shared" si="539"/>
        <v>8</v>
      </c>
      <c r="N80" s="240">
        <f t="shared" si="529"/>
        <v>26</v>
      </c>
      <c r="O80" s="236" t="s">
        <v>103</v>
      </c>
      <c r="P80" s="237">
        <f t="shared" ref="P80:AA80" si="540">SUM(P77:P79)</f>
        <v>0</v>
      </c>
      <c r="Q80" s="238">
        <f t="shared" si="540"/>
        <v>0</v>
      </c>
      <c r="R80" s="238">
        <f t="shared" si="540"/>
        <v>8</v>
      </c>
      <c r="S80" s="238">
        <f t="shared" si="540"/>
        <v>0</v>
      </c>
      <c r="T80" s="238">
        <f t="shared" si="540"/>
        <v>0</v>
      </c>
      <c r="U80" s="238">
        <f t="shared" si="540"/>
        <v>8</v>
      </c>
      <c r="V80" s="238">
        <f t="shared" si="540"/>
        <v>0</v>
      </c>
      <c r="W80" s="238">
        <f t="shared" si="540"/>
        <v>0</v>
      </c>
      <c r="X80" s="238">
        <f t="shared" si="540"/>
        <v>8</v>
      </c>
      <c r="Y80" s="238">
        <f t="shared" si="540"/>
        <v>0</v>
      </c>
      <c r="Z80" s="238">
        <f t="shared" si="540"/>
        <v>0</v>
      </c>
      <c r="AA80" s="239">
        <f t="shared" si="540"/>
        <v>3</v>
      </c>
      <c r="AB80" s="240">
        <f t="shared" si="521"/>
        <v>27</v>
      </c>
      <c r="AC80" s="236" t="s">
        <v>103</v>
      </c>
      <c r="AD80" s="237">
        <f t="shared" ref="AD80:AO80" si="541">SUM(AD77:AD79)</f>
        <v>0</v>
      </c>
      <c r="AE80" s="238">
        <f t="shared" si="541"/>
        <v>0</v>
      </c>
      <c r="AF80" s="238">
        <f t="shared" si="541"/>
        <v>3</v>
      </c>
      <c r="AG80" s="238">
        <f t="shared" si="541"/>
        <v>0</v>
      </c>
      <c r="AH80" s="238">
        <f t="shared" si="541"/>
        <v>0</v>
      </c>
      <c r="AI80" s="238">
        <f t="shared" si="541"/>
        <v>3</v>
      </c>
      <c r="AJ80" s="238">
        <f t="shared" si="541"/>
        <v>0</v>
      </c>
      <c r="AK80" s="238">
        <f t="shared" si="541"/>
        <v>0</v>
      </c>
      <c r="AL80" s="238">
        <f t="shared" si="541"/>
        <v>3</v>
      </c>
      <c r="AM80" s="238">
        <f t="shared" si="541"/>
        <v>0</v>
      </c>
      <c r="AN80" s="238">
        <f t="shared" si="541"/>
        <v>0</v>
      </c>
      <c r="AO80" s="239">
        <f t="shared" si="541"/>
        <v>3</v>
      </c>
      <c r="AP80" s="240">
        <f t="shared" si="523"/>
        <v>12</v>
      </c>
      <c r="AQ80" s="236" t="s">
        <v>103</v>
      </c>
      <c r="AR80" s="237">
        <f t="shared" ref="AR80:BC80" si="542">SUM(AR77:AR79)</f>
        <v>0</v>
      </c>
      <c r="AS80" s="238">
        <f t="shared" si="542"/>
        <v>0</v>
      </c>
      <c r="AT80" s="238">
        <f t="shared" si="542"/>
        <v>3</v>
      </c>
      <c r="AU80" s="238">
        <f t="shared" si="542"/>
        <v>0</v>
      </c>
      <c r="AV80" s="238">
        <f t="shared" si="542"/>
        <v>0</v>
      </c>
      <c r="AW80" s="238">
        <f t="shared" si="542"/>
        <v>2</v>
      </c>
      <c r="AX80" s="238">
        <f t="shared" si="542"/>
        <v>0</v>
      </c>
      <c r="AY80" s="238">
        <f t="shared" si="542"/>
        <v>0</v>
      </c>
      <c r="AZ80" s="238">
        <f t="shared" si="542"/>
        <v>2</v>
      </c>
      <c r="BA80" s="238">
        <f t="shared" si="542"/>
        <v>0</v>
      </c>
      <c r="BB80" s="238">
        <f t="shared" si="542"/>
        <v>0</v>
      </c>
      <c r="BC80" s="239">
        <f t="shared" si="542"/>
        <v>2</v>
      </c>
      <c r="BD80" s="240">
        <f t="shared" si="525"/>
        <v>9</v>
      </c>
      <c r="BE80" s="342" t="s">
        <v>103</v>
      </c>
      <c r="BF80" s="343">
        <f t="shared" ref="BF80:BQ80" si="543">SUM(BF77:BF79)</f>
        <v>0</v>
      </c>
      <c r="BG80" s="344">
        <f t="shared" si="543"/>
        <v>0</v>
      </c>
      <c r="BH80" s="344">
        <f t="shared" si="543"/>
        <v>2</v>
      </c>
      <c r="BI80" s="344">
        <f t="shared" si="543"/>
        <v>0</v>
      </c>
      <c r="BJ80" s="344">
        <f t="shared" si="543"/>
        <v>0</v>
      </c>
      <c r="BK80" s="344">
        <f t="shared" si="543"/>
        <v>2</v>
      </c>
      <c r="BL80" s="344">
        <f t="shared" si="543"/>
        <v>0</v>
      </c>
      <c r="BM80" s="344">
        <f t="shared" si="543"/>
        <v>0</v>
      </c>
      <c r="BN80" s="344">
        <f t="shared" si="543"/>
        <v>2</v>
      </c>
      <c r="BO80" s="344">
        <f t="shared" si="543"/>
        <v>0</v>
      </c>
      <c r="BP80" s="344">
        <f t="shared" si="543"/>
        <v>0</v>
      </c>
      <c r="BQ80" s="345">
        <f t="shared" si="543"/>
        <v>2</v>
      </c>
      <c r="BR80" s="346">
        <f t="shared" si="527"/>
        <v>8</v>
      </c>
    </row>
    <row r="81" spans="15:57">
      <c r="O81" s="10"/>
      <c r="AC81" s="10"/>
      <c r="AQ81" s="10"/>
      <c r="BE81" s="10"/>
    </row>
  </sheetData>
  <mergeCells count="185">
    <mergeCell ref="B19:D19"/>
    <mergeCell ref="E19:G19"/>
    <mergeCell ref="H19:J19"/>
    <mergeCell ref="K19:M19"/>
    <mergeCell ref="N18:N19"/>
    <mergeCell ref="BF19:BH19"/>
    <mergeCell ref="BI19:BK19"/>
    <mergeCell ref="BL19:BN19"/>
    <mergeCell ref="BO19:BQ19"/>
    <mergeCell ref="AB18:AB19"/>
    <mergeCell ref="AP18:AP19"/>
    <mergeCell ref="BD18:BD19"/>
    <mergeCell ref="P19:R19"/>
    <mergeCell ref="S19:U19"/>
    <mergeCell ref="V19:X19"/>
    <mergeCell ref="Y19:AA19"/>
    <mergeCell ref="AD19:AF19"/>
    <mergeCell ref="AG19:AI19"/>
    <mergeCell ref="AJ19:AL19"/>
    <mergeCell ref="AM19:AO19"/>
    <mergeCell ref="AR19:AT19"/>
    <mergeCell ref="AU19:AW19"/>
    <mergeCell ref="B55:D55"/>
    <mergeCell ref="E55:G55"/>
    <mergeCell ref="H55:J55"/>
    <mergeCell ref="K55:M55"/>
    <mergeCell ref="B29:D29"/>
    <mergeCell ref="E29:G29"/>
    <mergeCell ref="H29:J29"/>
    <mergeCell ref="K29:M29"/>
    <mergeCell ref="P29:R29"/>
    <mergeCell ref="N57:N61"/>
    <mergeCell ref="N75:N76"/>
    <mergeCell ref="N54:N55"/>
    <mergeCell ref="A74:N74"/>
    <mergeCell ref="A37:N37"/>
    <mergeCell ref="A53:N53"/>
    <mergeCell ref="N64:N66"/>
    <mergeCell ref="AP44:AP48"/>
    <mergeCell ref="AP54:AP55"/>
    <mergeCell ref="AP57:AP61"/>
    <mergeCell ref="AP64:AP66"/>
    <mergeCell ref="AP75:AP76"/>
    <mergeCell ref="P55:R55"/>
    <mergeCell ref="S55:U55"/>
    <mergeCell ref="V55:X55"/>
    <mergeCell ref="Y55:AA55"/>
    <mergeCell ref="AD55:AF55"/>
    <mergeCell ref="AG55:AI55"/>
    <mergeCell ref="AJ55:AL55"/>
    <mergeCell ref="AM55:AO55"/>
    <mergeCell ref="B76:D76"/>
    <mergeCell ref="E76:G76"/>
    <mergeCell ref="H76:J76"/>
    <mergeCell ref="K76:M76"/>
    <mergeCell ref="A27:N27"/>
    <mergeCell ref="O27:AB27"/>
    <mergeCell ref="AC27:AP27"/>
    <mergeCell ref="AQ27:BD27"/>
    <mergeCell ref="O37:AB37"/>
    <mergeCell ref="AC37:AP37"/>
    <mergeCell ref="O53:AB53"/>
    <mergeCell ref="AC53:AP53"/>
    <mergeCell ref="N44:N48"/>
    <mergeCell ref="AB44:AB48"/>
    <mergeCell ref="N28:N30"/>
    <mergeCell ref="S29:U29"/>
    <mergeCell ref="V29:X29"/>
    <mergeCell ref="Y29:AA29"/>
    <mergeCell ref="B39:D39"/>
    <mergeCell ref="E39:G39"/>
    <mergeCell ref="H39:J39"/>
    <mergeCell ref="K39:M39"/>
    <mergeCell ref="P39:R39"/>
    <mergeCell ref="S39:U39"/>
    <mergeCell ref="V39:X39"/>
    <mergeCell ref="Y39:AA39"/>
    <mergeCell ref="AD29:AF29"/>
    <mergeCell ref="AG29:AI29"/>
    <mergeCell ref="A6:N6"/>
    <mergeCell ref="A7:N7"/>
    <mergeCell ref="AC6:AP6"/>
    <mergeCell ref="AC7:AP7"/>
    <mergeCell ref="AQ6:BD6"/>
    <mergeCell ref="O6:AB6"/>
    <mergeCell ref="O7:AB7"/>
    <mergeCell ref="AQ7:BD7"/>
    <mergeCell ref="A17:N17"/>
    <mergeCell ref="O17:AB17"/>
    <mergeCell ref="AC17:AP17"/>
    <mergeCell ref="AP10:AP15"/>
    <mergeCell ref="A9:N9"/>
    <mergeCell ref="N10:N15"/>
    <mergeCell ref="O74:AB74"/>
    <mergeCell ref="AC74:AP74"/>
    <mergeCell ref="BE6:BR6"/>
    <mergeCell ref="BE7:BR7"/>
    <mergeCell ref="O9:AB9"/>
    <mergeCell ref="AC9:AP9"/>
    <mergeCell ref="AQ9:BD9"/>
    <mergeCell ref="BE9:BR9"/>
    <mergeCell ref="AB10:AB15"/>
    <mergeCell ref="BD10:BD15"/>
    <mergeCell ref="BR10:BR15"/>
    <mergeCell ref="AQ17:BD17"/>
    <mergeCell ref="BE17:BR17"/>
    <mergeCell ref="AQ37:BD37"/>
    <mergeCell ref="BE37:BR37"/>
    <mergeCell ref="AX19:AZ19"/>
    <mergeCell ref="BA19:BC19"/>
    <mergeCell ref="AB28:AB30"/>
    <mergeCell ref="AB54:AB55"/>
    <mergeCell ref="AB57:AB61"/>
    <mergeCell ref="AB64:AB66"/>
    <mergeCell ref="AJ29:AL29"/>
    <mergeCell ref="BE27:BR27"/>
    <mergeCell ref="BR18:BR19"/>
    <mergeCell ref="AJ76:AL76"/>
    <mergeCell ref="AM76:AO76"/>
    <mergeCell ref="AR76:AT76"/>
    <mergeCell ref="BR44:BR48"/>
    <mergeCell ref="BR54:BR55"/>
    <mergeCell ref="BR57:BR61"/>
    <mergeCell ref="BR64:BR66"/>
    <mergeCell ref="BE53:BR53"/>
    <mergeCell ref="BE74:BR74"/>
    <mergeCell ref="BF76:BH76"/>
    <mergeCell ref="BI76:BK76"/>
    <mergeCell ref="BL76:BN76"/>
    <mergeCell ref="BO76:BQ76"/>
    <mergeCell ref="BD44:BD48"/>
    <mergeCell ref="BD54:BD55"/>
    <mergeCell ref="BD57:BD61"/>
    <mergeCell ref="BD64:BD66"/>
    <mergeCell ref="BD75:BD76"/>
    <mergeCell ref="AQ74:BD74"/>
    <mergeCell ref="AQ53:BD53"/>
    <mergeCell ref="AU76:AW76"/>
    <mergeCell ref="AX76:AZ76"/>
    <mergeCell ref="BA76:BC76"/>
    <mergeCell ref="AM29:AO29"/>
    <mergeCell ref="BD28:BD30"/>
    <mergeCell ref="AR29:AT29"/>
    <mergeCell ref="AU29:AW29"/>
    <mergeCell ref="AX29:AZ29"/>
    <mergeCell ref="BA29:BC29"/>
    <mergeCell ref="BR28:BR30"/>
    <mergeCell ref="BF29:BH29"/>
    <mergeCell ref="BI29:BK29"/>
    <mergeCell ref="BL29:BN29"/>
    <mergeCell ref="BO29:BQ29"/>
    <mergeCell ref="AP28:AP30"/>
    <mergeCell ref="AB75:AB76"/>
    <mergeCell ref="BI39:BK39"/>
    <mergeCell ref="BL39:BN39"/>
    <mergeCell ref="BO39:BQ39"/>
    <mergeCell ref="N38:N40"/>
    <mergeCell ref="AB38:AB40"/>
    <mergeCell ref="AP38:AP40"/>
    <mergeCell ref="BD38:BD40"/>
    <mergeCell ref="BR38:BR40"/>
    <mergeCell ref="AD39:AF39"/>
    <mergeCell ref="AG39:AI39"/>
    <mergeCell ref="AJ39:AL39"/>
    <mergeCell ref="AM39:AO39"/>
    <mergeCell ref="AR39:AT39"/>
    <mergeCell ref="AU39:AW39"/>
    <mergeCell ref="AX39:AZ39"/>
    <mergeCell ref="BA39:BC39"/>
    <mergeCell ref="BF39:BH39"/>
    <mergeCell ref="P76:R76"/>
    <mergeCell ref="S76:U76"/>
    <mergeCell ref="V76:X76"/>
    <mergeCell ref="Y76:AA76"/>
    <mergeCell ref="AD76:AF76"/>
    <mergeCell ref="AG76:AI76"/>
    <mergeCell ref="BR75:BR76"/>
    <mergeCell ref="AR55:AT55"/>
    <mergeCell ref="AU55:AW55"/>
    <mergeCell ref="AX55:AZ55"/>
    <mergeCell ref="BA55:BC55"/>
    <mergeCell ref="BF55:BH55"/>
    <mergeCell ref="BI55:BK55"/>
    <mergeCell ref="BL55:BN55"/>
    <mergeCell ref="BO55:BQ55"/>
  </mergeCells>
  <phoneticPr fontId="18" type="noConversion"/>
  <printOptions horizontalCentered="1" verticalCentered="1"/>
  <pageMargins left="0.7" right="0.7" top="0.75" bottom="0.75" header="0.3" footer="0.3"/>
  <pageSetup scale="8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2D1B-DCEA-4D30-A5E3-8D0B4BE7DBE0}">
  <dimension ref="A1:BJ67"/>
  <sheetViews>
    <sheetView workbookViewId="0">
      <selection activeCell="BJ5" sqref="BJ5"/>
    </sheetView>
  </sheetViews>
  <sheetFormatPr baseColWidth="10" defaultRowHeight="15"/>
  <sheetData>
    <row r="1" spans="1:62" ht="33.75">
      <c r="A1" s="249" t="s">
        <v>62</v>
      </c>
    </row>
    <row r="2" spans="1:62" ht="23.25">
      <c r="A2" s="250" t="s">
        <v>135</v>
      </c>
    </row>
    <row r="3" spans="1:62" s="38" customFormat="1" ht="12.75">
      <c r="A3" s="251"/>
    </row>
    <row r="5" spans="1:62" s="22" customFormat="1">
      <c r="A5" s="259" t="s">
        <v>80</v>
      </c>
      <c r="B5" s="260"/>
      <c r="C5" s="261">
        <v>43466</v>
      </c>
      <c r="D5" s="261">
        <v>43497</v>
      </c>
      <c r="E5" s="261">
        <v>43525</v>
      </c>
      <c r="F5" s="261">
        <v>43556</v>
      </c>
      <c r="G5" s="261">
        <v>43586</v>
      </c>
      <c r="H5" s="261">
        <v>43617</v>
      </c>
      <c r="I5" s="261">
        <v>43647</v>
      </c>
      <c r="J5" s="261">
        <v>43678</v>
      </c>
      <c r="K5" s="261">
        <v>43709</v>
      </c>
      <c r="L5" s="261">
        <v>43739</v>
      </c>
      <c r="M5" s="261">
        <v>43770</v>
      </c>
      <c r="N5" s="261">
        <v>43800</v>
      </c>
      <c r="O5" s="261">
        <v>43831</v>
      </c>
      <c r="P5" s="261">
        <v>43862</v>
      </c>
      <c r="Q5" s="261">
        <v>43891</v>
      </c>
      <c r="R5" s="261">
        <v>43922</v>
      </c>
      <c r="S5" s="261">
        <v>43952</v>
      </c>
      <c r="T5" s="261">
        <v>43983</v>
      </c>
      <c r="U5" s="261">
        <v>44013</v>
      </c>
      <c r="V5" s="261">
        <v>44044</v>
      </c>
      <c r="W5" s="261">
        <v>44075</v>
      </c>
      <c r="X5" s="261">
        <v>44105</v>
      </c>
      <c r="Y5" s="261">
        <v>44136</v>
      </c>
      <c r="Z5" s="261">
        <v>44166</v>
      </c>
      <c r="AA5" s="261">
        <v>44197</v>
      </c>
      <c r="AB5" s="261">
        <v>44228</v>
      </c>
      <c r="AC5" s="261">
        <v>44256</v>
      </c>
      <c r="AD5" s="261">
        <v>44287</v>
      </c>
      <c r="AE5" s="261">
        <v>44317</v>
      </c>
      <c r="AF5" s="261">
        <v>44348</v>
      </c>
      <c r="AG5" s="261">
        <v>44378</v>
      </c>
      <c r="AH5" s="261">
        <v>44409</v>
      </c>
      <c r="AI5" s="261">
        <v>44440</v>
      </c>
      <c r="AJ5" s="261">
        <v>44470</v>
      </c>
      <c r="AK5" s="261">
        <v>44501</v>
      </c>
      <c r="AL5" s="261">
        <v>44531</v>
      </c>
      <c r="AM5" s="261">
        <v>44562</v>
      </c>
      <c r="AN5" s="261">
        <v>44593</v>
      </c>
      <c r="AO5" s="261">
        <v>44621</v>
      </c>
      <c r="AP5" s="261">
        <v>44652</v>
      </c>
      <c r="AQ5" s="261">
        <v>44682</v>
      </c>
      <c r="AR5" s="261">
        <v>44713</v>
      </c>
      <c r="AS5" s="261">
        <v>44743</v>
      </c>
      <c r="AT5" s="261">
        <v>44774</v>
      </c>
      <c r="AU5" s="261">
        <v>44805</v>
      </c>
      <c r="AV5" s="261">
        <v>44835</v>
      </c>
      <c r="AW5" s="261">
        <v>44866</v>
      </c>
      <c r="AX5" s="261">
        <v>44896</v>
      </c>
      <c r="AY5" s="261">
        <v>44927</v>
      </c>
      <c r="AZ5" s="261">
        <v>44958</v>
      </c>
      <c r="BA5" s="261">
        <v>44986</v>
      </c>
      <c r="BB5" s="261">
        <v>45017</v>
      </c>
      <c r="BC5" s="261">
        <v>45047</v>
      </c>
      <c r="BD5" s="261">
        <v>45078</v>
      </c>
      <c r="BE5" s="261">
        <v>45108</v>
      </c>
      <c r="BF5" s="261">
        <v>45139</v>
      </c>
      <c r="BG5" s="261">
        <f>A64</f>
        <v>45170</v>
      </c>
      <c r="BH5" s="261">
        <v>45200</v>
      </c>
      <c r="BI5" s="261">
        <v>45231</v>
      </c>
      <c r="BJ5" s="261">
        <v>45261</v>
      </c>
    </row>
    <row r="6" spans="1:62" s="22" customFormat="1">
      <c r="A6" s="259" t="s">
        <v>79</v>
      </c>
      <c r="B6" s="260"/>
      <c r="C6" s="261">
        <f>HLOOKUP(C5,ISRArrendamiento!$B$10:$MM$993,56,0)</f>
        <v>45200</v>
      </c>
      <c r="D6" s="261">
        <f>HLOOKUP(D5,ISRArrendamiento!$B$10:$MM$993,56,0)</f>
        <v>45200</v>
      </c>
      <c r="E6" s="261">
        <f>HLOOKUP(E5,ISRArrendamiento!$B$10:$MM$993,56,0)</f>
        <v>45200</v>
      </c>
      <c r="F6" s="261">
        <f>HLOOKUP(F5,ISRArrendamiento!$B$10:$MM$993,56,0)</f>
        <v>45200</v>
      </c>
      <c r="G6" s="261">
        <f>HLOOKUP(G5,ISRArrendamiento!$B$10:$MM$993,56,0)</f>
        <v>45200</v>
      </c>
      <c r="H6" s="261">
        <f>HLOOKUP(H5,ISRArrendamiento!$B$10:$MM$993,56,0)</f>
        <v>45200</v>
      </c>
      <c r="I6" s="261">
        <f>HLOOKUP(I5,ISRArrendamiento!$B$10:$MM$993,56,0)</f>
        <v>45200</v>
      </c>
      <c r="J6" s="261">
        <f>HLOOKUP(J5,ISRArrendamiento!$B$10:$MM$993,56,0)</f>
        <v>45200</v>
      </c>
      <c r="K6" s="261">
        <f>HLOOKUP(K5,ISRArrendamiento!$B$10:$MM$993,56,0)</f>
        <v>45200</v>
      </c>
      <c r="L6" s="261">
        <f>HLOOKUP(L5,ISRArrendamiento!$B$10:$MM$993,56,0)</f>
        <v>45200</v>
      </c>
      <c r="M6" s="261">
        <f>HLOOKUP(M5,ISRArrendamiento!$B$10:$MM$993,56,0)</f>
        <v>45200</v>
      </c>
      <c r="N6" s="261">
        <f>HLOOKUP(N5,ISRArrendamiento!$B$10:$MM$993,56,0)</f>
        <v>45200</v>
      </c>
      <c r="O6" s="261">
        <f>HLOOKUP(O5,ISRArrendamiento!$B$10:$MM$993,56,0)</f>
        <v>45200</v>
      </c>
      <c r="P6" s="261">
        <f>HLOOKUP(P5,ISRArrendamiento!$B$10:$MM$993,56,0)</f>
        <v>45200</v>
      </c>
      <c r="Q6" s="261">
        <f>HLOOKUP(Q5,ISRArrendamiento!$B$10:$MM$993,56,0)</f>
        <v>45200</v>
      </c>
      <c r="R6" s="261">
        <f>HLOOKUP(R5,ISRArrendamiento!$B$10:$MM$993,56,0)</f>
        <v>45200</v>
      </c>
      <c r="S6" s="261">
        <f>HLOOKUP(S5,ISRArrendamiento!$B$10:$MM$993,56,0)</f>
        <v>45200</v>
      </c>
      <c r="T6" s="261">
        <f>HLOOKUP(T5,ISRArrendamiento!$B$10:$MM$993,56,0)</f>
        <v>45200</v>
      </c>
      <c r="U6" s="261">
        <f>HLOOKUP(U5,ISRArrendamiento!$B$10:$MM$993,56,0)</f>
        <v>45200</v>
      </c>
      <c r="V6" s="261">
        <f>HLOOKUP(V5,ISRArrendamiento!$B$10:$MM$993,56,0)</f>
        <v>45200</v>
      </c>
      <c r="W6" s="261">
        <f>HLOOKUP(W5,ISRArrendamiento!$B$10:$MM$993,56,0)</f>
        <v>45200</v>
      </c>
      <c r="X6" s="261">
        <f>HLOOKUP(X5,ISRArrendamiento!$B$10:$MM$993,56,0)</f>
        <v>45200</v>
      </c>
      <c r="Y6" s="261">
        <f>HLOOKUP(Y5,ISRArrendamiento!$B$10:$MM$993,56,0)</f>
        <v>45200</v>
      </c>
      <c r="Z6" s="261">
        <f>HLOOKUP(Z5,ISRArrendamiento!$B$10:$MM$993,56,0)</f>
        <v>45200</v>
      </c>
      <c r="AA6" s="261">
        <f>HLOOKUP(AA5,ISRArrendamiento!$B$10:$MM$993,56,0)</f>
        <v>45200</v>
      </c>
      <c r="AB6" s="261">
        <f>HLOOKUP(AB5,ISRArrendamiento!$B$10:$MM$993,56,0)</f>
        <v>45200</v>
      </c>
      <c r="AC6" s="261">
        <f>HLOOKUP(AC5,ISRArrendamiento!$B$10:$MM$993,56,0)</f>
        <v>45200</v>
      </c>
      <c r="AD6" s="261">
        <f>HLOOKUP(AD5,ISRArrendamiento!$B$10:$MM$993,56,0)</f>
        <v>45200</v>
      </c>
      <c r="AE6" s="261">
        <f>HLOOKUP(AE5,ISRArrendamiento!$B$10:$MM$993,56,0)</f>
        <v>45200</v>
      </c>
      <c r="AF6" s="261">
        <f>HLOOKUP(AF5,ISRArrendamiento!$B$10:$MM$993,56,0)</f>
        <v>45200</v>
      </c>
      <c r="AG6" s="261">
        <f>HLOOKUP(AG5,ISRArrendamiento!$B$10:$MM$993,56,0)</f>
        <v>45200</v>
      </c>
      <c r="AH6" s="261">
        <f>HLOOKUP(AH5,ISRArrendamiento!$B$10:$MM$993,56,0)</f>
        <v>45200</v>
      </c>
      <c r="AI6" s="261">
        <f>HLOOKUP(AI5,ISRArrendamiento!$B$10:$MM$993,56,0)</f>
        <v>45200</v>
      </c>
      <c r="AJ6" s="261">
        <f>HLOOKUP(AJ5,ISRArrendamiento!$B$10:$MM$993,56,0)</f>
        <v>45200</v>
      </c>
      <c r="AK6" s="261">
        <f>HLOOKUP(AK5,ISRArrendamiento!$B$10:$MM$993,56,0)</f>
        <v>45200</v>
      </c>
      <c r="AL6" s="261">
        <f>HLOOKUP(AL5,ISRArrendamiento!$B$10:$MM$993,56,0)</f>
        <v>45200</v>
      </c>
      <c r="AM6" s="261">
        <f>HLOOKUP(AM5,ISRArrendamiento!$B$10:$MM$993,56,0)</f>
        <v>45200</v>
      </c>
      <c r="AN6" s="261">
        <f>HLOOKUP(AN5,ISRArrendamiento!$B$10:$MM$993,56,0)</f>
        <v>45200</v>
      </c>
      <c r="AO6" s="261">
        <f>HLOOKUP(AO5,ISRArrendamiento!$B$10:$MM$993,56,0)</f>
        <v>45200</v>
      </c>
      <c r="AP6" s="261">
        <f>HLOOKUP(AP5,ISRArrendamiento!$B$10:$MM$993,56,0)</f>
        <v>45200</v>
      </c>
      <c r="AQ6" s="261">
        <f>HLOOKUP(AQ5,ISRArrendamiento!$B$10:$MM$993,56,0)</f>
        <v>45200</v>
      </c>
      <c r="AR6" s="261">
        <f>HLOOKUP(AR5,ISRArrendamiento!$B$10:$MM$993,56,0)</f>
        <v>45200</v>
      </c>
      <c r="AS6" s="261">
        <f>HLOOKUP(AS5,ISRArrendamiento!$B$10:$MM$993,56,0)</f>
        <v>45200</v>
      </c>
      <c r="AT6" s="261">
        <f>HLOOKUP(AT5,ISRArrendamiento!$B$10:$MM$993,56,0)</f>
        <v>45200</v>
      </c>
      <c r="AU6" s="261">
        <f>HLOOKUP(AU5,ISRArrendamiento!$B$10:$MM$993,56,0)</f>
        <v>45200</v>
      </c>
      <c r="AV6" s="261">
        <f>HLOOKUP(AV5,ISRArrendamiento!$B$10:$MM$993,56,0)</f>
        <v>45200</v>
      </c>
      <c r="AW6" s="261">
        <f>HLOOKUP(AW5,ISRArrendamiento!$B$10:$MM$993,56,0)</f>
        <v>45200</v>
      </c>
      <c r="AX6" s="261">
        <f>HLOOKUP(AX5,ISRArrendamiento!$B$10:$MM$993,56,0)</f>
        <v>45200</v>
      </c>
      <c r="AY6" s="261">
        <f>HLOOKUP(AY5,ISRArrendamiento!$B$10:$MM$993,56,0)</f>
        <v>45200</v>
      </c>
      <c r="AZ6" s="261">
        <f>HLOOKUP(AZ5,ISRArrendamiento!$B$10:$MM$993,56,0)</f>
        <v>45200</v>
      </c>
      <c r="BA6" s="261">
        <f>HLOOKUP(BA5,ISRArrendamiento!$B$10:$MM$993,56,0)</f>
        <v>45200</v>
      </c>
      <c r="BB6" s="261">
        <f>HLOOKUP(BB5,ISRArrendamiento!$B$10:$MM$993,56,0)</f>
        <v>45200</v>
      </c>
      <c r="BC6" s="261">
        <f>HLOOKUP(BC5,ISRArrendamiento!$B$10:$MM$993,56,0)</f>
        <v>45200</v>
      </c>
      <c r="BD6" s="261">
        <f>HLOOKUP(BD5,ISRArrendamiento!$B$10:$MM$993,56,0)</f>
        <v>45200</v>
      </c>
      <c r="BE6" s="261">
        <f>HLOOKUP(BE5,ISRArrendamiento!$B$10:$MM$993,56,0)</f>
        <v>45200</v>
      </c>
      <c r="BF6" s="261">
        <f>HLOOKUP(BF5,ISRArrendamiento!$B$10:$MM$993,56,0)</f>
        <v>45200</v>
      </c>
      <c r="BG6" s="261">
        <f>HLOOKUP(BG5,ISRArrendamiento!$B$10:$MM$993,56,0)</f>
        <v>45200</v>
      </c>
      <c r="BH6" s="261">
        <f>HLOOKUP(BH5,ISRArrendamiento!$B$10:$MM$993,56,0)</f>
        <v>45200</v>
      </c>
      <c r="BI6" s="261">
        <f>HLOOKUP(BI5,ISRArrendamiento!$B$10:$MM$993,56,0)</f>
        <v>45200</v>
      </c>
      <c r="BJ6" s="261">
        <f>HLOOKUP(BJ5,ISRArrendamiento!$B$10:$MM$993,56,0)</f>
        <v>45200</v>
      </c>
    </row>
    <row r="7" spans="1:62" s="36" customFormat="1">
      <c r="A7" s="262" t="s">
        <v>82</v>
      </c>
      <c r="B7" s="263" t="s">
        <v>81</v>
      </c>
      <c r="C7" s="263">
        <f t="shared" ref="C7:BJ7" si="0">SUBTOTAL(9,C8:C2000)</f>
        <v>0.83790000000000087</v>
      </c>
      <c r="D7" s="263">
        <f t="shared" si="0"/>
        <v>0.82320000000000082</v>
      </c>
      <c r="E7" s="263">
        <f t="shared" si="0"/>
        <v>0.80850000000000077</v>
      </c>
      <c r="F7" s="263">
        <f t="shared" si="0"/>
        <v>0.79380000000000073</v>
      </c>
      <c r="G7" s="263">
        <f t="shared" si="0"/>
        <v>0.77910000000000068</v>
      </c>
      <c r="H7" s="263">
        <f t="shared" si="0"/>
        <v>0.76440000000000063</v>
      </c>
      <c r="I7" s="263">
        <f t="shared" si="0"/>
        <v>0.74970000000000059</v>
      </c>
      <c r="J7" s="263">
        <f t="shared" si="0"/>
        <v>0.73500000000000054</v>
      </c>
      <c r="K7" s="263">
        <f t="shared" si="0"/>
        <v>0.7203000000000005</v>
      </c>
      <c r="L7" s="263">
        <f t="shared" si="0"/>
        <v>0.70560000000000045</v>
      </c>
      <c r="M7" s="263">
        <f t="shared" si="0"/>
        <v>0.6909000000000004</v>
      </c>
      <c r="N7" s="263">
        <f t="shared" si="0"/>
        <v>0.67620000000000036</v>
      </c>
      <c r="O7" s="263">
        <f t="shared" si="0"/>
        <v>0.66150000000000031</v>
      </c>
      <c r="P7" s="263">
        <f t="shared" si="0"/>
        <v>0.64680000000000026</v>
      </c>
      <c r="Q7" s="263">
        <f t="shared" si="0"/>
        <v>0.63210000000000022</v>
      </c>
      <c r="R7" s="263">
        <f t="shared" si="0"/>
        <v>0.61740000000000017</v>
      </c>
      <c r="S7" s="263">
        <f t="shared" si="0"/>
        <v>0.60270000000000012</v>
      </c>
      <c r="T7" s="263">
        <f t="shared" si="0"/>
        <v>0.58800000000000008</v>
      </c>
      <c r="U7" s="263">
        <f t="shared" si="0"/>
        <v>0.57330000000000003</v>
      </c>
      <c r="V7" s="263">
        <f t="shared" si="0"/>
        <v>0.55859999999999999</v>
      </c>
      <c r="W7" s="263">
        <f t="shared" si="0"/>
        <v>0.54389999999999994</v>
      </c>
      <c r="X7" s="263">
        <f t="shared" si="0"/>
        <v>0.52919999999999989</v>
      </c>
      <c r="Y7" s="263">
        <f t="shared" si="0"/>
        <v>0.51449999999999985</v>
      </c>
      <c r="Z7" s="263">
        <f t="shared" si="0"/>
        <v>0.4997999999999998</v>
      </c>
      <c r="AA7" s="263">
        <f t="shared" si="0"/>
        <v>0.48509999999999981</v>
      </c>
      <c r="AB7" s="263">
        <f t="shared" si="0"/>
        <v>0.47039999999999982</v>
      </c>
      <c r="AC7" s="263">
        <f t="shared" si="0"/>
        <v>0.45569999999999983</v>
      </c>
      <c r="AD7" s="263">
        <f t="shared" si="0"/>
        <v>0.44099999999999984</v>
      </c>
      <c r="AE7" s="263">
        <f t="shared" si="0"/>
        <v>0.42629999999999985</v>
      </c>
      <c r="AF7" s="263">
        <f t="shared" si="0"/>
        <v>0.41159999999999985</v>
      </c>
      <c r="AG7" s="263">
        <f t="shared" si="0"/>
        <v>0.39689999999999986</v>
      </c>
      <c r="AH7" s="263">
        <f t="shared" si="0"/>
        <v>0.38219999999999987</v>
      </c>
      <c r="AI7" s="263">
        <f t="shared" si="0"/>
        <v>0.36749999999999988</v>
      </c>
      <c r="AJ7" s="263">
        <f t="shared" si="0"/>
        <v>0.35279999999999989</v>
      </c>
      <c r="AK7" s="263">
        <f t="shared" si="0"/>
        <v>0.3380999999999999</v>
      </c>
      <c r="AL7" s="263">
        <f t="shared" si="0"/>
        <v>0.32339999999999991</v>
      </c>
      <c r="AM7" s="263">
        <f t="shared" si="0"/>
        <v>0.30869999999999992</v>
      </c>
      <c r="AN7" s="263">
        <f t="shared" si="0"/>
        <v>0.29399999999999993</v>
      </c>
      <c r="AO7" s="263">
        <f t="shared" si="0"/>
        <v>0.27929999999999994</v>
      </c>
      <c r="AP7" s="263">
        <f t="shared" si="0"/>
        <v>0.26459999999999995</v>
      </c>
      <c r="AQ7" s="263">
        <f t="shared" si="0"/>
        <v>0.24989999999999993</v>
      </c>
      <c r="AR7" s="263">
        <f t="shared" si="0"/>
        <v>0.23519999999999994</v>
      </c>
      <c r="AS7" s="263">
        <f t="shared" si="0"/>
        <v>0.22049999999999995</v>
      </c>
      <c r="AT7" s="263">
        <f t="shared" si="0"/>
        <v>0.20579999999999996</v>
      </c>
      <c r="AU7" s="263">
        <f t="shared" si="0"/>
        <v>0.19109999999999996</v>
      </c>
      <c r="AV7" s="263">
        <f t="shared" si="0"/>
        <v>0.17639999999999997</v>
      </c>
      <c r="AW7" s="263">
        <f t="shared" si="0"/>
        <v>0.16169999999999998</v>
      </c>
      <c r="AX7" s="263">
        <f t="shared" si="0"/>
        <v>0.14699999999999999</v>
      </c>
      <c r="AY7" s="263">
        <f t="shared" si="0"/>
        <v>0.1323</v>
      </c>
      <c r="AZ7" s="263">
        <f t="shared" si="0"/>
        <v>0.11760000000000001</v>
      </c>
      <c r="BA7" s="263">
        <f t="shared" si="0"/>
        <v>0.10290000000000001</v>
      </c>
      <c r="BB7" s="263">
        <f t="shared" si="0"/>
        <v>8.8200000000000001E-2</v>
      </c>
      <c r="BC7" s="263">
        <f t="shared" si="0"/>
        <v>7.3499999999999996E-2</v>
      </c>
      <c r="BD7" s="263">
        <f t="shared" si="0"/>
        <v>5.8799999999999998E-2</v>
      </c>
      <c r="BE7" s="263">
        <f t="shared" si="0"/>
        <v>4.41E-2</v>
      </c>
      <c r="BF7" s="263">
        <f t="shared" si="0"/>
        <v>2.9399999999999999E-2</v>
      </c>
      <c r="BG7" s="263">
        <f t="shared" si="0"/>
        <v>1.47E-2</v>
      </c>
      <c r="BH7" s="263">
        <f t="shared" si="0"/>
        <v>0</v>
      </c>
      <c r="BI7" s="263">
        <f t="shared" si="0"/>
        <v>0</v>
      </c>
      <c r="BJ7" s="263">
        <f t="shared" si="0"/>
        <v>0</v>
      </c>
    </row>
    <row r="8" spans="1:62">
      <c r="A8" s="252">
        <v>43466</v>
      </c>
      <c r="B8" s="253">
        <v>1.47E-2</v>
      </c>
      <c r="C8" s="37">
        <f>IF($A8=C$5,0,IF(AND($A8&gt;=C$5,C$5&lt;=C$6,$A8&lt;=C$6),$B8,0))</f>
        <v>0</v>
      </c>
      <c r="D8" s="37">
        <f t="shared" ref="D8:BJ12" si="1">IF($A8=D$5,0,IF(AND($A8&gt;=D$5,D$5&lt;=D$6,$A8&lt;=D$6),$B8,0))</f>
        <v>0</v>
      </c>
      <c r="E8" s="37">
        <f t="shared" si="1"/>
        <v>0</v>
      </c>
      <c r="F8" s="37">
        <f t="shared" si="1"/>
        <v>0</v>
      </c>
      <c r="G8" s="37">
        <f t="shared" si="1"/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0</v>
      </c>
      <c r="U8" s="37">
        <f t="shared" si="1"/>
        <v>0</v>
      </c>
      <c r="V8" s="37">
        <f t="shared" si="1"/>
        <v>0</v>
      </c>
      <c r="W8" s="37">
        <f t="shared" si="1"/>
        <v>0</v>
      </c>
      <c r="X8" s="37">
        <f t="shared" si="1"/>
        <v>0</v>
      </c>
      <c r="Y8" s="37">
        <f t="shared" si="1"/>
        <v>0</v>
      </c>
      <c r="Z8" s="37">
        <f t="shared" si="1"/>
        <v>0</v>
      </c>
      <c r="AA8" s="37">
        <f t="shared" si="1"/>
        <v>0</v>
      </c>
      <c r="AB8" s="37">
        <f t="shared" si="1"/>
        <v>0</v>
      </c>
      <c r="AC8" s="37">
        <f t="shared" si="1"/>
        <v>0</v>
      </c>
      <c r="AD8" s="37">
        <f t="shared" si="1"/>
        <v>0</v>
      </c>
      <c r="AE8" s="37">
        <f t="shared" si="1"/>
        <v>0</v>
      </c>
      <c r="AF8" s="37">
        <f t="shared" si="1"/>
        <v>0</v>
      </c>
      <c r="AG8" s="37">
        <f t="shared" si="1"/>
        <v>0</v>
      </c>
      <c r="AH8" s="37">
        <f t="shared" si="1"/>
        <v>0</v>
      </c>
      <c r="AI8" s="37">
        <f t="shared" si="1"/>
        <v>0</v>
      </c>
      <c r="AJ8" s="37">
        <f t="shared" si="1"/>
        <v>0</v>
      </c>
      <c r="AK8" s="37">
        <f t="shared" si="1"/>
        <v>0</v>
      </c>
      <c r="AL8" s="37">
        <f t="shared" si="1"/>
        <v>0</v>
      </c>
      <c r="AM8" s="37">
        <f t="shared" si="1"/>
        <v>0</v>
      </c>
      <c r="AN8" s="37">
        <f t="shared" si="1"/>
        <v>0</v>
      </c>
      <c r="AO8" s="37">
        <f t="shared" si="1"/>
        <v>0</v>
      </c>
      <c r="AP8" s="37">
        <f t="shared" si="1"/>
        <v>0</v>
      </c>
      <c r="AQ8" s="37">
        <f t="shared" si="1"/>
        <v>0</v>
      </c>
      <c r="AR8" s="37">
        <f t="shared" si="1"/>
        <v>0</v>
      </c>
      <c r="AS8" s="37">
        <f t="shared" si="1"/>
        <v>0</v>
      </c>
      <c r="AT8" s="37">
        <f t="shared" si="1"/>
        <v>0</v>
      </c>
      <c r="AU8" s="37">
        <f t="shared" si="1"/>
        <v>0</v>
      </c>
      <c r="AV8" s="37">
        <f t="shared" si="1"/>
        <v>0</v>
      </c>
      <c r="AW8" s="37">
        <f t="shared" si="1"/>
        <v>0</v>
      </c>
      <c r="AX8" s="37">
        <f t="shared" si="1"/>
        <v>0</v>
      </c>
      <c r="AY8" s="37">
        <f t="shared" si="1"/>
        <v>0</v>
      </c>
      <c r="AZ8" s="37">
        <f t="shared" si="1"/>
        <v>0</v>
      </c>
      <c r="BA8" s="37">
        <f t="shared" si="1"/>
        <v>0</v>
      </c>
      <c r="BB8" s="37">
        <f t="shared" si="1"/>
        <v>0</v>
      </c>
      <c r="BC8" s="37">
        <f t="shared" si="1"/>
        <v>0</v>
      </c>
      <c r="BD8" s="37">
        <f t="shared" si="1"/>
        <v>0</v>
      </c>
      <c r="BE8" s="37">
        <f t="shared" si="1"/>
        <v>0</v>
      </c>
      <c r="BF8" s="37">
        <f t="shared" si="1"/>
        <v>0</v>
      </c>
      <c r="BG8" s="37">
        <f t="shared" si="1"/>
        <v>0</v>
      </c>
      <c r="BH8" s="37">
        <f t="shared" si="1"/>
        <v>0</v>
      </c>
      <c r="BI8" s="37">
        <f t="shared" si="1"/>
        <v>0</v>
      </c>
      <c r="BJ8" s="37">
        <f t="shared" si="1"/>
        <v>0</v>
      </c>
    </row>
    <row r="9" spans="1:62">
      <c r="A9" s="252">
        <v>43497</v>
      </c>
      <c r="B9" s="253">
        <v>1.47E-2</v>
      </c>
      <c r="C9" s="37">
        <f t="shared" ref="C9:R67" si="2">IF($A9=C$5,0,IF(AND($A9&gt;=C$5,C$5&lt;=C$6,$A9&lt;=C$6),$B9,0))</f>
        <v>1.47E-2</v>
      </c>
      <c r="D9" s="37">
        <f t="shared" si="2"/>
        <v>0</v>
      </c>
      <c r="E9" s="37">
        <f t="shared" si="2"/>
        <v>0</v>
      </c>
      <c r="F9" s="37">
        <f t="shared" si="2"/>
        <v>0</v>
      </c>
      <c r="G9" s="37">
        <f t="shared" si="2"/>
        <v>0</v>
      </c>
      <c r="H9" s="37">
        <f t="shared" si="2"/>
        <v>0</v>
      </c>
      <c r="I9" s="37">
        <f t="shared" si="2"/>
        <v>0</v>
      </c>
      <c r="J9" s="37">
        <f t="shared" si="2"/>
        <v>0</v>
      </c>
      <c r="K9" s="37">
        <f t="shared" si="2"/>
        <v>0</v>
      </c>
      <c r="L9" s="37">
        <f t="shared" si="2"/>
        <v>0</v>
      </c>
      <c r="M9" s="37">
        <f t="shared" si="2"/>
        <v>0</v>
      </c>
      <c r="N9" s="37">
        <f t="shared" si="2"/>
        <v>0</v>
      </c>
      <c r="O9" s="37">
        <f t="shared" si="2"/>
        <v>0</v>
      </c>
      <c r="P9" s="37">
        <f t="shared" si="2"/>
        <v>0</v>
      </c>
      <c r="Q9" s="37">
        <f t="shared" si="2"/>
        <v>0</v>
      </c>
      <c r="R9" s="37">
        <f t="shared" si="2"/>
        <v>0</v>
      </c>
      <c r="S9" s="37">
        <f t="shared" si="1"/>
        <v>0</v>
      </c>
      <c r="T9" s="37">
        <f t="shared" si="1"/>
        <v>0</v>
      </c>
      <c r="U9" s="37">
        <f t="shared" si="1"/>
        <v>0</v>
      </c>
      <c r="V9" s="37">
        <f t="shared" si="1"/>
        <v>0</v>
      </c>
      <c r="W9" s="37">
        <f t="shared" si="1"/>
        <v>0</v>
      </c>
      <c r="X9" s="37">
        <f t="shared" si="1"/>
        <v>0</v>
      </c>
      <c r="Y9" s="37">
        <f t="shared" si="1"/>
        <v>0</v>
      </c>
      <c r="Z9" s="37">
        <f t="shared" si="1"/>
        <v>0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7">
        <f t="shared" si="1"/>
        <v>0</v>
      </c>
      <c r="AI9" s="37">
        <f t="shared" si="1"/>
        <v>0</v>
      </c>
      <c r="AJ9" s="37">
        <f t="shared" si="1"/>
        <v>0</v>
      </c>
      <c r="AK9" s="37">
        <f t="shared" si="1"/>
        <v>0</v>
      </c>
      <c r="AL9" s="37">
        <f t="shared" si="1"/>
        <v>0</v>
      </c>
      <c r="AM9" s="37">
        <f t="shared" si="1"/>
        <v>0</v>
      </c>
      <c r="AN9" s="37">
        <f t="shared" si="1"/>
        <v>0</v>
      </c>
      <c r="AO9" s="37">
        <f t="shared" si="1"/>
        <v>0</v>
      </c>
      <c r="AP9" s="37">
        <f t="shared" si="1"/>
        <v>0</v>
      </c>
      <c r="AQ9" s="37">
        <f t="shared" si="1"/>
        <v>0</v>
      </c>
      <c r="AR9" s="37">
        <f t="shared" si="1"/>
        <v>0</v>
      </c>
      <c r="AS9" s="37">
        <f t="shared" si="1"/>
        <v>0</v>
      </c>
      <c r="AT9" s="37">
        <f t="shared" si="1"/>
        <v>0</v>
      </c>
      <c r="AU9" s="37">
        <f t="shared" si="1"/>
        <v>0</v>
      </c>
      <c r="AV9" s="37">
        <f t="shared" si="1"/>
        <v>0</v>
      </c>
      <c r="AW9" s="37">
        <f t="shared" si="1"/>
        <v>0</v>
      </c>
      <c r="AX9" s="37">
        <f t="shared" si="1"/>
        <v>0</v>
      </c>
      <c r="AY9" s="37">
        <f t="shared" si="1"/>
        <v>0</v>
      </c>
      <c r="AZ9" s="37">
        <f t="shared" si="1"/>
        <v>0</v>
      </c>
      <c r="BA9" s="37">
        <f t="shared" si="1"/>
        <v>0</v>
      </c>
      <c r="BB9" s="37">
        <f t="shared" si="1"/>
        <v>0</v>
      </c>
      <c r="BC9" s="37">
        <f t="shared" si="1"/>
        <v>0</v>
      </c>
      <c r="BD9" s="37">
        <f t="shared" si="1"/>
        <v>0</v>
      </c>
      <c r="BE9" s="37">
        <f t="shared" si="1"/>
        <v>0</v>
      </c>
      <c r="BF9" s="37">
        <f t="shared" si="1"/>
        <v>0</v>
      </c>
      <c r="BG9" s="37">
        <f t="shared" si="1"/>
        <v>0</v>
      </c>
      <c r="BH9" s="37">
        <f t="shared" si="1"/>
        <v>0</v>
      </c>
      <c r="BI9" s="37">
        <f t="shared" si="1"/>
        <v>0</v>
      </c>
      <c r="BJ9" s="37">
        <f t="shared" si="1"/>
        <v>0</v>
      </c>
    </row>
    <row r="10" spans="1:62">
      <c r="A10" s="252">
        <v>43525</v>
      </c>
      <c r="B10" s="253">
        <v>1.47E-2</v>
      </c>
      <c r="C10" s="37">
        <f t="shared" si="2"/>
        <v>1.47E-2</v>
      </c>
      <c r="D10" s="37">
        <f t="shared" si="1"/>
        <v>1.47E-2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 t="shared" si="1"/>
        <v>0</v>
      </c>
      <c r="Q10" s="37">
        <f t="shared" si="1"/>
        <v>0</v>
      </c>
      <c r="R10" s="37">
        <f t="shared" si="1"/>
        <v>0</v>
      </c>
      <c r="S10" s="37">
        <f t="shared" si="1"/>
        <v>0</v>
      </c>
      <c r="T10" s="37">
        <f t="shared" si="1"/>
        <v>0</v>
      </c>
      <c r="U10" s="37">
        <f t="shared" si="1"/>
        <v>0</v>
      </c>
      <c r="V10" s="37">
        <f t="shared" si="1"/>
        <v>0</v>
      </c>
      <c r="W10" s="37">
        <f t="shared" si="1"/>
        <v>0</v>
      </c>
      <c r="X10" s="37">
        <f t="shared" si="1"/>
        <v>0</v>
      </c>
      <c r="Y10" s="37">
        <f t="shared" si="1"/>
        <v>0</v>
      </c>
      <c r="Z10" s="37">
        <f t="shared" si="1"/>
        <v>0</v>
      </c>
      <c r="AA10" s="37">
        <f t="shared" si="1"/>
        <v>0</v>
      </c>
      <c r="AB10" s="37">
        <f t="shared" si="1"/>
        <v>0</v>
      </c>
      <c r="AC10" s="37">
        <f t="shared" si="1"/>
        <v>0</v>
      </c>
      <c r="AD10" s="37">
        <f t="shared" si="1"/>
        <v>0</v>
      </c>
      <c r="AE10" s="37">
        <f t="shared" si="1"/>
        <v>0</v>
      </c>
      <c r="AF10" s="37">
        <f t="shared" si="1"/>
        <v>0</v>
      </c>
      <c r="AG10" s="37">
        <f t="shared" si="1"/>
        <v>0</v>
      </c>
      <c r="AH10" s="37">
        <f t="shared" si="1"/>
        <v>0</v>
      </c>
      <c r="AI10" s="37">
        <f t="shared" si="1"/>
        <v>0</v>
      </c>
      <c r="AJ10" s="37">
        <f t="shared" si="1"/>
        <v>0</v>
      </c>
      <c r="AK10" s="37">
        <f t="shared" si="1"/>
        <v>0</v>
      </c>
      <c r="AL10" s="37">
        <f t="shared" si="1"/>
        <v>0</v>
      </c>
      <c r="AM10" s="37">
        <f t="shared" si="1"/>
        <v>0</v>
      </c>
      <c r="AN10" s="37">
        <f t="shared" si="1"/>
        <v>0</v>
      </c>
      <c r="AO10" s="37">
        <f t="shared" si="1"/>
        <v>0</v>
      </c>
      <c r="AP10" s="37">
        <f t="shared" si="1"/>
        <v>0</v>
      </c>
      <c r="AQ10" s="37">
        <f t="shared" si="1"/>
        <v>0</v>
      </c>
      <c r="AR10" s="37">
        <f t="shared" si="1"/>
        <v>0</v>
      </c>
      <c r="AS10" s="37">
        <f t="shared" si="1"/>
        <v>0</v>
      </c>
      <c r="AT10" s="37">
        <f t="shared" si="1"/>
        <v>0</v>
      </c>
      <c r="AU10" s="37">
        <f t="shared" si="1"/>
        <v>0</v>
      </c>
      <c r="AV10" s="37">
        <f t="shared" si="1"/>
        <v>0</v>
      </c>
      <c r="AW10" s="37">
        <f t="shared" si="1"/>
        <v>0</v>
      </c>
      <c r="AX10" s="37">
        <f t="shared" si="1"/>
        <v>0</v>
      </c>
      <c r="AY10" s="37">
        <f t="shared" si="1"/>
        <v>0</v>
      </c>
      <c r="AZ10" s="37">
        <f t="shared" si="1"/>
        <v>0</v>
      </c>
      <c r="BA10" s="37">
        <f t="shared" si="1"/>
        <v>0</v>
      </c>
      <c r="BB10" s="37">
        <f t="shared" si="1"/>
        <v>0</v>
      </c>
      <c r="BC10" s="37">
        <f t="shared" si="1"/>
        <v>0</v>
      </c>
      <c r="BD10" s="37">
        <f t="shared" si="1"/>
        <v>0</v>
      </c>
      <c r="BE10" s="37">
        <f t="shared" si="1"/>
        <v>0</v>
      </c>
      <c r="BF10" s="37">
        <f t="shared" si="1"/>
        <v>0</v>
      </c>
      <c r="BG10" s="37">
        <f t="shared" si="1"/>
        <v>0</v>
      </c>
      <c r="BH10" s="37">
        <f t="shared" si="1"/>
        <v>0</v>
      </c>
      <c r="BI10" s="37">
        <f t="shared" si="1"/>
        <v>0</v>
      </c>
      <c r="BJ10" s="37">
        <f t="shared" si="1"/>
        <v>0</v>
      </c>
    </row>
    <row r="11" spans="1:62">
      <c r="A11" s="252">
        <v>43556</v>
      </c>
      <c r="B11" s="253">
        <v>1.47E-2</v>
      </c>
      <c r="C11" s="37">
        <f t="shared" si="2"/>
        <v>1.47E-2</v>
      </c>
      <c r="D11" s="37">
        <f t="shared" si="1"/>
        <v>1.47E-2</v>
      </c>
      <c r="E11" s="37">
        <f t="shared" si="1"/>
        <v>1.47E-2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  <c r="L11" s="37">
        <f t="shared" si="1"/>
        <v>0</v>
      </c>
      <c r="M11" s="37">
        <f t="shared" si="1"/>
        <v>0</v>
      </c>
      <c r="N11" s="37">
        <f t="shared" si="1"/>
        <v>0</v>
      </c>
      <c r="O11" s="37">
        <f t="shared" si="1"/>
        <v>0</v>
      </c>
      <c r="P11" s="37">
        <f t="shared" si="1"/>
        <v>0</v>
      </c>
      <c r="Q11" s="37">
        <f t="shared" si="1"/>
        <v>0</v>
      </c>
      <c r="R11" s="37">
        <f t="shared" si="1"/>
        <v>0</v>
      </c>
      <c r="S11" s="37">
        <f t="shared" si="1"/>
        <v>0</v>
      </c>
      <c r="T11" s="37">
        <f t="shared" si="1"/>
        <v>0</v>
      </c>
      <c r="U11" s="37">
        <f t="shared" si="1"/>
        <v>0</v>
      </c>
      <c r="V11" s="37">
        <f t="shared" si="1"/>
        <v>0</v>
      </c>
      <c r="W11" s="37">
        <f t="shared" si="1"/>
        <v>0</v>
      </c>
      <c r="X11" s="37">
        <f t="shared" si="1"/>
        <v>0</v>
      </c>
      <c r="Y11" s="37">
        <f t="shared" si="1"/>
        <v>0</v>
      </c>
      <c r="Z11" s="37">
        <f t="shared" si="1"/>
        <v>0</v>
      </c>
      <c r="AA11" s="37">
        <f t="shared" si="1"/>
        <v>0</v>
      </c>
      <c r="AB11" s="37">
        <f t="shared" si="1"/>
        <v>0</v>
      </c>
      <c r="AC11" s="37">
        <f t="shared" si="1"/>
        <v>0</v>
      </c>
      <c r="AD11" s="37">
        <f t="shared" si="1"/>
        <v>0</v>
      </c>
      <c r="AE11" s="37">
        <f t="shared" si="1"/>
        <v>0</v>
      </c>
      <c r="AF11" s="37">
        <f t="shared" si="1"/>
        <v>0</v>
      </c>
      <c r="AG11" s="37">
        <f t="shared" si="1"/>
        <v>0</v>
      </c>
      <c r="AH11" s="37">
        <f t="shared" si="1"/>
        <v>0</v>
      </c>
      <c r="AI11" s="37">
        <f t="shared" si="1"/>
        <v>0</v>
      </c>
      <c r="AJ11" s="37">
        <f t="shared" si="1"/>
        <v>0</v>
      </c>
      <c r="AK11" s="37">
        <f t="shared" si="1"/>
        <v>0</v>
      </c>
      <c r="AL11" s="37">
        <f t="shared" si="1"/>
        <v>0</v>
      </c>
      <c r="AM11" s="37">
        <f t="shared" si="1"/>
        <v>0</v>
      </c>
      <c r="AN11" s="37">
        <f t="shared" si="1"/>
        <v>0</v>
      </c>
      <c r="AO11" s="37">
        <f t="shared" si="1"/>
        <v>0</v>
      </c>
      <c r="AP11" s="37">
        <f t="shared" si="1"/>
        <v>0</v>
      </c>
      <c r="AQ11" s="37">
        <f t="shared" si="1"/>
        <v>0</v>
      </c>
      <c r="AR11" s="37">
        <f t="shared" si="1"/>
        <v>0</v>
      </c>
      <c r="AS11" s="37">
        <f t="shared" si="1"/>
        <v>0</v>
      </c>
      <c r="AT11" s="37">
        <f t="shared" si="1"/>
        <v>0</v>
      </c>
      <c r="AU11" s="37">
        <f t="shared" si="1"/>
        <v>0</v>
      </c>
      <c r="AV11" s="37">
        <f t="shared" si="1"/>
        <v>0</v>
      </c>
      <c r="AW11" s="37">
        <f t="shared" si="1"/>
        <v>0</v>
      </c>
      <c r="AX11" s="37">
        <f t="shared" si="1"/>
        <v>0</v>
      </c>
      <c r="AY11" s="37">
        <f t="shared" si="1"/>
        <v>0</v>
      </c>
      <c r="AZ11" s="37">
        <f t="shared" si="1"/>
        <v>0</v>
      </c>
      <c r="BA11" s="37">
        <f t="shared" si="1"/>
        <v>0</v>
      </c>
      <c r="BB11" s="37">
        <f t="shared" si="1"/>
        <v>0</v>
      </c>
      <c r="BC11" s="37">
        <f t="shared" si="1"/>
        <v>0</v>
      </c>
      <c r="BD11" s="37">
        <f t="shared" si="1"/>
        <v>0</v>
      </c>
      <c r="BE11" s="37">
        <f t="shared" si="1"/>
        <v>0</v>
      </c>
      <c r="BF11" s="37">
        <f t="shared" si="1"/>
        <v>0</v>
      </c>
      <c r="BG11" s="37">
        <f t="shared" si="1"/>
        <v>0</v>
      </c>
      <c r="BH11" s="37">
        <f t="shared" si="1"/>
        <v>0</v>
      </c>
      <c r="BI11" s="37">
        <f t="shared" si="1"/>
        <v>0</v>
      </c>
      <c r="BJ11" s="37">
        <f t="shared" si="1"/>
        <v>0</v>
      </c>
    </row>
    <row r="12" spans="1:62">
      <c r="A12" s="252">
        <v>43586</v>
      </c>
      <c r="B12" s="253">
        <v>1.47E-2</v>
      </c>
      <c r="C12" s="37">
        <f t="shared" si="2"/>
        <v>1.47E-2</v>
      </c>
      <c r="D12" s="37">
        <f t="shared" si="1"/>
        <v>1.47E-2</v>
      </c>
      <c r="E12" s="37">
        <f t="shared" si="1"/>
        <v>1.47E-2</v>
      </c>
      <c r="F12" s="37">
        <f t="shared" si="1"/>
        <v>1.47E-2</v>
      </c>
      <c r="G12" s="37">
        <f t="shared" si="1"/>
        <v>0</v>
      </c>
      <c r="H12" s="37">
        <f t="shared" si="1"/>
        <v>0</v>
      </c>
      <c r="I12" s="37">
        <f t="shared" si="1"/>
        <v>0</v>
      </c>
      <c r="J12" s="37">
        <f t="shared" si="1"/>
        <v>0</v>
      </c>
      <c r="K12" s="37">
        <f t="shared" si="1"/>
        <v>0</v>
      </c>
      <c r="L12" s="37">
        <f t="shared" si="1"/>
        <v>0</v>
      </c>
      <c r="M12" s="37">
        <f t="shared" si="1"/>
        <v>0</v>
      </c>
      <c r="N12" s="37">
        <f t="shared" si="1"/>
        <v>0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37">
        <f t="shared" si="1"/>
        <v>0</v>
      </c>
      <c r="S12" s="37">
        <f t="shared" si="1"/>
        <v>0</v>
      </c>
      <c r="T12" s="37">
        <f t="shared" si="1"/>
        <v>0</v>
      </c>
      <c r="U12" s="37">
        <f t="shared" si="1"/>
        <v>0</v>
      </c>
      <c r="V12" s="37">
        <f t="shared" si="1"/>
        <v>0</v>
      </c>
      <c r="W12" s="37">
        <f t="shared" si="1"/>
        <v>0</v>
      </c>
      <c r="X12" s="37">
        <f t="shared" si="1"/>
        <v>0</v>
      </c>
      <c r="Y12" s="37">
        <f t="shared" si="1"/>
        <v>0</v>
      </c>
      <c r="Z12" s="37">
        <f t="shared" si="1"/>
        <v>0</v>
      </c>
      <c r="AA12" s="37">
        <f t="shared" si="1"/>
        <v>0</v>
      </c>
      <c r="AB12" s="37">
        <f t="shared" si="1"/>
        <v>0</v>
      </c>
      <c r="AC12" s="37">
        <f t="shared" si="1"/>
        <v>0</v>
      </c>
      <c r="AD12" s="37">
        <f t="shared" si="1"/>
        <v>0</v>
      </c>
      <c r="AE12" s="37">
        <f t="shared" si="1"/>
        <v>0</v>
      </c>
      <c r="AF12" s="37">
        <f t="shared" si="1"/>
        <v>0</v>
      </c>
      <c r="AG12" s="37">
        <f t="shared" si="1"/>
        <v>0</v>
      </c>
      <c r="AH12" s="37">
        <f t="shared" si="1"/>
        <v>0</v>
      </c>
      <c r="AI12" s="37">
        <f t="shared" si="1"/>
        <v>0</v>
      </c>
      <c r="AJ12" s="37">
        <f t="shared" si="1"/>
        <v>0</v>
      </c>
      <c r="AK12" s="37">
        <f t="shared" si="1"/>
        <v>0</v>
      </c>
      <c r="AL12" s="37">
        <f t="shared" ref="D12:BJ16" si="3">IF($A12=AL$5,0,IF(AND($A12&gt;=AL$5,AL$5&lt;=AL$6,$A12&lt;=AL$6),$B12,0))</f>
        <v>0</v>
      </c>
      <c r="AM12" s="37">
        <f t="shared" si="3"/>
        <v>0</v>
      </c>
      <c r="AN12" s="37">
        <f t="shared" si="3"/>
        <v>0</v>
      </c>
      <c r="AO12" s="37">
        <f t="shared" si="3"/>
        <v>0</v>
      </c>
      <c r="AP12" s="37">
        <f t="shared" si="3"/>
        <v>0</v>
      </c>
      <c r="AQ12" s="37">
        <f t="shared" si="3"/>
        <v>0</v>
      </c>
      <c r="AR12" s="37">
        <f t="shared" si="3"/>
        <v>0</v>
      </c>
      <c r="AS12" s="37">
        <f t="shared" si="3"/>
        <v>0</v>
      </c>
      <c r="AT12" s="37">
        <f t="shared" si="3"/>
        <v>0</v>
      </c>
      <c r="AU12" s="37">
        <f t="shared" si="3"/>
        <v>0</v>
      </c>
      <c r="AV12" s="37">
        <f t="shared" si="3"/>
        <v>0</v>
      </c>
      <c r="AW12" s="37">
        <f t="shared" si="3"/>
        <v>0</v>
      </c>
      <c r="AX12" s="37">
        <f t="shared" si="3"/>
        <v>0</v>
      </c>
      <c r="AY12" s="37">
        <f t="shared" si="3"/>
        <v>0</v>
      </c>
      <c r="AZ12" s="37">
        <f t="shared" si="3"/>
        <v>0</v>
      </c>
      <c r="BA12" s="37">
        <f t="shared" si="3"/>
        <v>0</v>
      </c>
      <c r="BB12" s="37">
        <f t="shared" si="3"/>
        <v>0</v>
      </c>
      <c r="BC12" s="37">
        <f t="shared" si="3"/>
        <v>0</v>
      </c>
      <c r="BD12" s="37">
        <f t="shared" si="3"/>
        <v>0</v>
      </c>
      <c r="BE12" s="37">
        <f t="shared" si="3"/>
        <v>0</v>
      </c>
      <c r="BF12" s="37">
        <f t="shared" si="3"/>
        <v>0</v>
      </c>
      <c r="BG12" s="37">
        <f t="shared" si="3"/>
        <v>0</v>
      </c>
      <c r="BH12" s="37">
        <f t="shared" si="3"/>
        <v>0</v>
      </c>
      <c r="BI12" s="37">
        <f t="shared" si="3"/>
        <v>0</v>
      </c>
      <c r="BJ12" s="37">
        <f t="shared" si="3"/>
        <v>0</v>
      </c>
    </row>
    <row r="13" spans="1:62">
      <c r="A13" s="252">
        <v>43617</v>
      </c>
      <c r="B13" s="253">
        <v>1.47E-2</v>
      </c>
      <c r="C13" s="37">
        <f t="shared" si="2"/>
        <v>1.47E-2</v>
      </c>
      <c r="D13" s="37">
        <f t="shared" si="3"/>
        <v>1.47E-2</v>
      </c>
      <c r="E13" s="37">
        <f t="shared" si="3"/>
        <v>1.47E-2</v>
      </c>
      <c r="F13" s="37">
        <f t="shared" si="3"/>
        <v>1.47E-2</v>
      </c>
      <c r="G13" s="37">
        <f t="shared" si="3"/>
        <v>1.47E-2</v>
      </c>
      <c r="H13" s="37">
        <f t="shared" si="3"/>
        <v>0</v>
      </c>
      <c r="I13" s="37">
        <f t="shared" si="3"/>
        <v>0</v>
      </c>
      <c r="J13" s="37">
        <f t="shared" si="3"/>
        <v>0</v>
      </c>
      <c r="K13" s="37">
        <f t="shared" si="3"/>
        <v>0</v>
      </c>
      <c r="L13" s="37">
        <f t="shared" si="3"/>
        <v>0</v>
      </c>
      <c r="M13" s="37">
        <f t="shared" si="3"/>
        <v>0</v>
      </c>
      <c r="N13" s="37">
        <f t="shared" si="3"/>
        <v>0</v>
      </c>
      <c r="O13" s="37">
        <f t="shared" si="3"/>
        <v>0</v>
      </c>
      <c r="P13" s="37">
        <f t="shared" si="3"/>
        <v>0</v>
      </c>
      <c r="Q13" s="37">
        <f t="shared" si="3"/>
        <v>0</v>
      </c>
      <c r="R13" s="37">
        <f t="shared" si="3"/>
        <v>0</v>
      </c>
      <c r="S13" s="37">
        <f t="shared" si="3"/>
        <v>0</v>
      </c>
      <c r="T13" s="37">
        <f t="shared" si="3"/>
        <v>0</v>
      </c>
      <c r="U13" s="37">
        <f t="shared" si="3"/>
        <v>0</v>
      </c>
      <c r="V13" s="37">
        <f t="shared" si="3"/>
        <v>0</v>
      </c>
      <c r="W13" s="37">
        <f t="shared" si="3"/>
        <v>0</v>
      </c>
      <c r="X13" s="37">
        <f t="shared" si="3"/>
        <v>0</v>
      </c>
      <c r="Y13" s="37">
        <f t="shared" si="3"/>
        <v>0</v>
      </c>
      <c r="Z13" s="37">
        <f t="shared" si="3"/>
        <v>0</v>
      </c>
      <c r="AA13" s="37">
        <f t="shared" si="3"/>
        <v>0</v>
      </c>
      <c r="AB13" s="37">
        <f t="shared" si="3"/>
        <v>0</v>
      </c>
      <c r="AC13" s="37">
        <f t="shared" si="3"/>
        <v>0</v>
      </c>
      <c r="AD13" s="37">
        <f t="shared" si="3"/>
        <v>0</v>
      </c>
      <c r="AE13" s="37">
        <f t="shared" si="3"/>
        <v>0</v>
      </c>
      <c r="AF13" s="37">
        <f t="shared" si="3"/>
        <v>0</v>
      </c>
      <c r="AG13" s="37">
        <f t="shared" si="3"/>
        <v>0</v>
      </c>
      <c r="AH13" s="37">
        <f t="shared" si="3"/>
        <v>0</v>
      </c>
      <c r="AI13" s="37">
        <f t="shared" si="3"/>
        <v>0</v>
      </c>
      <c r="AJ13" s="37">
        <f t="shared" si="3"/>
        <v>0</v>
      </c>
      <c r="AK13" s="37">
        <f t="shared" si="3"/>
        <v>0</v>
      </c>
      <c r="AL13" s="37">
        <f t="shared" si="3"/>
        <v>0</v>
      </c>
      <c r="AM13" s="37">
        <f t="shared" si="3"/>
        <v>0</v>
      </c>
      <c r="AN13" s="37">
        <f t="shared" si="3"/>
        <v>0</v>
      </c>
      <c r="AO13" s="37">
        <f t="shared" si="3"/>
        <v>0</v>
      </c>
      <c r="AP13" s="37">
        <f t="shared" si="3"/>
        <v>0</v>
      </c>
      <c r="AQ13" s="37">
        <f t="shared" si="3"/>
        <v>0</v>
      </c>
      <c r="AR13" s="37">
        <f t="shared" si="3"/>
        <v>0</v>
      </c>
      <c r="AS13" s="37">
        <f t="shared" si="3"/>
        <v>0</v>
      </c>
      <c r="AT13" s="37">
        <f t="shared" si="3"/>
        <v>0</v>
      </c>
      <c r="AU13" s="37">
        <f t="shared" si="3"/>
        <v>0</v>
      </c>
      <c r="AV13" s="37">
        <f t="shared" si="3"/>
        <v>0</v>
      </c>
      <c r="AW13" s="37">
        <f t="shared" si="3"/>
        <v>0</v>
      </c>
      <c r="AX13" s="37">
        <f t="shared" si="3"/>
        <v>0</v>
      </c>
      <c r="AY13" s="37">
        <f t="shared" si="3"/>
        <v>0</v>
      </c>
      <c r="AZ13" s="37">
        <f t="shared" si="3"/>
        <v>0</v>
      </c>
      <c r="BA13" s="37">
        <f t="shared" si="3"/>
        <v>0</v>
      </c>
      <c r="BB13" s="37">
        <f t="shared" si="3"/>
        <v>0</v>
      </c>
      <c r="BC13" s="37">
        <f t="shared" si="3"/>
        <v>0</v>
      </c>
      <c r="BD13" s="37">
        <f t="shared" si="3"/>
        <v>0</v>
      </c>
      <c r="BE13" s="37">
        <f t="shared" si="3"/>
        <v>0</v>
      </c>
      <c r="BF13" s="37">
        <f t="shared" si="3"/>
        <v>0</v>
      </c>
      <c r="BG13" s="37">
        <f t="shared" si="3"/>
        <v>0</v>
      </c>
      <c r="BH13" s="37">
        <f t="shared" si="3"/>
        <v>0</v>
      </c>
      <c r="BI13" s="37">
        <f t="shared" si="3"/>
        <v>0</v>
      </c>
      <c r="BJ13" s="37">
        <f t="shared" si="3"/>
        <v>0</v>
      </c>
    </row>
    <row r="14" spans="1:62">
      <c r="A14" s="252">
        <v>43647</v>
      </c>
      <c r="B14" s="253">
        <v>1.47E-2</v>
      </c>
      <c r="C14" s="37">
        <f t="shared" si="2"/>
        <v>1.47E-2</v>
      </c>
      <c r="D14" s="37">
        <f t="shared" si="3"/>
        <v>1.47E-2</v>
      </c>
      <c r="E14" s="37">
        <f t="shared" si="3"/>
        <v>1.47E-2</v>
      </c>
      <c r="F14" s="37">
        <f t="shared" si="3"/>
        <v>1.47E-2</v>
      </c>
      <c r="G14" s="37">
        <f t="shared" si="3"/>
        <v>1.47E-2</v>
      </c>
      <c r="H14" s="37">
        <f t="shared" si="3"/>
        <v>1.47E-2</v>
      </c>
      <c r="I14" s="37">
        <f t="shared" si="3"/>
        <v>0</v>
      </c>
      <c r="J14" s="37">
        <f t="shared" si="3"/>
        <v>0</v>
      </c>
      <c r="K14" s="37">
        <f t="shared" si="3"/>
        <v>0</v>
      </c>
      <c r="L14" s="37">
        <f t="shared" si="3"/>
        <v>0</v>
      </c>
      <c r="M14" s="37">
        <f t="shared" si="3"/>
        <v>0</v>
      </c>
      <c r="N14" s="37">
        <f t="shared" si="3"/>
        <v>0</v>
      </c>
      <c r="O14" s="37">
        <f t="shared" si="3"/>
        <v>0</v>
      </c>
      <c r="P14" s="37">
        <f t="shared" si="3"/>
        <v>0</v>
      </c>
      <c r="Q14" s="37">
        <f t="shared" si="3"/>
        <v>0</v>
      </c>
      <c r="R14" s="37">
        <f t="shared" si="3"/>
        <v>0</v>
      </c>
      <c r="S14" s="37">
        <f t="shared" si="3"/>
        <v>0</v>
      </c>
      <c r="T14" s="37">
        <f t="shared" si="3"/>
        <v>0</v>
      </c>
      <c r="U14" s="37">
        <f t="shared" si="3"/>
        <v>0</v>
      </c>
      <c r="V14" s="37">
        <f t="shared" si="3"/>
        <v>0</v>
      </c>
      <c r="W14" s="37">
        <f t="shared" si="3"/>
        <v>0</v>
      </c>
      <c r="X14" s="37">
        <f t="shared" si="3"/>
        <v>0</v>
      </c>
      <c r="Y14" s="37">
        <f t="shared" si="3"/>
        <v>0</v>
      </c>
      <c r="Z14" s="37">
        <f t="shared" si="3"/>
        <v>0</v>
      </c>
      <c r="AA14" s="37">
        <f t="shared" si="3"/>
        <v>0</v>
      </c>
      <c r="AB14" s="37">
        <f t="shared" si="3"/>
        <v>0</v>
      </c>
      <c r="AC14" s="37">
        <f t="shared" si="3"/>
        <v>0</v>
      </c>
      <c r="AD14" s="37">
        <f t="shared" si="3"/>
        <v>0</v>
      </c>
      <c r="AE14" s="37">
        <f t="shared" si="3"/>
        <v>0</v>
      </c>
      <c r="AF14" s="37">
        <f t="shared" si="3"/>
        <v>0</v>
      </c>
      <c r="AG14" s="37">
        <f t="shared" si="3"/>
        <v>0</v>
      </c>
      <c r="AH14" s="37">
        <f t="shared" si="3"/>
        <v>0</v>
      </c>
      <c r="AI14" s="37">
        <f t="shared" si="3"/>
        <v>0</v>
      </c>
      <c r="AJ14" s="37">
        <f t="shared" si="3"/>
        <v>0</v>
      </c>
      <c r="AK14" s="37">
        <f t="shared" si="3"/>
        <v>0</v>
      </c>
      <c r="AL14" s="37">
        <f t="shared" si="3"/>
        <v>0</v>
      </c>
      <c r="AM14" s="37">
        <f t="shared" si="3"/>
        <v>0</v>
      </c>
      <c r="AN14" s="37">
        <f t="shared" si="3"/>
        <v>0</v>
      </c>
      <c r="AO14" s="37">
        <f t="shared" si="3"/>
        <v>0</v>
      </c>
      <c r="AP14" s="37">
        <f t="shared" si="3"/>
        <v>0</v>
      </c>
      <c r="AQ14" s="37">
        <f t="shared" si="3"/>
        <v>0</v>
      </c>
      <c r="AR14" s="37">
        <f t="shared" si="3"/>
        <v>0</v>
      </c>
      <c r="AS14" s="37">
        <f t="shared" si="3"/>
        <v>0</v>
      </c>
      <c r="AT14" s="37">
        <f t="shared" si="3"/>
        <v>0</v>
      </c>
      <c r="AU14" s="37">
        <f t="shared" si="3"/>
        <v>0</v>
      </c>
      <c r="AV14" s="37">
        <f t="shared" si="3"/>
        <v>0</v>
      </c>
      <c r="AW14" s="37">
        <f t="shared" si="3"/>
        <v>0</v>
      </c>
      <c r="AX14" s="37">
        <f t="shared" si="3"/>
        <v>0</v>
      </c>
      <c r="AY14" s="37">
        <f t="shared" si="3"/>
        <v>0</v>
      </c>
      <c r="AZ14" s="37">
        <f t="shared" si="3"/>
        <v>0</v>
      </c>
      <c r="BA14" s="37">
        <f t="shared" si="3"/>
        <v>0</v>
      </c>
      <c r="BB14" s="37">
        <f t="shared" si="3"/>
        <v>0</v>
      </c>
      <c r="BC14" s="37">
        <f t="shared" si="3"/>
        <v>0</v>
      </c>
      <c r="BD14" s="37">
        <f t="shared" si="3"/>
        <v>0</v>
      </c>
      <c r="BE14" s="37">
        <f t="shared" si="3"/>
        <v>0</v>
      </c>
      <c r="BF14" s="37">
        <f t="shared" si="3"/>
        <v>0</v>
      </c>
      <c r="BG14" s="37">
        <f t="shared" si="3"/>
        <v>0</v>
      </c>
      <c r="BH14" s="37">
        <f t="shared" si="3"/>
        <v>0</v>
      </c>
      <c r="BI14" s="37">
        <f t="shared" si="3"/>
        <v>0</v>
      </c>
      <c r="BJ14" s="37">
        <f t="shared" si="3"/>
        <v>0</v>
      </c>
    </row>
    <row r="15" spans="1:62">
      <c r="A15" s="252">
        <v>43678</v>
      </c>
      <c r="B15" s="253">
        <v>1.47E-2</v>
      </c>
      <c r="C15" s="37">
        <f t="shared" si="2"/>
        <v>1.47E-2</v>
      </c>
      <c r="D15" s="37">
        <f t="shared" si="3"/>
        <v>1.47E-2</v>
      </c>
      <c r="E15" s="37">
        <f t="shared" si="3"/>
        <v>1.47E-2</v>
      </c>
      <c r="F15" s="37">
        <f t="shared" si="3"/>
        <v>1.47E-2</v>
      </c>
      <c r="G15" s="37">
        <f t="shared" si="3"/>
        <v>1.47E-2</v>
      </c>
      <c r="H15" s="37">
        <f t="shared" si="3"/>
        <v>1.47E-2</v>
      </c>
      <c r="I15" s="37">
        <f t="shared" si="3"/>
        <v>1.47E-2</v>
      </c>
      <c r="J15" s="37">
        <f t="shared" si="3"/>
        <v>0</v>
      </c>
      <c r="K15" s="37">
        <f t="shared" si="3"/>
        <v>0</v>
      </c>
      <c r="L15" s="37">
        <f t="shared" si="3"/>
        <v>0</v>
      </c>
      <c r="M15" s="37">
        <f t="shared" si="3"/>
        <v>0</v>
      </c>
      <c r="N15" s="37">
        <f t="shared" si="3"/>
        <v>0</v>
      </c>
      <c r="O15" s="37">
        <f t="shared" si="3"/>
        <v>0</v>
      </c>
      <c r="P15" s="37">
        <f t="shared" si="3"/>
        <v>0</v>
      </c>
      <c r="Q15" s="37">
        <f t="shared" si="3"/>
        <v>0</v>
      </c>
      <c r="R15" s="37">
        <f t="shared" si="3"/>
        <v>0</v>
      </c>
      <c r="S15" s="37">
        <f t="shared" si="3"/>
        <v>0</v>
      </c>
      <c r="T15" s="37">
        <f t="shared" si="3"/>
        <v>0</v>
      </c>
      <c r="U15" s="37">
        <f t="shared" si="3"/>
        <v>0</v>
      </c>
      <c r="V15" s="37">
        <f t="shared" si="3"/>
        <v>0</v>
      </c>
      <c r="W15" s="37">
        <f t="shared" si="3"/>
        <v>0</v>
      </c>
      <c r="X15" s="37">
        <f t="shared" si="3"/>
        <v>0</v>
      </c>
      <c r="Y15" s="37">
        <f t="shared" si="3"/>
        <v>0</v>
      </c>
      <c r="Z15" s="37">
        <f t="shared" si="3"/>
        <v>0</v>
      </c>
      <c r="AA15" s="37">
        <f t="shared" si="3"/>
        <v>0</v>
      </c>
      <c r="AB15" s="37">
        <f t="shared" si="3"/>
        <v>0</v>
      </c>
      <c r="AC15" s="37">
        <f t="shared" si="3"/>
        <v>0</v>
      </c>
      <c r="AD15" s="37">
        <f t="shared" si="3"/>
        <v>0</v>
      </c>
      <c r="AE15" s="37">
        <f t="shared" si="3"/>
        <v>0</v>
      </c>
      <c r="AF15" s="37">
        <f t="shared" si="3"/>
        <v>0</v>
      </c>
      <c r="AG15" s="37">
        <f t="shared" si="3"/>
        <v>0</v>
      </c>
      <c r="AH15" s="37">
        <f t="shared" si="3"/>
        <v>0</v>
      </c>
      <c r="AI15" s="37">
        <f t="shared" si="3"/>
        <v>0</v>
      </c>
      <c r="AJ15" s="37">
        <f t="shared" si="3"/>
        <v>0</v>
      </c>
      <c r="AK15" s="37">
        <f t="shared" si="3"/>
        <v>0</v>
      </c>
      <c r="AL15" s="37">
        <f t="shared" si="3"/>
        <v>0</v>
      </c>
      <c r="AM15" s="37">
        <f t="shared" si="3"/>
        <v>0</v>
      </c>
      <c r="AN15" s="37">
        <f t="shared" si="3"/>
        <v>0</v>
      </c>
      <c r="AO15" s="37">
        <f t="shared" si="3"/>
        <v>0</v>
      </c>
      <c r="AP15" s="37">
        <f t="shared" si="3"/>
        <v>0</v>
      </c>
      <c r="AQ15" s="37">
        <f t="shared" si="3"/>
        <v>0</v>
      </c>
      <c r="AR15" s="37">
        <f t="shared" si="3"/>
        <v>0</v>
      </c>
      <c r="AS15" s="37">
        <f t="shared" si="3"/>
        <v>0</v>
      </c>
      <c r="AT15" s="37">
        <f t="shared" si="3"/>
        <v>0</v>
      </c>
      <c r="AU15" s="37">
        <f t="shared" si="3"/>
        <v>0</v>
      </c>
      <c r="AV15" s="37">
        <f t="shared" si="3"/>
        <v>0</v>
      </c>
      <c r="AW15" s="37">
        <f t="shared" si="3"/>
        <v>0</v>
      </c>
      <c r="AX15" s="37">
        <f t="shared" si="3"/>
        <v>0</v>
      </c>
      <c r="AY15" s="37">
        <f t="shared" si="3"/>
        <v>0</v>
      </c>
      <c r="AZ15" s="37">
        <f t="shared" si="3"/>
        <v>0</v>
      </c>
      <c r="BA15" s="37">
        <f t="shared" si="3"/>
        <v>0</v>
      </c>
      <c r="BB15" s="37">
        <f t="shared" si="3"/>
        <v>0</v>
      </c>
      <c r="BC15" s="37">
        <f t="shared" si="3"/>
        <v>0</v>
      </c>
      <c r="BD15" s="37">
        <f t="shared" si="3"/>
        <v>0</v>
      </c>
      <c r="BE15" s="37">
        <f t="shared" si="3"/>
        <v>0</v>
      </c>
      <c r="BF15" s="37">
        <f t="shared" si="3"/>
        <v>0</v>
      </c>
      <c r="BG15" s="37">
        <f t="shared" si="3"/>
        <v>0</v>
      </c>
      <c r="BH15" s="37">
        <f t="shared" si="3"/>
        <v>0</v>
      </c>
      <c r="BI15" s="37">
        <f t="shared" si="3"/>
        <v>0</v>
      </c>
      <c r="BJ15" s="37">
        <f t="shared" si="3"/>
        <v>0</v>
      </c>
    </row>
    <row r="16" spans="1:62">
      <c r="A16" s="252">
        <v>43709</v>
      </c>
      <c r="B16" s="253">
        <v>1.47E-2</v>
      </c>
      <c r="C16" s="37">
        <f t="shared" si="2"/>
        <v>1.47E-2</v>
      </c>
      <c r="D16" s="37">
        <f t="shared" si="3"/>
        <v>1.47E-2</v>
      </c>
      <c r="E16" s="37">
        <f t="shared" si="3"/>
        <v>1.47E-2</v>
      </c>
      <c r="F16" s="37">
        <f t="shared" si="3"/>
        <v>1.47E-2</v>
      </c>
      <c r="G16" s="37">
        <f t="shared" si="3"/>
        <v>1.47E-2</v>
      </c>
      <c r="H16" s="37">
        <f t="shared" si="3"/>
        <v>1.47E-2</v>
      </c>
      <c r="I16" s="37">
        <f t="shared" si="3"/>
        <v>1.47E-2</v>
      </c>
      <c r="J16" s="37">
        <f t="shared" si="3"/>
        <v>1.47E-2</v>
      </c>
      <c r="K16" s="37">
        <f t="shared" si="3"/>
        <v>0</v>
      </c>
      <c r="L16" s="37">
        <f t="shared" si="3"/>
        <v>0</v>
      </c>
      <c r="M16" s="37">
        <f t="shared" si="3"/>
        <v>0</v>
      </c>
      <c r="N16" s="37">
        <f t="shared" si="3"/>
        <v>0</v>
      </c>
      <c r="O16" s="37">
        <f t="shared" si="3"/>
        <v>0</v>
      </c>
      <c r="P16" s="37">
        <f t="shared" si="3"/>
        <v>0</v>
      </c>
      <c r="Q16" s="37">
        <f t="shared" si="3"/>
        <v>0</v>
      </c>
      <c r="R16" s="37">
        <f t="shared" si="3"/>
        <v>0</v>
      </c>
      <c r="S16" s="37">
        <f t="shared" si="3"/>
        <v>0</v>
      </c>
      <c r="T16" s="37">
        <f t="shared" si="3"/>
        <v>0</v>
      </c>
      <c r="U16" s="37">
        <f t="shared" si="3"/>
        <v>0</v>
      </c>
      <c r="V16" s="37">
        <f t="shared" si="3"/>
        <v>0</v>
      </c>
      <c r="W16" s="37">
        <f t="shared" si="3"/>
        <v>0</v>
      </c>
      <c r="X16" s="37">
        <f t="shared" si="3"/>
        <v>0</v>
      </c>
      <c r="Y16" s="37">
        <f t="shared" si="3"/>
        <v>0</v>
      </c>
      <c r="Z16" s="37">
        <f t="shared" si="3"/>
        <v>0</v>
      </c>
      <c r="AA16" s="37">
        <f t="shared" si="3"/>
        <v>0</v>
      </c>
      <c r="AB16" s="37">
        <f t="shared" si="3"/>
        <v>0</v>
      </c>
      <c r="AC16" s="37">
        <f t="shared" si="3"/>
        <v>0</v>
      </c>
      <c r="AD16" s="37">
        <f t="shared" si="3"/>
        <v>0</v>
      </c>
      <c r="AE16" s="37">
        <f t="shared" si="3"/>
        <v>0</v>
      </c>
      <c r="AF16" s="37">
        <f t="shared" si="3"/>
        <v>0</v>
      </c>
      <c r="AG16" s="37">
        <f t="shared" si="3"/>
        <v>0</v>
      </c>
      <c r="AH16" s="37">
        <f t="shared" si="3"/>
        <v>0</v>
      </c>
      <c r="AI16" s="37">
        <f t="shared" si="3"/>
        <v>0</v>
      </c>
      <c r="AJ16" s="37">
        <f t="shared" si="3"/>
        <v>0</v>
      </c>
      <c r="AK16" s="37">
        <f t="shared" si="3"/>
        <v>0</v>
      </c>
      <c r="AL16" s="37">
        <f t="shared" si="3"/>
        <v>0</v>
      </c>
      <c r="AM16" s="37">
        <f t="shared" si="3"/>
        <v>0</v>
      </c>
      <c r="AN16" s="37">
        <f t="shared" si="3"/>
        <v>0</v>
      </c>
      <c r="AO16" s="37">
        <f t="shared" si="3"/>
        <v>0</v>
      </c>
      <c r="AP16" s="37">
        <f t="shared" si="3"/>
        <v>0</v>
      </c>
      <c r="AQ16" s="37">
        <f t="shared" si="3"/>
        <v>0</v>
      </c>
      <c r="AR16" s="37">
        <f t="shared" si="3"/>
        <v>0</v>
      </c>
      <c r="AS16" s="37">
        <f t="shared" si="3"/>
        <v>0</v>
      </c>
      <c r="AT16" s="37">
        <f t="shared" si="3"/>
        <v>0</v>
      </c>
      <c r="AU16" s="37">
        <f t="shared" si="3"/>
        <v>0</v>
      </c>
      <c r="AV16" s="37">
        <f t="shared" si="3"/>
        <v>0</v>
      </c>
      <c r="AW16" s="37">
        <f t="shared" si="3"/>
        <v>0</v>
      </c>
      <c r="AX16" s="37">
        <f t="shared" si="3"/>
        <v>0</v>
      </c>
      <c r="AY16" s="37">
        <f t="shared" si="3"/>
        <v>0</v>
      </c>
      <c r="AZ16" s="37">
        <f t="shared" si="3"/>
        <v>0</v>
      </c>
      <c r="BA16" s="37">
        <f t="shared" si="3"/>
        <v>0</v>
      </c>
      <c r="BB16" s="37">
        <f t="shared" si="3"/>
        <v>0</v>
      </c>
      <c r="BC16" s="37">
        <f t="shared" si="3"/>
        <v>0</v>
      </c>
      <c r="BD16" s="37">
        <f t="shared" si="3"/>
        <v>0</v>
      </c>
      <c r="BE16" s="37">
        <f t="shared" ref="D16:BJ21" si="4">IF($A16=BE$5,0,IF(AND($A16&gt;=BE$5,BE$5&lt;=BE$6,$A16&lt;=BE$6),$B16,0))</f>
        <v>0</v>
      </c>
      <c r="BF16" s="37">
        <f t="shared" si="4"/>
        <v>0</v>
      </c>
      <c r="BG16" s="37">
        <f t="shared" si="4"/>
        <v>0</v>
      </c>
      <c r="BH16" s="37">
        <f t="shared" si="4"/>
        <v>0</v>
      </c>
      <c r="BI16" s="37">
        <f t="shared" si="4"/>
        <v>0</v>
      </c>
      <c r="BJ16" s="37">
        <f t="shared" si="4"/>
        <v>0</v>
      </c>
    </row>
    <row r="17" spans="1:62">
      <c r="A17" s="252">
        <v>43739</v>
      </c>
      <c r="B17" s="253">
        <v>1.47E-2</v>
      </c>
      <c r="C17" s="37">
        <f t="shared" si="2"/>
        <v>1.47E-2</v>
      </c>
      <c r="D17" s="37">
        <f t="shared" si="4"/>
        <v>1.47E-2</v>
      </c>
      <c r="E17" s="37">
        <f t="shared" si="4"/>
        <v>1.47E-2</v>
      </c>
      <c r="F17" s="37">
        <f t="shared" si="4"/>
        <v>1.47E-2</v>
      </c>
      <c r="G17" s="37">
        <f t="shared" si="4"/>
        <v>1.47E-2</v>
      </c>
      <c r="H17" s="37">
        <f t="shared" si="4"/>
        <v>1.47E-2</v>
      </c>
      <c r="I17" s="37">
        <f t="shared" si="4"/>
        <v>1.47E-2</v>
      </c>
      <c r="J17" s="37">
        <f t="shared" si="4"/>
        <v>1.47E-2</v>
      </c>
      <c r="K17" s="37">
        <f t="shared" si="4"/>
        <v>1.47E-2</v>
      </c>
      <c r="L17" s="37">
        <f t="shared" si="4"/>
        <v>0</v>
      </c>
      <c r="M17" s="37">
        <f t="shared" si="4"/>
        <v>0</v>
      </c>
      <c r="N17" s="37">
        <f t="shared" si="4"/>
        <v>0</v>
      </c>
      <c r="O17" s="37">
        <f t="shared" si="4"/>
        <v>0</v>
      </c>
      <c r="P17" s="37">
        <f t="shared" si="4"/>
        <v>0</v>
      </c>
      <c r="Q17" s="37">
        <f t="shared" si="4"/>
        <v>0</v>
      </c>
      <c r="R17" s="37">
        <f t="shared" si="4"/>
        <v>0</v>
      </c>
      <c r="S17" s="37">
        <f t="shared" si="4"/>
        <v>0</v>
      </c>
      <c r="T17" s="37">
        <f t="shared" si="4"/>
        <v>0</v>
      </c>
      <c r="U17" s="37">
        <f t="shared" si="4"/>
        <v>0</v>
      </c>
      <c r="V17" s="37">
        <f t="shared" si="4"/>
        <v>0</v>
      </c>
      <c r="W17" s="37">
        <f t="shared" si="4"/>
        <v>0</v>
      </c>
      <c r="X17" s="37">
        <f t="shared" si="4"/>
        <v>0</v>
      </c>
      <c r="Y17" s="37">
        <f t="shared" si="4"/>
        <v>0</v>
      </c>
      <c r="Z17" s="37">
        <f t="shared" si="4"/>
        <v>0</v>
      </c>
      <c r="AA17" s="37">
        <f t="shared" si="4"/>
        <v>0</v>
      </c>
      <c r="AB17" s="37">
        <f t="shared" si="4"/>
        <v>0</v>
      </c>
      <c r="AC17" s="37">
        <f t="shared" si="4"/>
        <v>0</v>
      </c>
      <c r="AD17" s="37">
        <f t="shared" si="4"/>
        <v>0</v>
      </c>
      <c r="AE17" s="37">
        <f t="shared" si="4"/>
        <v>0</v>
      </c>
      <c r="AF17" s="37">
        <f t="shared" si="4"/>
        <v>0</v>
      </c>
      <c r="AG17" s="37">
        <f t="shared" si="4"/>
        <v>0</v>
      </c>
      <c r="AH17" s="37">
        <f t="shared" si="4"/>
        <v>0</v>
      </c>
      <c r="AI17" s="37">
        <f t="shared" si="4"/>
        <v>0</v>
      </c>
      <c r="AJ17" s="37">
        <f t="shared" si="4"/>
        <v>0</v>
      </c>
      <c r="AK17" s="37">
        <f t="shared" si="4"/>
        <v>0</v>
      </c>
      <c r="AL17" s="37">
        <f t="shared" si="4"/>
        <v>0</v>
      </c>
      <c r="AM17" s="37">
        <f t="shared" si="4"/>
        <v>0</v>
      </c>
      <c r="AN17" s="37">
        <f t="shared" si="4"/>
        <v>0</v>
      </c>
      <c r="AO17" s="37">
        <f t="shared" si="4"/>
        <v>0</v>
      </c>
      <c r="AP17" s="37">
        <f t="shared" si="4"/>
        <v>0</v>
      </c>
      <c r="AQ17" s="37">
        <f t="shared" si="4"/>
        <v>0</v>
      </c>
      <c r="AR17" s="37">
        <f t="shared" si="4"/>
        <v>0</v>
      </c>
      <c r="AS17" s="37">
        <f t="shared" si="4"/>
        <v>0</v>
      </c>
      <c r="AT17" s="37">
        <f t="shared" si="4"/>
        <v>0</v>
      </c>
      <c r="AU17" s="37">
        <f t="shared" si="4"/>
        <v>0</v>
      </c>
      <c r="AV17" s="37">
        <f t="shared" si="4"/>
        <v>0</v>
      </c>
      <c r="AW17" s="37">
        <f t="shared" si="4"/>
        <v>0</v>
      </c>
      <c r="AX17" s="37">
        <f t="shared" si="4"/>
        <v>0</v>
      </c>
      <c r="AY17" s="37">
        <f t="shared" si="4"/>
        <v>0</v>
      </c>
      <c r="AZ17" s="37">
        <f t="shared" si="4"/>
        <v>0</v>
      </c>
      <c r="BA17" s="37">
        <f t="shared" si="4"/>
        <v>0</v>
      </c>
      <c r="BB17" s="37">
        <f t="shared" si="4"/>
        <v>0</v>
      </c>
      <c r="BC17" s="37">
        <f t="shared" si="4"/>
        <v>0</v>
      </c>
      <c r="BD17" s="37">
        <f t="shared" si="4"/>
        <v>0</v>
      </c>
      <c r="BE17" s="37">
        <f t="shared" si="4"/>
        <v>0</v>
      </c>
      <c r="BF17" s="37">
        <f t="shared" si="4"/>
        <v>0</v>
      </c>
      <c r="BG17" s="37">
        <f t="shared" si="4"/>
        <v>0</v>
      </c>
      <c r="BH17" s="37">
        <f t="shared" si="4"/>
        <v>0</v>
      </c>
      <c r="BI17" s="37">
        <f t="shared" si="4"/>
        <v>0</v>
      </c>
      <c r="BJ17" s="37">
        <f t="shared" si="4"/>
        <v>0</v>
      </c>
    </row>
    <row r="18" spans="1:62">
      <c r="A18" s="252">
        <v>43770</v>
      </c>
      <c r="B18" s="253">
        <v>1.47E-2</v>
      </c>
      <c r="C18" s="37">
        <f t="shared" si="2"/>
        <v>1.47E-2</v>
      </c>
      <c r="D18" s="37">
        <f t="shared" si="4"/>
        <v>1.47E-2</v>
      </c>
      <c r="E18" s="37">
        <f t="shared" si="4"/>
        <v>1.47E-2</v>
      </c>
      <c r="F18" s="37">
        <f t="shared" si="4"/>
        <v>1.47E-2</v>
      </c>
      <c r="G18" s="37">
        <f t="shared" si="4"/>
        <v>1.47E-2</v>
      </c>
      <c r="H18" s="37">
        <f t="shared" si="4"/>
        <v>1.47E-2</v>
      </c>
      <c r="I18" s="37">
        <f t="shared" si="4"/>
        <v>1.47E-2</v>
      </c>
      <c r="J18" s="37">
        <f t="shared" si="4"/>
        <v>1.47E-2</v>
      </c>
      <c r="K18" s="37">
        <f t="shared" si="4"/>
        <v>1.47E-2</v>
      </c>
      <c r="L18" s="37">
        <f t="shared" si="4"/>
        <v>1.47E-2</v>
      </c>
      <c r="M18" s="37">
        <f t="shared" si="4"/>
        <v>0</v>
      </c>
      <c r="N18" s="37">
        <f t="shared" si="4"/>
        <v>0</v>
      </c>
      <c r="O18" s="37">
        <f t="shared" si="4"/>
        <v>0</v>
      </c>
      <c r="P18" s="37">
        <f t="shared" si="4"/>
        <v>0</v>
      </c>
      <c r="Q18" s="37">
        <f t="shared" si="4"/>
        <v>0</v>
      </c>
      <c r="R18" s="37">
        <f t="shared" si="4"/>
        <v>0</v>
      </c>
      <c r="S18" s="37">
        <f t="shared" si="4"/>
        <v>0</v>
      </c>
      <c r="T18" s="37">
        <f t="shared" si="4"/>
        <v>0</v>
      </c>
      <c r="U18" s="37">
        <f t="shared" si="4"/>
        <v>0</v>
      </c>
      <c r="V18" s="37">
        <f t="shared" si="4"/>
        <v>0</v>
      </c>
      <c r="W18" s="37">
        <f t="shared" si="4"/>
        <v>0</v>
      </c>
      <c r="X18" s="37">
        <f t="shared" si="4"/>
        <v>0</v>
      </c>
      <c r="Y18" s="37">
        <f t="shared" si="4"/>
        <v>0</v>
      </c>
      <c r="Z18" s="37">
        <f t="shared" si="4"/>
        <v>0</v>
      </c>
      <c r="AA18" s="37">
        <f t="shared" si="4"/>
        <v>0</v>
      </c>
      <c r="AB18" s="37">
        <f t="shared" si="4"/>
        <v>0</v>
      </c>
      <c r="AC18" s="37">
        <f t="shared" si="4"/>
        <v>0</v>
      </c>
      <c r="AD18" s="37">
        <f t="shared" si="4"/>
        <v>0</v>
      </c>
      <c r="AE18" s="37">
        <f t="shared" si="4"/>
        <v>0</v>
      </c>
      <c r="AF18" s="37">
        <f t="shared" si="4"/>
        <v>0</v>
      </c>
      <c r="AG18" s="37">
        <f t="shared" si="4"/>
        <v>0</v>
      </c>
      <c r="AH18" s="37">
        <f t="shared" si="4"/>
        <v>0</v>
      </c>
      <c r="AI18" s="37">
        <f t="shared" si="4"/>
        <v>0</v>
      </c>
      <c r="AJ18" s="37">
        <f t="shared" si="4"/>
        <v>0</v>
      </c>
      <c r="AK18" s="37">
        <f t="shared" si="4"/>
        <v>0</v>
      </c>
      <c r="AL18" s="37">
        <f t="shared" si="4"/>
        <v>0</v>
      </c>
      <c r="AM18" s="37">
        <f t="shared" si="4"/>
        <v>0</v>
      </c>
      <c r="AN18" s="37">
        <f t="shared" si="4"/>
        <v>0</v>
      </c>
      <c r="AO18" s="37">
        <f t="shared" si="4"/>
        <v>0</v>
      </c>
      <c r="AP18" s="37">
        <f t="shared" si="4"/>
        <v>0</v>
      </c>
      <c r="AQ18" s="37">
        <f t="shared" si="4"/>
        <v>0</v>
      </c>
      <c r="AR18" s="37">
        <f t="shared" si="4"/>
        <v>0</v>
      </c>
      <c r="AS18" s="37">
        <f t="shared" si="4"/>
        <v>0</v>
      </c>
      <c r="AT18" s="37">
        <f t="shared" si="4"/>
        <v>0</v>
      </c>
      <c r="AU18" s="37">
        <f t="shared" si="4"/>
        <v>0</v>
      </c>
      <c r="AV18" s="37">
        <f t="shared" si="4"/>
        <v>0</v>
      </c>
      <c r="AW18" s="37">
        <f t="shared" si="4"/>
        <v>0</v>
      </c>
      <c r="AX18" s="37">
        <f t="shared" si="4"/>
        <v>0</v>
      </c>
      <c r="AY18" s="37">
        <f t="shared" si="4"/>
        <v>0</v>
      </c>
      <c r="AZ18" s="37">
        <f t="shared" si="4"/>
        <v>0</v>
      </c>
      <c r="BA18" s="37">
        <f t="shared" si="4"/>
        <v>0</v>
      </c>
      <c r="BB18" s="37">
        <f t="shared" si="4"/>
        <v>0</v>
      </c>
      <c r="BC18" s="37">
        <f t="shared" si="4"/>
        <v>0</v>
      </c>
      <c r="BD18" s="37">
        <f t="shared" si="4"/>
        <v>0</v>
      </c>
      <c r="BE18" s="37">
        <f t="shared" si="4"/>
        <v>0</v>
      </c>
      <c r="BF18" s="37">
        <f t="shared" si="4"/>
        <v>0</v>
      </c>
      <c r="BG18" s="37">
        <f t="shared" si="4"/>
        <v>0</v>
      </c>
      <c r="BH18" s="37">
        <f t="shared" si="4"/>
        <v>0</v>
      </c>
      <c r="BI18" s="37">
        <f t="shared" si="4"/>
        <v>0</v>
      </c>
      <c r="BJ18" s="37">
        <f t="shared" si="4"/>
        <v>0</v>
      </c>
    </row>
    <row r="19" spans="1:62">
      <c r="A19" s="252">
        <v>43800</v>
      </c>
      <c r="B19" s="253">
        <v>1.47E-2</v>
      </c>
      <c r="C19" s="37">
        <f t="shared" si="2"/>
        <v>1.47E-2</v>
      </c>
      <c r="D19" s="37">
        <f t="shared" si="4"/>
        <v>1.47E-2</v>
      </c>
      <c r="E19" s="37">
        <f t="shared" si="4"/>
        <v>1.47E-2</v>
      </c>
      <c r="F19" s="37">
        <f t="shared" si="4"/>
        <v>1.47E-2</v>
      </c>
      <c r="G19" s="37">
        <f t="shared" si="4"/>
        <v>1.47E-2</v>
      </c>
      <c r="H19" s="37">
        <f t="shared" si="4"/>
        <v>1.47E-2</v>
      </c>
      <c r="I19" s="37">
        <f t="shared" si="4"/>
        <v>1.47E-2</v>
      </c>
      <c r="J19" s="37">
        <f t="shared" si="4"/>
        <v>1.47E-2</v>
      </c>
      <c r="K19" s="37">
        <f t="shared" si="4"/>
        <v>1.47E-2</v>
      </c>
      <c r="L19" s="37">
        <f t="shared" si="4"/>
        <v>1.47E-2</v>
      </c>
      <c r="M19" s="37">
        <f t="shared" si="4"/>
        <v>1.47E-2</v>
      </c>
      <c r="N19" s="37">
        <f t="shared" si="4"/>
        <v>0</v>
      </c>
      <c r="O19" s="37">
        <f t="shared" si="4"/>
        <v>0</v>
      </c>
      <c r="P19" s="37">
        <f t="shared" si="4"/>
        <v>0</v>
      </c>
      <c r="Q19" s="37">
        <f t="shared" si="4"/>
        <v>0</v>
      </c>
      <c r="R19" s="37">
        <f t="shared" si="4"/>
        <v>0</v>
      </c>
      <c r="S19" s="37">
        <f t="shared" si="4"/>
        <v>0</v>
      </c>
      <c r="T19" s="37">
        <f t="shared" si="4"/>
        <v>0</v>
      </c>
      <c r="U19" s="37">
        <f t="shared" si="4"/>
        <v>0</v>
      </c>
      <c r="V19" s="37">
        <f t="shared" si="4"/>
        <v>0</v>
      </c>
      <c r="W19" s="37">
        <f t="shared" si="4"/>
        <v>0</v>
      </c>
      <c r="X19" s="37">
        <f t="shared" si="4"/>
        <v>0</v>
      </c>
      <c r="Y19" s="37">
        <f t="shared" si="4"/>
        <v>0</v>
      </c>
      <c r="Z19" s="37">
        <f t="shared" si="4"/>
        <v>0</v>
      </c>
      <c r="AA19" s="37">
        <f t="shared" si="4"/>
        <v>0</v>
      </c>
      <c r="AB19" s="37">
        <f t="shared" si="4"/>
        <v>0</v>
      </c>
      <c r="AC19" s="37">
        <f t="shared" si="4"/>
        <v>0</v>
      </c>
      <c r="AD19" s="37">
        <f t="shared" si="4"/>
        <v>0</v>
      </c>
      <c r="AE19" s="37">
        <f t="shared" si="4"/>
        <v>0</v>
      </c>
      <c r="AF19" s="37">
        <f t="shared" si="4"/>
        <v>0</v>
      </c>
      <c r="AG19" s="37">
        <f t="shared" si="4"/>
        <v>0</v>
      </c>
      <c r="AH19" s="37">
        <f t="shared" si="4"/>
        <v>0</v>
      </c>
      <c r="AI19" s="37">
        <f t="shared" si="4"/>
        <v>0</v>
      </c>
      <c r="AJ19" s="37">
        <f t="shared" si="4"/>
        <v>0</v>
      </c>
      <c r="AK19" s="37">
        <f t="shared" si="4"/>
        <v>0</v>
      </c>
      <c r="AL19" s="37">
        <f t="shared" si="4"/>
        <v>0</v>
      </c>
      <c r="AM19" s="37">
        <f t="shared" si="4"/>
        <v>0</v>
      </c>
      <c r="AN19" s="37">
        <f t="shared" si="4"/>
        <v>0</v>
      </c>
      <c r="AO19" s="37">
        <f t="shared" si="4"/>
        <v>0</v>
      </c>
      <c r="AP19" s="37">
        <f t="shared" si="4"/>
        <v>0</v>
      </c>
      <c r="AQ19" s="37">
        <f t="shared" si="4"/>
        <v>0</v>
      </c>
      <c r="AR19" s="37">
        <f t="shared" si="4"/>
        <v>0</v>
      </c>
      <c r="AS19" s="37">
        <f t="shared" si="4"/>
        <v>0</v>
      </c>
      <c r="AT19" s="37">
        <f t="shared" si="4"/>
        <v>0</v>
      </c>
      <c r="AU19" s="37">
        <f t="shared" si="4"/>
        <v>0</v>
      </c>
      <c r="AV19" s="37">
        <f t="shared" si="4"/>
        <v>0</v>
      </c>
      <c r="AW19" s="37">
        <f t="shared" si="4"/>
        <v>0</v>
      </c>
      <c r="AX19" s="37">
        <f t="shared" si="4"/>
        <v>0</v>
      </c>
      <c r="AY19" s="37">
        <f t="shared" si="4"/>
        <v>0</v>
      </c>
      <c r="AZ19" s="37">
        <f t="shared" si="4"/>
        <v>0</v>
      </c>
      <c r="BA19" s="37">
        <f t="shared" si="4"/>
        <v>0</v>
      </c>
      <c r="BB19" s="37">
        <f t="shared" si="4"/>
        <v>0</v>
      </c>
      <c r="BC19" s="37">
        <f t="shared" si="4"/>
        <v>0</v>
      </c>
      <c r="BD19" s="37">
        <f t="shared" si="4"/>
        <v>0</v>
      </c>
      <c r="BE19" s="37">
        <f t="shared" si="4"/>
        <v>0</v>
      </c>
      <c r="BF19" s="37">
        <f t="shared" si="4"/>
        <v>0</v>
      </c>
      <c r="BG19" s="37">
        <f t="shared" si="4"/>
        <v>0</v>
      </c>
      <c r="BH19" s="37">
        <f t="shared" si="4"/>
        <v>0</v>
      </c>
      <c r="BI19" s="37">
        <f t="shared" si="4"/>
        <v>0</v>
      </c>
      <c r="BJ19" s="37">
        <f t="shared" si="4"/>
        <v>0</v>
      </c>
    </row>
    <row r="20" spans="1:62">
      <c r="A20" s="252">
        <v>43831</v>
      </c>
      <c r="B20" s="253">
        <v>1.47E-2</v>
      </c>
      <c r="C20" s="37">
        <f t="shared" si="2"/>
        <v>1.47E-2</v>
      </c>
      <c r="D20" s="37">
        <f t="shared" si="4"/>
        <v>1.47E-2</v>
      </c>
      <c r="E20" s="37">
        <f t="shared" si="4"/>
        <v>1.47E-2</v>
      </c>
      <c r="F20" s="37">
        <f t="shared" si="4"/>
        <v>1.47E-2</v>
      </c>
      <c r="G20" s="37">
        <f t="shared" si="4"/>
        <v>1.47E-2</v>
      </c>
      <c r="H20" s="37">
        <f t="shared" si="4"/>
        <v>1.47E-2</v>
      </c>
      <c r="I20" s="37">
        <f t="shared" si="4"/>
        <v>1.47E-2</v>
      </c>
      <c r="J20" s="37">
        <f t="shared" si="4"/>
        <v>1.47E-2</v>
      </c>
      <c r="K20" s="37">
        <f t="shared" si="4"/>
        <v>1.47E-2</v>
      </c>
      <c r="L20" s="37">
        <f t="shared" si="4"/>
        <v>1.47E-2</v>
      </c>
      <c r="M20" s="37">
        <f t="shared" si="4"/>
        <v>1.47E-2</v>
      </c>
      <c r="N20" s="37">
        <f t="shared" si="4"/>
        <v>1.47E-2</v>
      </c>
      <c r="O20" s="37">
        <f t="shared" si="4"/>
        <v>0</v>
      </c>
      <c r="P20" s="37">
        <f t="shared" si="4"/>
        <v>0</v>
      </c>
      <c r="Q20" s="37">
        <f t="shared" si="4"/>
        <v>0</v>
      </c>
      <c r="R20" s="37">
        <f t="shared" si="4"/>
        <v>0</v>
      </c>
      <c r="S20" s="37">
        <f t="shared" si="4"/>
        <v>0</v>
      </c>
      <c r="T20" s="37">
        <f t="shared" si="4"/>
        <v>0</v>
      </c>
      <c r="U20" s="37">
        <f t="shared" si="4"/>
        <v>0</v>
      </c>
      <c r="V20" s="37">
        <f t="shared" si="4"/>
        <v>0</v>
      </c>
      <c r="W20" s="37">
        <f t="shared" si="4"/>
        <v>0</v>
      </c>
      <c r="X20" s="37">
        <f t="shared" si="4"/>
        <v>0</v>
      </c>
      <c r="Y20" s="37">
        <f t="shared" si="4"/>
        <v>0</v>
      </c>
      <c r="Z20" s="37">
        <f t="shared" si="4"/>
        <v>0</v>
      </c>
      <c r="AA20" s="37">
        <f t="shared" si="4"/>
        <v>0</v>
      </c>
      <c r="AB20" s="37">
        <f t="shared" si="4"/>
        <v>0</v>
      </c>
      <c r="AC20" s="37">
        <f t="shared" si="4"/>
        <v>0</v>
      </c>
      <c r="AD20" s="37">
        <f t="shared" si="4"/>
        <v>0</v>
      </c>
      <c r="AE20" s="37">
        <f t="shared" si="4"/>
        <v>0</v>
      </c>
      <c r="AF20" s="37">
        <f t="shared" si="4"/>
        <v>0</v>
      </c>
      <c r="AG20" s="37">
        <f t="shared" si="4"/>
        <v>0</v>
      </c>
      <c r="AH20" s="37">
        <f t="shared" si="4"/>
        <v>0</v>
      </c>
      <c r="AI20" s="37">
        <f t="shared" si="4"/>
        <v>0</v>
      </c>
      <c r="AJ20" s="37">
        <f t="shared" si="4"/>
        <v>0</v>
      </c>
      <c r="AK20" s="37">
        <f t="shared" si="4"/>
        <v>0</v>
      </c>
      <c r="AL20" s="37">
        <f t="shared" si="4"/>
        <v>0</v>
      </c>
      <c r="AM20" s="37">
        <f t="shared" si="4"/>
        <v>0</v>
      </c>
      <c r="AN20" s="37">
        <f t="shared" si="4"/>
        <v>0</v>
      </c>
      <c r="AO20" s="37">
        <f t="shared" si="4"/>
        <v>0</v>
      </c>
      <c r="AP20" s="37">
        <f t="shared" si="4"/>
        <v>0</v>
      </c>
      <c r="AQ20" s="37">
        <f t="shared" si="4"/>
        <v>0</v>
      </c>
      <c r="AR20" s="37">
        <f t="shared" si="4"/>
        <v>0</v>
      </c>
      <c r="AS20" s="37">
        <f t="shared" si="4"/>
        <v>0</v>
      </c>
      <c r="AT20" s="37">
        <f t="shared" si="4"/>
        <v>0</v>
      </c>
      <c r="AU20" s="37">
        <f t="shared" si="4"/>
        <v>0</v>
      </c>
      <c r="AV20" s="37">
        <f t="shared" si="4"/>
        <v>0</v>
      </c>
      <c r="AW20" s="37">
        <f t="shared" si="4"/>
        <v>0</v>
      </c>
      <c r="AX20" s="37">
        <f t="shared" si="4"/>
        <v>0</v>
      </c>
      <c r="AY20" s="37">
        <f t="shared" si="4"/>
        <v>0</v>
      </c>
      <c r="AZ20" s="37">
        <f t="shared" si="4"/>
        <v>0</v>
      </c>
      <c r="BA20" s="37">
        <f t="shared" si="4"/>
        <v>0</v>
      </c>
      <c r="BB20" s="37">
        <f t="shared" si="4"/>
        <v>0</v>
      </c>
      <c r="BC20" s="37">
        <f t="shared" si="4"/>
        <v>0</v>
      </c>
      <c r="BD20" s="37">
        <f t="shared" si="4"/>
        <v>0</v>
      </c>
      <c r="BE20" s="37">
        <f t="shared" si="4"/>
        <v>0</v>
      </c>
      <c r="BF20" s="37">
        <f t="shared" si="4"/>
        <v>0</v>
      </c>
      <c r="BG20" s="37">
        <f t="shared" si="4"/>
        <v>0</v>
      </c>
      <c r="BH20" s="37">
        <f t="shared" si="4"/>
        <v>0</v>
      </c>
      <c r="BI20" s="37">
        <f t="shared" si="4"/>
        <v>0</v>
      </c>
      <c r="BJ20" s="37">
        <f t="shared" si="4"/>
        <v>0</v>
      </c>
    </row>
    <row r="21" spans="1:62">
      <c r="A21" s="252">
        <v>43862</v>
      </c>
      <c r="B21" s="253">
        <v>1.47E-2</v>
      </c>
      <c r="C21" s="37">
        <f t="shared" si="2"/>
        <v>1.47E-2</v>
      </c>
      <c r="D21" s="37">
        <f t="shared" si="4"/>
        <v>1.47E-2</v>
      </c>
      <c r="E21" s="37">
        <f t="shared" si="4"/>
        <v>1.47E-2</v>
      </c>
      <c r="F21" s="37">
        <f t="shared" si="4"/>
        <v>1.47E-2</v>
      </c>
      <c r="G21" s="37">
        <f t="shared" si="4"/>
        <v>1.47E-2</v>
      </c>
      <c r="H21" s="37">
        <f t="shared" si="4"/>
        <v>1.47E-2</v>
      </c>
      <c r="I21" s="37">
        <f t="shared" si="4"/>
        <v>1.47E-2</v>
      </c>
      <c r="J21" s="37">
        <f t="shared" si="4"/>
        <v>1.47E-2</v>
      </c>
      <c r="K21" s="37">
        <f t="shared" si="4"/>
        <v>1.47E-2</v>
      </c>
      <c r="L21" s="37">
        <f t="shared" si="4"/>
        <v>1.47E-2</v>
      </c>
      <c r="M21" s="37">
        <f t="shared" si="4"/>
        <v>1.47E-2</v>
      </c>
      <c r="N21" s="37">
        <f t="shared" si="4"/>
        <v>1.47E-2</v>
      </c>
      <c r="O21" s="37">
        <f t="shared" si="4"/>
        <v>1.47E-2</v>
      </c>
      <c r="P21" s="37">
        <f t="shared" si="4"/>
        <v>0</v>
      </c>
      <c r="Q21" s="37">
        <f t="shared" ref="D21:BJ25" si="5">IF($A21=Q$5,0,IF(AND($A21&gt;=Q$5,Q$5&lt;=Q$6,$A21&lt;=Q$6),$B21,0))</f>
        <v>0</v>
      </c>
      <c r="R21" s="37">
        <f t="shared" si="5"/>
        <v>0</v>
      </c>
      <c r="S21" s="37">
        <f t="shared" si="5"/>
        <v>0</v>
      </c>
      <c r="T21" s="37">
        <f t="shared" si="5"/>
        <v>0</v>
      </c>
      <c r="U21" s="37">
        <f t="shared" si="5"/>
        <v>0</v>
      </c>
      <c r="V21" s="37">
        <f t="shared" si="5"/>
        <v>0</v>
      </c>
      <c r="W21" s="37">
        <f t="shared" si="5"/>
        <v>0</v>
      </c>
      <c r="X21" s="37">
        <f t="shared" si="5"/>
        <v>0</v>
      </c>
      <c r="Y21" s="37">
        <f t="shared" si="5"/>
        <v>0</v>
      </c>
      <c r="Z21" s="37">
        <f t="shared" si="5"/>
        <v>0</v>
      </c>
      <c r="AA21" s="37">
        <f t="shared" si="5"/>
        <v>0</v>
      </c>
      <c r="AB21" s="37">
        <f t="shared" si="5"/>
        <v>0</v>
      </c>
      <c r="AC21" s="37">
        <f t="shared" si="5"/>
        <v>0</v>
      </c>
      <c r="AD21" s="37">
        <f t="shared" si="5"/>
        <v>0</v>
      </c>
      <c r="AE21" s="37">
        <f t="shared" si="5"/>
        <v>0</v>
      </c>
      <c r="AF21" s="37">
        <f t="shared" si="5"/>
        <v>0</v>
      </c>
      <c r="AG21" s="37">
        <f t="shared" si="5"/>
        <v>0</v>
      </c>
      <c r="AH21" s="37">
        <f t="shared" si="5"/>
        <v>0</v>
      </c>
      <c r="AI21" s="37">
        <f t="shared" si="5"/>
        <v>0</v>
      </c>
      <c r="AJ21" s="37">
        <f t="shared" si="5"/>
        <v>0</v>
      </c>
      <c r="AK21" s="37">
        <f t="shared" si="5"/>
        <v>0</v>
      </c>
      <c r="AL21" s="37">
        <f t="shared" si="5"/>
        <v>0</v>
      </c>
      <c r="AM21" s="37">
        <f t="shared" si="5"/>
        <v>0</v>
      </c>
      <c r="AN21" s="37">
        <f t="shared" si="5"/>
        <v>0</v>
      </c>
      <c r="AO21" s="37">
        <f t="shared" si="5"/>
        <v>0</v>
      </c>
      <c r="AP21" s="37">
        <f t="shared" si="5"/>
        <v>0</v>
      </c>
      <c r="AQ21" s="37">
        <f t="shared" si="5"/>
        <v>0</v>
      </c>
      <c r="AR21" s="37">
        <f t="shared" si="5"/>
        <v>0</v>
      </c>
      <c r="AS21" s="37">
        <f t="shared" si="5"/>
        <v>0</v>
      </c>
      <c r="AT21" s="37">
        <f t="shared" si="5"/>
        <v>0</v>
      </c>
      <c r="AU21" s="37">
        <f t="shared" si="5"/>
        <v>0</v>
      </c>
      <c r="AV21" s="37">
        <f t="shared" si="5"/>
        <v>0</v>
      </c>
      <c r="AW21" s="37">
        <f t="shared" si="5"/>
        <v>0</v>
      </c>
      <c r="AX21" s="37">
        <f t="shared" si="5"/>
        <v>0</v>
      </c>
      <c r="AY21" s="37">
        <f t="shared" si="5"/>
        <v>0</v>
      </c>
      <c r="AZ21" s="37">
        <f t="shared" si="5"/>
        <v>0</v>
      </c>
      <c r="BA21" s="37">
        <f t="shared" si="5"/>
        <v>0</v>
      </c>
      <c r="BB21" s="37">
        <f t="shared" si="5"/>
        <v>0</v>
      </c>
      <c r="BC21" s="37">
        <f t="shared" si="5"/>
        <v>0</v>
      </c>
      <c r="BD21" s="37">
        <f t="shared" si="5"/>
        <v>0</v>
      </c>
      <c r="BE21" s="37">
        <f t="shared" si="5"/>
        <v>0</v>
      </c>
      <c r="BF21" s="37">
        <f t="shared" si="5"/>
        <v>0</v>
      </c>
      <c r="BG21" s="37">
        <f t="shared" si="5"/>
        <v>0</v>
      </c>
      <c r="BH21" s="37">
        <f t="shared" si="5"/>
        <v>0</v>
      </c>
      <c r="BI21" s="37">
        <f t="shared" si="5"/>
        <v>0</v>
      </c>
      <c r="BJ21" s="37">
        <f t="shared" si="5"/>
        <v>0</v>
      </c>
    </row>
    <row r="22" spans="1:62">
      <c r="A22" s="252">
        <v>43891</v>
      </c>
      <c r="B22" s="253">
        <v>1.47E-2</v>
      </c>
      <c r="C22" s="37">
        <f t="shared" si="2"/>
        <v>1.47E-2</v>
      </c>
      <c r="D22" s="37">
        <f t="shared" si="5"/>
        <v>1.47E-2</v>
      </c>
      <c r="E22" s="37">
        <f t="shared" si="5"/>
        <v>1.47E-2</v>
      </c>
      <c r="F22" s="37">
        <f t="shared" si="5"/>
        <v>1.47E-2</v>
      </c>
      <c r="G22" s="37">
        <f t="shared" si="5"/>
        <v>1.47E-2</v>
      </c>
      <c r="H22" s="37">
        <f t="shared" si="5"/>
        <v>1.47E-2</v>
      </c>
      <c r="I22" s="37">
        <f t="shared" si="5"/>
        <v>1.47E-2</v>
      </c>
      <c r="J22" s="37">
        <f t="shared" si="5"/>
        <v>1.47E-2</v>
      </c>
      <c r="K22" s="37">
        <f t="shared" si="5"/>
        <v>1.47E-2</v>
      </c>
      <c r="L22" s="37">
        <f t="shared" si="5"/>
        <v>1.47E-2</v>
      </c>
      <c r="M22" s="37">
        <f t="shared" si="5"/>
        <v>1.47E-2</v>
      </c>
      <c r="N22" s="37">
        <f t="shared" si="5"/>
        <v>1.47E-2</v>
      </c>
      <c r="O22" s="37">
        <f t="shared" si="5"/>
        <v>1.47E-2</v>
      </c>
      <c r="P22" s="37">
        <f t="shared" si="5"/>
        <v>1.47E-2</v>
      </c>
      <c r="Q22" s="37">
        <f t="shared" si="5"/>
        <v>0</v>
      </c>
      <c r="R22" s="37">
        <f t="shared" si="5"/>
        <v>0</v>
      </c>
      <c r="S22" s="37">
        <f t="shared" si="5"/>
        <v>0</v>
      </c>
      <c r="T22" s="37">
        <f t="shared" si="5"/>
        <v>0</v>
      </c>
      <c r="U22" s="37">
        <f t="shared" si="5"/>
        <v>0</v>
      </c>
      <c r="V22" s="37">
        <f t="shared" si="5"/>
        <v>0</v>
      </c>
      <c r="W22" s="37">
        <f t="shared" si="5"/>
        <v>0</v>
      </c>
      <c r="X22" s="37">
        <f t="shared" si="5"/>
        <v>0</v>
      </c>
      <c r="Y22" s="37">
        <f t="shared" si="5"/>
        <v>0</v>
      </c>
      <c r="Z22" s="37">
        <f t="shared" si="5"/>
        <v>0</v>
      </c>
      <c r="AA22" s="37">
        <f t="shared" si="5"/>
        <v>0</v>
      </c>
      <c r="AB22" s="37">
        <f t="shared" si="5"/>
        <v>0</v>
      </c>
      <c r="AC22" s="37">
        <f t="shared" si="5"/>
        <v>0</v>
      </c>
      <c r="AD22" s="37">
        <f t="shared" si="5"/>
        <v>0</v>
      </c>
      <c r="AE22" s="37">
        <f t="shared" si="5"/>
        <v>0</v>
      </c>
      <c r="AF22" s="37">
        <f t="shared" si="5"/>
        <v>0</v>
      </c>
      <c r="AG22" s="37">
        <f t="shared" si="5"/>
        <v>0</v>
      </c>
      <c r="AH22" s="37">
        <f t="shared" si="5"/>
        <v>0</v>
      </c>
      <c r="AI22" s="37">
        <f t="shared" si="5"/>
        <v>0</v>
      </c>
      <c r="AJ22" s="37">
        <f t="shared" si="5"/>
        <v>0</v>
      </c>
      <c r="AK22" s="37">
        <f t="shared" si="5"/>
        <v>0</v>
      </c>
      <c r="AL22" s="37">
        <f t="shared" si="5"/>
        <v>0</v>
      </c>
      <c r="AM22" s="37">
        <f t="shared" si="5"/>
        <v>0</v>
      </c>
      <c r="AN22" s="37">
        <f t="shared" si="5"/>
        <v>0</v>
      </c>
      <c r="AO22" s="37">
        <f t="shared" si="5"/>
        <v>0</v>
      </c>
      <c r="AP22" s="37">
        <f t="shared" si="5"/>
        <v>0</v>
      </c>
      <c r="AQ22" s="37">
        <f t="shared" si="5"/>
        <v>0</v>
      </c>
      <c r="AR22" s="37">
        <f t="shared" si="5"/>
        <v>0</v>
      </c>
      <c r="AS22" s="37">
        <f t="shared" si="5"/>
        <v>0</v>
      </c>
      <c r="AT22" s="37">
        <f t="shared" si="5"/>
        <v>0</v>
      </c>
      <c r="AU22" s="37">
        <f t="shared" si="5"/>
        <v>0</v>
      </c>
      <c r="AV22" s="37">
        <f t="shared" si="5"/>
        <v>0</v>
      </c>
      <c r="AW22" s="37">
        <f t="shared" si="5"/>
        <v>0</v>
      </c>
      <c r="AX22" s="37">
        <f t="shared" si="5"/>
        <v>0</v>
      </c>
      <c r="AY22" s="37">
        <f t="shared" si="5"/>
        <v>0</v>
      </c>
      <c r="AZ22" s="37">
        <f t="shared" si="5"/>
        <v>0</v>
      </c>
      <c r="BA22" s="37">
        <f t="shared" si="5"/>
        <v>0</v>
      </c>
      <c r="BB22" s="37">
        <f t="shared" si="5"/>
        <v>0</v>
      </c>
      <c r="BC22" s="37">
        <f t="shared" si="5"/>
        <v>0</v>
      </c>
      <c r="BD22" s="37">
        <f t="shared" si="5"/>
        <v>0</v>
      </c>
      <c r="BE22" s="37">
        <f t="shared" si="5"/>
        <v>0</v>
      </c>
      <c r="BF22" s="37">
        <f t="shared" si="5"/>
        <v>0</v>
      </c>
      <c r="BG22" s="37">
        <f t="shared" si="5"/>
        <v>0</v>
      </c>
      <c r="BH22" s="37">
        <f t="shared" si="5"/>
        <v>0</v>
      </c>
      <c r="BI22" s="37">
        <f t="shared" si="5"/>
        <v>0</v>
      </c>
      <c r="BJ22" s="37">
        <f t="shared" si="5"/>
        <v>0</v>
      </c>
    </row>
    <row r="23" spans="1:62">
      <c r="A23" s="252">
        <v>43922</v>
      </c>
      <c r="B23" s="253">
        <v>1.47E-2</v>
      </c>
      <c r="C23" s="37">
        <f t="shared" si="2"/>
        <v>1.47E-2</v>
      </c>
      <c r="D23" s="37">
        <f t="shared" si="5"/>
        <v>1.47E-2</v>
      </c>
      <c r="E23" s="37">
        <f t="shared" si="5"/>
        <v>1.47E-2</v>
      </c>
      <c r="F23" s="37">
        <f t="shared" si="5"/>
        <v>1.47E-2</v>
      </c>
      <c r="G23" s="37">
        <f t="shared" si="5"/>
        <v>1.47E-2</v>
      </c>
      <c r="H23" s="37">
        <f t="shared" si="5"/>
        <v>1.47E-2</v>
      </c>
      <c r="I23" s="37">
        <f t="shared" si="5"/>
        <v>1.47E-2</v>
      </c>
      <c r="J23" s="37">
        <f t="shared" si="5"/>
        <v>1.47E-2</v>
      </c>
      <c r="K23" s="37">
        <f t="shared" si="5"/>
        <v>1.47E-2</v>
      </c>
      <c r="L23" s="37">
        <f t="shared" si="5"/>
        <v>1.47E-2</v>
      </c>
      <c r="M23" s="37">
        <f t="shared" si="5"/>
        <v>1.47E-2</v>
      </c>
      <c r="N23" s="37">
        <f t="shared" si="5"/>
        <v>1.47E-2</v>
      </c>
      <c r="O23" s="37">
        <f t="shared" si="5"/>
        <v>1.47E-2</v>
      </c>
      <c r="P23" s="37">
        <f t="shared" si="5"/>
        <v>1.47E-2</v>
      </c>
      <c r="Q23" s="37">
        <f t="shared" si="5"/>
        <v>1.47E-2</v>
      </c>
      <c r="R23" s="37">
        <f t="shared" si="5"/>
        <v>0</v>
      </c>
      <c r="S23" s="37">
        <f t="shared" si="5"/>
        <v>0</v>
      </c>
      <c r="T23" s="37">
        <f t="shared" si="5"/>
        <v>0</v>
      </c>
      <c r="U23" s="37">
        <f t="shared" si="5"/>
        <v>0</v>
      </c>
      <c r="V23" s="37">
        <f t="shared" si="5"/>
        <v>0</v>
      </c>
      <c r="W23" s="37">
        <f t="shared" si="5"/>
        <v>0</v>
      </c>
      <c r="X23" s="37">
        <f t="shared" si="5"/>
        <v>0</v>
      </c>
      <c r="Y23" s="37">
        <f t="shared" si="5"/>
        <v>0</v>
      </c>
      <c r="Z23" s="37">
        <f t="shared" si="5"/>
        <v>0</v>
      </c>
      <c r="AA23" s="37">
        <f t="shared" si="5"/>
        <v>0</v>
      </c>
      <c r="AB23" s="37">
        <f t="shared" si="5"/>
        <v>0</v>
      </c>
      <c r="AC23" s="37">
        <f t="shared" si="5"/>
        <v>0</v>
      </c>
      <c r="AD23" s="37">
        <f t="shared" si="5"/>
        <v>0</v>
      </c>
      <c r="AE23" s="37">
        <f t="shared" si="5"/>
        <v>0</v>
      </c>
      <c r="AF23" s="37">
        <f t="shared" si="5"/>
        <v>0</v>
      </c>
      <c r="AG23" s="37">
        <f t="shared" si="5"/>
        <v>0</v>
      </c>
      <c r="AH23" s="37">
        <f t="shared" si="5"/>
        <v>0</v>
      </c>
      <c r="AI23" s="37">
        <f t="shared" si="5"/>
        <v>0</v>
      </c>
      <c r="AJ23" s="37">
        <f t="shared" si="5"/>
        <v>0</v>
      </c>
      <c r="AK23" s="37">
        <f t="shared" si="5"/>
        <v>0</v>
      </c>
      <c r="AL23" s="37">
        <f t="shared" si="5"/>
        <v>0</v>
      </c>
      <c r="AM23" s="37">
        <f t="shared" si="5"/>
        <v>0</v>
      </c>
      <c r="AN23" s="37">
        <f t="shared" si="5"/>
        <v>0</v>
      </c>
      <c r="AO23" s="37">
        <f t="shared" si="5"/>
        <v>0</v>
      </c>
      <c r="AP23" s="37">
        <f t="shared" si="5"/>
        <v>0</v>
      </c>
      <c r="AQ23" s="37">
        <f t="shared" si="5"/>
        <v>0</v>
      </c>
      <c r="AR23" s="37">
        <f t="shared" si="5"/>
        <v>0</v>
      </c>
      <c r="AS23" s="37">
        <f t="shared" si="5"/>
        <v>0</v>
      </c>
      <c r="AT23" s="37">
        <f t="shared" si="5"/>
        <v>0</v>
      </c>
      <c r="AU23" s="37">
        <f t="shared" si="5"/>
        <v>0</v>
      </c>
      <c r="AV23" s="37">
        <f t="shared" si="5"/>
        <v>0</v>
      </c>
      <c r="AW23" s="37">
        <f t="shared" si="5"/>
        <v>0</v>
      </c>
      <c r="AX23" s="37">
        <f t="shared" si="5"/>
        <v>0</v>
      </c>
      <c r="AY23" s="37">
        <f t="shared" si="5"/>
        <v>0</v>
      </c>
      <c r="AZ23" s="37">
        <f t="shared" si="5"/>
        <v>0</v>
      </c>
      <c r="BA23" s="37">
        <f t="shared" si="5"/>
        <v>0</v>
      </c>
      <c r="BB23" s="37">
        <f t="shared" si="5"/>
        <v>0</v>
      </c>
      <c r="BC23" s="37">
        <f t="shared" si="5"/>
        <v>0</v>
      </c>
      <c r="BD23" s="37">
        <f t="shared" si="5"/>
        <v>0</v>
      </c>
      <c r="BE23" s="37">
        <f t="shared" si="5"/>
        <v>0</v>
      </c>
      <c r="BF23" s="37">
        <f t="shared" si="5"/>
        <v>0</v>
      </c>
      <c r="BG23" s="37">
        <f t="shared" si="5"/>
        <v>0</v>
      </c>
      <c r="BH23" s="37">
        <f t="shared" si="5"/>
        <v>0</v>
      </c>
      <c r="BI23" s="37">
        <f t="shared" si="5"/>
        <v>0</v>
      </c>
      <c r="BJ23" s="37">
        <f t="shared" si="5"/>
        <v>0</v>
      </c>
    </row>
    <row r="24" spans="1:62">
      <c r="A24" s="252">
        <v>43952</v>
      </c>
      <c r="B24" s="253">
        <v>1.47E-2</v>
      </c>
      <c r="C24" s="37">
        <f t="shared" si="2"/>
        <v>1.47E-2</v>
      </c>
      <c r="D24" s="37">
        <f t="shared" si="5"/>
        <v>1.47E-2</v>
      </c>
      <c r="E24" s="37">
        <f t="shared" si="5"/>
        <v>1.47E-2</v>
      </c>
      <c r="F24" s="37">
        <f t="shared" si="5"/>
        <v>1.47E-2</v>
      </c>
      <c r="G24" s="37">
        <f t="shared" si="5"/>
        <v>1.47E-2</v>
      </c>
      <c r="H24" s="37">
        <f t="shared" si="5"/>
        <v>1.47E-2</v>
      </c>
      <c r="I24" s="37">
        <f t="shared" si="5"/>
        <v>1.47E-2</v>
      </c>
      <c r="J24" s="37">
        <f t="shared" si="5"/>
        <v>1.47E-2</v>
      </c>
      <c r="K24" s="37">
        <f t="shared" si="5"/>
        <v>1.47E-2</v>
      </c>
      <c r="L24" s="37">
        <f t="shared" si="5"/>
        <v>1.47E-2</v>
      </c>
      <c r="M24" s="37">
        <f t="shared" si="5"/>
        <v>1.47E-2</v>
      </c>
      <c r="N24" s="37">
        <f t="shared" si="5"/>
        <v>1.47E-2</v>
      </c>
      <c r="O24" s="37">
        <f t="shared" si="5"/>
        <v>1.47E-2</v>
      </c>
      <c r="P24" s="37">
        <f t="shared" si="5"/>
        <v>1.47E-2</v>
      </c>
      <c r="Q24" s="37">
        <f t="shared" si="5"/>
        <v>1.47E-2</v>
      </c>
      <c r="R24" s="37">
        <f t="shared" si="5"/>
        <v>1.47E-2</v>
      </c>
      <c r="S24" s="37">
        <f t="shared" si="5"/>
        <v>0</v>
      </c>
      <c r="T24" s="37">
        <f t="shared" si="5"/>
        <v>0</v>
      </c>
      <c r="U24" s="37">
        <f t="shared" si="5"/>
        <v>0</v>
      </c>
      <c r="V24" s="37">
        <f t="shared" si="5"/>
        <v>0</v>
      </c>
      <c r="W24" s="37">
        <f t="shared" si="5"/>
        <v>0</v>
      </c>
      <c r="X24" s="37">
        <f t="shared" si="5"/>
        <v>0</v>
      </c>
      <c r="Y24" s="37">
        <f t="shared" si="5"/>
        <v>0</v>
      </c>
      <c r="Z24" s="37">
        <f t="shared" si="5"/>
        <v>0</v>
      </c>
      <c r="AA24" s="37">
        <f t="shared" si="5"/>
        <v>0</v>
      </c>
      <c r="AB24" s="37">
        <f t="shared" si="5"/>
        <v>0</v>
      </c>
      <c r="AC24" s="37">
        <f t="shared" si="5"/>
        <v>0</v>
      </c>
      <c r="AD24" s="37">
        <f t="shared" si="5"/>
        <v>0</v>
      </c>
      <c r="AE24" s="37">
        <f t="shared" si="5"/>
        <v>0</v>
      </c>
      <c r="AF24" s="37">
        <f t="shared" si="5"/>
        <v>0</v>
      </c>
      <c r="AG24" s="37">
        <f t="shared" si="5"/>
        <v>0</v>
      </c>
      <c r="AH24" s="37">
        <f t="shared" si="5"/>
        <v>0</v>
      </c>
      <c r="AI24" s="37">
        <f t="shared" si="5"/>
        <v>0</v>
      </c>
      <c r="AJ24" s="37">
        <f t="shared" si="5"/>
        <v>0</v>
      </c>
      <c r="AK24" s="37">
        <f t="shared" si="5"/>
        <v>0</v>
      </c>
      <c r="AL24" s="37">
        <f t="shared" si="5"/>
        <v>0</v>
      </c>
      <c r="AM24" s="37">
        <f t="shared" si="5"/>
        <v>0</v>
      </c>
      <c r="AN24" s="37">
        <f t="shared" si="5"/>
        <v>0</v>
      </c>
      <c r="AO24" s="37">
        <f t="shared" si="5"/>
        <v>0</v>
      </c>
      <c r="AP24" s="37">
        <f t="shared" si="5"/>
        <v>0</v>
      </c>
      <c r="AQ24" s="37">
        <f t="shared" si="5"/>
        <v>0</v>
      </c>
      <c r="AR24" s="37">
        <f t="shared" si="5"/>
        <v>0</v>
      </c>
      <c r="AS24" s="37">
        <f t="shared" si="5"/>
        <v>0</v>
      </c>
      <c r="AT24" s="37">
        <f t="shared" si="5"/>
        <v>0</v>
      </c>
      <c r="AU24" s="37">
        <f t="shared" si="5"/>
        <v>0</v>
      </c>
      <c r="AV24" s="37">
        <f t="shared" si="5"/>
        <v>0</v>
      </c>
      <c r="AW24" s="37">
        <f t="shared" si="5"/>
        <v>0</v>
      </c>
      <c r="AX24" s="37">
        <f t="shared" si="5"/>
        <v>0</v>
      </c>
      <c r="AY24" s="37">
        <f t="shared" si="5"/>
        <v>0</v>
      </c>
      <c r="AZ24" s="37">
        <f t="shared" si="5"/>
        <v>0</v>
      </c>
      <c r="BA24" s="37">
        <f t="shared" si="5"/>
        <v>0</v>
      </c>
      <c r="BB24" s="37">
        <f t="shared" si="5"/>
        <v>0</v>
      </c>
      <c r="BC24" s="37">
        <f t="shared" si="5"/>
        <v>0</v>
      </c>
      <c r="BD24" s="37">
        <f t="shared" si="5"/>
        <v>0</v>
      </c>
      <c r="BE24" s="37">
        <f t="shared" si="5"/>
        <v>0</v>
      </c>
      <c r="BF24" s="37">
        <f t="shared" si="5"/>
        <v>0</v>
      </c>
      <c r="BG24" s="37">
        <f t="shared" si="5"/>
        <v>0</v>
      </c>
      <c r="BH24" s="37">
        <f t="shared" si="5"/>
        <v>0</v>
      </c>
      <c r="BI24" s="37">
        <f t="shared" si="5"/>
        <v>0</v>
      </c>
      <c r="BJ24" s="37">
        <f t="shared" si="5"/>
        <v>0</v>
      </c>
    </row>
    <row r="25" spans="1:62">
      <c r="A25" s="252">
        <v>43983</v>
      </c>
      <c r="B25" s="253">
        <v>1.47E-2</v>
      </c>
      <c r="C25" s="37">
        <f t="shared" si="2"/>
        <v>1.47E-2</v>
      </c>
      <c r="D25" s="37">
        <f t="shared" si="5"/>
        <v>1.47E-2</v>
      </c>
      <c r="E25" s="37">
        <f t="shared" si="5"/>
        <v>1.47E-2</v>
      </c>
      <c r="F25" s="37">
        <f t="shared" si="5"/>
        <v>1.47E-2</v>
      </c>
      <c r="G25" s="37">
        <f t="shared" si="5"/>
        <v>1.47E-2</v>
      </c>
      <c r="H25" s="37">
        <f t="shared" si="5"/>
        <v>1.47E-2</v>
      </c>
      <c r="I25" s="37">
        <f t="shared" si="5"/>
        <v>1.47E-2</v>
      </c>
      <c r="J25" s="37">
        <f t="shared" si="5"/>
        <v>1.47E-2</v>
      </c>
      <c r="K25" s="37">
        <f t="shared" si="5"/>
        <v>1.47E-2</v>
      </c>
      <c r="L25" s="37">
        <f t="shared" si="5"/>
        <v>1.47E-2</v>
      </c>
      <c r="M25" s="37">
        <f t="shared" si="5"/>
        <v>1.47E-2</v>
      </c>
      <c r="N25" s="37">
        <f t="shared" si="5"/>
        <v>1.47E-2</v>
      </c>
      <c r="O25" s="37">
        <f t="shared" si="5"/>
        <v>1.47E-2</v>
      </c>
      <c r="P25" s="37">
        <f t="shared" si="5"/>
        <v>1.47E-2</v>
      </c>
      <c r="Q25" s="37">
        <f t="shared" si="5"/>
        <v>1.47E-2</v>
      </c>
      <c r="R25" s="37">
        <f t="shared" si="5"/>
        <v>1.47E-2</v>
      </c>
      <c r="S25" s="37">
        <f t="shared" si="5"/>
        <v>1.47E-2</v>
      </c>
      <c r="T25" s="37">
        <f t="shared" si="5"/>
        <v>0</v>
      </c>
      <c r="U25" s="37">
        <f t="shared" si="5"/>
        <v>0</v>
      </c>
      <c r="V25" s="37">
        <f t="shared" si="5"/>
        <v>0</v>
      </c>
      <c r="W25" s="37">
        <f t="shared" si="5"/>
        <v>0</v>
      </c>
      <c r="X25" s="37">
        <f t="shared" si="5"/>
        <v>0</v>
      </c>
      <c r="Y25" s="37">
        <f t="shared" si="5"/>
        <v>0</v>
      </c>
      <c r="Z25" s="37">
        <f t="shared" si="5"/>
        <v>0</v>
      </c>
      <c r="AA25" s="37">
        <f t="shared" si="5"/>
        <v>0</v>
      </c>
      <c r="AB25" s="37">
        <f t="shared" si="5"/>
        <v>0</v>
      </c>
      <c r="AC25" s="37">
        <f t="shared" si="5"/>
        <v>0</v>
      </c>
      <c r="AD25" s="37">
        <f t="shared" si="5"/>
        <v>0</v>
      </c>
      <c r="AE25" s="37">
        <f t="shared" si="5"/>
        <v>0</v>
      </c>
      <c r="AF25" s="37">
        <f t="shared" si="5"/>
        <v>0</v>
      </c>
      <c r="AG25" s="37">
        <f t="shared" si="5"/>
        <v>0</v>
      </c>
      <c r="AH25" s="37">
        <f t="shared" si="5"/>
        <v>0</v>
      </c>
      <c r="AI25" s="37">
        <f t="shared" si="5"/>
        <v>0</v>
      </c>
      <c r="AJ25" s="37">
        <f t="shared" ref="D25:BJ29" si="6">IF($A25=AJ$5,0,IF(AND($A25&gt;=AJ$5,AJ$5&lt;=AJ$6,$A25&lt;=AJ$6),$B25,0))</f>
        <v>0</v>
      </c>
      <c r="AK25" s="37">
        <f t="shared" si="6"/>
        <v>0</v>
      </c>
      <c r="AL25" s="37">
        <f t="shared" si="6"/>
        <v>0</v>
      </c>
      <c r="AM25" s="37">
        <f t="shared" si="6"/>
        <v>0</v>
      </c>
      <c r="AN25" s="37">
        <f t="shared" si="6"/>
        <v>0</v>
      </c>
      <c r="AO25" s="37">
        <f t="shared" si="6"/>
        <v>0</v>
      </c>
      <c r="AP25" s="37">
        <f t="shared" si="6"/>
        <v>0</v>
      </c>
      <c r="AQ25" s="37">
        <f t="shared" si="6"/>
        <v>0</v>
      </c>
      <c r="AR25" s="37">
        <f t="shared" si="6"/>
        <v>0</v>
      </c>
      <c r="AS25" s="37">
        <f t="shared" si="6"/>
        <v>0</v>
      </c>
      <c r="AT25" s="37">
        <f t="shared" si="6"/>
        <v>0</v>
      </c>
      <c r="AU25" s="37">
        <f t="shared" si="6"/>
        <v>0</v>
      </c>
      <c r="AV25" s="37">
        <f t="shared" si="6"/>
        <v>0</v>
      </c>
      <c r="AW25" s="37">
        <f t="shared" si="6"/>
        <v>0</v>
      </c>
      <c r="AX25" s="37">
        <f t="shared" si="6"/>
        <v>0</v>
      </c>
      <c r="AY25" s="37">
        <f t="shared" si="6"/>
        <v>0</v>
      </c>
      <c r="AZ25" s="37">
        <f t="shared" si="6"/>
        <v>0</v>
      </c>
      <c r="BA25" s="37">
        <f t="shared" si="6"/>
        <v>0</v>
      </c>
      <c r="BB25" s="37">
        <f t="shared" si="6"/>
        <v>0</v>
      </c>
      <c r="BC25" s="37">
        <f t="shared" si="6"/>
        <v>0</v>
      </c>
      <c r="BD25" s="37">
        <f t="shared" si="6"/>
        <v>0</v>
      </c>
      <c r="BE25" s="37">
        <f t="shared" si="6"/>
        <v>0</v>
      </c>
      <c r="BF25" s="37">
        <f t="shared" si="6"/>
        <v>0</v>
      </c>
      <c r="BG25" s="37">
        <f t="shared" si="6"/>
        <v>0</v>
      </c>
      <c r="BH25" s="37">
        <f t="shared" si="6"/>
        <v>0</v>
      </c>
      <c r="BI25" s="37">
        <f t="shared" si="6"/>
        <v>0</v>
      </c>
      <c r="BJ25" s="37">
        <f t="shared" si="6"/>
        <v>0</v>
      </c>
    </row>
    <row r="26" spans="1:62">
      <c r="A26" s="252">
        <v>44013</v>
      </c>
      <c r="B26" s="253">
        <v>1.47E-2</v>
      </c>
      <c r="C26" s="37">
        <f t="shared" si="2"/>
        <v>1.47E-2</v>
      </c>
      <c r="D26" s="37">
        <f t="shared" si="6"/>
        <v>1.47E-2</v>
      </c>
      <c r="E26" s="37">
        <f t="shared" si="6"/>
        <v>1.47E-2</v>
      </c>
      <c r="F26" s="37">
        <f t="shared" si="6"/>
        <v>1.47E-2</v>
      </c>
      <c r="G26" s="37">
        <f t="shared" si="6"/>
        <v>1.47E-2</v>
      </c>
      <c r="H26" s="37">
        <f t="shared" si="6"/>
        <v>1.47E-2</v>
      </c>
      <c r="I26" s="37">
        <f t="shared" si="6"/>
        <v>1.47E-2</v>
      </c>
      <c r="J26" s="37">
        <f t="shared" si="6"/>
        <v>1.47E-2</v>
      </c>
      <c r="K26" s="37">
        <f t="shared" si="6"/>
        <v>1.47E-2</v>
      </c>
      <c r="L26" s="37">
        <f t="shared" si="6"/>
        <v>1.47E-2</v>
      </c>
      <c r="M26" s="37">
        <f t="shared" si="6"/>
        <v>1.47E-2</v>
      </c>
      <c r="N26" s="37">
        <f t="shared" si="6"/>
        <v>1.47E-2</v>
      </c>
      <c r="O26" s="37">
        <f t="shared" si="6"/>
        <v>1.47E-2</v>
      </c>
      <c r="P26" s="37">
        <f t="shared" si="6"/>
        <v>1.47E-2</v>
      </c>
      <c r="Q26" s="37">
        <f t="shared" si="6"/>
        <v>1.47E-2</v>
      </c>
      <c r="R26" s="37">
        <f t="shared" si="6"/>
        <v>1.47E-2</v>
      </c>
      <c r="S26" s="37">
        <f t="shared" si="6"/>
        <v>1.47E-2</v>
      </c>
      <c r="T26" s="37">
        <f t="shared" si="6"/>
        <v>1.47E-2</v>
      </c>
      <c r="U26" s="37">
        <f t="shared" si="6"/>
        <v>0</v>
      </c>
      <c r="V26" s="37">
        <f t="shared" si="6"/>
        <v>0</v>
      </c>
      <c r="W26" s="37">
        <f t="shared" si="6"/>
        <v>0</v>
      </c>
      <c r="X26" s="37">
        <f t="shared" si="6"/>
        <v>0</v>
      </c>
      <c r="Y26" s="37">
        <f t="shared" si="6"/>
        <v>0</v>
      </c>
      <c r="Z26" s="37">
        <f t="shared" si="6"/>
        <v>0</v>
      </c>
      <c r="AA26" s="37">
        <f t="shared" si="6"/>
        <v>0</v>
      </c>
      <c r="AB26" s="37">
        <f t="shared" si="6"/>
        <v>0</v>
      </c>
      <c r="AC26" s="37">
        <f t="shared" si="6"/>
        <v>0</v>
      </c>
      <c r="AD26" s="37">
        <f t="shared" si="6"/>
        <v>0</v>
      </c>
      <c r="AE26" s="37">
        <f t="shared" si="6"/>
        <v>0</v>
      </c>
      <c r="AF26" s="37">
        <f t="shared" si="6"/>
        <v>0</v>
      </c>
      <c r="AG26" s="37">
        <f t="shared" si="6"/>
        <v>0</v>
      </c>
      <c r="AH26" s="37">
        <f t="shared" si="6"/>
        <v>0</v>
      </c>
      <c r="AI26" s="37">
        <f t="shared" si="6"/>
        <v>0</v>
      </c>
      <c r="AJ26" s="37">
        <f t="shared" si="6"/>
        <v>0</v>
      </c>
      <c r="AK26" s="37">
        <f t="shared" si="6"/>
        <v>0</v>
      </c>
      <c r="AL26" s="37">
        <f t="shared" si="6"/>
        <v>0</v>
      </c>
      <c r="AM26" s="37">
        <f t="shared" si="6"/>
        <v>0</v>
      </c>
      <c r="AN26" s="37">
        <f t="shared" si="6"/>
        <v>0</v>
      </c>
      <c r="AO26" s="37">
        <f t="shared" si="6"/>
        <v>0</v>
      </c>
      <c r="AP26" s="37">
        <f t="shared" si="6"/>
        <v>0</v>
      </c>
      <c r="AQ26" s="37">
        <f t="shared" si="6"/>
        <v>0</v>
      </c>
      <c r="AR26" s="37">
        <f t="shared" si="6"/>
        <v>0</v>
      </c>
      <c r="AS26" s="37">
        <f t="shared" si="6"/>
        <v>0</v>
      </c>
      <c r="AT26" s="37">
        <f t="shared" si="6"/>
        <v>0</v>
      </c>
      <c r="AU26" s="37">
        <f t="shared" si="6"/>
        <v>0</v>
      </c>
      <c r="AV26" s="37">
        <f t="shared" si="6"/>
        <v>0</v>
      </c>
      <c r="AW26" s="37">
        <f t="shared" si="6"/>
        <v>0</v>
      </c>
      <c r="AX26" s="37">
        <f t="shared" si="6"/>
        <v>0</v>
      </c>
      <c r="AY26" s="37">
        <f t="shared" si="6"/>
        <v>0</v>
      </c>
      <c r="AZ26" s="37">
        <f t="shared" si="6"/>
        <v>0</v>
      </c>
      <c r="BA26" s="37">
        <f t="shared" si="6"/>
        <v>0</v>
      </c>
      <c r="BB26" s="37">
        <f t="shared" si="6"/>
        <v>0</v>
      </c>
      <c r="BC26" s="37">
        <f t="shared" si="6"/>
        <v>0</v>
      </c>
      <c r="BD26" s="37">
        <f t="shared" si="6"/>
        <v>0</v>
      </c>
      <c r="BE26" s="37">
        <f t="shared" si="6"/>
        <v>0</v>
      </c>
      <c r="BF26" s="37">
        <f t="shared" si="6"/>
        <v>0</v>
      </c>
      <c r="BG26" s="37">
        <f t="shared" si="6"/>
        <v>0</v>
      </c>
      <c r="BH26" s="37">
        <f t="shared" si="6"/>
        <v>0</v>
      </c>
      <c r="BI26" s="37">
        <f t="shared" si="6"/>
        <v>0</v>
      </c>
      <c r="BJ26" s="37">
        <f t="shared" si="6"/>
        <v>0</v>
      </c>
    </row>
    <row r="27" spans="1:62">
      <c r="A27" s="252">
        <v>44044</v>
      </c>
      <c r="B27" s="253">
        <v>1.47E-2</v>
      </c>
      <c r="C27" s="37">
        <f t="shared" si="2"/>
        <v>1.47E-2</v>
      </c>
      <c r="D27" s="37">
        <f t="shared" si="6"/>
        <v>1.47E-2</v>
      </c>
      <c r="E27" s="37">
        <f t="shared" si="6"/>
        <v>1.47E-2</v>
      </c>
      <c r="F27" s="37">
        <f t="shared" si="6"/>
        <v>1.47E-2</v>
      </c>
      <c r="G27" s="37">
        <f t="shared" si="6"/>
        <v>1.47E-2</v>
      </c>
      <c r="H27" s="37">
        <f t="shared" si="6"/>
        <v>1.47E-2</v>
      </c>
      <c r="I27" s="37">
        <f t="shared" si="6"/>
        <v>1.47E-2</v>
      </c>
      <c r="J27" s="37">
        <f t="shared" si="6"/>
        <v>1.47E-2</v>
      </c>
      <c r="K27" s="37">
        <f t="shared" si="6"/>
        <v>1.47E-2</v>
      </c>
      <c r="L27" s="37">
        <f t="shared" si="6"/>
        <v>1.47E-2</v>
      </c>
      <c r="M27" s="37">
        <f t="shared" si="6"/>
        <v>1.47E-2</v>
      </c>
      <c r="N27" s="37">
        <f t="shared" si="6"/>
        <v>1.47E-2</v>
      </c>
      <c r="O27" s="37">
        <f t="shared" si="6"/>
        <v>1.47E-2</v>
      </c>
      <c r="P27" s="37">
        <f t="shared" si="6"/>
        <v>1.47E-2</v>
      </c>
      <c r="Q27" s="37">
        <f t="shared" si="6"/>
        <v>1.47E-2</v>
      </c>
      <c r="R27" s="37">
        <f t="shared" si="6"/>
        <v>1.47E-2</v>
      </c>
      <c r="S27" s="37">
        <f t="shared" si="6"/>
        <v>1.47E-2</v>
      </c>
      <c r="T27" s="37">
        <f t="shared" si="6"/>
        <v>1.47E-2</v>
      </c>
      <c r="U27" s="37">
        <f t="shared" si="6"/>
        <v>1.47E-2</v>
      </c>
      <c r="V27" s="37">
        <f t="shared" si="6"/>
        <v>0</v>
      </c>
      <c r="W27" s="37">
        <f t="shared" si="6"/>
        <v>0</v>
      </c>
      <c r="X27" s="37">
        <f t="shared" si="6"/>
        <v>0</v>
      </c>
      <c r="Y27" s="37">
        <f t="shared" si="6"/>
        <v>0</v>
      </c>
      <c r="Z27" s="37">
        <f t="shared" si="6"/>
        <v>0</v>
      </c>
      <c r="AA27" s="37">
        <f t="shared" si="6"/>
        <v>0</v>
      </c>
      <c r="AB27" s="37">
        <f t="shared" si="6"/>
        <v>0</v>
      </c>
      <c r="AC27" s="37">
        <f t="shared" si="6"/>
        <v>0</v>
      </c>
      <c r="AD27" s="37">
        <f t="shared" si="6"/>
        <v>0</v>
      </c>
      <c r="AE27" s="37">
        <f t="shared" si="6"/>
        <v>0</v>
      </c>
      <c r="AF27" s="37">
        <f t="shared" si="6"/>
        <v>0</v>
      </c>
      <c r="AG27" s="37">
        <f t="shared" si="6"/>
        <v>0</v>
      </c>
      <c r="AH27" s="37">
        <f t="shared" si="6"/>
        <v>0</v>
      </c>
      <c r="AI27" s="37">
        <f t="shared" si="6"/>
        <v>0</v>
      </c>
      <c r="AJ27" s="37">
        <f t="shared" si="6"/>
        <v>0</v>
      </c>
      <c r="AK27" s="37">
        <f t="shared" si="6"/>
        <v>0</v>
      </c>
      <c r="AL27" s="37">
        <f t="shared" si="6"/>
        <v>0</v>
      </c>
      <c r="AM27" s="37">
        <f t="shared" si="6"/>
        <v>0</v>
      </c>
      <c r="AN27" s="37">
        <f t="shared" si="6"/>
        <v>0</v>
      </c>
      <c r="AO27" s="37">
        <f t="shared" si="6"/>
        <v>0</v>
      </c>
      <c r="AP27" s="37">
        <f t="shared" si="6"/>
        <v>0</v>
      </c>
      <c r="AQ27" s="37">
        <f t="shared" si="6"/>
        <v>0</v>
      </c>
      <c r="AR27" s="37">
        <f t="shared" si="6"/>
        <v>0</v>
      </c>
      <c r="AS27" s="37">
        <f t="shared" si="6"/>
        <v>0</v>
      </c>
      <c r="AT27" s="37">
        <f t="shared" si="6"/>
        <v>0</v>
      </c>
      <c r="AU27" s="37">
        <f t="shared" si="6"/>
        <v>0</v>
      </c>
      <c r="AV27" s="37">
        <f t="shared" si="6"/>
        <v>0</v>
      </c>
      <c r="AW27" s="37">
        <f t="shared" si="6"/>
        <v>0</v>
      </c>
      <c r="AX27" s="37">
        <f t="shared" si="6"/>
        <v>0</v>
      </c>
      <c r="AY27" s="37">
        <f t="shared" si="6"/>
        <v>0</v>
      </c>
      <c r="AZ27" s="37">
        <f t="shared" si="6"/>
        <v>0</v>
      </c>
      <c r="BA27" s="37">
        <f t="shared" si="6"/>
        <v>0</v>
      </c>
      <c r="BB27" s="37">
        <f t="shared" si="6"/>
        <v>0</v>
      </c>
      <c r="BC27" s="37">
        <f t="shared" si="6"/>
        <v>0</v>
      </c>
      <c r="BD27" s="37">
        <f t="shared" si="6"/>
        <v>0</v>
      </c>
      <c r="BE27" s="37">
        <f t="shared" si="6"/>
        <v>0</v>
      </c>
      <c r="BF27" s="37">
        <f t="shared" si="6"/>
        <v>0</v>
      </c>
      <c r="BG27" s="37">
        <f t="shared" si="6"/>
        <v>0</v>
      </c>
      <c r="BH27" s="37">
        <f t="shared" si="6"/>
        <v>0</v>
      </c>
      <c r="BI27" s="37">
        <f t="shared" si="6"/>
        <v>0</v>
      </c>
      <c r="BJ27" s="37">
        <f t="shared" si="6"/>
        <v>0</v>
      </c>
    </row>
    <row r="28" spans="1:62">
      <c r="A28" s="252">
        <v>44075</v>
      </c>
      <c r="B28" s="253">
        <v>1.47E-2</v>
      </c>
      <c r="C28" s="37">
        <f t="shared" si="2"/>
        <v>1.47E-2</v>
      </c>
      <c r="D28" s="37">
        <f t="shared" si="6"/>
        <v>1.47E-2</v>
      </c>
      <c r="E28" s="37">
        <f t="shared" si="6"/>
        <v>1.47E-2</v>
      </c>
      <c r="F28" s="37">
        <f t="shared" si="6"/>
        <v>1.47E-2</v>
      </c>
      <c r="G28" s="37">
        <f t="shared" si="6"/>
        <v>1.47E-2</v>
      </c>
      <c r="H28" s="37">
        <f t="shared" si="6"/>
        <v>1.47E-2</v>
      </c>
      <c r="I28" s="37">
        <f t="shared" si="6"/>
        <v>1.47E-2</v>
      </c>
      <c r="J28" s="37">
        <f t="shared" si="6"/>
        <v>1.47E-2</v>
      </c>
      <c r="K28" s="37">
        <f t="shared" si="6"/>
        <v>1.47E-2</v>
      </c>
      <c r="L28" s="37">
        <f t="shared" si="6"/>
        <v>1.47E-2</v>
      </c>
      <c r="M28" s="37">
        <f t="shared" si="6"/>
        <v>1.47E-2</v>
      </c>
      <c r="N28" s="37">
        <f t="shared" si="6"/>
        <v>1.47E-2</v>
      </c>
      <c r="O28" s="37">
        <f t="shared" si="6"/>
        <v>1.47E-2</v>
      </c>
      <c r="P28" s="37">
        <f t="shared" si="6"/>
        <v>1.47E-2</v>
      </c>
      <c r="Q28" s="37">
        <f t="shared" si="6"/>
        <v>1.47E-2</v>
      </c>
      <c r="R28" s="37">
        <f t="shared" si="6"/>
        <v>1.47E-2</v>
      </c>
      <c r="S28" s="37">
        <f t="shared" si="6"/>
        <v>1.47E-2</v>
      </c>
      <c r="T28" s="37">
        <f t="shared" si="6"/>
        <v>1.47E-2</v>
      </c>
      <c r="U28" s="37">
        <f t="shared" si="6"/>
        <v>1.47E-2</v>
      </c>
      <c r="V28" s="37">
        <f t="shared" si="6"/>
        <v>1.47E-2</v>
      </c>
      <c r="W28" s="37">
        <f t="shared" si="6"/>
        <v>0</v>
      </c>
      <c r="X28" s="37">
        <f t="shared" si="6"/>
        <v>0</v>
      </c>
      <c r="Y28" s="37">
        <f t="shared" si="6"/>
        <v>0</v>
      </c>
      <c r="Z28" s="37">
        <f t="shared" si="6"/>
        <v>0</v>
      </c>
      <c r="AA28" s="37">
        <f t="shared" si="6"/>
        <v>0</v>
      </c>
      <c r="AB28" s="37">
        <f t="shared" si="6"/>
        <v>0</v>
      </c>
      <c r="AC28" s="37">
        <f t="shared" si="6"/>
        <v>0</v>
      </c>
      <c r="AD28" s="37">
        <f t="shared" si="6"/>
        <v>0</v>
      </c>
      <c r="AE28" s="37">
        <f t="shared" si="6"/>
        <v>0</v>
      </c>
      <c r="AF28" s="37">
        <f t="shared" si="6"/>
        <v>0</v>
      </c>
      <c r="AG28" s="37">
        <f t="shared" si="6"/>
        <v>0</v>
      </c>
      <c r="AH28" s="37">
        <f t="shared" si="6"/>
        <v>0</v>
      </c>
      <c r="AI28" s="37">
        <f t="shared" si="6"/>
        <v>0</v>
      </c>
      <c r="AJ28" s="37">
        <f t="shared" si="6"/>
        <v>0</v>
      </c>
      <c r="AK28" s="37">
        <f t="shared" si="6"/>
        <v>0</v>
      </c>
      <c r="AL28" s="37">
        <f t="shared" si="6"/>
        <v>0</v>
      </c>
      <c r="AM28" s="37">
        <f t="shared" si="6"/>
        <v>0</v>
      </c>
      <c r="AN28" s="37">
        <f t="shared" si="6"/>
        <v>0</v>
      </c>
      <c r="AO28" s="37">
        <f t="shared" si="6"/>
        <v>0</v>
      </c>
      <c r="AP28" s="37">
        <f t="shared" si="6"/>
        <v>0</v>
      </c>
      <c r="AQ28" s="37">
        <f t="shared" si="6"/>
        <v>0</v>
      </c>
      <c r="AR28" s="37">
        <f t="shared" si="6"/>
        <v>0</v>
      </c>
      <c r="AS28" s="37">
        <f t="shared" si="6"/>
        <v>0</v>
      </c>
      <c r="AT28" s="37">
        <f t="shared" si="6"/>
        <v>0</v>
      </c>
      <c r="AU28" s="37">
        <f t="shared" si="6"/>
        <v>0</v>
      </c>
      <c r="AV28" s="37">
        <f t="shared" si="6"/>
        <v>0</v>
      </c>
      <c r="AW28" s="37">
        <f t="shared" si="6"/>
        <v>0</v>
      </c>
      <c r="AX28" s="37">
        <f t="shared" si="6"/>
        <v>0</v>
      </c>
      <c r="AY28" s="37">
        <f t="shared" si="6"/>
        <v>0</v>
      </c>
      <c r="AZ28" s="37">
        <f t="shared" si="6"/>
        <v>0</v>
      </c>
      <c r="BA28" s="37">
        <f t="shared" si="6"/>
        <v>0</v>
      </c>
      <c r="BB28" s="37">
        <f t="shared" si="6"/>
        <v>0</v>
      </c>
      <c r="BC28" s="37">
        <f t="shared" si="6"/>
        <v>0</v>
      </c>
      <c r="BD28" s="37">
        <f t="shared" si="6"/>
        <v>0</v>
      </c>
      <c r="BE28" s="37">
        <f t="shared" si="6"/>
        <v>0</v>
      </c>
      <c r="BF28" s="37">
        <f t="shared" si="6"/>
        <v>0</v>
      </c>
      <c r="BG28" s="37">
        <f t="shared" si="6"/>
        <v>0</v>
      </c>
      <c r="BH28" s="37">
        <f t="shared" si="6"/>
        <v>0</v>
      </c>
      <c r="BI28" s="37">
        <f t="shared" si="6"/>
        <v>0</v>
      </c>
      <c r="BJ28" s="37">
        <f t="shared" si="6"/>
        <v>0</v>
      </c>
    </row>
    <row r="29" spans="1:62">
      <c r="A29" s="252">
        <v>44105</v>
      </c>
      <c r="B29" s="253">
        <v>1.47E-2</v>
      </c>
      <c r="C29" s="37">
        <f t="shared" si="2"/>
        <v>1.47E-2</v>
      </c>
      <c r="D29" s="37">
        <f t="shared" si="6"/>
        <v>1.47E-2</v>
      </c>
      <c r="E29" s="37">
        <f t="shared" si="6"/>
        <v>1.47E-2</v>
      </c>
      <c r="F29" s="37">
        <f t="shared" si="6"/>
        <v>1.47E-2</v>
      </c>
      <c r="G29" s="37">
        <f t="shared" si="6"/>
        <v>1.47E-2</v>
      </c>
      <c r="H29" s="37">
        <f t="shared" si="6"/>
        <v>1.47E-2</v>
      </c>
      <c r="I29" s="37">
        <f t="shared" si="6"/>
        <v>1.47E-2</v>
      </c>
      <c r="J29" s="37">
        <f t="shared" si="6"/>
        <v>1.47E-2</v>
      </c>
      <c r="K29" s="37">
        <f t="shared" si="6"/>
        <v>1.47E-2</v>
      </c>
      <c r="L29" s="37">
        <f t="shared" si="6"/>
        <v>1.47E-2</v>
      </c>
      <c r="M29" s="37">
        <f t="shared" si="6"/>
        <v>1.47E-2</v>
      </c>
      <c r="N29" s="37">
        <f t="shared" si="6"/>
        <v>1.47E-2</v>
      </c>
      <c r="O29" s="37">
        <f t="shared" si="6"/>
        <v>1.47E-2</v>
      </c>
      <c r="P29" s="37">
        <f t="shared" si="6"/>
        <v>1.47E-2</v>
      </c>
      <c r="Q29" s="37">
        <f t="shared" si="6"/>
        <v>1.47E-2</v>
      </c>
      <c r="R29" s="37">
        <f t="shared" si="6"/>
        <v>1.47E-2</v>
      </c>
      <c r="S29" s="37">
        <f t="shared" si="6"/>
        <v>1.47E-2</v>
      </c>
      <c r="T29" s="37">
        <f t="shared" si="6"/>
        <v>1.47E-2</v>
      </c>
      <c r="U29" s="37">
        <f t="shared" si="6"/>
        <v>1.47E-2</v>
      </c>
      <c r="V29" s="37">
        <f t="shared" si="6"/>
        <v>1.47E-2</v>
      </c>
      <c r="W29" s="37">
        <f t="shared" si="6"/>
        <v>1.47E-2</v>
      </c>
      <c r="X29" s="37">
        <f t="shared" si="6"/>
        <v>0</v>
      </c>
      <c r="Y29" s="37">
        <f t="shared" si="6"/>
        <v>0</v>
      </c>
      <c r="Z29" s="37">
        <f t="shared" si="6"/>
        <v>0</v>
      </c>
      <c r="AA29" s="37">
        <f t="shared" si="6"/>
        <v>0</v>
      </c>
      <c r="AB29" s="37">
        <f t="shared" si="6"/>
        <v>0</v>
      </c>
      <c r="AC29" s="37">
        <f t="shared" si="6"/>
        <v>0</v>
      </c>
      <c r="AD29" s="37">
        <f t="shared" si="6"/>
        <v>0</v>
      </c>
      <c r="AE29" s="37">
        <f t="shared" si="6"/>
        <v>0</v>
      </c>
      <c r="AF29" s="37">
        <f t="shared" si="6"/>
        <v>0</v>
      </c>
      <c r="AG29" s="37">
        <f t="shared" si="6"/>
        <v>0</v>
      </c>
      <c r="AH29" s="37">
        <f t="shared" si="6"/>
        <v>0</v>
      </c>
      <c r="AI29" s="37">
        <f t="shared" si="6"/>
        <v>0</v>
      </c>
      <c r="AJ29" s="37">
        <f t="shared" si="6"/>
        <v>0</v>
      </c>
      <c r="AK29" s="37">
        <f t="shared" si="6"/>
        <v>0</v>
      </c>
      <c r="AL29" s="37">
        <f t="shared" si="6"/>
        <v>0</v>
      </c>
      <c r="AM29" s="37">
        <f t="shared" si="6"/>
        <v>0</v>
      </c>
      <c r="AN29" s="37">
        <f t="shared" si="6"/>
        <v>0</v>
      </c>
      <c r="AO29" s="37">
        <f t="shared" si="6"/>
        <v>0</v>
      </c>
      <c r="AP29" s="37">
        <f t="shared" si="6"/>
        <v>0</v>
      </c>
      <c r="AQ29" s="37">
        <f t="shared" si="6"/>
        <v>0</v>
      </c>
      <c r="AR29" s="37">
        <f t="shared" si="6"/>
        <v>0</v>
      </c>
      <c r="AS29" s="37">
        <f t="shared" si="6"/>
        <v>0</v>
      </c>
      <c r="AT29" s="37">
        <f t="shared" si="6"/>
        <v>0</v>
      </c>
      <c r="AU29" s="37">
        <f t="shared" si="6"/>
        <v>0</v>
      </c>
      <c r="AV29" s="37">
        <f t="shared" si="6"/>
        <v>0</v>
      </c>
      <c r="AW29" s="37">
        <f t="shared" si="6"/>
        <v>0</v>
      </c>
      <c r="AX29" s="37">
        <f t="shared" si="6"/>
        <v>0</v>
      </c>
      <c r="AY29" s="37">
        <f t="shared" si="6"/>
        <v>0</v>
      </c>
      <c r="AZ29" s="37">
        <f t="shared" si="6"/>
        <v>0</v>
      </c>
      <c r="BA29" s="37">
        <f t="shared" si="6"/>
        <v>0</v>
      </c>
      <c r="BB29" s="37">
        <f t="shared" si="6"/>
        <v>0</v>
      </c>
      <c r="BC29" s="37">
        <f t="shared" ref="D29:BJ34" si="7">IF($A29=BC$5,0,IF(AND($A29&gt;=BC$5,BC$5&lt;=BC$6,$A29&lt;=BC$6),$B29,0))</f>
        <v>0</v>
      </c>
      <c r="BD29" s="37">
        <f t="shared" si="7"/>
        <v>0</v>
      </c>
      <c r="BE29" s="37">
        <f t="shared" si="7"/>
        <v>0</v>
      </c>
      <c r="BF29" s="37">
        <f t="shared" si="7"/>
        <v>0</v>
      </c>
      <c r="BG29" s="37">
        <f t="shared" si="7"/>
        <v>0</v>
      </c>
      <c r="BH29" s="37">
        <f t="shared" si="7"/>
        <v>0</v>
      </c>
      <c r="BI29" s="37">
        <f t="shared" si="7"/>
        <v>0</v>
      </c>
      <c r="BJ29" s="37">
        <f t="shared" si="7"/>
        <v>0</v>
      </c>
    </row>
    <row r="30" spans="1:62">
      <c r="A30" s="252">
        <v>44136</v>
      </c>
      <c r="B30" s="253">
        <v>1.47E-2</v>
      </c>
      <c r="C30" s="37">
        <f t="shared" si="2"/>
        <v>1.47E-2</v>
      </c>
      <c r="D30" s="37">
        <f t="shared" si="7"/>
        <v>1.47E-2</v>
      </c>
      <c r="E30" s="37">
        <f t="shared" si="7"/>
        <v>1.47E-2</v>
      </c>
      <c r="F30" s="37">
        <f t="shared" si="7"/>
        <v>1.47E-2</v>
      </c>
      <c r="G30" s="37">
        <f t="shared" si="7"/>
        <v>1.47E-2</v>
      </c>
      <c r="H30" s="37">
        <f t="shared" si="7"/>
        <v>1.47E-2</v>
      </c>
      <c r="I30" s="37">
        <f t="shared" si="7"/>
        <v>1.47E-2</v>
      </c>
      <c r="J30" s="37">
        <f t="shared" si="7"/>
        <v>1.47E-2</v>
      </c>
      <c r="K30" s="37">
        <f t="shared" si="7"/>
        <v>1.47E-2</v>
      </c>
      <c r="L30" s="37">
        <f t="shared" si="7"/>
        <v>1.47E-2</v>
      </c>
      <c r="M30" s="37">
        <f t="shared" si="7"/>
        <v>1.47E-2</v>
      </c>
      <c r="N30" s="37">
        <f t="shared" si="7"/>
        <v>1.47E-2</v>
      </c>
      <c r="O30" s="37">
        <f t="shared" si="7"/>
        <v>1.47E-2</v>
      </c>
      <c r="P30" s="37">
        <f t="shared" si="7"/>
        <v>1.47E-2</v>
      </c>
      <c r="Q30" s="37">
        <f t="shared" si="7"/>
        <v>1.47E-2</v>
      </c>
      <c r="R30" s="37">
        <f t="shared" si="7"/>
        <v>1.47E-2</v>
      </c>
      <c r="S30" s="37">
        <f t="shared" si="7"/>
        <v>1.47E-2</v>
      </c>
      <c r="T30" s="37">
        <f t="shared" si="7"/>
        <v>1.47E-2</v>
      </c>
      <c r="U30" s="37">
        <f t="shared" si="7"/>
        <v>1.47E-2</v>
      </c>
      <c r="V30" s="37">
        <f t="shared" si="7"/>
        <v>1.47E-2</v>
      </c>
      <c r="W30" s="37">
        <f t="shared" si="7"/>
        <v>1.47E-2</v>
      </c>
      <c r="X30" s="37">
        <f t="shared" si="7"/>
        <v>1.47E-2</v>
      </c>
      <c r="Y30" s="37">
        <f t="shared" si="7"/>
        <v>0</v>
      </c>
      <c r="Z30" s="37">
        <f t="shared" si="7"/>
        <v>0</v>
      </c>
      <c r="AA30" s="37">
        <f t="shared" si="7"/>
        <v>0</v>
      </c>
      <c r="AB30" s="37">
        <f t="shared" si="7"/>
        <v>0</v>
      </c>
      <c r="AC30" s="37">
        <f t="shared" si="7"/>
        <v>0</v>
      </c>
      <c r="AD30" s="37">
        <f t="shared" si="7"/>
        <v>0</v>
      </c>
      <c r="AE30" s="37">
        <f t="shared" si="7"/>
        <v>0</v>
      </c>
      <c r="AF30" s="37">
        <f t="shared" si="7"/>
        <v>0</v>
      </c>
      <c r="AG30" s="37">
        <f t="shared" si="7"/>
        <v>0</v>
      </c>
      <c r="AH30" s="37">
        <f t="shared" si="7"/>
        <v>0</v>
      </c>
      <c r="AI30" s="37">
        <f t="shared" si="7"/>
        <v>0</v>
      </c>
      <c r="AJ30" s="37">
        <f t="shared" si="7"/>
        <v>0</v>
      </c>
      <c r="AK30" s="37">
        <f t="shared" si="7"/>
        <v>0</v>
      </c>
      <c r="AL30" s="37">
        <f t="shared" si="7"/>
        <v>0</v>
      </c>
      <c r="AM30" s="37">
        <f t="shared" si="7"/>
        <v>0</v>
      </c>
      <c r="AN30" s="37">
        <f t="shared" si="7"/>
        <v>0</v>
      </c>
      <c r="AO30" s="37">
        <f t="shared" si="7"/>
        <v>0</v>
      </c>
      <c r="AP30" s="37">
        <f t="shared" si="7"/>
        <v>0</v>
      </c>
      <c r="AQ30" s="37">
        <f t="shared" si="7"/>
        <v>0</v>
      </c>
      <c r="AR30" s="37">
        <f t="shared" si="7"/>
        <v>0</v>
      </c>
      <c r="AS30" s="37">
        <f t="shared" si="7"/>
        <v>0</v>
      </c>
      <c r="AT30" s="37">
        <f t="shared" si="7"/>
        <v>0</v>
      </c>
      <c r="AU30" s="37">
        <f t="shared" si="7"/>
        <v>0</v>
      </c>
      <c r="AV30" s="37">
        <f t="shared" si="7"/>
        <v>0</v>
      </c>
      <c r="AW30" s="37">
        <f t="shared" si="7"/>
        <v>0</v>
      </c>
      <c r="AX30" s="37">
        <f t="shared" si="7"/>
        <v>0</v>
      </c>
      <c r="AY30" s="37">
        <f t="shared" si="7"/>
        <v>0</v>
      </c>
      <c r="AZ30" s="37">
        <f t="shared" si="7"/>
        <v>0</v>
      </c>
      <c r="BA30" s="37">
        <f t="shared" si="7"/>
        <v>0</v>
      </c>
      <c r="BB30" s="37">
        <f t="shared" si="7"/>
        <v>0</v>
      </c>
      <c r="BC30" s="37">
        <f t="shared" si="7"/>
        <v>0</v>
      </c>
      <c r="BD30" s="37">
        <f t="shared" si="7"/>
        <v>0</v>
      </c>
      <c r="BE30" s="37">
        <f t="shared" si="7"/>
        <v>0</v>
      </c>
      <c r="BF30" s="37">
        <f t="shared" si="7"/>
        <v>0</v>
      </c>
      <c r="BG30" s="37">
        <f t="shared" si="7"/>
        <v>0</v>
      </c>
      <c r="BH30" s="37">
        <f t="shared" si="7"/>
        <v>0</v>
      </c>
      <c r="BI30" s="37">
        <f t="shared" si="7"/>
        <v>0</v>
      </c>
      <c r="BJ30" s="37">
        <f t="shared" si="7"/>
        <v>0</v>
      </c>
    </row>
    <row r="31" spans="1:62">
      <c r="A31" s="252">
        <v>44166</v>
      </c>
      <c r="B31" s="253">
        <v>1.47E-2</v>
      </c>
      <c r="C31" s="37">
        <f t="shared" si="2"/>
        <v>1.47E-2</v>
      </c>
      <c r="D31" s="37">
        <f t="shared" si="7"/>
        <v>1.47E-2</v>
      </c>
      <c r="E31" s="37">
        <f t="shared" si="7"/>
        <v>1.47E-2</v>
      </c>
      <c r="F31" s="37">
        <f t="shared" si="7"/>
        <v>1.47E-2</v>
      </c>
      <c r="G31" s="37">
        <f t="shared" si="7"/>
        <v>1.47E-2</v>
      </c>
      <c r="H31" s="37">
        <f t="shared" si="7"/>
        <v>1.47E-2</v>
      </c>
      <c r="I31" s="37">
        <f t="shared" si="7"/>
        <v>1.47E-2</v>
      </c>
      <c r="J31" s="37">
        <f t="shared" si="7"/>
        <v>1.47E-2</v>
      </c>
      <c r="K31" s="37">
        <f t="shared" si="7"/>
        <v>1.47E-2</v>
      </c>
      <c r="L31" s="37">
        <f t="shared" si="7"/>
        <v>1.47E-2</v>
      </c>
      <c r="M31" s="37">
        <f t="shared" si="7"/>
        <v>1.47E-2</v>
      </c>
      <c r="N31" s="37">
        <f t="shared" si="7"/>
        <v>1.47E-2</v>
      </c>
      <c r="O31" s="37">
        <f t="shared" si="7"/>
        <v>1.47E-2</v>
      </c>
      <c r="P31" s="37">
        <f t="shared" si="7"/>
        <v>1.47E-2</v>
      </c>
      <c r="Q31" s="37">
        <f t="shared" si="7"/>
        <v>1.47E-2</v>
      </c>
      <c r="R31" s="37">
        <f t="shared" si="7"/>
        <v>1.47E-2</v>
      </c>
      <c r="S31" s="37">
        <f t="shared" si="7"/>
        <v>1.47E-2</v>
      </c>
      <c r="T31" s="37">
        <f t="shared" si="7"/>
        <v>1.47E-2</v>
      </c>
      <c r="U31" s="37">
        <f t="shared" si="7"/>
        <v>1.47E-2</v>
      </c>
      <c r="V31" s="37">
        <f t="shared" si="7"/>
        <v>1.47E-2</v>
      </c>
      <c r="W31" s="37">
        <f t="shared" si="7"/>
        <v>1.47E-2</v>
      </c>
      <c r="X31" s="37">
        <f t="shared" si="7"/>
        <v>1.47E-2</v>
      </c>
      <c r="Y31" s="37">
        <f t="shared" si="7"/>
        <v>1.47E-2</v>
      </c>
      <c r="Z31" s="37">
        <f t="shared" si="7"/>
        <v>0</v>
      </c>
      <c r="AA31" s="37">
        <f t="shared" si="7"/>
        <v>0</v>
      </c>
      <c r="AB31" s="37">
        <f t="shared" si="7"/>
        <v>0</v>
      </c>
      <c r="AC31" s="37">
        <f t="shared" si="7"/>
        <v>0</v>
      </c>
      <c r="AD31" s="37">
        <f t="shared" si="7"/>
        <v>0</v>
      </c>
      <c r="AE31" s="37">
        <f t="shared" si="7"/>
        <v>0</v>
      </c>
      <c r="AF31" s="37">
        <f t="shared" si="7"/>
        <v>0</v>
      </c>
      <c r="AG31" s="37">
        <f t="shared" si="7"/>
        <v>0</v>
      </c>
      <c r="AH31" s="37">
        <f t="shared" si="7"/>
        <v>0</v>
      </c>
      <c r="AI31" s="37">
        <f t="shared" si="7"/>
        <v>0</v>
      </c>
      <c r="AJ31" s="37">
        <f t="shared" si="7"/>
        <v>0</v>
      </c>
      <c r="AK31" s="37">
        <f t="shared" si="7"/>
        <v>0</v>
      </c>
      <c r="AL31" s="37">
        <f t="shared" si="7"/>
        <v>0</v>
      </c>
      <c r="AM31" s="37">
        <f t="shared" si="7"/>
        <v>0</v>
      </c>
      <c r="AN31" s="37">
        <f t="shared" si="7"/>
        <v>0</v>
      </c>
      <c r="AO31" s="37">
        <f t="shared" si="7"/>
        <v>0</v>
      </c>
      <c r="AP31" s="37">
        <f t="shared" si="7"/>
        <v>0</v>
      </c>
      <c r="AQ31" s="37">
        <f t="shared" si="7"/>
        <v>0</v>
      </c>
      <c r="AR31" s="37">
        <f t="shared" si="7"/>
        <v>0</v>
      </c>
      <c r="AS31" s="37">
        <f t="shared" si="7"/>
        <v>0</v>
      </c>
      <c r="AT31" s="37">
        <f t="shared" si="7"/>
        <v>0</v>
      </c>
      <c r="AU31" s="37">
        <f t="shared" si="7"/>
        <v>0</v>
      </c>
      <c r="AV31" s="37">
        <f t="shared" si="7"/>
        <v>0</v>
      </c>
      <c r="AW31" s="37">
        <f t="shared" si="7"/>
        <v>0</v>
      </c>
      <c r="AX31" s="37">
        <f t="shared" si="7"/>
        <v>0</v>
      </c>
      <c r="AY31" s="37">
        <f t="shared" si="7"/>
        <v>0</v>
      </c>
      <c r="AZ31" s="37">
        <f t="shared" si="7"/>
        <v>0</v>
      </c>
      <c r="BA31" s="37">
        <f t="shared" si="7"/>
        <v>0</v>
      </c>
      <c r="BB31" s="37">
        <f t="shared" si="7"/>
        <v>0</v>
      </c>
      <c r="BC31" s="37">
        <f t="shared" si="7"/>
        <v>0</v>
      </c>
      <c r="BD31" s="37">
        <f t="shared" si="7"/>
        <v>0</v>
      </c>
      <c r="BE31" s="37">
        <f t="shared" si="7"/>
        <v>0</v>
      </c>
      <c r="BF31" s="37">
        <f t="shared" si="7"/>
        <v>0</v>
      </c>
      <c r="BG31" s="37">
        <f t="shared" si="7"/>
        <v>0</v>
      </c>
      <c r="BH31" s="37">
        <f t="shared" si="7"/>
        <v>0</v>
      </c>
      <c r="BI31" s="37">
        <f t="shared" si="7"/>
        <v>0</v>
      </c>
      <c r="BJ31" s="37">
        <f t="shared" si="7"/>
        <v>0</v>
      </c>
    </row>
    <row r="32" spans="1:62">
      <c r="A32" s="252">
        <v>44197</v>
      </c>
      <c r="B32" s="253">
        <v>1.47E-2</v>
      </c>
      <c r="C32" s="37">
        <f t="shared" si="2"/>
        <v>1.47E-2</v>
      </c>
      <c r="D32" s="37">
        <f t="shared" si="7"/>
        <v>1.47E-2</v>
      </c>
      <c r="E32" s="37">
        <f t="shared" si="7"/>
        <v>1.47E-2</v>
      </c>
      <c r="F32" s="37">
        <f t="shared" si="7"/>
        <v>1.47E-2</v>
      </c>
      <c r="G32" s="37">
        <f t="shared" si="7"/>
        <v>1.47E-2</v>
      </c>
      <c r="H32" s="37">
        <f t="shared" si="7"/>
        <v>1.47E-2</v>
      </c>
      <c r="I32" s="37">
        <f t="shared" si="7"/>
        <v>1.47E-2</v>
      </c>
      <c r="J32" s="37">
        <f t="shared" si="7"/>
        <v>1.47E-2</v>
      </c>
      <c r="K32" s="37">
        <f t="shared" si="7"/>
        <v>1.47E-2</v>
      </c>
      <c r="L32" s="37">
        <f t="shared" si="7"/>
        <v>1.47E-2</v>
      </c>
      <c r="M32" s="37">
        <f t="shared" si="7"/>
        <v>1.47E-2</v>
      </c>
      <c r="N32" s="37">
        <f t="shared" si="7"/>
        <v>1.47E-2</v>
      </c>
      <c r="O32" s="37">
        <f t="shared" si="7"/>
        <v>1.47E-2</v>
      </c>
      <c r="P32" s="37">
        <f t="shared" si="7"/>
        <v>1.47E-2</v>
      </c>
      <c r="Q32" s="37">
        <f t="shared" si="7"/>
        <v>1.47E-2</v>
      </c>
      <c r="R32" s="37">
        <f t="shared" si="7"/>
        <v>1.47E-2</v>
      </c>
      <c r="S32" s="37">
        <f t="shared" si="7"/>
        <v>1.47E-2</v>
      </c>
      <c r="T32" s="37">
        <f t="shared" si="7"/>
        <v>1.47E-2</v>
      </c>
      <c r="U32" s="37">
        <f t="shared" si="7"/>
        <v>1.47E-2</v>
      </c>
      <c r="V32" s="37">
        <f t="shared" si="7"/>
        <v>1.47E-2</v>
      </c>
      <c r="W32" s="37">
        <f t="shared" si="7"/>
        <v>1.47E-2</v>
      </c>
      <c r="X32" s="37">
        <f t="shared" si="7"/>
        <v>1.47E-2</v>
      </c>
      <c r="Y32" s="37">
        <f t="shared" si="7"/>
        <v>1.47E-2</v>
      </c>
      <c r="Z32" s="37">
        <f t="shared" si="7"/>
        <v>1.47E-2</v>
      </c>
      <c r="AA32" s="37">
        <f t="shared" si="7"/>
        <v>0</v>
      </c>
      <c r="AB32" s="37">
        <f t="shared" si="7"/>
        <v>0</v>
      </c>
      <c r="AC32" s="37">
        <f t="shared" si="7"/>
        <v>0</v>
      </c>
      <c r="AD32" s="37">
        <f t="shared" si="7"/>
        <v>0</v>
      </c>
      <c r="AE32" s="37">
        <f t="shared" si="7"/>
        <v>0</v>
      </c>
      <c r="AF32" s="37">
        <f t="shared" si="7"/>
        <v>0</v>
      </c>
      <c r="AG32" s="37">
        <f t="shared" si="7"/>
        <v>0</v>
      </c>
      <c r="AH32" s="37">
        <f t="shared" si="7"/>
        <v>0</v>
      </c>
      <c r="AI32" s="37">
        <f t="shared" si="7"/>
        <v>0</v>
      </c>
      <c r="AJ32" s="37">
        <f t="shared" si="7"/>
        <v>0</v>
      </c>
      <c r="AK32" s="37">
        <f t="shared" si="7"/>
        <v>0</v>
      </c>
      <c r="AL32" s="37">
        <f t="shared" si="7"/>
        <v>0</v>
      </c>
      <c r="AM32" s="37">
        <f t="shared" si="7"/>
        <v>0</v>
      </c>
      <c r="AN32" s="37">
        <f t="shared" si="7"/>
        <v>0</v>
      </c>
      <c r="AO32" s="37">
        <f t="shared" si="7"/>
        <v>0</v>
      </c>
      <c r="AP32" s="37">
        <f t="shared" si="7"/>
        <v>0</v>
      </c>
      <c r="AQ32" s="37">
        <f t="shared" si="7"/>
        <v>0</v>
      </c>
      <c r="AR32" s="37">
        <f t="shared" si="7"/>
        <v>0</v>
      </c>
      <c r="AS32" s="37">
        <f t="shared" si="7"/>
        <v>0</v>
      </c>
      <c r="AT32" s="37">
        <f t="shared" si="7"/>
        <v>0</v>
      </c>
      <c r="AU32" s="37">
        <f t="shared" si="7"/>
        <v>0</v>
      </c>
      <c r="AV32" s="37">
        <f t="shared" si="7"/>
        <v>0</v>
      </c>
      <c r="AW32" s="37">
        <f t="shared" si="7"/>
        <v>0</v>
      </c>
      <c r="AX32" s="37">
        <f t="shared" si="7"/>
        <v>0</v>
      </c>
      <c r="AY32" s="37">
        <f t="shared" si="7"/>
        <v>0</v>
      </c>
      <c r="AZ32" s="37">
        <f t="shared" si="7"/>
        <v>0</v>
      </c>
      <c r="BA32" s="37">
        <f t="shared" si="7"/>
        <v>0</v>
      </c>
      <c r="BB32" s="37">
        <f t="shared" si="7"/>
        <v>0</v>
      </c>
      <c r="BC32" s="37">
        <f t="shared" si="7"/>
        <v>0</v>
      </c>
      <c r="BD32" s="37">
        <f t="shared" si="7"/>
        <v>0</v>
      </c>
      <c r="BE32" s="37">
        <f t="shared" si="7"/>
        <v>0</v>
      </c>
      <c r="BF32" s="37">
        <f t="shared" si="7"/>
        <v>0</v>
      </c>
      <c r="BG32" s="37">
        <f t="shared" si="7"/>
        <v>0</v>
      </c>
      <c r="BH32" s="37">
        <f t="shared" si="7"/>
        <v>0</v>
      </c>
      <c r="BI32" s="37">
        <f t="shared" si="7"/>
        <v>0</v>
      </c>
      <c r="BJ32" s="37">
        <f t="shared" si="7"/>
        <v>0</v>
      </c>
    </row>
    <row r="33" spans="1:62">
      <c r="A33" s="252">
        <v>44228</v>
      </c>
      <c r="B33" s="253">
        <v>1.47E-2</v>
      </c>
      <c r="C33" s="37">
        <f t="shared" si="2"/>
        <v>1.47E-2</v>
      </c>
      <c r="D33" s="37">
        <f t="shared" si="7"/>
        <v>1.47E-2</v>
      </c>
      <c r="E33" s="37">
        <f t="shared" si="7"/>
        <v>1.47E-2</v>
      </c>
      <c r="F33" s="37">
        <f t="shared" si="7"/>
        <v>1.47E-2</v>
      </c>
      <c r="G33" s="37">
        <f t="shared" si="7"/>
        <v>1.47E-2</v>
      </c>
      <c r="H33" s="37">
        <f t="shared" si="7"/>
        <v>1.47E-2</v>
      </c>
      <c r="I33" s="37">
        <f t="shared" si="7"/>
        <v>1.47E-2</v>
      </c>
      <c r="J33" s="37">
        <f t="shared" si="7"/>
        <v>1.47E-2</v>
      </c>
      <c r="K33" s="37">
        <f t="shared" si="7"/>
        <v>1.47E-2</v>
      </c>
      <c r="L33" s="37">
        <f t="shared" si="7"/>
        <v>1.47E-2</v>
      </c>
      <c r="M33" s="37">
        <f t="shared" si="7"/>
        <v>1.47E-2</v>
      </c>
      <c r="N33" s="37">
        <f t="shared" si="7"/>
        <v>1.47E-2</v>
      </c>
      <c r="O33" s="37">
        <f t="shared" si="7"/>
        <v>1.47E-2</v>
      </c>
      <c r="P33" s="37">
        <f t="shared" si="7"/>
        <v>1.47E-2</v>
      </c>
      <c r="Q33" s="37">
        <f t="shared" si="7"/>
        <v>1.47E-2</v>
      </c>
      <c r="R33" s="37">
        <f t="shared" si="7"/>
        <v>1.47E-2</v>
      </c>
      <c r="S33" s="37">
        <f t="shared" si="7"/>
        <v>1.47E-2</v>
      </c>
      <c r="T33" s="37">
        <f t="shared" si="7"/>
        <v>1.47E-2</v>
      </c>
      <c r="U33" s="37">
        <f t="shared" si="7"/>
        <v>1.47E-2</v>
      </c>
      <c r="V33" s="37">
        <f t="shared" si="7"/>
        <v>1.47E-2</v>
      </c>
      <c r="W33" s="37">
        <f t="shared" si="7"/>
        <v>1.47E-2</v>
      </c>
      <c r="X33" s="37">
        <f t="shared" si="7"/>
        <v>1.47E-2</v>
      </c>
      <c r="Y33" s="37">
        <f t="shared" si="7"/>
        <v>1.47E-2</v>
      </c>
      <c r="Z33" s="37">
        <f t="shared" si="7"/>
        <v>1.47E-2</v>
      </c>
      <c r="AA33" s="37">
        <f t="shared" si="7"/>
        <v>1.47E-2</v>
      </c>
      <c r="AB33" s="37">
        <f t="shared" si="7"/>
        <v>0</v>
      </c>
      <c r="AC33" s="37">
        <f t="shared" si="7"/>
        <v>0</v>
      </c>
      <c r="AD33" s="37">
        <f t="shared" si="7"/>
        <v>0</v>
      </c>
      <c r="AE33" s="37">
        <f t="shared" si="7"/>
        <v>0</v>
      </c>
      <c r="AF33" s="37">
        <f t="shared" si="7"/>
        <v>0</v>
      </c>
      <c r="AG33" s="37">
        <f t="shared" si="7"/>
        <v>0</v>
      </c>
      <c r="AH33" s="37">
        <f t="shared" si="7"/>
        <v>0</v>
      </c>
      <c r="AI33" s="37">
        <f t="shared" si="7"/>
        <v>0</v>
      </c>
      <c r="AJ33" s="37">
        <f t="shared" si="7"/>
        <v>0</v>
      </c>
      <c r="AK33" s="37">
        <f t="shared" si="7"/>
        <v>0</v>
      </c>
      <c r="AL33" s="37">
        <f t="shared" si="7"/>
        <v>0</v>
      </c>
      <c r="AM33" s="37">
        <f t="shared" si="7"/>
        <v>0</v>
      </c>
      <c r="AN33" s="37">
        <f t="shared" si="7"/>
        <v>0</v>
      </c>
      <c r="AO33" s="37">
        <f t="shared" si="7"/>
        <v>0</v>
      </c>
      <c r="AP33" s="37">
        <f t="shared" si="7"/>
        <v>0</v>
      </c>
      <c r="AQ33" s="37">
        <f t="shared" si="7"/>
        <v>0</v>
      </c>
      <c r="AR33" s="37">
        <f t="shared" si="7"/>
        <v>0</v>
      </c>
      <c r="AS33" s="37">
        <f t="shared" si="7"/>
        <v>0</v>
      </c>
      <c r="AT33" s="37">
        <f t="shared" si="7"/>
        <v>0</v>
      </c>
      <c r="AU33" s="37">
        <f t="shared" si="7"/>
        <v>0</v>
      </c>
      <c r="AV33" s="37">
        <f t="shared" si="7"/>
        <v>0</v>
      </c>
      <c r="AW33" s="37">
        <f t="shared" si="7"/>
        <v>0</v>
      </c>
      <c r="AX33" s="37">
        <f t="shared" si="7"/>
        <v>0</v>
      </c>
      <c r="AY33" s="37">
        <f t="shared" si="7"/>
        <v>0</v>
      </c>
      <c r="AZ33" s="37">
        <f t="shared" si="7"/>
        <v>0</v>
      </c>
      <c r="BA33" s="37">
        <f t="shared" si="7"/>
        <v>0</v>
      </c>
      <c r="BB33" s="37">
        <f t="shared" si="7"/>
        <v>0</v>
      </c>
      <c r="BC33" s="37">
        <f t="shared" si="7"/>
        <v>0</v>
      </c>
      <c r="BD33" s="37">
        <f t="shared" si="7"/>
        <v>0</v>
      </c>
      <c r="BE33" s="37">
        <f t="shared" si="7"/>
        <v>0</v>
      </c>
      <c r="BF33" s="37">
        <f t="shared" si="7"/>
        <v>0</v>
      </c>
      <c r="BG33" s="37">
        <f t="shared" si="7"/>
        <v>0</v>
      </c>
      <c r="BH33" s="37">
        <f t="shared" si="7"/>
        <v>0</v>
      </c>
      <c r="BI33" s="37">
        <f t="shared" si="7"/>
        <v>0</v>
      </c>
      <c r="BJ33" s="37">
        <f t="shared" si="7"/>
        <v>0</v>
      </c>
    </row>
    <row r="34" spans="1:62">
      <c r="A34" s="252">
        <v>44256</v>
      </c>
      <c r="B34" s="253">
        <v>1.47E-2</v>
      </c>
      <c r="C34" s="37">
        <f t="shared" si="2"/>
        <v>1.47E-2</v>
      </c>
      <c r="D34" s="37">
        <f t="shared" si="7"/>
        <v>1.47E-2</v>
      </c>
      <c r="E34" s="37">
        <f t="shared" si="7"/>
        <v>1.47E-2</v>
      </c>
      <c r="F34" s="37">
        <f t="shared" si="7"/>
        <v>1.47E-2</v>
      </c>
      <c r="G34" s="37">
        <f t="shared" si="7"/>
        <v>1.47E-2</v>
      </c>
      <c r="H34" s="37">
        <f t="shared" si="7"/>
        <v>1.47E-2</v>
      </c>
      <c r="I34" s="37">
        <f t="shared" si="7"/>
        <v>1.47E-2</v>
      </c>
      <c r="J34" s="37">
        <f t="shared" si="7"/>
        <v>1.47E-2</v>
      </c>
      <c r="K34" s="37">
        <f t="shared" si="7"/>
        <v>1.47E-2</v>
      </c>
      <c r="L34" s="37">
        <f t="shared" si="7"/>
        <v>1.47E-2</v>
      </c>
      <c r="M34" s="37">
        <f t="shared" si="7"/>
        <v>1.47E-2</v>
      </c>
      <c r="N34" s="37">
        <f t="shared" si="7"/>
        <v>1.47E-2</v>
      </c>
      <c r="O34" s="37">
        <f t="shared" ref="D34:BJ38" si="8">IF($A34=O$5,0,IF(AND($A34&gt;=O$5,O$5&lt;=O$6,$A34&lt;=O$6),$B34,0))</f>
        <v>1.47E-2</v>
      </c>
      <c r="P34" s="37">
        <f t="shared" si="8"/>
        <v>1.47E-2</v>
      </c>
      <c r="Q34" s="37">
        <f t="shared" si="8"/>
        <v>1.47E-2</v>
      </c>
      <c r="R34" s="37">
        <f t="shared" si="8"/>
        <v>1.47E-2</v>
      </c>
      <c r="S34" s="37">
        <f t="shared" si="8"/>
        <v>1.47E-2</v>
      </c>
      <c r="T34" s="37">
        <f t="shared" si="8"/>
        <v>1.47E-2</v>
      </c>
      <c r="U34" s="37">
        <f t="shared" si="8"/>
        <v>1.47E-2</v>
      </c>
      <c r="V34" s="37">
        <f t="shared" si="8"/>
        <v>1.47E-2</v>
      </c>
      <c r="W34" s="37">
        <f t="shared" si="8"/>
        <v>1.47E-2</v>
      </c>
      <c r="X34" s="37">
        <f t="shared" si="8"/>
        <v>1.47E-2</v>
      </c>
      <c r="Y34" s="37">
        <f t="shared" si="8"/>
        <v>1.47E-2</v>
      </c>
      <c r="Z34" s="37">
        <f t="shared" si="8"/>
        <v>1.47E-2</v>
      </c>
      <c r="AA34" s="37">
        <f t="shared" si="8"/>
        <v>1.47E-2</v>
      </c>
      <c r="AB34" s="37">
        <f t="shared" si="8"/>
        <v>1.47E-2</v>
      </c>
      <c r="AC34" s="37">
        <f t="shared" si="8"/>
        <v>0</v>
      </c>
      <c r="AD34" s="37">
        <f t="shared" si="8"/>
        <v>0</v>
      </c>
      <c r="AE34" s="37">
        <f t="shared" si="8"/>
        <v>0</v>
      </c>
      <c r="AF34" s="37">
        <f t="shared" si="8"/>
        <v>0</v>
      </c>
      <c r="AG34" s="37">
        <f t="shared" si="8"/>
        <v>0</v>
      </c>
      <c r="AH34" s="37">
        <f t="shared" si="8"/>
        <v>0</v>
      </c>
      <c r="AI34" s="37">
        <f t="shared" si="8"/>
        <v>0</v>
      </c>
      <c r="AJ34" s="37">
        <f t="shared" si="8"/>
        <v>0</v>
      </c>
      <c r="AK34" s="37">
        <f t="shared" si="8"/>
        <v>0</v>
      </c>
      <c r="AL34" s="37">
        <f t="shared" si="8"/>
        <v>0</v>
      </c>
      <c r="AM34" s="37">
        <f t="shared" si="8"/>
        <v>0</v>
      </c>
      <c r="AN34" s="37">
        <f t="shared" si="8"/>
        <v>0</v>
      </c>
      <c r="AO34" s="37">
        <f t="shared" si="8"/>
        <v>0</v>
      </c>
      <c r="AP34" s="37">
        <f t="shared" si="8"/>
        <v>0</v>
      </c>
      <c r="AQ34" s="37">
        <f t="shared" si="8"/>
        <v>0</v>
      </c>
      <c r="AR34" s="37">
        <f t="shared" si="8"/>
        <v>0</v>
      </c>
      <c r="AS34" s="37">
        <f t="shared" si="8"/>
        <v>0</v>
      </c>
      <c r="AT34" s="37">
        <f t="shared" si="8"/>
        <v>0</v>
      </c>
      <c r="AU34" s="37">
        <f t="shared" si="8"/>
        <v>0</v>
      </c>
      <c r="AV34" s="37">
        <f t="shared" si="8"/>
        <v>0</v>
      </c>
      <c r="AW34" s="37">
        <f t="shared" si="8"/>
        <v>0</v>
      </c>
      <c r="AX34" s="37">
        <f t="shared" si="8"/>
        <v>0</v>
      </c>
      <c r="AY34" s="37">
        <f t="shared" si="8"/>
        <v>0</v>
      </c>
      <c r="AZ34" s="37">
        <f t="shared" si="8"/>
        <v>0</v>
      </c>
      <c r="BA34" s="37">
        <f t="shared" si="8"/>
        <v>0</v>
      </c>
      <c r="BB34" s="37">
        <f t="shared" si="8"/>
        <v>0</v>
      </c>
      <c r="BC34" s="37">
        <f t="shared" si="8"/>
        <v>0</v>
      </c>
      <c r="BD34" s="37">
        <f t="shared" si="8"/>
        <v>0</v>
      </c>
      <c r="BE34" s="37">
        <f t="shared" si="8"/>
        <v>0</v>
      </c>
      <c r="BF34" s="37">
        <f t="shared" si="8"/>
        <v>0</v>
      </c>
      <c r="BG34" s="37">
        <f t="shared" si="8"/>
        <v>0</v>
      </c>
      <c r="BH34" s="37">
        <f t="shared" si="8"/>
        <v>0</v>
      </c>
      <c r="BI34" s="37">
        <f t="shared" si="8"/>
        <v>0</v>
      </c>
      <c r="BJ34" s="37">
        <f t="shared" si="8"/>
        <v>0</v>
      </c>
    </row>
    <row r="35" spans="1:62">
      <c r="A35" s="252">
        <v>44287</v>
      </c>
      <c r="B35" s="253">
        <v>1.47E-2</v>
      </c>
      <c r="C35" s="37">
        <f t="shared" si="2"/>
        <v>1.47E-2</v>
      </c>
      <c r="D35" s="37">
        <f t="shared" si="8"/>
        <v>1.47E-2</v>
      </c>
      <c r="E35" s="37">
        <f t="shared" si="8"/>
        <v>1.47E-2</v>
      </c>
      <c r="F35" s="37">
        <f t="shared" si="8"/>
        <v>1.47E-2</v>
      </c>
      <c r="G35" s="37">
        <f t="shared" si="8"/>
        <v>1.47E-2</v>
      </c>
      <c r="H35" s="37">
        <f t="shared" si="8"/>
        <v>1.47E-2</v>
      </c>
      <c r="I35" s="37">
        <f t="shared" si="8"/>
        <v>1.47E-2</v>
      </c>
      <c r="J35" s="37">
        <f t="shared" si="8"/>
        <v>1.47E-2</v>
      </c>
      <c r="K35" s="37">
        <f t="shared" si="8"/>
        <v>1.47E-2</v>
      </c>
      <c r="L35" s="37">
        <f t="shared" si="8"/>
        <v>1.47E-2</v>
      </c>
      <c r="M35" s="37">
        <f t="shared" si="8"/>
        <v>1.47E-2</v>
      </c>
      <c r="N35" s="37">
        <f t="shared" si="8"/>
        <v>1.47E-2</v>
      </c>
      <c r="O35" s="37">
        <f t="shared" si="8"/>
        <v>1.47E-2</v>
      </c>
      <c r="P35" s="37">
        <f t="shared" si="8"/>
        <v>1.47E-2</v>
      </c>
      <c r="Q35" s="37">
        <f t="shared" si="8"/>
        <v>1.47E-2</v>
      </c>
      <c r="R35" s="37">
        <f t="shared" si="8"/>
        <v>1.47E-2</v>
      </c>
      <c r="S35" s="37">
        <f t="shared" si="8"/>
        <v>1.47E-2</v>
      </c>
      <c r="T35" s="37">
        <f t="shared" si="8"/>
        <v>1.47E-2</v>
      </c>
      <c r="U35" s="37">
        <f t="shared" si="8"/>
        <v>1.47E-2</v>
      </c>
      <c r="V35" s="37">
        <f t="shared" si="8"/>
        <v>1.47E-2</v>
      </c>
      <c r="W35" s="37">
        <f t="shared" si="8"/>
        <v>1.47E-2</v>
      </c>
      <c r="X35" s="37">
        <f t="shared" si="8"/>
        <v>1.47E-2</v>
      </c>
      <c r="Y35" s="37">
        <f t="shared" si="8"/>
        <v>1.47E-2</v>
      </c>
      <c r="Z35" s="37">
        <f t="shared" si="8"/>
        <v>1.47E-2</v>
      </c>
      <c r="AA35" s="37">
        <f t="shared" si="8"/>
        <v>1.47E-2</v>
      </c>
      <c r="AB35" s="37">
        <f t="shared" si="8"/>
        <v>1.47E-2</v>
      </c>
      <c r="AC35" s="37">
        <f t="shared" si="8"/>
        <v>1.47E-2</v>
      </c>
      <c r="AD35" s="37">
        <f t="shared" si="8"/>
        <v>0</v>
      </c>
      <c r="AE35" s="37">
        <f t="shared" si="8"/>
        <v>0</v>
      </c>
      <c r="AF35" s="37">
        <f t="shared" si="8"/>
        <v>0</v>
      </c>
      <c r="AG35" s="37">
        <f t="shared" si="8"/>
        <v>0</v>
      </c>
      <c r="AH35" s="37">
        <f t="shared" si="8"/>
        <v>0</v>
      </c>
      <c r="AI35" s="37">
        <f t="shared" si="8"/>
        <v>0</v>
      </c>
      <c r="AJ35" s="37">
        <f t="shared" si="8"/>
        <v>0</v>
      </c>
      <c r="AK35" s="37">
        <f t="shared" si="8"/>
        <v>0</v>
      </c>
      <c r="AL35" s="37">
        <f t="shared" si="8"/>
        <v>0</v>
      </c>
      <c r="AM35" s="37">
        <f t="shared" si="8"/>
        <v>0</v>
      </c>
      <c r="AN35" s="37">
        <f t="shared" si="8"/>
        <v>0</v>
      </c>
      <c r="AO35" s="37">
        <f t="shared" si="8"/>
        <v>0</v>
      </c>
      <c r="AP35" s="37">
        <f t="shared" si="8"/>
        <v>0</v>
      </c>
      <c r="AQ35" s="37">
        <f t="shared" si="8"/>
        <v>0</v>
      </c>
      <c r="AR35" s="37">
        <f t="shared" si="8"/>
        <v>0</v>
      </c>
      <c r="AS35" s="37">
        <f t="shared" si="8"/>
        <v>0</v>
      </c>
      <c r="AT35" s="37">
        <f t="shared" si="8"/>
        <v>0</v>
      </c>
      <c r="AU35" s="37">
        <f t="shared" si="8"/>
        <v>0</v>
      </c>
      <c r="AV35" s="37">
        <f t="shared" si="8"/>
        <v>0</v>
      </c>
      <c r="AW35" s="37">
        <f t="shared" si="8"/>
        <v>0</v>
      </c>
      <c r="AX35" s="37">
        <f t="shared" si="8"/>
        <v>0</v>
      </c>
      <c r="AY35" s="37">
        <f t="shared" si="8"/>
        <v>0</v>
      </c>
      <c r="AZ35" s="37">
        <f t="shared" si="8"/>
        <v>0</v>
      </c>
      <c r="BA35" s="37">
        <f t="shared" si="8"/>
        <v>0</v>
      </c>
      <c r="BB35" s="37">
        <f t="shared" si="8"/>
        <v>0</v>
      </c>
      <c r="BC35" s="37">
        <f t="shared" si="8"/>
        <v>0</v>
      </c>
      <c r="BD35" s="37">
        <f t="shared" si="8"/>
        <v>0</v>
      </c>
      <c r="BE35" s="37">
        <f t="shared" si="8"/>
        <v>0</v>
      </c>
      <c r="BF35" s="37">
        <f t="shared" si="8"/>
        <v>0</v>
      </c>
      <c r="BG35" s="37">
        <f t="shared" si="8"/>
        <v>0</v>
      </c>
      <c r="BH35" s="37">
        <f t="shared" si="8"/>
        <v>0</v>
      </c>
      <c r="BI35" s="37">
        <f t="shared" si="8"/>
        <v>0</v>
      </c>
      <c r="BJ35" s="37">
        <f t="shared" si="8"/>
        <v>0</v>
      </c>
    </row>
    <row r="36" spans="1:62">
      <c r="A36" s="252">
        <v>44317</v>
      </c>
      <c r="B36" s="253">
        <v>1.47E-2</v>
      </c>
      <c r="C36" s="37">
        <f t="shared" si="2"/>
        <v>1.47E-2</v>
      </c>
      <c r="D36" s="37">
        <f t="shared" si="8"/>
        <v>1.47E-2</v>
      </c>
      <c r="E36" s="37">
        <f t="shared" si="8"/>
        <v>1.47E-2</v>
      </c>
      <c r="F36" s="37">
        <f t="shared" si="8"/>
        <v>1.47E-2</v>
      </c>
      <c r="G36" s="37">
        <f t="shared" si="8"/>
        <v>1.47E-2</v>
      </c>
      <c r="H36" s="37">
        <f t="shared" si="8"/>
        <v>1.47E-2</v>
      </c>
      <c r="I36" s="37">
        <f t="shared" si="8"/>
        <v>1.47E-2</v>
      </c>
      <c r="J36" s="37">
        <f t="shared" si="8"/>
        <v>1.47E-2</v>
      </c>
      <c r="K36" s="37">
        <f t="shared" si="8"/>
        <v>1.47E-2</v>
      </c>
      <c r="L36" s="37">
        <f t="shared" si="8"/>
        <v>1.47E-2</v>
      </c>
      <c r="M36" s="37">
        <f t="shared" si="8"/>
        <v>1.47E-2</v>
      </c>
      <c r="N36" s="37">
        <f t="shared" si="8"/>
        <v>1.47E-2</v>
      </c>
      <c r="O36" s="37">
        <f t="shared" si="8"/>
        <v>1.47E-2</v>
      </c>
      <c r="P36" s="37">
        <f t="shared" si="8"/>
        <v>1.47E-2</v>
      </c>
      <c r="Q36" s="37">
        <f t="shared" si="8"/>
        <v>1.47E-2</v>
      </c>
      <c r="R36" s="37">
        <f t="shared" si="8"/>
        <v>1.47E-2</v>
      </c>
      <c r="S36" s="37">
        <f t="shared" si="8"/>
        <v>1.47E-2</v>
      </c>
      <c r="T36" s="37">
        <f t="shared" si="8"/>
        <v>1.47E-2</v>
      </c>
      <c r="U36" s="37">
        <f t="shared" si="8"/>
        <v>1.47E-2</v>
      </c>
      <c r="V36" s="37">
        <f t="shared" si="8"/>
        <v>1.47E-2</v>
      </c>
      <c r="W36" s="37">
        <f t="shared" si="8"/>
        <v>1.47E-2</v>
      </c>
      <c r="X36" s="37">
        <f t="shared" si="8"/>
        <v>1.47E-2</v>
      </c>
      <c r="Y36" s="37">
        <f t="shared" si="8"/>
        <v>1.47E-2</v>
      </c>
      <c r="Z36" s="37">
        <f t="shared" si="8"/>
        <v>1.47E-2</v>
      </c>
      <c r="AA36" s="37">
        <f t="shared" si="8"/>
        <v>1.47E-2</v>
      </c>
      <c r="AB36" s="37">
        <f t="shared" si="8"/>
        <v>1.47E-2</v>
      </c>
      <c r="AC36" s="37">
        <f t="shared" si="8"/>
        <v>1.47E-2</v>
      </c>
      <c r="AD36" s="37">
        <f t="shared" si="8"/>
        <v>1.47E-2</v>
      </c>
      <c r="AE36" s="37">
        <f t="shared" si="8"/>
        <v>0</v>
      </c>
      <c r="AF36" s="37">
        <f t="shared" si="8"/>
        <v>0</v>
      </c>
      <c r="AG36" s="37">
        <f t="shared" si="8"/>
        <v>0</v>
      </c>
      <c r="AH36" s="37">
        <f t="shared" si="8"/>
        <v>0</v>
      </c>
      <c r="AI36" s="37">
        <f t="shared" si="8"/>
        <v>0</v>
      </c>
      <c r="AJ36" s="37">
        <f t="shared" si="8"/>
        <v>0</v>
      </c>
      <c r="AK36" s="37">
        <f t="shared" si="8"/>
        <v>0</v>
      </c>
      <c r="AL36" s="37">
        <f t="shared" si="8"/>
        <v>0</v>
      </c>
      <c r="AM36" s="37">
        <f t="shared" si="8"/>
        <v>0</v>
      </c>
      <c r="AN36" s="37">
        <f t="shared" si="8"/>
        <v>0</v>
      </c>
      <c r="AO36" s="37">
        <f t="shared" si="8"/>
        <v>0</v>
      </c>
      <c r="AP36" s="37">
        <f t="shared" si="8"/>
        <v>0</v>
      </c>
      <c r="AQ36" s="37">
        <f t="shared" si="8"/>
        <v>0</v>
      </c>
      <c r="AR36" s="37">
        <f t="shared" si="8"/>
        <v>0</v>
      </c>
      <c r="AS36" s="37">
        <f t="shared" si="8"/>
        <v>0</v>
      </c>
      <c r="AT36" s="37">
        <f t="shared" si="8"/>
        <v>0</v>
      </c>
      <c r="AU36" s="37">
        <f t="shared" si="8"/>
        <v>0</v>
      </c>
      <c r="AV36" s="37">
        <f t="shared" si="8"/>
        <v>0</v>
      </c>
      <c r="AW36" s="37">
        <f t="shared" si="8"/>
        <v>0</v>
      </c>
      <c r="AX36" s="37">
        <f t="shared" si="8"/>
        <v>0</v>
      </c>
      <c r="AY36" s="37">
        <f t="shared" si="8"/>
        <v>0</v>
      </c>
      <c r="AZ36" s="37">
        <f t="shared" si="8"/>
        <v>0</v>
      </c>
      <c r="BA36" s="37">
        <f t="shared" si="8"/>
        <v>0</v>
      </c>
      <c r="BB36" s="37">
        <f t="shared" si="8"/>
        <v>0</v>
      </c>
      <c r="BC36" s="37">
        <f t="shared" si="8"/>
        <v>0</v>
      </c>
      <c r="BD36" s="37">
        <f t="shared" si="8"/>
        <v>0</v>
      </c>
      <c r="BE36" s="37">
        <f t="shared" si="8"/>
        <v>0</v>
      </c>
      <c r="BF36" s="37">
        <f t="shared" si="8"/>
        <v>0</v>
      </c>
      <c r="BG36" s="37">
        <f t="shared" si="8"/>
        <v>0</v>
      </c>
      <c r="BH36" s="37">
        <f t="shared" si="8"/>
        <v>0</v>
      </c>
      <c r="BI36" s="37">
        <f t="shared" si="8"/>
        <v>0</v>
      </c>
      <c r="BJ36" s="37">
        <f t="shared" si="8"/>
        <v>0</v>
      </c>
    </row>
    <row r="37" spans="1:62">
      <c r="A37" s="252">
        <v>44348</v>
      </c>
      <c r="B37" s="253">
        <v>1.47E-2</v>
      </c>
      <c r="C37" s="37">
        <f t="shared" si="2"/>
        <v>1.47E-2</v>
      </c>
      <c r="D37" s="37">
        <f t="shared" si="8"/>
        <v>1.47E-2</v>
      </c>
      <c r="E37" s="37">
        <f t="shared" si="8"/>
        <v>1.47E-2</v>
      </c>
      <c r="F37" s="37">
        <f t="shared" si="8"/>
        <v>1.47E-2</v>
      </c>
      <c r="G37" s="37">
        <f t="shared" si="8"/>
        <v>1.47E-2</v>
      </c>
      <c r="H37" s="37">
        <f t="shared" si="8"/>
        <v>1.47E-2</v>
      </c>
      <c r="I37" s="37">
        <f t="shared" si="8"/>
        <v>1.47E-2</v>
      </c>
      <c r="J37" s="37">
        <f t="shared" si="8"/>
        <v>1.47E-2</v>
      </c>
      <c r="K37" s="37">
        <f t="shared" si="8"/>
        <v>1.47E-2</v>
      </c>
      <c r="L37" s="37">
        <f t="shared" si="8"/>
        <v>1.47E-2</v>
      </c>
      <c r="M37" s="37">
        <f t="shared" si="8"/>
        <v>1.47E-2</v>
      </c>
      <c r="N37" s="37">
        <f t="shared" si="8"/>
        <v>1.47E-2</v>
      </c>
      <c r="O37" s="37">
        <f t="shared" si="8"/>
        <v>1.47E-2</v>
      </c>
      <c r="P37" s="37">
        <f t="shared" si="8"/>
        <v>1.47E-2</v>
      </c>
      <c r="Q37" s="37">
        <f t="shared" si="8"/>
        <v>1.47E-2</v>
      </c>
      <c r="R37" s="37">
        <f t="shared" si="8"/>
        <v>1.47E-2</v>
      </c>
      <c r="S37" s="37">
        <f t="shared" si="8"/>
        <v>1.47E-2</v>
      </c>
      <c r="T37" s="37">
        <f t="shared" si="8"/>
        <v>1.47E-2</v>
      </c>
      <c r="U37" s="37">
        <f t="shared" si="8"/>
        <v>1.47E-2</v>
      </c>
      <c r="V37" s="37">
        <f t="shared" si="8"/>
        <v>1.47E-2</v>
      </c>
      <c r="W37" s="37">
        <f t="shared" si="8"/>
        <v>1.47E-2</v>
      </c>
      <c r="X37" s="37">
        <f t="shared" si="8"/>
        <v>1.47E-2</v>
      </c>
      <c r="Y37" s="37">
        <f t="shared" si="8"/>
        <v>1.47E-2</v>
      </c>
      <c r="Z37" s="37">
        <f t="shared" si="8"/>
        <v>1.47E-2</v>
      </c>
      <c r="AA37" s="37">
        <f t="shared" si="8"/>
        <v>1.47E-2</v>
      </c>
      <c r="AB37" s="37">
        <f t="shared" si="8"/>
        <v>1.47E-2</v>
      </c>
      <c r="AC37" s="37">
        <f t="shared" si="8"/>
        <v>1.47E-2</v>
      </c>
      <c r="AD37" s="37">
        <f t="shared" si="8"/>
        <v>1.47E-2</v>
      </c>
      <c r="AE37" s="37">
        <f t="shared" si="8"/>
        <v>1.47E-2</v>
      </c>
      <c r="AF37" s="37">
        <f t="shared" si="8"/>
        <v>0</v>
      </c>
      <c r="AG37" s="37">
        <f t="shared" si="8"/>
        <v>0</v>
      </c>
      <c r="AH37" s="37">
        <f t="shared" si="8"/>
        <v>0</v>
      </c>
      <c r="AI37" s="37">
        <f t="shared" si="8"/>
        <v>0</v>
      </c>
      <c r="AJ37" s="37">
        <f t="shared" si="8"/>
        <v>0</v>
      </c>
      <c r="AK37" s="37">
        <f t="shared" si="8"/>
        <v>0</v>
      </c>
      <c r="AL37" s="37">
        <f t="shared" si="8"/>
        <v>0</v>
      </c>
      <c r="AM37" s="37">
        <f t="shared" si="8"/>
        <v>0</v>
      </c>
      <c r="AN37" s="37">
        <f t="shared" si="8"/>
        <v>0</v>
      </c>
      <c r="AO37" s="37">
        <f t="shared" si="8"/>
        <v>0</v>
      </c>
      <c r="AP37" s="37">
        <f t="shared" si="8"/>
        <v>0</v>
      </c>
      <c r="AQ37" s="37">
        <f t="shared" si="8"/>
        <v>0</v>
      </c>
      <c r="AR37" s="37">
        <f t="shared" si="8"/>
        <v>0</v>
      </c>
      <c r="AS37" s="37">
        <f t="shared" si="8"/>
        <v>0</v>
      </c>
      <c r="AT37" s="37">
        <f t="shared" si="8"/>
        <v>0</v>
      </c>
      <c r="AU37" s="37">
        <f t="shared" si="8"/>
        <v>0</v>
      </c>
      <c r="AV37" s="37">
        <f t="shared" si="8"/>
        <v>0</v>
      </c>
      <c r="AW37" s="37">
        <f t="shared" si="8"/>
        <v>0</v>
      </c>
      <c r="AX37" s="37">
        <f t="shared" si="8"/>
        <v>0</v>
      </c>
      <c r="AY37" s="37">
        <f t="shared" si="8"/>
        <v>0</v>
      </c>
      <c r="AZ37" s="37">
        <f t="shared" si="8"/>
        <v>0</v>
      </c>
      <c r="BA37" s="37">
        <f t="shared" si="8"/>
        <v>0</v>
      </c>
      <c r="BB37" s="37">
        <f t="shared" si="8"/>
        <v>0</v>
      </c>
      <c r="BC37" s="37">
        <f t="shared" si="8"/>
        <v>0</v>
      </c>
      <c r="BD37" s="37">
        <f t="shared" si="8"/>
        <v>0</v>
      </c>
      <c r="BE37" s="37">
        <f t="shared" si="8"/>
        <v>0</v>
      </c>
      <c r="BF37" s="37">
        <f t="shared" si="8"/>
        <v>0</v>
      </c>
      <c r="BG37" s="37">
        <f t="shared" si="8"/>
        <v>0</v>
      </c>
      <c r="BH37" s="37">
        <f t="shared" si="8"/>
        <v>0</v>
      </c>
      <c r="BI37" s="37">
        <f t="shared" si="8"/>
        <v>0</v>
      </c>
      <c r="BJ37" s="37">
        <f t="shared" si="8"/>
        <v>0</v>
      </c>
    </row>
    <row r="38" spans="1:62">
      <c r="A38" s="252">
        <v>44378</v>
      </c>
      <c r="B38" s="253">
        <v>1.47E-2</v>
      </c>
      <c r="C38" s="37">
        <f t="shared" si="2"/>
        <v>1.47E-2</v>
      </c>
      <c r="D38" s="37">
        <f t="shared" si="8"/>
        <v>1.47E-2</v>
      </c>
      <c r="E38" s="37">
        <f t="shared" si="8"/>
        <v>1.47E-2</v>
      </c>
      <c r="F38" s="37">
        <f t="shared" si="8"/>
        <v>1.47E-2</v>
      </c>
      <c r="G38" s="37">
        <f t="shared" si="8"/>
        <v>1.47E-2</v>
      </c>
      <c r="H38" s="37">
        <f t="shared" si="8"/>
        <v>1.47E-2</v>
      </c>
      <c r="I38" s="37">
        <f t="shared" si="8"/>
        <v>1.47E-2</v>
      </c>
      <c r="J38" s="37">
        <f t="shared" si="8"/>
        <v>1.47E-2</v>
      </c>
      <c r="K38" s="37">
        <f t="shared" si="8"/>
        <v>1.47E-2</v>
      </c>
      <c r="L38" s="37">
        <f t="shared" si="8"/>
        <v>1.47E-2</v>
      </c>
      <c r="M38" s="37">
        <f t="shared" si="8"/>
        <v>1.47E-2</v>
      </c>
      <c r="N38" s="37">
        <f t="shared" si="8"/>
        <v>1.47E-2</v>
      </c>
      <c r="O38" s="37">
        <f t="shared" si="8"/>
        <v>1.47E-2</v>
      </c>
      <c r="P38" s="37">
        <f t="shared" si="8"/>
        <v>1.47E-2</v>
      </c>
      <c r="Q38" s="37">
        <f t="shared" si="8"/>
        <v>1.47E-2</v>
      </c>
      <c r="R38" s="37">
        <f t="shared" si="8"/>
        <v>1.47E-2</v>
      </c>
      <c r="S38" s="37">
        <f t="shared" si="8"/>
        <v>1.47E-2</v>
      </c>
      <c r="T38" s="37">
        <f t="shared" si="8"/>
        <v>1.47E-2</v>
      </c>
      <c r="U38" s="37">
        <f t="shared" si="8"/>
        <v>1.47E-2</v>
      </c>
      <c r="V38" s="37">
        <f t="shared" si="8"/>
        <v>1.47E-2</v>
      </c>
      <c r="W38" s="37">
        <f t="shared" si="8"/>
        <v>1.47E-2</v>
      </c>
      <c r="X38" s="37">
        <f t="shared" si="8"/>
        <v>1.47E-2</v>
      </c>
      <c r="Y38" s="37">
        <f t="shared" si="8"/>
        <v>1.47E-2</v>
      </c>
      <c r="Z38" s="37">
        <f t="shared" si="8"/>
        <v>1.47E-2</v>
      </c>
      <c r="AA38" s="37">
        <f t="shared" si="8"/>
        <v>1.47E-2</v>
      </c>
      <c r="AB38" s="37">
        <f t="shared" si="8"/>
        <v>1.47E-2</v>
      </c>
      <c r="AC38" s="37">
        <f t="shared" si="8"/>
        <v>1.47E-2</v>
      </c>
      <c r="AD38" s="37">
        <f t="shared" si="8"/>
        <v>1.47E-2</v>
      </c>
      <c r="AE38" s="37">
        <f t="shared" si="8"/>
        <v>1.47E-2</v>
      </c>
      <c r="AF38" s="37">
        <f t="shared" si="8"/>
        <v>1.47E-2</v>
      </c>
      <c r="AG38" s="37">
        <f t="shared" si="8"/>
        <v>0</v>
      </c>
      <c r="AH38" s="37">
        <f t="shared" ref="D38:BJ42" si="9">IF($A38=AH$5,0,IF(AND($A38&gt;=AH$5,AH$5&lt;=AH$6,$A38&lt;=AH$6),$B38,0))</f>
        <v>0</v>
      </c>
      <c r="AI38" s="37">
        <f t="shared" si="9"/>
        <v>0</v>
      </c>
      <c r="AJ38" s="37">
        <f t="shared" si="9"/>
        <v>0</v>
      </c>
      <c r="AK38" s="37">
        <f t="shared" si="9"/>
        <v>0</v>
      </c>
      <c r="AL38" s="37">
        <f t="shared" si="9"/>
        <v>0</v>
      </c>
      <c r="AM38" s="37">
        <f t="shared" si="9"/>
        <v>0</v>
      </c>
      <c r="AN38" s="37">
        <f t="shared" si="9"/>
        <v>0</v>
      </c>
      <c r="AO38" s="37">
        <f t="shared" si="9"/>
        <v>0</v>
      </c>
      <c r="AP38" s="37">
        <f t="shared" si="9"/>
        <v>0</v>
      </c>
      <c r="AQ38" s="37">
        <f t="shared" si="9"/>
        <v>0</v>
      </c>
      <c r="AR38" s="37">
        <f t="shared" si="9"/>
        <v>0</v>
      </c>
      <c r="AS38" s="37">
        <f t="shared" si="9"/>
        <v>0</v>
      </c>
      <c r="AT38" s="37">
        <f t="shared" si="9"/>
        <v>0</v>
      </c>
      <c r="AU38" s="37">
        <f t="shared" si="9"/>
        <v>0</v>
      </c>
      <c r="AV38" s="37">
        <f t="shared" si="9"/>
        <v>0</v>
      </c>
      <c r="AW38" s="37">
        <f t="shared" si="9"/>
        <v>0</v>
      </c>
      <c r="AX38" s="37">
        <f t="shared" si="9"/>
        <v>0</v>
      </c>
      <c r="AY38" s="37">
        <f t="shared" si="9"/>
        <v>0</v>
      </c>
      <c r="AZ38" s="37">
        <f t="shared" si="9"/>
        <v>0</v>
      </c>
      <c r="BA38" s="37">
        <f t="shared" si="9"/>
        <v>0</v>
      </c>
      <c r="BB38" s="37">
        <f t="shared" si="9"/>
        <v>0</v>
      </c>
      <c r="BC38" s="37">
        <f t="shared" si="9"/>
        <v>0</v>
      </c>
      <c r="BD38" s="37">
        <f t="shared" si="9"/>
        <v>0</v>
      </c>
      <c r="BE38" s="37">
        <f t="shared" si="9"/>
        <v>0</v>
      </c>
      <c r="BF38" s="37">
        <f t="shared" si="9"/>
        <v>0</v>
      </c>
      <c r="BG38" s="37">
        <f t="shared" si="9"/>
        <v>0</v>
      </c>
      <c r="BH38" s="37">
        <f t="shared" si="9"/>
        <v>0</v>
      </c>
      <c r="BI38" s="37">
        <f t="shared" si="9"/>
        <v>0</v>
      </c>
      <c r="BJ38" s="37">
        <f t="shared" si="9"/>
        <v>0</v>
      </c>
    </row>
    <row r="39" spans="1:62">
      <c r="A39" s="252">
        <v>44409</v>
      </c>
      <c r="B39" s="253">
        <v>1.47E-2</v>
      </c>
      <c r="C39" s="37">
        <f t="shared" si="2"/>
        <v>1.47E-2</v>
      </c>
      <c r="D39" s="37">
        <f t="shared" si="9"/>
        <v>1.47E-2</v>
      </c>
      <c r="E39" s="37">
        <f t="shared" si="9"/>
        <v>1.47E-2</v>
      </c>
      <c r="F39" s="37">
        <f t="shared" si="9"/>
        <v>1.47E-2</v>
      </c>
      <c r="G39" s="37">
        <f t="shared" si="9"/>
        <v>1.47E-2</v>
      </c>
      <c r="H39" s="37">
        <f t="shared" si="9"/>
        <v>1.47E-2</v>
      </c>
      <c r="I39" s="37">
        <f t="shared" si="9"/>
        <v>1.47E-2</v>
      </c>
      <c r="J39" s="37">
        <f t="shared" si="9"/>
        <v>1.47E-2</v>
      </c>
      <c r="K39" s="37">
        <f t="shared" si="9"/>
        <v>1.47E-2</v>
      </c>
      <c r="L39" s="37">
        <f t="shared" si="9"/>
        <v>1.47E-2</v>
      </c>
      <c r="M39" s="37">
        <f t="shared" si="9"/>
        <v>1.47E-2</v>
      </c>
      <c r="N39" s="37">
        <f t="shared" si="9"/>
        <v>1.47E-2</v>
      </c>
      <c r="O39" s="37">
        <f t="shared" si="9"/>
        <v>1.47E-2</v>
      </c>
      <c r="P39" s="37">
        <f t="shared" si="9"/>
        <v>1.47E-2</v>
      </c>
      <c r="Q39" s="37">
        <f t="shared" si="9"/>
        <v>1.47E-2</v>
      </c>
      <c r="R39" s="37">
        <f t="shared" si="9"/>
        <v>1.47E-2</v>
      </c>
      <c r="S39" s="37">
        <f t="shared" si="9"/>
        <v>1.47E-2</v>
      </c>
      <c r="T39" s="37">
        <f t="shared" si="9"/>
        <v>1.47E-2</v>
      </c>
      <c r="U39" s="37">
        <f t="shared" si="9"/>
        <v>1.47E-2</v>
      </c>
      <c r="V39" s="37">
        <f t="shared" si="9"/>
        <v>1.47E-2</v>
      </c>
      <c r="W39" s="37">
        <f t="shared" si="9"/>
        <v>1.47E-2</v>
      </c>
      <c r="X39" s="37">
        <f t="shared" si="9"/>
        <v>1.47E-2</v>
      </c>
      <c r="Y39" s="37">
        <f t="shared" si="9"/>
        <v>1.47E-2</v>
      </c>
      <c r="Z39" s="37">
        <f t="shared" si="9"/>
        <v>1.47E-2</v>
      </c>
      <c r="AA39" s="37">
        <f t="shared" si="9"/>
        <v>1.47E-2</v>
      </c>
      <c r="AB39" s="37">
        <f t="shared" si="9"/>
        <v>1.47E-2</v>
      </c>
      <c r="AC39" s="37">
        <f t="shared" si="9"/>
        <v>1.47E-2</v>
      </c>
      <c r="AD39" s="37">
        <f t="shared" si="9"/>
        <v>1.47E-2</v>
      </c>
      <c r="AE39" s="37">
        <f t="shared" si="9"/>
        <v>1.47E-2</v>
      </c>
      <c r="AF39" s="37">
        <f t="shared" si="9"/>
        <v>1.47E-2</v>
      </c>
      <c r="AG39" s="37">
        <f t="shared" si="9"/>
        <v>1.47E-2</v>
      </c>
      <c r="AH39" s="37">
        <f t="shared" si="9"/>
        <v>0</v>
      </c>
      <c r="AI39" s="37">
        <f t="shared" si="9"/>
        <v>0</v>
      </c>
      <c r="AJ39" s="37">
        <f t="shared" si="9"/>
        <v>0</v>
      </c>
      <c r="AK39" s="37">
        <f t="shared" si="9"/>
        <v>0</v>
      </c>
      <c r="AL39" s="37">
        <f t="shared" si="9"/>
        <v>0</v>
      </c>
      <c r="AM39" s="37">
        <f t="shared" si="9"/>
        <v>0</v>
      </c>
      <c r="AN39" s="37">
        <f t="shared" si="9"/>
        <v>0</v>
      </c>
      <c r="AO39" s="37">
        <f t="shared" si="9"/>
        <v>0</v>
      </c>
      <c r="AP39" s="37">
        <f t="shared" si="9"/>
        <v>0</v>
      </c>
      <c r="AQ39" s="37">
        <f t="shared" si="9"/>
        <v>0</v>
      </c>
      <c r="AR39" s="37">
        <f t="shared" si="9"/>
        <v>0</v>
      </c>
      <c r="AS39" s="37">
        <f t="shared" si="9"/>
        <v>0</v>
      </c>
      <c r="AT39" s="37">
        <f t="shared" si="9"/>
        <v>0</v>
      </c>
      <c r="AU39" s="37">
        <f t="shared" si="9"/>
        <v>0</v>
      </c>
      <c r="AV39" s="37">
        <f t="shared" si="9"/>
        <v>0</v>
      </c>
      <c r="AW39" s="37">
        <f t="shared" si="9"/>
        <v>0</v>
      </c>
      <c r="AX39" s="37">
        <f t="shared" si="9"/>
        <v>0</v>
      </c>
      <c r="AY39" s="37">
        <f t="shared" si="9"/>
        <v>0</v>
      </c>
      <c r="AZ39" s="37">
        <f t="shared" si="9"/>
        <v>0</v>
      </c>
      <c r="BA39" s="37">
        <f t="shared" si="9"/>
        <v>0</v>
      </c>
      <c r="BB39" s="37">
        <f t="shared" si="9"/>
        <v>0</v>
      </c>
      <c r="BC39" s="37">
        <f t="shared" si="9"/>
        <v>0</v>
      </c>
      <c r="BD39" s="37">
        <f t="shared" si="9"/>
        <v>0</v>
      </c>
      <c r="BE39" s="37">
        <f t="shared" si="9"/>
        <v>0</v>
      </c>
      <c r="BF39" s="37">
        <f t="shared" si="9"/>
        <v>0</v>
      </c>
      <c r="BG39" s="37">
        <f t="shared" si="9"/>
        <v>0</v>
      </c>
      <c r="BH39" s="37">
        <f t="shared" si="9"/>
        <v>0</v>
      </c>
      <c r="BI39" s="37">
        <f t="shared" si="9"/>
        <v>0</v>
      </c>
      <c r="BJ39" s="37">
        <f t="shared" si="9"/>
        <v>0</v>
      </c>
    </row>
    <row r="40" spans="1:62">
      <c r="A40" s="252">
        <v>44440</v>
      </c>
      <c r="B40" s="253">
        <v>1.47E-2</v>
      </c>
      <c r="C40" s="37">
        <f t="shared" si="2"/>
        <v>1.47E-2</v>
      </c>
      <c r="D40" s="37">
        <f t="shared" si="9"/>
        <v>1.47E-2</v>
      </c>
      <c r="E40" s="37">
        <f t="shared" si="9"/>
        <v>1.47E-2</v>
      </c>
      <c r="F40" s="37">
        <f t="shared" si="9"/>
        <v>1.47E-2</v>
      </c>
      <c r="G40" s="37">
        <f t="shared" si="9"/>
        <v>1.47E-2</v>
      </c>
      <c r="H40" s="37">
        <f t="shared" si="9"/>
        <v>1.47E-2</v>
      </c>
      <c r="I40" s="37">
        <f t="shared" si="9"/>
        <v>1.47E-2</v>
      </c>
      <c r="J40" s="37">
        <f t="shared" si="9"/>
        <v>1.47E-2</v>
      </c>
      <c r="K40" s="37">
        <f t="shared" si="9"/>
        <v>1.47E-2</v>
      </c>
      <c r="L40" s="37">
        <f t="shared" si="9"/>
        <v>1.47E-2</v>
      </c>
      <c r="M40" s="37">
        <f t="shared" si="9"/>
        <v>1.47E-2</v>
      </c>
      <c r="N40" s="37">
        <f t="shared" si="9"/>
        <v>1.47E-2</v>
      </c>
      <c r="O40" s="37">
        <f t="shared" si="9"/>
        <v>1.47E-2</v>
      </c>
      <c r="P40" s="37">
        <f t="shared" si="9"/>
        <v>1.47E-2</v>
      </c>
      <c r="Q40" s="37">
        <f t="shared" si="9"/>
        <v>1.47E-2</v>
      </c>
      <c r="R40" s="37">
        <f t="shared" si="9"/>
        <v>1.47E-2</v>
      </c>
      <c r="S40" s="37">
        <f t="shared" si="9"/>
        <v>1.47E-2</v>
      </c>
      <c r="T40" s="37">
        <f t="shared" si="9"/>
        <v>1.47E-2</v>
      </c>
      <c r="U40" s="37">
        <f t="shared" si="9"/>
        <v>1.47E-2</v>
      </c>
      <c r="V40" s="37">
        <f t="shared" si="9"/>
        <v>1.47E-2</v>
      </c>
      <c r="W40" s="37">
        <f t="shared" si="9"/>
        <v>1.47E-2</v>
      </c>
      <c r="X40" s="37">
        <f t="shared" si="9"/>
        <v>1.47E-2</v>
      </c>
      <c r="Y40" s="37">
        <f t="shared" si="9"/>
        <v>1.47E-2</v>
      </c>
      <c r="Z40" s="37">
        <f t="shared" si="9"/>
        <v>1.47E-2</v>
      </c>
      <c r="AA40" s="37">
        <f t="shared" si="9"/>
        <v>1.47E-2</v>
      </c>
      <c r="AB40" s="37">
        <f t="shared" si="9"/>
        <v>1.47E-2</v>
      </c>
      <c r="AC40" s="37">
        <f t="shared" si="9"/>
        <v>1.47E-2</v>
      </c>
      <c r="AD40" s="37">
        <f t="shared" si="9"/>
        <v>1.47E-2</v>
      </c>
      <c r="AE40" s="37">
        <f t="shared" si="9"/>
        <v>1.47E-2</v>
      </c>
      <c r="AF40" s="37">
        <f t="shared" si="9"/>
        <v>1.47E-2</v>
      </c>
      <c r="AG40" s="37">
        <f t="shared" si="9"/>
        <v>1.47E-2</v>
      </c>
      <c r="AH40" s="37">
        <f t="shared" si="9"/>
        <v>1.47E-2</v>
      </c>
      <c r="AI40" s="37">
        <f t="shared" si="9"/>
        <v>0</v>
      </c>
      <c r="AJ40" s="37">
        <f t="shared" si="9"/>
        <v>0</v>
      </c>
      <c r="AK40" s="37">
        <f t="shared" si="9"/>
        <v>0</v>
      </c>
      <c r="AL40" s="37">
        <f t="shared" si="9"/>
        <v>0</v>
      </c>
      <c r="AM40" s="37">
        <f t="shared" si="9"/>
        <v>0</v>
      </c>
      <c r="AN40" s="37">
        <f t="shared" si="9"/>
        <v>0</v>
      </c>
      <c r="AO40" s="37">
        <f t="shared" si="9"/>
        <v>0</v>
      </c>
      <c r="AP40" s="37">
        <f t="shared" si="9"/>
        <v>0</v>
      </c>
      <c r="AQ40" s="37">
        <f t="shared" si="9"/>
        <v>0</v>
      </c>
      <c r="AR40" s="37">
        <f t="shared" si="9"/>
        <v>0</v>
      </c>
      <c r="AS40" s="37">
        <f t="shared" si="9"/>
        <v>0</v>
      </c>
      <c r="AT40" s="37">
        <f t="shared" si="9"/>
        <v>0</v>
      </c>
      <c r="AU40" s="37">
        <f t="shared" si="9"/>
        <v>0</v>
      </c>
      <c r="AV40" s="37">
        <f t="shared" si="9"/>
        <v>0</v>
      </c>
      <c r="AW40" s="37">
        <f t="shared" si="9"/>
        <v>0</v>
      </c>
      <c r="AX40" s="37">
        <f t="shared" si="9"/>
        <v>0</v>
      </c>
      <c r="AY40" s="37">
        <f t="shared" si="9"/>
        <v>0</v>
      </c>
      <c r="AZ40" s="37">
        <f t="shared" si="9"/>
        <v>0</v>
      </c>
      <c r="BA40" s="37">
        <f t="shared" si="9"/>
        <v>0</v>
      </c>
      <c r="BB40" s="37">
        <f t="shared" si="9"/>
        <v>0</v>
      </c>
      <c r="BC40" s="37">
        <f t="shared" si="9"/>
        <v>0</v>
      </c>
      <c r="BD40" s="37">
        <f t="shared" si="9"/>
        <v>0</v>
      </c>
      <c r="BE40" s="37">
        <f t="shared" si="9"/>
        <v>0</v>
      </c>
      <c r="BF40" s="37">
        <f t="shared" si="9"/>
        <v>0</v>
      </c>
      <c r="BG40" s="37">
        <f t="shared" si="9"/>
        <v>0</v>
      </c>
      <c r="BH40" s="37">
        <f t="shared" si="9"/>
        <v>0</v>
      </c>
      <c r="BI40" s="37">
        <f t="shared" si="9"/>
        <v>0</v>
      </c>
      <c r="BJ40" s="37">
        <f t="shared" si="9"/>
        <v>0</v>
      </c>
    </row>
    <row r="41" spans="1:62">
      <c r="A41" s="252">
        <v>44470</v>
      </c>
      <c r="B41" s="253">
        <v>1.47E-2</v>
      </c>
      <c r="C41" s="37">
        <f t="shared" si="2"/>
        <v>1.47E-2</v>
      </c>
      <c r="D41" s="37">
        <f t="shared" si="9"/>
        <v>1.47E-2</v>
      </c>
      <c r="E41" s="37">
        <f t="shared" si="9"/>
        <v>1.47E-2</v>
      </c>
      <c r="F41" s="37">
        <f t="shared" si="9"/>
        <v>1.47E-2</v>
      </c>
      <c r="G41" s="37">
        <f t="shared" si="9"/>
        <v>1.47E-2</v>
      </c>
      <c r="H41" s="37">
        <f t="shared" si="9"/>
        <v>1.47E-2</v>
      </c>
      <c r="I41" s="37">
        <f t="shared" si="9"/>
        <v>1.47E-2</v>
      </c>
      <c r="J41" s="37">
        <f t="shared" si="9"/>
        <v>1.47E-2</v>
      </c>
      <c r="K41" s="37">
        <f t="shared" si="9"/>
        <v>1.47E-2</v>
      </c>
      <c r="L41" s="37">
        <f t="shared" si="9"/>
        <v>1.47E-2</v>
      </c>
      <c r="M41" s="37">
        <f t="shared" si="9"/>
        <v>1.47E-2</v>
      </c>
      <c r="N41" s="37">
        <f t="shared" si="9"/>
        <v>1.47E-2</v>
      </c>
      <c r="O41" s="37">
        <f t="shared" si="9"/>
        <v>1.47E-2</v>
      </c>
      <c r="P41" s="37">
        <f t="shared" si="9"/>
        <v>1.47E-2</v>
      </c>
      <c r="Q41" s="37">
        <f t="shared" si="9"/>
        <v>1.47E-2</v>
      </c>
      <c r="R41" s="37">
        <f t="shared" si="9"/>
        <v>1.47E-2</v>
      </c>
      <c r="S41" s="37">
        <f t="shared" si="9"/>
        <v>1.47E-2</v>
      </c>
      <c r="T41" s="37">
        <f t="shared" si="9"/>
        <v>1.47E-2</v>
      </c>
      <c r="U41" s="37">
        <f t="shared" si="9"/>
        <v>1.47E-2</v>
      </c>
      <c r="V41" s="37">
        <f t="shared" si="9"/>
        <v>1.47E-2</v>
      </c>
      <c r="W41" s="37">
        <f t="shared" si="9"/>
        <v>1.47E-2</v>
      </c>
      <c r="X41" s="37">
        <f t="shared" si="9"/>
        <v>1.47E-2</v>
      </c>
      <c r="Y41" s="37">
        <f t="shared" si="9"/>
        <v>1.47E-2</v>
      </c>
      <c r="Z41" s="37">
        <f t="shared" si="9"/>
        <v>1.47E-2</v>
      </c>
      <c r="AA41" s="37">
        <f t="shared" si="9"/>
        <v>1.47E-2</v>
      </c>
      <c r="AB41" s="37">
        <f t="shared" si="9"/>
        <v>1.47E-2</v>
      </c>
      <c r="AC41" s="37">
        <f t="shared" si="9"/>
        <v>1.47E-2</v>
      </c>
      <c r="AD41" s="37">
        <f t="shared" si="9"/>
        <v>1.47E-2</v>
      </c>
      <c r="AE41" s="37">
        <f t="shared" si="9"/>
        <v>1.47E-2</v>
      </c>
      <c r="AF41" s="37">
        <f t="shared" si="9"/>
        <v>1.47E-2</v>
      </c>
      <c r="AG41" s="37">
        <f t="shared" si="9"/>
        <v>1.47E-2</v>
      </c>
      <c r="AH41" s="37">
        <f t="shared" si="9"/>
        <v>1.47E-2</v>
      </c>
      <c r="AI41" s="37">
        <f t="shared" si="9"/>
        <v>1.47E-2</v>
      </c>
      <c r="AJ41" s="37">
        <f t="shared" si="9"/>
        <v>0</v>
      </c>
      <c r="AK41" s="37">
        <f t="shared" si="9"/>
        <v>0</v>
      </c>
      <c r="AL41" s="37">
        <f t="shared" si="9"/>
        <v>0</v>
      </c>
      <c r="AM41" s="37">
        <f t="shared" si="9"/>
        <v>0</v>
      </c>
      <c r="AN41" s="37">
        <f t="shared" si="9"/>
        <v>0</v>
      </c>
      <c r="AO41" s="37">
        <f t="shared" si="9"/>
        <v>0</v>
      </c>
      <c r="AP41" s="37">
        <f t="shared" si="9"/>
        <v>0</v>
      </c>
      <c r="AQ41" s="37">
        <f t="shared" si="9"/>
        <v>0</v>
      </c>
      <c r="AR41" s="37">
        <f t="shared" si="9"/>
        <v>0</v>
      </c>
      <c r="AS41" s="37">
        <f t="shared" si="9"/>
        <v>0</v>
      </c>
      <c r="AT41" s="37">
        <f t="shared" si="9"/>
        <v>0</v>
      </c>
      <c r="AU41" s="37">
        <f t="shared" si="9"/>
        <v>0</v>
      </c>
      <c r="AV41" s="37">
        <f t="shared" si="9"/>
        <v>0</v>
      </c>
      <c r="AW41" s="37">
        <f t="shared" si="9"/>
        <v>0</v>
      </c>
      <c r="AX41" s="37">
        <f t="shared" si="9"/>
        <v>0</v>
      </c>
      <c r="AY41" s="37">
        <f t="shared" si="9"/>
        <v>0</v>
      </c>
      <c r="AZ41" s="37">
        <f t="shared" si="9"/>
        <v>0</v>
      </c>
      <c r="BA41" s="37">
        <f t="shared" si="9"/>
        <v>0</v>
      </c>
      <c r="BB41" s="37">
        <f t="shared" si="9"/>
        <v>0</v>
      </c>
      <c r="BC41" s="37">
        <f t="shared" si="9"/>
        <v>0</v>
      </c>
      <c r="BD41" s="37">
        <f t="shared" si="9"/>
        <v>0</v>
      </c>
      <c r="BE41" s="37">
        <f t="shared" si="9"/>
        <v>0</v>
      </c>
      <c r="BF41" s="37">
        <f t="shared" si="9"/>
        <v>0</v>
      </c>
      <c r="BG41" s="37">
        <f t="shared" si="9"/>
        <v>0</v>
      </c>
      <c r="BH41" s="37">
        <f t="shared" si="9"/>
        <v>0</v>
      </c>
      <c r="BI41" s="37">
        <f t="shared" si="9"/>
        <v>0</v>
      </c>
      <c r="BJ41" s="37">
        <f t="shared" si="9"/>
        <v>0</v>
      </c>
    </row>
    <row r="42" spans="1:62">
      <c r="A42" s="252">
        <v>44501</v>
      </c>
      <c r="B42" s="253">
        <v>1.47E-2</v>
      </c>
      <c r="C42" s="37">
        <f t="shared" si="2"/>
        <v>1.47E-2</v>
      </c>
      <c r="D42" s="37">
        <f t="shared" si="9"/>
        <v>1.47E-2</v>
      </c>
      <c r="E42" s="37">
        <f t="shared" si="9"/>
        <v>1.47E-2</v>
      </c>
      <c r="F42" s="37">
        <f t="shared" si="9"/>
        <v>1.47E-2</v>
      </c>
      <c r="G42" s="37">
        <f t="shared" si="9"/>
        <v>1.47E-2</v>
      </c>
      <c r="H42" s="37">
        <f t="shared" si="9"/>
        <v>1.47E-2</v>
      </c>
      <c r="I42" s="37">
        <f t="shared" si="9"/>
        <v>1.47E-2</v>
      </c>
      <c r="J42" s="37">
        <f t="shared" si="9"/>
        <v>1.47E-2</v>
      </c>
      <c r="K42" s="37">
        <f t="shared" si="9"/>
        <v>1.47E-2</v>
      </c>
      <c r="L42" s="37">
        <f t="shared" si="9"/>
        <v>1.47E-2</v>
      </c>
      <c r="M42" s="37">
        <f t="shared" si="9"/>
        <v>1.47E-2</v>
      </c>
      <c r="N42" s="37">
        <f t="shared" si="9"/>
        <v>1.47E-2</v>
      </c>
      <c r="O42" s="37">
        <f t="shared" si="9"/>
        <v>1.47E-2</v>
      </c>
      <c r="P42" s="37">
        <f t="shared" si="9"/>
        <v>1.47E-2</v>
      </c>
      <c r="Q42" s="37">
        <f t="shared" si="9"/>
        <v>1.47E-2</v>
      </c>
      <c r="R42" s="37">
        <f t="shared" si="9"/>
        <v>1.47E-2</v>
      </c>
      <c r="S42" s="37">
        <f t="shared" si="9"/>
        <v>1.47E-2</v>
      </c>
      <c r="T42" s="37">
        <f t="shared" si="9"/>
        <v>1.47E-2</v>
      </c>
      <c r="U42" s="37">
        <f t="shared" si="9"/>
        <v>1.47E-2</v>
      </c>
      <c r="V42" s="37">
        <f t="shared" si="9"/>
        <v>1.47E-2</v>
      </c>
      <c r="W42" s="37">
        <f t="shared" si="9"/>
        <v>1.47E-2</v>
      </c>
      <c r="X42" s="37">
        <f t="shared" si="9"/>
        <v>1.47E-2</v>
      </c>
      <c r="Y42" s="37">
        <f t="shared" si="9"/>
        <v>1.47E-2</v>
      </c>
      <c r="Z42" s="37">
        <f t="shared" si="9"/>
        <v>1.47E-2</v>
      </c>
      <c r="AA42" s="37">
        <f t="shared" si="9"/>
        <v>1.47E-2</v>
      </c>
      <c r="AB42" s="37">
        <f t="shared" si="9"/>
        <v>1.47E-2</v>
      </c>
      <c r="AC42" s="37">
        <f t="shared" si="9"/>
        <v>1.47E-2</v>
      </c>
      <c r="AD42" s="37">
        <f t="shared" si="9"/>
        <v>1.47E-2</v>
      </c>
      <c r="AE42" s="37">
        <f t="shared" si="9"/>
        <v>1.47E-2</v>
      </c>
      <c r="AF42" s="37">
        <f t="shared" si="9"/>
        <v>1.47E-2</v>
      </c>
      <c r="AG42" s="37">
        <f t="shared" si="9"/>
        <v>1.47E-2</v>
      </c>
      <c r="AH42" s="37">
        <f t="shared" si="9"/>
        <v>1.47E-2</v>
      </c>
      <c r="AI42" s="37">
        <f t="shared" si="9"/>
        <v>1.47E-2</v>
      </c>
      <c r="AJ42" s="37">
        <f t="shared" si="9"/>
        <v>1.47E-2</v>
      </c>
      <c r="AK42" s="37">
        <f t="shared" si="9"/>
        <v>0</v>
      </c>
      <c r="AL42" s="37">
        <f t="shared" si="9"/>
        <v>0</v>
      </c>
      <c r="AM42" s="37">
        <f t="shared" si="9"/>
        <v>0</v>
      </c>
      <c r="AN42" s="37">
        <f t="shared" si="9"/>
        <v>0</v>
      </c>
      <c r="AO42" s="37">
        <f t="shared" si="9"/>
        <v>0</v>
      </c>
      <c r="AP42" s="37">
        <f t="shared" si="9"/>
        <v>0</v>
      </c>
      <c r="AQ42" s="37">
        <f t="shared" si="9"/>
        <v>0</v>
      </c>
      <c r="AR42" s="37">
        <f t="shared" si="9"/>
        <v>0</v>
      </c>
      <c r="AS42" s="37">
        <f t="shared" si="9"/>
        <v>0</v>
      </c>
      <c r="AT42" s="37">
        <f t="shared" si="9"/>
        <v>0</v>
      </c>
      <c r="AU42" s="37">
        <f t="shared" si="9"/>
        <v>0</v>
      </c>
      <c r="AV42" s="37">
        <f t="shared" si="9"/>
        <v>0</v>
      </c>
      <c r="AW42" s="37">
        <f t="shared" si="9"/>
        <v>0</v>
      </c>
      <c r="AX42" s="37">
        <f t="shared" si="9"/>
        <v>0</v>
      </c>
      <c r="AY42" s="37">
        <f t="shared" si="9"/>
        <v>0</v>
      </c>
      <c r="AZ42" s="37">
        <f t="shared" si="9"/>
        <v>0</v>
      </c>
      <c r="BA42" s="37">
        <f t="shared" ref="D42:BJ47" si="10">IF($A42=BA$5,0,IF(AND($A42&gt;=BA$5,BA$5&lt;=BA$6,$A42&lt;=BA$6),$B42,0))</f>
        <v>0</v>
      </c>
      <c r="BB42" s="37">
        <f t="shared" si="10"/>
        <v>0</v>
      </c>
      <c r="BC42" s="37">
        <f t="shared" si="10"/>
        <v>0</v>
      </c>
      <c r="BD42" s="37">
        <f t="shared" si="10"/>
        <v>0</v>
      </c>
      <c r="BE42" s="37">
        <f t="shared" si="10"/>
        <v>0</v>
      </c>
      <c r="BF42" s="37">
        <f t="shared" si="10"/>
        <v>0</v>
      </c>
      <c r="BG42" s="37">
        <f t="shared" si="10"/>
        <v>0</v>
      </c>
      <c r="BH42" s="37">
        <f t="shared" si="10"/>
        <v>0</v>
      </c>
      <c r="BI42" s="37">
        <f t="shared" si="10"/>
        <v>0</v>
      </c>
      <c r="BJ42" s="37">
        <f t="shared" si="10"/>
        <v>0</v>
      </c>
    </row>
    <row r="43" spans="1:62">
      <c r="A43" s="252">
        <v>44531</v>
      </c>
      <c r="B43" s="253">
        <v>1.47E-2</v>
      </c>
      <c r="C43" s="37">
        <f t="shared" si="2"/>
        <v>1.47E-2</v>
      </c>
      <c r="D43" s="37">
        <f t="shared" si="10"/>
        <v>1.47E-2</v>
      </c>
      <c r="E43" s="37">
        <f t="shared" si="10"/>
        <v>1.47E-2</v>
      </c>
      <c r="F43" s="37">
        <f t="shared" si="10"/>
        <v>1.47E-2</v>
      </c>
      <c r="G43" s="37">
        <f t="shared" si="10"/>
        <v>1.47E-2</v>
      </c>
      <c r="H43" s="37">
        <f t="shared" si="10"/>
        <v>1.47E-2</v>
      </c>
      <c r="I43" s="37">
        <f t="shared" si="10"/>
        <v>1.47E-2</v>
      </c>
      <c r="J43" s="37">
        <f t="shared" si="10"/>
        <v>1.47E-2</v>
      </c>
      <c r="K43" s="37">
        <f t="shared" si="10"/>
        <v>1.47E-2</v>
      </c>
      <c r="L43" s="37">
        <f t="shared" si="10"/>
        <v>1.47E-2</v>
      </c>
      <c r="M43" s="37">
        <f t="shared" si="10"/>
        <v>1.47E-2</v>
      </c>
      <c r="N43" s="37">
        <f t="shared" si="10"/>
        <v>1.47E-2</v>
      </c>
      <c r="O43" s="37">
        <f t="shared" si="10"/>
        <v>1.47E-2</v>
      </c>
      <c r="P43" s="37">
        <f t="shared" si="10"/>
        <v>1.47E-2</v>
      </c>
      <c r="Q43" s="37">
        <f t="shared" si="10"/>
        <v>1.47E-2</v>
      </c>
      <c r="R43" s="37">
        <f t="shared" si="10"/>
        <v>1.47E-2</v>
      </c>
      <c r="S43" s="37">
        <f t="shared" si="10"/>
        <v>1.47E-2</v>
      </c>
      <c r="T43" s="37">
        <f t="shared" si="10"/>
        <v>1.47E-2</v>
      </c>
      <c r="U43" s="37">
        <f t="shared" si="10"/>
        <v>1.47E-2</v>
      </c>
      <c r="V43" s="37">
        <f t="shared" si="10"/>
        <v>1.47E-2</v>
      </c>
      <c r="W43" s="37">
        <f t="shared" si="10"/>
        <v>1.47E-2</v>
      </c>
      <c r="X43" s="37">
        <f t="shared" si="10"/>
        <v>1.47E-2</v>
      </c>
      <c r="Y43" s="37">
        <f t="shared" si="10"/>
        <v>1.47E-2</v>
      </c>
      <c r="Z43" s="37">
        <f t="shared" si="10"/>
        <v>1.47E-2</v>
      </c>
      <c r="AA43" s="37">
        <f t="shared" si="10"/>
        <v>1.47E-2</v>
      </c>
      <c r="AB43" s="37">
        <f t="shared" si="10"/>
        <v>1.47E-2</v>
      </c>
      <c r="AC43" s="37">
        <f t="shared" si="10"/>
        <v>1.47E-2</v>
      </c>
      <c r="AD43" s="37">
        <f t="shared" si="10"/>
        <v>1.47E-2</v>
      </c>
      <c r="AE43" s="37">
        <f t="shared" si="10"/>
        <v>1.47E-2</v>
      </c>
      <c r="AF43" s="37">
        <f t="shared" si="10"/>
        <v>1.47E-2</v>
      </c>
      <c r="AG43" s="37">
        <f t="shared" si="10"/>
        <v>1.47E-2</v>
      </c>
      <c r="AH43" s="37">
        <f t="shared" si="10"/>
        <v>1.47E-2</v>
      </c>
      <c r="AI43" s="37">
        <f t="shared" si="10"/>
        <v>1.47E-2</v>
      </c>
      <c r="AJ43" s="37">
        <f t="shared" si="10"/>
        <v>1.47E-2</v>
      </c>
      <c r="AK43" s="37">
        <f t="shared" si="10"/>
        <v>1.47E-2</v>
      </c>
      <c r="AL43" s="37">
        <f t="shared" si="10"/>
        <v>0</v>
      </c>
      <c r="AM43" s="37">
        <f t="shared" si="10"/>
        <v>0</v>
      </c>
      <c r="AN43" s="37">
        <f t="shared" si="10"/>
        <v>0</v>
      </c>
      <c r="AO43" s="37">
        <f t="shared" si="10"/>
        <v>0</v>
      </c>
      <c r="AP43" s="37">
        <f t="shared" si="10"/>
        <v>0</v>
      </c>
      <c r="AQ43" s="37">
        <f t="shared" si="10"/>
        <v>0</v>
      </c>
      <c r="AR43" s="37">
        <f t="shared" si="10"/>
        <v>0</v>
      </c>
      <c r="AS43" s="37">
        <f t="shared" si="10"/>
        <v>0</v>
      </c>
      <c r="AT43" s="37">
        <f t="shared" si="10"/>
        <v>0</v>
      </c>
      <c r="AU43" s="37">
        <f t="shared" si="10"/>
        <v>0</v>
      </c>
      <c r="AV43" s="37">
        <f t="shared" si="10"/>
        <v>0</v>
      </c>
      <c r="AW43" s="37">
        <f t="shared" si="10"/>
        <v>0</v>
      </c>
      <c r="AX43" s="37">
        <f t="shared" si="10"/>
        <v>0</v>
      </c>
      <c r="AY43" s="37">
        <f t="shared" si="10"/>
        <v>0</v>
      </c>
      <c r="AZ43" s="37">
        <f t="shared" si="10"/>
        <v>0</v>
      </c>
      <c r="BA43" s="37">
        <f t="shared" si="10"/>
        <v>0</v>
      </c>
      <c r="BB43" s="37">
        <f t="shared" si="10"/>
        <v>0</v>
      </c>
      <c r="BC43" s="37">
        <f t="shared" si="10"/>
        <v>0</v>
      </c>
      <c r="BD43" s="37">
        <f t="shared" si="10"/>
        <v>0</v>
      </c>
      <c r="BE43" s="37">
        <f t="shared" si="10"/>
        <v>0</v>
      </c>
      <c r="BF43" s="37">
        <f t="shared" si="10"/>
        <v>0</v>
      </c>
      <c r="BG43" s="37">
        <f t="shared" si="10"/>
        <v>0</v>
      </c>
      <c r="BH43" s="37">
        <f t="shared" si="10"/>
        <v>0</v>
      </c>
      <c r="BI43" s="37">
        <f t="shared" si="10"/>
        <v>0</v>
      </c>
      <c r="BJ43" s="37">
        <f t="shared" si="10"/>
        <v>0</v>
      </c>
    </row>
    <row r="44" spans="1:62">
      <c r="A44" s="252">
        <v>44562</v>
      </c>
      <c r="B44" s="253">
        <v>1.47E-2</v>
      </c>
      <c r="C44" s="37">
        <f t="shared" si="2"/>
        <v>1.47E-2</v>
      </c>
      <c r="D44" s="37">
        <f t="shared" si="10"/>
        <v>1.47E-2</v>
      </c>
      <c r="E44" s="37">
        <f t="shared" si="10"/>
        <v>1.47E-2</v>
      </c>
      <c r="F44" s="37">
        <f t="shared" si="10"/>
        <v>1.47E-2</v>
      </c>
      <c r="G44" s="37">
        <f t="shared" si="10"/>
        <v>1.47E-2</v>
      </c>
      <c r="H44" s="37">
        <f t="shared" si="10"/>
        <v>1.47E-2</v>
      </c>
      <c r="I44" s="37">
        <f t="shared" si="10"/>
        <v>1.47E-2</v>
      </c>
      <c r="J44" s="37">
        <f t="shared" si="10"/>
        <v>1.47E-2</v>
      </c>
      <c r="K44" s="37">
        <f t="shared" si="10"/>
        <v>1.47E-2</v>
      </c>
      <c r="L44" s="37">
        <f t="shared" si="10"/>
        <v>1.47E-2</v>
      </c>
      <c r="M44" s="37">
        <f t="shared" si="10"/>
        <v>1.47E-2</v>
      </c>
      <c r="N44" s="37">
        <f t="shared" si="10"/>
        <v>1.47E-2</v>
      </c>
      <c r="O44" s="37">
        <f t="shared" si="10"/>
        <v>1.47E-2</v>
      </c>
      <c r="P44" s="37">
        <f t="shared" si="10"/>
        <v>1.47E-2</v>
      </c>
      <c r="Q44" s="37">
        <f t="shared" si="10"/>
        <v>1.47E-2</v>
      </c>
      <c r="R44" s="37">
        <f t="shared" si="10"/>
        <v>1.47E-2</v>
      </c>
      <c r="S44" s="37">
        <f t="shared" si="10"/>
        <v>1.47E-2</v>
      </c>
      <c r="T44" s="37">
        <f t="shared" si="10"/>
        <v>1.47E-2</v>
      </c>
      <c r="U44" s="37">
        <f t="shared" si="10"/>
        <v>1.47E-2</v>
      </c>
      <c r="V44" s="37">
        <f t="shared" si="10"/>
        <v>1.47E-2</v>
      </c>
      <c r="W44" s="37">
        <f t="shared" si="10"/>
        <v>1.47E-2</v>
      </c>
      <c r="X44" s="37">
        <f t="shared" si="10"/>
        <v>1.47E-2</v>
      </c>
      <c r="Y44" s="37">
        <f t="shared" si="10"/>
        <v>1.47E-2</v>
      </c>
      <c r="Z44" s="37">
        <f t="shared" si="10"/>
        <v>1.47E-2</v>
      </c>
      <c r="AA44" s="37">
        <f t="shared" si="10"/>
        <v>1.47E-2</v>
      </c>
      <c r="AB44" s="37">
        <f t="shared" si="10"/>
        <v>1.47E-2</v>
      </c>
      <c r="AC44" s="37">
        <f t="shared" si="10"/>
        <v>1.47E-2</v>
      </c>
      <c r="AD44" s="37">
        <f t="shared" si="10"/>
        <v>1.47E-2</v>
      </c>
      <c r="AE44" s="37">
        <f t="shared" si="10"/>
        <v>1.47E-2</v>
      </c>
      <c r="AF44" s="37">
        <f t="shared" si="10"/>
        <v>1.47E-2</v>
      </c>
      <c r="AG44" s="37">
        <f t="shared" si="10"/>
        <v>1.47E-2</v>
      </c>
      <c r="AH44" s="37">
        <f t="shared" si="10"/>
        <v>1.47E-2</v>
      </c>
      <c r="AI44" s="37">
        <f t="shared" si="10"/>
        <v>1.47E-2</v>
      </c>
      <c r="AJ44" s="37">
        <f t="shared" si="10"/>
        <v>1.47E-2</v>
      </c>
      <c r="AK44" s="37">
        <f t="shared" si="10"/>
        <v>1.47E-2</v>
      </c>
      <c r="AL44" s="37">
        <f t="shared" si="10"/>
        <v>1.47E-2</v>
      </c>
      <c r="AM44" s="37">
        <f t="shared" si="10"/>
        <v>0</v>
      </c>
      <c r="AN44" s="37">
        <f t="shared" si="10"/>
        <v>0</v>
      </c>
      <c r="AO44" s="37">
        <f t="shared" si="10"/>
        <v>0</v>
      </c>
      <c r="AP44" s="37">
        <f t="shared" si="10"/>
        <v>0</v>
      </c>
      <c r="AQ44" s="37">
        <f t="shared" si="10"/>
        <v>0</v>
      </c>
      <c r="AR44" s="37">
        <f t="shared" si="10"/>
        <v>0</v>
      </c>
      <c r="AS44" s="37">
        <f t="shared" si="10"/>
        <v>0</v>
      </c>
      <c r="AT44" s="37">
        <f t="shared" si="10"/>
        <v>0</v>
      </c>
      <c r="AU44" s="37">
        <f t="shared" si="10"/>
        <v>0</v>
      </c>
      <c r="AV44" s="37">
        <f t="shared" si="10"/>
        <v>0</v>
      </c>
      <c r="AW44" s="37">
        <f t="shared" si="10"/>
        <v>0</v>
      </c>
      <c r="AX44" s="37">
        <f t="shared" si="10"/>
        <v>0</v>
      </c>
      <c r="AY44" s="37">
        <f t="shared" si="10"/>
        <v>0</v>
      </c>
      <c r="AZ44" s="37">
        <f t="shared" si="10"/>
        <v>0</v>
      </c>
      <c r="BA44" s="37">
        <f t="shared" si="10"/>
        <v>0</v>
      </c>
      <c r="BB44" s="37">
        <f t="shared" si="10"/>
        <v>0</v>
      </c>
      <c r="BC44" s="37">
        <f t="shared" si="10"/>
        <v>0</v>
      </c>
      <c r="BD44" s="37">
        <f t="shared" si="10"/>
        <v>0</v>
      </c>
      <c r="BE44" s="37">
        <f t="shared" si="10"/>
        <v>0</v>
      </c>
      <c r="BF44" s="37">
        <f t="shared" si="10"/>
        <v>0</v>
      </c>
      <c r="BG44" s="37">
        <f t="shared" si="10"/>
        <v>0</v>
      </c>
      <c r="BH44" s="37">
        <f t="shared" si="10"/>
        <v>0</v>
      </c>
      <c r="BI44" s="37">
        <f t="shared" si="10"/>
        <v>0</v>
      </c>
      <c r="BJ44" s="37">
        <f t="shared" si="10"/>
        <v>0</v>
      </c>
    </row>
    <row r="45" spans="1:62">
      <c r="A45" s="252">
        <v>44593</v>
      </c>
      <c r="B45" s="253">
        <v>1.47E-2</v>
      </c>
      <c r="C45" s="37">
        <f t="shared" si="2"/>
        <v>1.47E-2</v>
      </c>
      <c r="D45" s="37">
        <f t="shared" si="10"/>
        <v>1.47E-2</v>
      </c>
      <c r="E45" s="37">
        <f t="shared" si="10"/>
        <v>1.47E-2</v>
      </c>
      <c r="F45" s="37">
        <f t="shared" si="10"/>
        <v>1.47E-2</v>
      </c>
      <c r="G45" s="37">
        <f t="shared" si="10"/>
        <v>1.47E-2</v>
      </c>
      <c r="H45" s="37">
        <f t="shared" si="10"/>
        <v>1.47E-2</v>
      </c>
      <c r="I45" s="37">
        <f t="shared" si="10"/>
        <v>1.47E-2</v>
      </c>
      <c r="J45" s="37">
        <f t="shared" si="10"/>
        <v>1.47E-2</v>
      </c>
      <c r="K45" s="37">
        <f t="shared" si="10"/>
        <v>1.47E-2</v>
      </c>
      <c r="L45" s="37">
        <f t="shared" si="10"/>
        <v>1.47E-2</v>
      </c>
      <c r="M45" s="37">
        <f t="shared" si="10"/>
        <v>1.47E-2</v>
      </c>
      <c r="N45" s="37">
        <f t="shared" si="10"/>
        <v>1.47E-2</v>
      </c>
      <c r="O45" s="37">
        <f t="shared" si="10"/>
        <v>1.47E-2</v>
      </c>
      <c r="P45" s="37">
        <f t="shared" si="10"/>
        <v>1.47E-2</v>
      </c>
      <c r="Q45" s="37">
        <f t="shared" si="10"/>
        <v>1.47E-2</v>
      </c>
      <c r="R45" s="37">
        <f t="shared" si="10"/>
        <v>1.47E-2</v>
      </c>
      <c r="S45" s="37">
        <f t="shared" si="10"/>
        <v>1.47E-2</v>
      </c>
      <c r="T45" s="37">
        <f t="shared" si="10"/>
        <v>1.47E-2</v>
      </c>
      <c r="U45" s="37">
        <f t="shared" si="10"/>
        <v>1.47E-2</v>
      </c>
      <c r="V45" s="37">
        <f t="shared" si="10"/>
        <v>1.47E-2</v>
      </c>
      <c r="W45" s="37">
        <f t="shared" si="10"/>
        <v>1.47E-2</v>
      </c>
      <c r="X45" s="37">
        <f t="shared" si="10"/>
        <v>1.47E-2</v>
      </c>
      <c r="Y45" s="37">
        <f t="shared" si="10"/>
        <v>1.47E-2</v>
      </c>
      <c r="Z45" s="37">
        <f t="shared" si="10"/>
        <v>1.47E-2</v>
      </c>
      <c r="AA45" s="37">
        <f t="shared" si="10"/>
        <v>1.47E-2</v>
      </c>
      <c r="AB45" s="37">
        <f t="shared" si="10"/>
        <v>1.47E-2</v>
      </c>
      <c r="AC45" s="37">
        <f t="shared" si="10"/>
        <v>1.47E-2</v>
      </c>
      <c r="AD45" s="37">
        <f t="shared" si="10"/>
        <v>1.47E-2</v>
      </c>
      <c r="AE45" s="37">
        <f t="shared" si="10"/>
        <v>1.47E-2</v>
      </c>
      <c r="AF45" s="37">
        <f t="shared" si="10"/>
        <v>1.47E-2</v>
      </c>
      <c r="AG45" s="37">
        <f t="shared" si="10"/>
        <v>1.47E-2</v>
      </c>
      <c r="AH45" s="37">
        <f t="shared" si="10"/>
        <v>1.47E-2</v>
      </c>
      <c r="AI45" s="37">
        <f t="shared" si="10"/>
        <v>1.47E-2</v>
      </c>
      <c r="AJ45" s="37">
        <f t="shared" si="10"/>
        <v>1.47E-2</v>
      </c>
      <c r="AK45" s="37">
        <f t="shared" si="10"/>
        <v>1.47E-2</v>
      </c>
      <c r="AL45" s="37">
        <f t="shared" si="10"/>
        <v>1.47E-2</v>
      </c>
      <c r="AM45" s="37">
        <f t="shared" si="10"/>
        <v>1.47E-2</v>
      </c>
      <c r="AN45" s="37">
        <f t="shared" si="10"/>
        <v>0</v>
      </c>
      <c r="AO45" s="37">
        <f t="shared" si="10"/>
        <v>0</v>
      </c>
      <c r="AP45" s="37">
        <f t="shared" si="10"/>
        <v>0</v>
      </c>
      <c r="AQ45" s="37">
        <f t="shared" si="10"/>
        <v>0</v>
      </c>
      <c r="AR45" s="37">
        <f t="shared" si="10"/>
        <v>0</v>
      </c>
      <c r="AS45" s="37">
        <f t="shared" si="10"/>
        <v>0</v>
      </c>
      <c r="AT45" s="37">
        <f t="shared" si="10"/>
        <v>0</v>
      </c>
      <c r="AU45" s="37">
        <f t="shared" si="10"/>
        <v>0</v>
      </c>
      <c r="AV45" s="37">
        <f t="shared" si="10"/>
        <v>0</v>
      </c>
      <c r="AW45" s="37">
        <f t="shared" si="10"/>
        <v>0</v>
      </c>
      <c r="AX45" s="37">
        <f t="shared" si="10"/>
        <v>0</v>
      </c>
      <c r="AY45" s="37">
        <f t="shared" si="10"/>
        <v>0</v>
      </c>
      <c r="AZ45" s="37">
        <f t="shared" si="10"/>
        <v>0</v>
      </c>
      <c r="BA45" s="37">
        <f t="shared" si="10"/>
        <v>0</v>
      </c>
      <c r="BB45" s="37">
        <f t="shared" si="10"/>
        <v>0</v>
      </c>
      <c r="BC45" s="37">
        <f t="shared" si="10"/>
        <v>0</v>
      </c>
      <c r="BD45" s="37">
        <f t="shared" si="10"/>
        <v>0</v>
      </c>
      <c r="BE45" s="37">
        <f t="shared" si="10"/>
        <v>0</v>
      </c>
      <c r="BF45" s="37">
        <f t="shared" si="10"/>
        <v>0</v>
      </c>
      <c r="BG45" s="37">
        <f t="shared" si="10"/>
        <v>0</v>
      </c>
      <c r="BH45" s="37">
        <f t="shared" si="10"/>
        <v>0</v>
      </c>
      <c r="BI45" s="37">
        <f t="shared" si="10"/>
        <v>0</v>
      </c>
      <c r="BJ45" s="37">
        <f t="shared" si="10"/>
        <v>0</v>
      </c>
    </row>
    <row r="46" spans="1:62">
      <c r="A46" s="252">
        <v>44621</v>
      </c>
      <c r="B46" s="253">
        <v>1.47E-2</v>
      </c>
      <c r="C46" s="37">
        <f t="shared" si="2"/>
        <v>1.47E-2</v>
      </c>
      <c r="D46" s="37">
        <f t="shared" si="10"/>
        <v>1.47E-2</v>
      </c>
      <c r="E46" s="37">
        <f t="shared" si="10"/>
        <v>1.47E-2</v>
      </c>
      <c r="F46" s="37">
        <f t="shared" si="10"/>
        <v>1.47E-2</v>
      </c>
      <c r="G46" s="37">
        <f t="shared" si="10"/>
        <v>1.47E-2</v>
      </c>
      <c r="H46" s="37">
        <f t="shared" si="10"/>
        <v>1.47E-2</v>
      </c>
      <c r="I46" s="37">
        <f t="shared" si="10"/>
        <v>1.47E-2</v>
      </c>
      <c r="J46" s="37">
        <f t="shared" si="10"/>
        <v>1.47E-2</v>
      </c>
      <c r="K46" s="37">
        <f t="shared" si="10"/>
        <v>1.47E-2</v>
      </c>
      <c r="L46" s="37">
        <f t="shared" si="10"/>
        <v>1.47E-2</v>
      </c>
      <c r="M46" s="37">
        <f t="shared" si="10"/>
        <v>1.47E-2</v>
      </c>
      <c r="N46" s="37">
        <f t="shared" si="10"/>
        <v>1.47E-2</v>
      </c>
      <c r="O46" s="37">
        <f t="shared" si="10"/>
        <v>1.47E-2</v>
      </c>
      <c r="P46" s="37">
        <f t="shared" si="10"/>
        <v>1.47E-2</v>
      </c>
      <c r="Q46" s="37">
        <f t="shared" si="10"/>
        <v>1.47E-2</v>
      </c>
      <c r="R46" s="37">
        <f t="shared" si="10"/>
        <v>1.47E-2</v>
      </c>
      <c r="S46" s="37">
        <f t="shared" si="10"/>
        <v>1.47E-2</v>
      </c>
      <c r="T46" s="37">
        <f t="shared" si="10"/>
        <v>1.47E-2</v>
      </c>
      <c r="U46" s="37">
        <f t="shared" si="10"/>
        <v>1.47E-2</v>
      </c>
      <c r="V46" s="37">
        <f t="shared" si="10"/>
        <v>1.47E-2</v>
      </c>
      <c r="W46" s="37">
        <f t="shared" si="10"/>
        <v>1.47E-2</v>
      </c>
      <c r="X46" s="37">
        <f t="shared" si="10"/>
        <v>1.47E-2</v>
      </c>
      <c r="Y46" s="37">
        <f t="shared" si="10"/>
        <v>1.47E-2</v>
      </c>
      <c r="Z46" s="37">
        <f t="shared" si="10"/>
        <v>1.47E-2</v>
      </c>
      <c r="AA46" s="37">
        <f t="shared" si="10"/>
        <v>1.47E-2</v>
      </c>
      <c r="AB46" s="37">
        <f t="shared" si="10"/>
        <v>1.47E-2</v>
      </c>
      <c r="AC46" s="37">
        <f t="shared" si="10"/>
        <v>1.47E-2</v>
      </c>
      <c r="AD46" s="37">
        <f t="shared" si="10"/>
        <v>1.47E-2</v>
      </c>
      <c r="AE46" s="37">
        <f t="shared" si="10"/>
        <v>1.47E-2</v>
      </c>
      <c r="AF46" s="37">
        <f t="shared" si="10"/>
        <v>1.47E-2</v>
      </c>
      <c r="AG46" s="37">
        <f t="shared" si="10"/>
        <v>1.47E-2</v>
      </c>
      <c r="AH46" s="37">
        <f t="shared" si="10"/>
        <v>1.47E-2</v>
      </c>
      <c r="AI46" s="37">
        <f t="shared" si="10"/>
        <v>1.47E-2</v>
      </c>
      <c r="AJ46" s="37">
        <f t="shared" si="10"/>
        <v>1.47E-2</v>
      </c>
      <c r="AK46" s="37">
        <f t="shared" si="10"/>
        <v>1.47E-2</v>
      </c>
      <c r="AL46" s="37">
        <f t="shared" si="10"/>
        <v>1.47E-2</v>
      </c>
      <c r="AM46" s="37">
        <f t="shared" si="10"/>
        <v>1.47E-2</v>
      </c>
      <c r="AN46" s="37">
        <f t="shared" si="10"/>
        <v>1.47E-2</v>
      </c>
      <c r="AO46" s="37">
        <f t="shared" si="10"/>
        <v>0</v>
      </c>
      <c r="AP46" s="37">
        <f t="shared" si="10"/>
        <v>0</v>
      </c>
      <c r="AQ46" s="37">
        <f t="shared" si="10"/>
        <v>0</v>
      </c>
      <c r="AR46" s="37">
        <f t="shared" si="10"/>
        <v>0</v>
      </c>
      <c r="AS46" s="37">
        <f t="shared" si="10"/>
        <v>0</v>
      </c>
      <c r="AT46" s="37">
        <f t="shared" si="10"/>
        <v>0</v>
      </c>
      <c r="AU46" s="37">
        <f t="shared" si="10"/>
        <v>0</v>
      </c>
      <c r="AV46" s="37">
        <f t="shared" si="10"/>
        <v>0</v>
      </c>
      <c r="AW46" s="37">
        <f t="shared" si="10"/>
        <v>0</v>
      </c>
      <c r="AX46" s="37">
        <f t="shared" si="10"/>
        <v>0</v>
      </c>
      <c r="AY46" s="37">
        <f t="shared" si="10"/>
        <v>0</v>
      </c>
      <c r="AZ46" s="37">
        <f t="shared" si="10"/>
        <v>0</v>
      </c>
      <c r="BA46" s="37">
        <f t="shared" si="10"/>
        <v>0</v>
      </c>
      <c r="BB46" s="37">
        <f t="shared" si="10"/>
        <v>0</v>
      </c>
      <c r="BC46" s="37">
        <f t="shared" si="10"/>
        <v>0</v>
      </c>
      <c r="BD46" s="37">
        <f t="shared" si="10"/>
        <v>0</v>
      </c>
      <c r="BE46" s="37">
        <f t="shared" si="10"/>
        <v>0</v>
      </c>
      <c r="BF46" s="37">
        <f t="shared" si="10"/>
        <v>0</v>
      </c>
      <c r="BG46" s="37">
        <f t="shared" si="10"/>
        <v>0</v>
      </c>
      <c r="BH46" s="37">
        <f t="shared" si="10"/>
        <v>0</v>
      </c>
      <c r="BI46" s="37">
        <f t="shared" si="10"/>
        <v>0</v>
      </c>
      <c r="BJ46" s="37">
        <f t="shared" si="10"/>
        <v>0</v>
      </c>
    </row>
    <row r="47" spans="1:62">
      <c r="A47" s="252">
        <v>44652</v>
      </c>
      <c r="B47" s="253">
        <v>1.47E-2</v>
      </c>
      <c r="C47" s="37">
        <f t="shared" si="2"/>
        <v>1.47E-2</v>
      </c>
      <c r="D47" s="37">
        <f t="shared" si="10"/>
        <v>1.47E-2</v>
      </c>
      <c r="E47" s="37">
        <f t="shared" si="10"/>
        <v>1.47E-2</v>
      </c>
      <c r="F47" s="37">
        <f t="shared" si="10"/>
        <v>1.47E-2</v>
      </c>
      <c r="G47" s="37">
        <f t="shared" si="10"/>
        <v>1.47E-2</v>
      </c>
      <c r="H47" s="37">
        <f t="shared" si="10"/>
        <v>1.47E-2</v>
      </c>
      <c r="I47" s="37">
        <f t="shared" si="10"/>
        <v>1.47E-2</v>
      </c>
      <c r="J47" s="37">
        <f t="shared" si="10"/>
        <v>1.47E-2</v>
      </c>
      <c r="K47" s="37">
        <f t="shared" si="10"/>
        <v>1.47E-2</v>
      </c>
      <c r="L47" s="37">
        <f t="shared" si="10"/>
        <v>1.47E-2</v>
      </c>
      <c r="M47" s="37">
        <f t="shared" ref="D47:BJ51" si="11">IF($A47=M$5,0,IF(AND($A47&gt;=M$5,M$5&lt;=M$6,$A47&lt;=M$6),$B47,0))</f>
        <v>1.47E-2</v>
      </c>
      <c r="N47" s="37">
        <f t="shared" si="11"/>
        <v>1.47E-2</v>
      </c>
      <c r="O47" s="37">
        <f t="shared" si="11"/>
        <v>1.47E-2</v>
      </c>
      <c r="P47" s="37">
        <f t="shared" si="11"/>
        <v>1.47E-2</v>
      </c>
      <c r="Q47" s="37">
        <f t="shared" si="11"/>
        <v>1.47E-2</v>
      </c>
      <c r="R47" s="37">
        <f t="shared" si="11"/>
        <v>1.47E-2</v>
      </c>
      <c r="S47" s="37">
        <f t="shared" si="11"/>
        <v>1.47E-2</v>
      </c>
      <c r="T47" s="37">
        <f t="shared" si="11"/>
        <v>1.47E-2</v>
      </c>
      <c r="U47" s="37">
        <f t="shared" si="11"/>
        <v>1.47E-2</v>
      </c>
      <c r="V47" s="37">
        <f t="shared" si="11"/>
        <v>1.47E-2</v>
      </c>
      <c r="W47" s="37">
        <f t="shared" si="11"/>
        <v>1.47E-2</v>
      </c>
      <c r="X47" s="37">
        <f t="shared" si="11"/>
        <v>1.47E-2</v>
      </c>
      <c r="Y47" s="37">
        <f t="shared" si="11"/>
        <v>1.47E-2</v>
      </c>
      <c r="Z47" s="37">
        <f t="shared" si="11"/>
        <v>1.47E-2</v>
      </c>
      <c r="AA47" s="37">
        <f t="shared" si="11"/>
        <v>1.47E-2</v>
      </c>
      <c r="AB47" s="37">
        <f t="shared" si="11"/>
        <v>1.47E-2</v>
      </c>
      <c r="AC47" s="37">
        <f t="shared" si="11"/>
        <v>1.47E-2</v>
      </c>
      <c r="AD47" s="37">
        <f t="shared" si="11"/>
        <v>1.47E-2</v>
      </c>
      <c r="AE47" s="37">
        <f t="shared" si="11"/>
        <v>1.47E-2</v>
      </c>
      <c r="AF47" s="37">
        <f t="shared" si="11"/>
        <v>1.47E-2</v>
      </c>
      <c r="AG47" s="37">
        <f t="shared" si="11"/>
        <v>1.47E-2</v>
      </c>
      <c r="AH47" s="37">
        <f t="shared" si="11"/>
        <v>1.47E-2</v>
      </c>
      <c r="AI47" s="37">
        <f t="shared" si="11"/>
        <v>1.47E-2</v>
      </c>
      <c r="AJ47" s="37">
        <f t="shared" si="11"/>
        <v>1.47E-2</v>
      </c>
      <c r="AK47" s="37">
        <f t="shared" si="11"/>
        <v>1.47E-2</v>
      </c>
      <c r="AL47" s="37">
        <f t="shared" si="11"/>
        <v>1.47E-2</v>
      </c>
      <c r="AM47" s="37">
        <f t="shared" si="11"/>
        <v>1.47E-2</v>
      </c>
      <c r="AN47" s="37">
        <f t="shared" si="11"/>
        <v>1.47E-2</v>
      </c>
      <c r="AO47" s="37">
        <f t="shared" si="11"/>
        <v>1.47E-2</v>
      </c>
      <c r="AP47" s="37">
        <f t="shared" si="11"/>
        <v>0</v>
      </c>
      <c r="AQ47" s="37">
        <f t="shared" si="11"/>
        <v>0</v>
      </c>
      <c r="AR47" s="37">
        <f t="shared" si="11"/>
        <v>0</v>
      </c>
      <c r="AS47" s="37">
        <f t="shared" si="11"/>
        <v>0</v>
      </c>
      <c r="AT47" s="37">
        <f t="shared" si="11"/>
        <v>0</v>
      </c>
      <c r="AU47" s="37">
        <f t="shared" si="11"/>
        <v>0</v>
      </c>
      <c r="AV47" s="37">
        <f t="shared" si="11"/>
        <v>0</v>
      </c>
      <c r="AW47" s="37">
        <f t="shared" si="11"/>
        <v>0</v>
      </c>
      <c r="AX47" s="37">
        <f t="shared" si="11"/>
        <v>0</v>
      </c>
      <c r="AY47" s="37">
        <f t="shared" si="11"/>
        <v>0</v>
      </c>
      <c r="AZ47" s="37">
        <f t="shared" si="11"/>
        <v>0</v>
      </c>
      <c r="BA47" s="37">
        <f t="shared" si="11"/>
        <v>0</v>
      </c>
      <c r="BB47" s="37">
        <f t="shared" si="11"/>
        <v>0</v>
      </c>
      <c r="BC47" s="37">
        <f t="shared" si="11"/>
        <v>0</v>
      </c>
      <c r="BD47" s="37">
        <f t="shared" si="11"/>
        <v>0</v>
      </c>
      <c r="BE47" s="37">
        <f t="shared" si="11"/>
        <v>0</v>
      </c>
      <c r="BF47" s="37">
        <f t="shared" si="11"/>
        <v>0</v>
      </c>
      <c r="BG47" s="37">
        <f t="shared" si="11"/>
        <v>0</v>
      </c>
      <c r="BH47" s="37">
        <f t="shared" si="11"/>
        <v>0</v>
      </c>
      <c r="BI47" s="37">
        <f t="shared" si="11"/>
        <v>0</v>
      </c>
      <c r="BJ47" s="37">
        <f t="shared" si="11"/>
        <v>0</v>
      </c>
    </row>
    <row r="48" spans="1:62">
      <c r="A48" s="252">
        <v>44682</v>
      </c>
      <c r="B48" s="253">
        <v>1.47E-2</v>
      </c>
      <c r="C48" s="37">
        <f t="shared" si="2"/>
        <v>1.47E-2</v>
      </c>
      <c r="D48" s="37">
        <f t="shared" si="11"/>
        <v>1.47E-2</v>
      </c>
      <c r="E48" s="37">
        <f t="shared" si="11"/>
        <v>1.47E-2</v>
      </c>
      <c r="F48" s="37">
        <f t="shared" si="11"/>
        <v>1.47E-2</v>
      </c>
      <c r="G48" s="37">
        <f t="shared" si="11"/>
        <v>1.47E-2</v>
      </c>
      <c r="H48" s="37">
        <f t="shared" si="11"/>
        <v>1.47E-2</v>
      </c>
      <c r="I48" s="37">
        <f t="shared" si="11"/>
        <v>1.47E-2</v>
      </c>
      <c r="J48" s="37">
        <f t="shared" si="11"/>
        <v>1.47E-2</v>
      </c>
      <c r="K48" s="37">
        <f t="shared" si="11"/>
        <v>1.47E-2</v>
      </c>
      <c r="L48" s="37">
        <f t="shared" si="11"/>
        <v>1.47E-2</v>
      </c>
      <c r="M48" s="37">
        <f t="shared" si="11"/>
        <v>1.47E-2</v>
      </c>
      <c r="N48" s="37">
        <f t="shared" si="11"/>
        <v>1.47E-2</v>
      </c>
      <c r="O48" s="37">
        <f t="shared" si="11"/>
        <v>1.47E-2</v>
      </c>
      <c r="P48" s="37">
        <f t="shared" si="11"/>
        <v>1.47E-2</v>
      </c>
      <c r="Q48" s="37">
        <f t="shared" si="11"/>
        <v>1.47E-2</v>
      </c>
      <c r="R48" s="37">
        <f t="shared" si="11"/>
        <v>1.47E-2</v>
      </c>
      <c r="S48" s="37">
        <f t="shared" si="11"/>
        <v>1.47E-2</v>
      </c>
      <c r="T48" s="37">
        <f t="shared" si="11"/>
        <v>1.47E-2</v>
      </c>
      <c r="U48" s="37">
        <f t="shared" si="11"/>
        <v>1.47E-2</v>
      </c>
      <c r="V48" s="37">
        <f t="shared" si="11"/>
        <v>1.47E-2</v>
      </c>
      <c r="W48" s="37">
        <f t="shared" si="11"/>
        <v>1.47E-2</v>
      </c>
      <c r="X48" s="37">
        <f t="shared" si="11"/>
        <v>1.47E-2</v>
      </c>
      <c r="Y48" s="37">
        <f t="shared" si="11"/>
        <v>1.47E-2</v>
      </c>
      <c r="Z48" s="37">
        <f t="shared" si="11"/>
        <v>1.47E-2</v>
      </c>
      <c r="AA48" s="37">
        <f t="shared" si="11"/>
        <v>1.47E-2</v>
      </c>
      <c r="AB48" s="37">
        <f t="shared" si="11"/>
        <v>1.47E-2</v>
      </c>
      <c r="AC48" s="37">
        <f t="shared" si="11"/>
        <v>1.47E-2</v>
      </c>
      <c r="AD48" s="37">
        <f t="shared" si="11"/>
        <v>1.47E-2</v>
      </c>
      <c r="AE48" s="37">
        <f t="shared" si="11"/>
        <v>1.47E-2</v>
      </c>
      <c r="AF48" s="37">
        <f t="shared" si="11"/>
        <v>1.47E-2</v>
      </c>
      <c r="AG48" s="37">
        <f t="shared" si="11"/>
        <v>1.47E-2</v>
      </c>
      <c r="AH48" s="37">
        <f t="shared" si="11"/>
        <v>1.47E-2</v>
      </c>
      <c r="AI48" s="37">
        <f t="shared" si="11"/>
        <v>1.47E-2</v>
      </c>
      <c r="AJ48" s="37">
        <f t="shared" si="11"/>
        <v>1.47E-2</v>
      </c>
      <c r="AK48" s="37">
        <f t="shared" si="11"/>
        <v>1.47E-2</v>
      </c>
      <c r="AL48" s="37">
        <f t="shared" si="11"/>
        <v>1.47E-2</v>
      </c>
      <c r="AM48" s="37">
        <f t="shared" si="11"/>
        <v>1.47E-2</v>
      </c>
      <c r="AN48" s="37">
        <f t="shared" si="11"/>
        <v>1.47E-2</v>
      </c>
      <c r="AO48" s="37">
        <f t="shared" si="11"/>
        <v>1.47E-2</v>
      </c>
      <c r="AP48" s="37">
        <f t="shared" si="11"/>
        <v>1.47E-2</v>
      </c>
      <c r="AQ48" s="37">
        <f t="shared" si="11"/>
        <v>0</v>
      </c>
      <c r="AR48" s="37">
        <f t="shared" si="11"/>
        <v>0</v>
      </c>
      <c r="AS48" s="37">
        <f t="shared" si="11"/>
        <v>0</v>
      </c>
      <c r="AT48" s="37">
        <f t="shared" si="11"/>
        <v>0</v>
      </c>
      <c r="AU48" s="37">
        <f t="shared" si="11"/>
        <v>0</v>
      </c>
      <c r="AV48" s="37">
        <f t="shared" si="11"/>
        <v>0</v>
      </c>
      <c r="AW48" s="37">
        <f t="shared" si="11"/>
        <v>0</v>
      </c>
      <c r="AX48" s="37">
        <f t="shared" si="11"/>
        <v>0</v>
      </c>
      <c r="AY48" s="37">
        <f t="shared" si="11"/>
        <v>0</v>
      </c>
      <c r="AZ48" s="37">
        <f t="shared" si="11"/>
        <v>0</v>
      </c>
      <c r="BA48" s="37">
        <f t="shared" si="11"/>
        <v>0</v>
      </c>
      <c r="BB48" s="37">
        <f t="shared" si="11"/>
        <v>0</v>
      </c>
      <c r="BC48" s="37">
        <f t="shared" si="11"/>
        <v>0</v>
      </c>
      <c r="BD48" s="37">
        <f t="shared" si="11"/>
        <v>0</v>
      </c>
      <c r="BE48" s="37">
        <f t="shared" si="11"/>
        <v>0</v>
      </c>
      <c r="BF48" s="37">
        <f t="shared" si="11"/>
        <v>0</v>
      </c>
      <c r="BG48" s="37">
        <f t="shared" si="11"/>
        <v>0</v>
      </c>
      <c r="BH48" s="37">
        <f t="shared" si="11"/>
        <v>0</v>
      </c>
      <c r="BI48" s="37">
        <f t="shared" si="11"/>
        <v>0</v>
      </c>
      <c r="BJ48" s="37">
        <f t="shared" si="11"/>
        <v>0</v>
      </c>
    </row>
    <row r="49" spans="1:62">
      <c r="A49" s="252">
        <v>44713</v>
      </c>
      <c r="B49" s="253">
        <v>1.47E-2</v>
      </c>
      <c r="C49" s="37">
        <f t="shared" si="2"/>
        <v>1.47E-2</v>
      </c>
      <c r="D49" s="37">
        <f t="shared" si="11"/>
        <v>1.47E-2</v>
      </c>
      <c r="E49" s="37">
        <f t="shared" si="11"/>
        <v>1.47E-2</v>
      </c>
      <c r="F49" s="37">
        <f t="shared" si="11"/>
        <v>1.47E-2</v>
      </c>
      <c r="G49" s="37">
        <f t="shared" si="11"/>
        <v>1.47E-2</v>
      </c>
      <c r="H49" s="37">
        <f t="shared" si="11"/>
        <v>1.47E-2</v>
      </c>
      <c r="I49" s="37">
        <f t="shared" si="11"/>
        <v>1.47E-2</v>
      </c>
      <c r="J49" s="37">
        <f t="shared" si="11"/>
        <v>1.47E-2</v>
      </c>
      <c r="K49" s="37">
        <f t="shared" si="11"/>
        <v>1.47E-2</v>
      </c>
      <c r="L49" s="37">
        <f t="shared" si="11"/>
        <v>1.47E-2</v>
      </c>
      <c r="M49" s="37">
        <f t="shared" si="11"/>
        <v>1.47E-2</v>
      </c>
      <c r="N49" s="37">
        <f t="shared" si="11"/>
        <v>1.47E-2</v>
      </c>
      <c r="O49" s="37">
        <f t="shared" si="11"/>
        <v>1.47E-2</v>
      </c>
      <c r="P49" s="37">
        <f t="shared" si="11"/>
        <v>1.47E-2</v>
      </c>
      <c r="Q49" s="37">
        <f t="shared" si="11"/>
        <v>1.47E-2</v>
      </c>
      <c r="R49" s="37">
        <f t="shared" si="11"/>
        <v>1.47E-2</v>
      </c>
      <c r="S49" s="37">
        <f t="shared" si="11"/>
        <v>1.47E-2</v>
      </c>
      <c r="T49" s="37">
        <f t="shared" si="11"/>
        <v>1.47E-2</v>
      </c>
      <c r="U49" s="37">
        <f t="shared" si="11"/>
        <v>1.47E-2</v>
      </c>
      <c r="V49" s="37">
        <f t="shared" si="11"/>
        <v>1.47E-2</v>
      </c>
      <c r="W49" s="37">
        <f t="shared" si="11"/>
        <v>1.47E-2</v>
      </c>
      <c r="X49" s="37">
        <f t="shared" si="11"/>
        <v>1.47E-2</v>
      </c>
      <c r="Y49" s="37">
        <f t="shared" si="11"/>
        <v>1.47E-2</v>
      </c>
      <c r="Z49" s="37">
        <f t="shared" si="11"/>
        <v>1.47E-2</v>
      </c>
      <c r="AA49" s="37">
        <f t="shared" si="11"/>
        <v>1.47E-2</v>
      </c>
      <c r="AB49" s="37">
        <f t="shared" si="11"/>
        <v>1.47E-2</v>
      </c>
      <c r="AC49" s="37">
        <f t="shared" si="11"/>
        <v>1.47E-2</v>
      </c>
      <c r="AD49" s="37">
        <f t="shared" si="11"/>
        <v>1.47E-2</v>
      </c>
      <c r="AE49" s="37">
        <f t="shared" si="11"/>
        <v>1.47E-2</v>
      </c>
      <c r="AF49" s="37">
        <f t="shared" si="11"/>
        <v>1.47E-2</v>
      </c>
      <c r="AG49" s="37">
        <f t="shared" si="11"/>
        <v>1.47E-2</v>
      </c>
      <c r="AH49" s="37">
        <f t="shared" si="11"/>
        <v>1.47E-2</v>
      </c>
      <c r="AI49" s="37">
        <f t="shared" si="11"/>
        <v>1.47E-2</v>
      </c>
      <c r="AJ49" s="37">
        <f t="shared" si="11"/>
        <v>1.47E-2</v>
      </c>
      <c r="AK49" s="37">
        <f t="shared" si="11"/>
        <v>1.47E-2</v>
      </c>
      <c r="AL49" s="37">
        <f t="shared" si="11"/>
        <v>1.47E-2</v>
      </c>
      <c r="AM49" s="37">
        <f t="shared" si="11"/>
        <v>1.47E-2</v>
      </c>
      <c r="AN49" s="37">
        <f t="shared" si="11"/>
        <v>1.47E-2</v>
      </c>
      <c r="AO49" s="37">
        <f t="shared" si="11"/>
        <v>1.47E-2</v>
      </c>
      <c r="AP49" s="37">
        <f t="shared" si="11"/>
        <v>1.47E-2</v>
      </c>
      <c r="AQ49" s="37">
        <f t="shared" si="11"/>
        <v>1.47E-2</v>
      </c>
      <c r="AR49" s="37">
        <f t="shared" si="11"/>
        <v>0</v>
      </c>
      <c r="AS49" s="37">
        <f t="shared" si="11"/>
        <v>0</v>
      </c>
      <c r="AT49" s="37">
        <f t="shared" si="11"/>
        <v>0</v>
      </c>
      <c r="AU49" s="37">
        <f t="shared" si="11"/>
        <v>0</v>
      </c>
      <c r="AV49" s="37">
        <f t="shared" si="11"/>
        <v>0</v>
      </c>
      <c r="AW49" s="37">
        <f t="shared" si="11"/>
        <v>0</v>
      </c>
      <c r="AX49" s="37">
        <f t="shared" si="11"/>
        <v>0</v>
      </c>
      <c r="AY49" s="37">
        <f t="shared" si="11"/>
        <v>0</v>
      </c>
      <c r="AZ49" s="37">
        <f t="shared" si="11"/>
        <v>0</v>
      </c>
      <c r="BA49" s="37">
        <f t="shared" si="11"/>
        <v>0</v>
      </c>
      <c r="BB49" s="37">
        <f t="shared" si="11"/>
        <v>0</v>
      </c>
      <c r="BC49" s="37">
        <f t="shared" si="11"/>
        <v>0</v>
      </c>
      <c r="BD49" s="37">
        <f t="shared" si="11"/>
        <v>0</v>
      </c>
      <c r="BE49" s="37">
        <f t="shared" si="11"/>
        <v>0</v>
      </c>
      <c r="BF49" s="37">
        <f t="shared" si="11"/>
        <v>0</v>
      </c>
      <c r="BG49" s="37">
        <f t="shared" si="11"/>
        <v>0</v>
      </c>
      <c r="BH49" s="37">
        <f t="shared" si="11"/>
        <v>0</v>
      </c>
      <c r="BI49" s="37">
        <f t="shared" si="11"/>
        <v>0</v>
      </c>
      <c r="BJ49" s="37">
        <f t="shared" si="11"/>
        <v>0</v>
      </c>
    </row>
    <row r="50" spans="1:62">
      <c r="A50" s="252">
        <v>44743</v>
      </c>
      <c r="B50" s="253">
        <v>1.47E-2</v>
      </c>
      <c r="C50" s="37">
        <f t="shared" si="2"/>
        <v>1.47E-2</v>
      </c>
      <c r="D50" s="37">
        <f t="shared" si="11"/>
        <v>1.47E-2</v>
      </c>
      <c r="E50" s="37">
        <f t="shared" si="11"/>
        <v>1.47E-2</v>
      </c>
      <c r="F50" s="37">
        <f t="shared" si="11"/>
        <v>1.47E-2</v>
      </c>
      <c r="G50" s="37">
        <f t="shared" si="11"/>
        <v>1.47E-2</v>
      </c>
      <c r="H50" s="37">
        <f t="shared" si="11"/>
        <v>1.47E-2</v>
      </c>
      <c r="I50" s="37">
        <f t="shared" si="11"/>
        <v>1.47E-2</v>
      </c>
      <c r="J50" s="37">
        <f t="shared" si="11"/>
        <v>1.47E-2</v>
      </c>
      <c r="K50" s="37">
        <f t="shared" si="11"/>
        <v>1.47E-2</v>
      </c>
      <c r="L50" s="37">
        <f t="shared" si="11"/>
        <v>1.47E-2</v>
      </c>
      <c r="M50" s="37">
        <f t="shared" si="11"/>
        <v>1.47E-2</v>
      </c>
      <c r="N50" s="37">
        <f t="shared" si="11"/>
        <v>1.47E-2</v>
      </c>
      <c r="O50" s="37">
        <f t="shared" si="11"/>
        <v>1.47E-2</v>
      </c>
      <c r="P50" s="37">
        <f t="shared" si="11"/>
        <v>1.47E-2</v>
      </c>
      <c r="Q50" s="37">
        <f t="shared" si="11"/>
        <v>1.47E-2</v>
      </c>
      <c r="R50" s="37">
        <f t="shared" si="11"/>
        <v>1.47E-2</v>
      </c>
      <c r="S50" s="37">
        <f t="shared" si="11"/>
        <v>1.47E-2</v>
      </c>
      <c r="T50" s="37">
        <f t="shared" si="11"/>
        <v>1.47E-2</v>
      </c>
      <c r="U50" s="37">
        <f t="shared" si="11"/>
        <v>1.47E-2</v>
      </c>
      <c r="V50" s="37">
        <f t="shared" si="11"/>
        <v>1.47E-2</v>
      </c>
      <c r="W50" s="37">
        <f t="shared" si="11"/>
        <v>1.47E-2</v>
      </c>
      <c r="X50" s="37">
        <f t="shared" si="11"/>
        <v>1.47E-2</v>
      </c>
      <c r="Y50" s="37">
        <f t="shared" si="11"/>
        <v>1.47E-2</v>
      </c>
      <c r="Z50" s="37">
        <f t="shared" si="11"/>
        <v>1.47E-2</v>
      </c>
      <c r="AA50" s="37">
        <f t="shared" si="11"/>
        <v>1.47E-2</v>
      </c>
      <c r="AB50" s="37">
        <f t="shared" si="11"/>
        <v>1.47E-2</v>
      </c>
      <c r="AC50" s="37">
        <f t="shared" si="11"/>
        <v>1.47E-2</v>
      </c>
      <c r="AD50" s="37">
        <f t="shared" si="11"/>
        <v>1.47E-2</v>
      </c>
      <c r="AE50" s="37">
        <f t="shared" si="11"/>
        <v>1.47E-2</v>
      </c>
      <c r="AF50" s="37">
        <f t="shared" si="11"/>
        <v>1.47E-2</v>
      </c>
      <c r="AG50" s="37">
        <f t="shared" si="11"/>
        <v>1.47E-2</v>
      </c>
      <c r="AH50" s="37">
        <f t="shared" si="11"/>
        <v>1.47E-2</v>
      </c>
      <c r="AI50" s="37">
        <f t="shared" si="11"/>
        <v>1.47E-2</v>
      </c>
      <c r="AJ50" s="37">
        <f t="shared" si="11"/>
        <v>1.47E-2</v>
      </c>
      <c r="AK50" s="37">
        <f t="shared" si="11"/>
        <v>1.47E-2</v>
      </c>
      <c r="AL50" s="37">
        <f t="shared" si="11"/>
        <v>1.47E-2</v>
      </c>
      <c r="AM50" s="37">
        <f t="shared" si="11"/>
        <v>1.47E-2</v>
      </c>
      <c r="AN50" s="37">
        <f t="shared" si="11"/>
        <v>1.47E-2</v>
      </c>
      <c r="AO50" s="37">
        <f t="shared" si="11"/>
        <v>1.47E-2</v>
      </c>
      <c r="AP50" s="37">
        <f t="shared" si="11"/>
        <v>1.47E-2</v>
      </c>
      <c r="AQ50" s="37">
        <f t="shared" si="11"/>
        <v>1.47E-2</v>
      </c>
      <c r="AR50" s="37">
        <f t="shared" si="11"/>
        <v>1.47E-2</v>
      </c>
      <c r="AS50" s="37">
        <f t="shared" si="11"/>
        <v>0</v>
      </c>
      <c r="AT50" s="37">
        <f t="shared" si="11"/>
        <v>0</v>
      </c>
      <c r="AU50" s="37">
        <f t="shared" si="11"/>
        <v>0</v>
      </c>
      <c r="AV50" s="37">
        <f t="shared" si="11"/>
        <v>0</v>
      </c>
      <c r="AW50" s="37">
        <f t="shared" si="11"/>
        <v>0</v>
      </c>
      <c r="AX50" s="37">
        <f t="shared" si="11"/>
        <v>0</v>
      </c>
      <c r="AY50" s="37">
        <f t="shared" si="11"/>
        <v>0</v>
      </c>
      <c r="AZ50" s="37">
        <f t="shared" si="11"/>
        <v>0</v>
      </c>
      <c r="BA50" s="37">
        <f t="shared" si="11"/>
        <v>0</v>
      </c>
      <c r="BB50" s="37">
        <f t="shared" si="11"/>
        <v>0</v>
      </c>
      <c r="BC50" s="37">
        <f t="shared" si="11"/>
        <v>0</v>
      </c>
      <c r="BD50" s="37">
        <f t="shared" si="11"/>
        <v>0</v>
      </c>
      <c r="BE50" s="37">
        <f t="shared" si="11"/>
        <v>0</v>
      </c>
      <c r="BF50" s="37">
        <f t="shared" si="11"/>
        <v>0</v>
      </c>
      <c r="BG50" s="37">
        <f t="shared" si="11"/>
        <v>0</v>
      </c>
      <c r="BH50" s="37">
        <f t="shared" si="11"/>
        <v>0</v>
      </c>
      <c r="BI50" s="37">
        <f t="shared" si="11"/>
        <v>0</v>
      </c>
      <c r="BJ50" s="37">
        <f t="shared" si="11"/>
        <v>0</v>
      </c>
    </row>
    <row r="51" spans="1:62">
      <c r="A51" s="252">
        <v>44774</v>
      </c>
      <c r="B51" s="253">
        <v>1.47E-2</v>
      </c>
      <c r="C51" s="37">
        <f t="shared" si="2"/>
        <v>1.47E-2</v>
      </c>
      <c r="D51" s="37">
        <f t="shared" si="11"/>
        <v>1.47E-2</v>
      </c>
      <c r="E51" s="37">
        <f t="shared" si="11"/>
        <v>1.47E-2</v>
      </c>
      <c r="F51" s="37">
        <f t="shared" si="11"/>
        <v>1.47E-2</v>
      </c>
      <c r="G51" s="37">
        <f t="shared" si="11"/>
        <v>1.47E-2</v>
      </c>
      <c r="H51" s="37">
        <f t="shared" si="11"/>
        <v>1.47E-2</v>
      </c>
      <c r="I51" s="37">
        <f t="shared" si="11"/>
        <v>1.47E-2</v>
      </c>
      <c r="J51" s="37">
        <f t="shared" si="11"/>
        <v>1.47E-2</v>
      </c>
      <c r="K51" s="37">
        <f t="shared" si="11"/>
        <v>1.47E-2</v>
      </c>
      <c r="L51" s="37">
        <f t="shared" si="11"/>
        <v>1.47E-2</v>
      </c>
      <c r="M51" s="37">
        <f t="shared" si="11"/>
        <v>1.47E-2</v>
      </c>
      <c r="N51" s="37">
        <f t="shared" si="11"/>
        <v>1.47E-2</v>
      </c>
      <c r="O51" s="37">
        <f t="shared" si="11"/>
        <v>1.47E-2</v>
      </c>
      <c r="P51" s="37">
        <f t="shared" si="11"/>
        <v>1.47E-2</v>
      </c>
      <c r="Q51" s="37">
        <f t="shared" si="11"/>
        <v>1.47E-2</v>
      </c>
      <c r="R51" s="37">
        <f t="shared" si="11"/>
        <v>1.47E-2</v>
      </c>
      <c r="S51" s="37">
        <f t="shared" si="11"/>
        <v>1.47E-2</v>
      </c>
      <c r="T51" s="37">
        <f t="shared" si="11"/>
        <v>1.47E-2</v>
      </c>
      <c r="U51" s="37">
        <f t="shared" si="11"/>
        <v>1.47E-2</v>
      </c>
      <c r="V51" s="37">
        <f t="shared" si="11"/>
        <v>1.47E-2</v>
      </c>
      <c r="W51" s="37">
        <f t="shared" si="11"/>
        <v>1.47E-2</v>
      </c>
      <c r="X51" s="37">
        <f t="shared" si="11"/>
        <v>1.47E-2</v>
      </c>
      <c r="Y51" s="37">
        <f t="shared" si="11"/>
        <v>1.47E-2</v>
      </c>
      <c r="Z51" s="37">
        <f t="shared" si="11"/>
        <v>1.47E-2</v>
      </c>
      <c r="AA51" s="37">
        <f t="shared" si="11"/>
        <v>1.47E-2</v>
      </c>
      <c r="AB51" s="37">
        <f t="shared" si="11"/>
        <v>1.47E-2</v>
      </c>
      <c r="AC51" s="37">
        <f t="shared" si="11"/>
        <v>1.47E-2</v>
      </c>
      <c r="AD51" s="37">
        <f t="shared" si="11"/>
        <v>1.47E-2</v>
      </c>
      <c r="AE51" s="37">
        <f t="shared" si="11"/>
        <v>1.47E-2</v>
      </c>
      <c r="AF51" s="37">
        <f t="shared" ref="D51:BJ55" si="12">IF($A51=AF$5,0,IF(AND($A51&gt;=AF$5,AF$5&lt;=AF$6,$A51&lt;=AF$6),$B51,0))</f>
        <v>1.47E-2</v>
      </c>
      <c r="AG51" s="37">
        <f t="shared" si="12"/>
        <v>1.47E-2</v>
      </c>
      <c r="AH51" s="37">
        <f t="shared" si="12"/>
        <v>1.47E-2</v>
      </c>
      <c r="AI51" s="37">
        <f t="shared" si="12"/>
        <v>1.47E-2</v>
      </c>
      <c r="AJ51" s="37">
        <f t="shared" si="12"/>
        <v>1.47E-2</v>
      </c>
      <c r="AK51" s="37">
        <f t="shared" si="12"/>
        <v>1.47E-2</v>
      </c>
      <c r="AL51" s="37">
        <f t="shared" si="12"/>
        <v>1.47E-2</v>
      </c>
      <c r="AM51" s="37">
        <f t="shared" si="12"/>
        <v>1.47E-2</v>
      </c>
      <c r="AN51" s="37">
        <f t="shared" si="12"/>
        <v>1.47E-2</v>
      </c>
      <c r="AO51" s="37">
        <f t="shared" si="12"/>
        <v>1.47E-2</v>
      </c>
      <c r="AP51" s="37">
        <f t="shared" si="12"/>
        <v>1.47E-2</v>
      </c>
      <c r="AQ51" s="37">
        <f t="shared" si="12"/>
        <v>1.47E-2</v>
      </c>
      <c r="AR51" s="37">
        <f t="shared" si="12"/>
        <v>1.47E-2</v>
      </c>
      <c r="AS51" s="37">
        <f t="shared" si="12"/>
        <v>1.47E-2</v>
      </c>
      <c r="AT51" s="37">
        <f t="shared" si="12"/>
        <v>0</v>
      </c>
      <c r="AU51" s="37">
        <f t="shared" si="12"/>
        <v>0</v>
      </c>
      <c r="AV51" s="37">
        <f t="shared" si="12"/>
        <v>0</v>
      </c>
      <c r="AW51" s="37">
        <f t="shared" si="12"/>
        <v>0</v>
      </c>
      <c r="AX51" s="37">
        <f t="shared" si="12"/>
        <v>0</v>
      </c>
      <c r="AY51" s="37">
        <f t="shared" si="12"/>
        <v>0</v>
      </c>
      <c r="AZ51" s="37">
        <f t="shared" si="12"/>
        <v>0</v>
      </c>
      <c r="BA51" s="37">
        <f t="shared" si="12"/>
        <v>0</v>
      </c>
      <c r="BB51" s="37">
        <f t="shared" si="12"/>
        <v>0</v>
      </c>
      <c r="BC51" s="37">
        <f t="shared" si="12"/>
        <v>0</v>
      </c>
      <c r="BD51" s="37">
        <f t="shared" si="12"/>
        <v>0</v>
      </c>
      <c r="BE51" s="37">
        <f t="shared" si="12"/>
        <v>0</v>
      </c>
      <c r="BF51" s="37">
        <f t="shared" si="12"/>
        <v>0</v>
      </c>
      <c r="BG51" s="37">
        <f t="shared" si="12"/>
        <v>0</v>
      </c>
      <c r="BH51" s="37">
        <f t="shared" si="12"/>
        <v>0</v>
      </c>
      <c r="BI51" s="37">
        <f t="shared" si="12"/>
        <v>0</v>
      </c>
      <c r="BJ51" s="37">
        <f t="shared" si="12"/>
        <v>0</v>
      </c>
    </row>
    <row r="52" spans="1:62">
      <c r="A52" s="252">
        <v>44805</v>
      </c>
      <c r="B52" s="253">
        <v>1.47E-2</v>
      </c>
      <c r="C52" s="37">
        <f t="shared" si="2"/>
        <v>1.47E-2</v>
      </c>
      <c r="D52" s="37">
        <f t="shared" si="12"/>
        <v>1.47E-2</v>
      </c>
      <c r="E52" s="37">
        <f t="shared" si="12"/>
        <v>1.47E-2</v>
      </c>
      <c r="F52" s="37">
        <f t="shared" si="12"/>
        <v>1.47E-2</v>
      </c>
      <c r="G52" s="37">
        <f t="shared" si="12"/>
        <v>1.47E-2</v>
      </c>
      <c r="H52" s="37">
        <f t="shared" si="12"/>
        <v>1.47E-2</v>
      </c>
      <c r="I52" s="37">
        <f t="shared" si="12"/>
        <v>1.47E-2</v>
      </c>
      <c r="J52" s="37">
        <f t="shared" si="12"/>
        <v>1.47E-2</v>
      </c>
      <c r="K52" s="37">
        <f t="shared" si="12"/>
        <v>1.47E-2</v>
      </c>
      <c r="L52" s="37">
        <f t="shared" si="12"/>
        <v>1.47E-2</v>
      </c>
      <c r="M52" s="37">
        <f t="shared" si="12"/>
        <v>1.47E-2</v>
      </c>
      <c r="N52" s="37">
        <f t="shared" si="12"/>
        <v>1.47E-2</v>
      </c>
      <c r="O52" s="37">
        <f t="shared" si="12"/>
        <v>1.47E-2</v>
      </c>
      <c r="P52" s="37">
        <f t="shared" si="12"/>
        <v>1.47E-2</v>
      </c>
      <c r="Q52" s="37">
        <f t="shared" si="12"/>
        <v>1.47E-2</v>
      </c>
      <c r="R52" s="37">
        <f t="shared" si="12"/>
        <v>1.47E-2</v>
      </c>
      <c r="S52" s="37">
        <f t="shared" si="12"/>
        <v>1.47E-2</v>
      </c>
      <c r="T52" s="37">
        <f t="shared" si="12"/>
        <v>1.47E-2</v>
      </c>
      <c r="U52" s="37">
        <f t="shared" si="12"/>
        <v>1.47E-2</v>
      </c>
      <c r="V52" s="37">
        <f t="shared" si="12"/>
        <v>1.47E-2</v>
      </c>
      <c r="W52" s="37">
        <f t="shared" si="12"/>
        <v>1.47E-2</v>
      </c>
      <c r="X52" s="37">
        <f t="shared" si="12"/>
        <v>1.47E-2</v>
      </c>
      <c r="Y52" s="37">
        <f t="shared" si="12"/>
        <v>1.47E-2</v>
      </c>
      <c r="Z52" s="37">
        <f t="shared" si="12"/>
        <v>1.47E-2</v>
      </c>
      <c r="AA52" s="37">
        <f t="shared" si="12"/>
        <v>1.47E-2</v>
      </c>
      <c r="AB52" s="37">
        <f t="shared" si="12"/>
        <v>1.47E-2</v>
      </c>
      <c r="AC52" s="37">
        <f t="shared" si="12"/>
        <v>1.47E-2</v>
      </c>
      <c r="AD52" s="37">
        <f t="shared" si="12"/>
        <v>1.47E-2</v>
      </c>
      <c r="AE52" s="37">
        <f t="shared" si="12"/>
        <v>1.47E-2</v>
      </c>
      <c r="AF52" s="37">
        <f t="shared" si="12"/>
        <v>1.47E-2</v>
      </c>
      <c r="AG52" s="37">
        <f t="shared" si="12"/>
        <v>1.47E-2</v>
      </c>
      <c r="AH52" s="37">
        <f t="shared" si="12"/>
        <v>1.47E-2</v>
      </c>
      <c r="AI52" s="37">
        <f t="shared" si="12"/>
        <v>1.47E-2</v>
      </c>
      <c r="AJ52" s="37">
        <f t="shared" si="12"/>
        <v>1.47E-2</v>
      </c>
      <c r="AK52" s="37">
        <f t="shared" si="12"/>
        <v>1.47E-2</v>
      </c>
      <c r="AL52" s="37">
        <f t="shared" si="12"/>
        <v>1.47E-2</v>
      </c>
      <c r="AM52" s="37">
        <f t="shared" si="12"/>
        <v>1.47E-2</v>
      </c>
      <c r="AN52" s="37">
        <f t="shared" si="12"/>
        <v>1.47E-2</v>
      </c>
      <c r="AO52" s="37">
        <f t="shared" si="12"/>
        <v>1.47E-2</v>
      </c>
      <c r="AP52" s="37">
        <f t="shared" si="12"/>
        <v>1.47E-2</v>
      </c>
      <c r="AQ52" s="37">
        <f t="shared" si="12"/>
        <v>1.47E-2</v>
      </c>
      <c r="AR52" s="37">
        <f t="shared" si="12"/>
        <v>1.47E-2</v>
      </c>
      <c r="AS52" s="37">
        <f t="shared" si="12"/>
        <v>1.47E-2</v>
      </c>
      <c r="AT52" s="37">
        <f t="shared" si="12"/>
        <v>1.47E-2</v>
      </c>
      <c r="AU52" s="37">
        <f t="shared" si="12"/>
        <v>0</v>
      </c>
      <c r="AV52" s="37">
        <f t="shared" si="12"/>
        <v>0</v>
      </c>
      <c r="AW52" s="37">
        <f t="shared" si="12"/>
        <v>0</v>
      </c>
      <c r="AX52" s="37">
        <f t="shared" si="12"/>
        <v>0</v>
      </c>
      <c r="AY52" s="37">
        <f t="shared" si="12"/>
        <v>0</v>
      </c>
      <c r="AZ52" s="37">
        <f t="shared" si="12"/>
        <v>0</v>
      </c>
      <c r="BA52" s="37">
        <f t="shared" si="12"/>
        <v>0</v>
      </c>
      <c r="BB52" s="37">
        <f t="shared" si="12"/>
        <v>0</v>
      </c>
      <c r="BC52" s="37">
        <f t="shared" si="12"/>
        <v>0</v>
      </c>
      <c r="BD52" s="37">
        <f t="shared" si="12"/>
        <v>0</v>
      </c>
      <c r="BE52" s="37">
        <f t="shared" si="12"/>
        <v>0</v>
      </c>
      <c r="BF52" s="37">
        <f t="shared" si="12"/>
        <v>0</v>
      </c>
      <c r="BG52" s="37">
        <f t="shared" si="12"/>
        <v>0</v>
      </c>
      <c r="BH52" s="37">
        <f t="shared" si="12"/>
        <v>0</v>
      </c>
      <c r="BI52" s="37">
        <f t="shared" si="12"/>
        <v>0</v>
      </c>
      <c r="BJ52" s="37">
        <f t="shared" si="12"/>
        <v>0</v>
      </c>
    </row>
    <row r="53" spans="1:62">
      <c r="A53" s="252">
        <v>44835</v>
      </c>
      <c r="B53" s="253">
        <v>1.47E-2</v>
      </c>
      <c r="C53" s="37">
        <f t="shared" si="2"/>
        <v>1.47E-2</v>
      </c>
      <c r="D53" s="37">
        <f t="shared" si="12"/>
        <v>1.47E-2</v>
      </c>
      <c r="E53" s="37">
        <f t="shared" si="12"/>
        <v>1.47E-2</v>
      </c>
      <c r="F53" s="37">
        <f t="shared" si="12"/>
        <v>1.47E-2</v>
      </c>
      <c r="G53" s="37">
        <f t="shared" si="12"/>
        <v>1.47E-2</v>
      </c>
      <c r="H53" s="37">
        <f t="shared" si="12"/>
        <v>1.47E-2</v>
      </c>
      <c r="I53" s="37">
        <f t="shared" si="12"/>
        <v>1.47E-2</v>
      </c>
      <c r="J53" s="37">
        <f t="shared" si="12"/>
        <v>1.47E-2</v>
      </c>
      <c r="K53" s="37">
        <f t="shared" si="12"/>
        <v>1.47E-2</v>
      </c>
      <c r="L53" s="37">
        <f t="shared" si="12"/>
        <v>1.47E-2</v>
      </c>
      <c r="M53" s="37">
        <f t="shared" si="12"/>
        <v>1.47E-2</v>
      </c>
      <c r="N53" s="37">
        <f t="shared" si="12"/>
        <v>1.47E-2</v>
      </c>
      <c r="O53" s="37">
        <f t="shared" si="12"/>
        <v>1.47E-2</v>
      </c>
      <c r="P53" s="37">
        <f t="shared" si="12"/>
        <v>1.47E-2</v>
      </c>
      <c r="Q53" s="37">
        <f t="shared" si="12"/>
        <v>1.47E-2</v>
      </c>
      <c r="R53" s="37">
        <f t="shared" si="12"/>
        <v>1.47E-2</v>
      </c>
      <c r="S53" s="37">
        <f t="shared" si="12"/>
        <v>1.47E-2</v>
      </c>
      <c r="T53" s="37">
        <f t="shared" si="12"/>
        <v>1.47E-2</v>
      </c>
      <c r="U53" s="37">
        <f t="shared" si="12"/>
        <v>1.47E-2</v>
      </c>
      <c r="V53" s="37">
        <f t="shared" si="12"/>
        <v>1.47E-2</v>
      </c>
      <c r="W53" s="37">
        <f t="shared" si="12"/>
        <v>1.47E-2</v>
      </c>
      <c r="X53" s="37">
        <f t="shared" si="12"/>
        <v>1.47E-2</v>
      </c>
      <c r="Y53" s="37">
        <f t="shared" si="12"/>
        <v>1.47E-2</v>
      </c>
      <c r="Z53" s="37">
        <f t="shared" si="12"/>
        <v>1.47E-2</v>
      </c>
      <c r="AA53" s="37">
        <f t="shared" si="12"/>
        <v>1.47E-2</v>
      </c>
      <c r="AB53" s="37">
        <f t="shared" si="12"/>
        <v>1.47E-2</v>
      </c>
      <c r="AC53" s="37">
        <f t="shared" si="12"/>
        <v>1.47E-2</v>
      </c>
      <c r="AD53" s="37">
        <f t="shared" si="12"/>
        <v>1.47E-2</v>
      </c>
      <c r="AE53" s="37">
        <f t="shared" si="12"/>
        <v>1.47E-2</v>
      </c>
      <c r="AF53" s="37">
        <f t="shared" si="12"/>
        <v>1.47E-2</v>
      </c>
      <c r="AG53" s="37">
        <f t="shared" si="12"/>
        <v>1.47E-2</v>
      </c>
      <c r="AH53" s="37">
        <f t="shared" si="12"/>
        <v>1.47E-2</v>
      </c>
      <c r="AI53" s="37">
        <f t="shared" si="12"/>
        <v>1.47E-2</v>
      </c>
      <c r="AJ53" s="37">
        <f t="shared" si="12"/>
        <v>1.47E-2</v>
      </c>
      <c r="AK53" s="37">
        <f t="shared" si="12"/>
        <v>1.47E-2</v>
      </c>
      <c r="AL53" s="37">
        <f t="shared" si="12"/>
        <v>1.47E-2</v>
      </c>
      <c r="AM53" s="37">
        <f t="shared" si="12"/>
        <v>1.47E-2</v>
      </c>
      <c r="AN53" s="37">
        <f t="shared" si="12"/>
        <v>1.47E-2</v>
      </c>
      <c r="AO53" s="37">
        <f t="shared" si="12"/>
        <v>1.47E-2</v>
      </c>
      <c r="AP53" s="37">
        <f t="shared" si="12"/>
        <v>1.47E-2</v>
      </c>
      <c r="AQ53" s="37">
        <f t="shared" si="12"/>
        <v>1.47E-2</v>
      </c>
      <c r="AR53" s="37">
        <f t="shared" si="12"/>
        <v>1.47E-2</v>
      </c>
      <c r="AS53" s="37">
        <f t="shared" si="12"/>
        <v>1.47E-2</v>
      </c>
      <c r="AT53" s="37">
        <f t="shared" si="12"/>
        <v>1.47E-2</v>
      </c>
      <c r="AU53" s="37">
        <f t="shared" si="12"/>
        <v>1.47E-2</v>
      </c>
      <c r="AV53" s="37">
        <f t="shared" si="12"/>
        <v>0</v>
      </c>
      <c r="AW53" s="37">
        <f t="shared" si="12"/>
        <v>0</v>
      </c>
      <c r="AX53" s="37">
        <f t="shared" si="12"/>
        <v>0</v>
      </c>
      <c r="AY53" s="37">
        <f t="shared" si="12"/>
        <v>0</v>
      </c>
      <c r="AZ53" s="37">
        <f t="shared" si="12"/>
        <v>0</v>
      </c>
      <c r="BA53" s="37">
        <f t="shared" si="12"/>
        <v>0</v>
      </c>
      <c r="BB53" s="37">
        <f t="shared" si="12"/>
        <v>0</v>
      </c>
      <c r="BC53" s="37">
        <f t="shared" si="12"/>
        <v>0</v>
      </c>
      <c r="BD53" s="37">
        <f t="shared" si="12"/>
        <v>0</v>
      </c>
      <c r="BE53" s="37">
        <f t="shared" si="12"/>
        <v>0</v>
      </c>
      <c r="BF53" s="37">
        <f t="shared" si="12"/>
        <v>0</v>
      </c>
      <c r="BG53" s="37">
        <f t="shared" si="12"/>
        <v>0</v>
      </c>
      <c r="BH53" s="37">
        <f t="shared" si="12"/>
        <v>0</v>
      </c>
      <c r="BI53" s="37">
        <f t="shared" si="12"/>
        <v>0</v>
      </c>
      <c r="BJ53" s="37">
        <f t="shared" si="12"/>
        <v>0</v>
      </c>
    </row>
    <row r="54" spans="1:62">
      <c r="A54" s="252">
        <v>44866</v>
      </c>
      <c r="B54" s="253">
        <v>1.47E-2</v>
      </c>
      <c r="C54" s="37">
        <f t="shared" si="2"/>
        <v>1.47E-2</v>
      </c>
      <c r="D54" s="37">
        <f t="shared" si="12"/>
        <v>1.47E-2</v>
      </c>
      <c r="E54" s="37">
        <f t="shared" si="12"/>
        <v>1.47E-2</v>
      </c>
      <c r="F54" s="37">
        <f t="shared" si="12"/>
        <v>1.47E-2</v>
      </c>
      <c r="G54" s="37">
        <f t="shared" si="12"/>
        <v>1.47E-2</v>
      </c>
      <c r="H54" s="37">
        <f t="shared" si="12"/>
        <v>1.47E-2</v>
      </c>
      <c r="I54" s="37">
        <f t="shared" si="12"/>
        <v>1.47E-2</v>
      </c>
      <c r="J54" s="37">
        <f t="shared" si="12"/>
        <v>1.47E-2</v>
      </c>
      <c r="K54" s="37">
        <f t="shared" si="12"/>
        <v>1.47E-2</v>
      </c>
      <c r="L54" s="37">
        <f t="shared" si="12"/>
        <v>1.47E-2</v>
      </c>
      <c r="M54" s="37">
        <f t="shared" si="12"/>
        <v>1.47E-2</v>
      </c>
      <c r="N54" s="37">
        <f t="shared" si="12"/>
        <v>1.47E-2</v>
      </c>
      <c r="O54" s="37">
        <f t="shared" si="12"/>
        <v>1.47E-2</v>
      </c>
      <c r="P54" s="37">
        <f t="shared" si="12"/>
        <v>1.47E-2</v>
      </c>
      <c r="Q54" s="37">
        <f t="shared" si="12"/>
        <v>1.47E-2</v>
      </c>
      <c r="R54" s="37">
        <f t="shared" si="12"/>
        <v>1.47E-2</v>
      </c>
      <c r="S54" s="37">
        <f t="shared" si="12"/>
        <v>1.47E-2</v>
      </c>
      <c r="T54" s="37">
        <f t="shared" si="12"/>
        <v>1.47E-2</v>
      </c>
      <c r="U54" s="37">
        <f t="shared" si="12"/>
        <v>1.47E-2</v>
      </c>
      <c r="V54" s="37">
        <f t="shared" si="12"/>
        <v>1.47E-2</v>
      </c>
      <c r="W54" s="37">
        <f t="shared" si="12"/>
        <v>1.47E-2</v>
      </c>
      <c r="X54" s="37">
        <f t="shared" si="12"/>
        <v>1.47E-2</v>
      </c>
      <c r="Y54" s="37">
        <f t="shared" si="12"/>
        <v>1.47E-2</v>
      </c>
      <c r="Z54" s="37">
        <f t="shared" si="12"/>
        <v>1.47E-2</v>
      </c>
      <c r="AA54" s="37">
        <f t="shared" si="12"/>
        <v>1.47E-2</v>
      </c>
      <c r="AB54" s="37">
        <f t="shared" si="12"/>
        <v>1.47E-2</v>
      </c>
      <c r="AC54" s="37">
        <f t="shared" si="12"/>
        <v>1.47E-2</v>
      </c>
      <c r="AD54" s="37">
        <f t="shared" si="12"/>
        <v>1.47E-2</v>
      </c>
      <c r="AE54" s="37">
        <f t="shared" si="12"/>
        <v>1.47E-2</v>
      </c>
      <c r="AF54" s="37">
        <f t="shared" si="12"/>
        <v>1.47E-2</v>
      </c>
      <c r="AG54" s="37">
        <f t="shared" si="12"/>
        <v>1.47E-2</v>
      </c>
      <c r="AH54" s="37">
        <f t="shared" si="12"/>
        <v>1.47E-2</v>
      </c>
      <c r="AI54" s="37">
        <f t="shared" si="12"/>
        <v>1.47E-2</v>
      </c>
      <c r="AJ54" s="37">
        <f t="shared" si="12"/>
        <v>1.47E-2</v>
      </c>
      <c r="AK54" s="37">
        <f t="shared" si="12"/>
        <v>1.47E-2</v>
      </c>
      <c r="AL54" s="37">
        <f t="shared" si="12"/>
        <v>1.47E-2</v>
      </c>
      <c r="AM54" s="37">
        <f t="shared" si="12"/>
        <v>1.47E-2</v>
      </c>
      <c r="AN54" s="37">
        <f t="shared" si="12"/>
        <v>1.47E-2</v>
      </c>
      <c r="AO54" s="37">
        <f t="shared" si="12"/>
        <v>1.47E-2</v>
      </c>
      <c r="AP54" s="37">
        <f t="shared" si="12"/>
        <v>1.47E-2</v>
      </c>
      <c r="AQ54" s="37">
        <f t="shared" si="12"/>
        <v>1.47E-2</v>
      </c>
      <c r="AR54" s="37">
        <f t="shared" si="12"/>
        <v>1.47E-2</v>
      </c>
      <c r="AS54" s="37">
        <f t="shared" si="12"/>
        <v>1.47E-2</v>
      </c>
      <c r="AT54" s="37">
        <f t="shared" si="12"/>
        <v>1.47E-2</v>
      </c>
      <c r="AU54" s="37">
        <f t="shared" si="12"/>
        <v>1.47E-2</v>
      </c>
      <c r="AV54" s="37">
        <f t="shared" si="12"/>
        <v>1.47E-2</v>
      </c>
      <c r="AW54" s="37">
        <f t="shared" si="12"/>
        <v>0</v>
      </c>
      <c r="AX54" s="37">
        <f t="shared" si="12"/>
        <v>0</v>
      </c>
      <c r="AY54" s="37">
        <f t="shared" si="12"/>
        <v>0</v>
      </c>
      <c r="AZ54" s="37">
        <f t="shared" si="12"/>
        <v>0</v>
      </c>
      <c r="BA54" s="37">
        <f t="shared" si="12"/>
        <v>0</v>
      </c>
      <c r="BB54" s="37">
        <f t="shared" si="12"/>
        <v>0</v>
      </c>
      <c r="BC54" s="37">
        <f t="shared" si="12"/>
        <v>0</v>
      </c>
      <c r="BD54" s="37">
        <f t="shared" si="12"/>
        <v>0</v>
      </c>
      <c r="BE54" s="37">
        <f t="shared" si="12"/>
        <v>0</v>
      </c>
      <c r="BF54" s="37">
        <f t="shared" si="12"/>
        <v>0</v>
      </c>
      <c r="BG54" s="37">
        <f t="shared" si="12"/>
        <v>0</v>
      </c>
      <c r="BH54" s="37">
        <f t="shared" si="12"/>
        <v>0</v>
      </c>
      <c r="BI54" s="37">
        <f t="shared" si="12"/>
        <v>0</v>
      </c>
      <c r="BJ54" s="37">
        <f t="shared" si="12"/>
        <v>0</v>
      </c>
    </row>
    <row r="55" spans="1:62">
      <c r="A55" s="252">
        <v>44896</v>
      </c>
      <c r="B55" s="253">
        <v>1.47E-2</v>
      </c>
      <c r="C55" s="37">
        <f t="shared" si="2"/>
        <v>1.47E-2</v>
      </c>
      <c r="D55" s="37">
        <f t="shared" si="12"/>
        <v>1.47E-2</v>
      </c>
      <c r="E55" s="37">
        <f t="shared" si="12"/>
        <v>1.47E-2</v>
      </c>
      <c r="F55" s="37">
        <f t="shared" si="12"/>
        <v>1.47E-2</v>
      </c>
      <c r="G55" s="37">
        <f t="shared" si="12"/>
        <v>1.47E-2</v>
      </c>
      <c r="H55" s="37">
        <f t="shared" si="12"/>
        <v>1.47E-2</v>
      </c>
      <c r="I55" s="37">
        <f t="shared" si="12"/>
        <v>1.47E-2</v>
      </c>
      <c r="J55" s="37">
        <f t="shared" si="12"/>
        <v>1.47E-2</v>
      </c>
      <c r="K55" s="37">
        <f t="shared" si="12"/>
        <v>1.47E-2</v>
      </c>
      <c r="L55" s="37">
        <f t="shared" si="12"/>
        <v>1.47E-2</v>
      </c>
      <c r="M55" s="37">
        <f t="shared" si="12"/>
        <v>1.47E-2</v>
      </c>
      <c r="N55" s="37">
        <f t="shared" si="12"/>
        <v>1.47E-2</v>
      </c>
      <c r="O55" s="37">
        <f t="shared" si="12"/>
        <v>1.47E-2</v>
      </c>
      <c r="P55" s="37">
        <f t="shared" si="12"/>
        <v>1.47E-2</v>
      </c>
      <c r="Q55" s="37">
        <f t="shared" si="12"/>
        <v>1.47E-2</v>
      </c>
      <c r="R55" s="37">
        <f t="shared" si="12"/>
        <v>1.47E-2</v>
      </c>
      <c r="S55" s="37">
        <f t="shared" si="12"/>
        <v>1.47E-2</v>
      </c>
      <c r="T55" s="37">
        <f t="shared" si="12"/>
        <v>1.47E-2</v>
      </c>
      <c r="U55" s="37">
        <f t="shared" si="12"/>
        <v>1.47E-2</v>
      </c>
      <c r="V55" s="37">
        <f t="shared" si="12"/>
        <v>1.47E-2</v>
      </c>
      <c r="W55" s="37">
        <f t="shared" si="12"/>
        <v>1.47E-2</v>
      </c>
      <c r="X55" s="37">
        <f t="shared" si="12"/>
        <v>1.47E-2</v>
      </c>
      <c r="Y55" s="37">
        <f t="shared" si="12"/>
        <v>1.47E-2</v>
      </c>
      <c r="Z55" s="37">
        <f t="shared" si="12"/>
        <v>1.47E-2</v>
      </c>
      <c r="AA55" s="37">
        <f t="shared" si="12"/>
        <v>1.47E-2</v>
      </c>
      <c r="AB55" s="37">
        <f t="shared" si="12"/>
        <v>1.47E-2</v>
      </c>
      <c r="AC55" s="37">
        <f t="shared" si="12"/>
        <v>1.47E-2</v>
      </c>
      <c r="AD55" s="37">
        <f t="shared" si="12"/>
        <v>1.47E-2</v>
      </c>
      <c r="AE55" s="37">
        <f t="shared" si="12"/>
        <v>1.47E-2</v>
      </c>
      <c r="AF55" s="37">
        <f t="shared" si="12"/>
        <v>1.47E-2</v>
      </c>
      <c r="AG55" s="37">
        <f t="shared" si="12"/>
        <v>1.47E-2</v>
      </c>
      <c r="AH55" s="37">
        <f t="shared" si="12"/>
        <v>1.47E-2</v>
      </c>
      <c r="AI55" s="37">
        <f t="shared" si="12"/>
        <v>1.47E-2</v>
      </c>
      <c r="AJ55" s="37">
        <f t="shared" si="12"/>
        <v>1.47E-2</v>
      </c>
      <c r="AK55" s="37">
        <f t="shared" si="12"/>
        <v>1.47E-2</v>
      </c>
      <c r="AL55" s="37">
        <f t="shared" si="12"/>
        <v>1.47E-2</v>
      </c>
      <c r="AM55" s="37">
        <f t="shared" si="12"/>
        <v>1.47E-2</v>
      </c>
      <c r="AN55" s="37">
        <f t="shared" si="12"/>
        <v>1.47E-2</v>
      </c>
      <c r="AO55" s="37">
        <f t="shared" si="12"/>
        <v>1.47E-2</v>
      </c>
      <c r="AP55" s="37">
        <f t="shared" si="12"/>
        <v>1.47E-2</v>
      </c>
      <c r="AQ55" s="37">
        <f t="shared" si="12"/>
        <v>1.47E-2</v>
      </c>
      <c r="AR55" s="37">
        <f t="shared" si="12"/>
        <v>1.47E-2</v>
      </c>
      <c r="AS55" s="37">
        <f t="shared" si="12"/>
        <v>1.47E-2</v>
      </c>
      <c r="AT55" s="37">
        <f t="shared" si="12"/>
        <v>1.47E-2</v>
      </c>
      <c r="AU55" s="37">
        <f t="shared" si="12"/>
        <v>1.47E-2</v>
      </c>
      <c r="AV55" s="37">
        <f t="shared" si="12"/>
        <v>1.47E-2</v>
      </c>
      <c r="AW55" s="37">
        <f t="shared" si="12"/>
        <v>1.47E-2</v>
      </c>
      <c r="AX55" s="37">
        <f t="shared" si="12"/>
        <v>0</v>
      </c>
      <c r="AY55" s="37">
        <f t="shared" ref="D55:BJ60" si="13">IF($A55=AY$5,0,IF(AND($A55&gt;=AY$5,AY$5&lt;=AY$6,$A55&lt;=AY$6),$B55,0))</f>
        <v>0</v>
      </c>
      <c r="AZ55" s="37">
        <f t="shared" si="13"/>
        <v>0</v>
      </c>
      <c r="BA55" s="37">
        <f t="shared" si="13"/>
        <v>0</v>
      </c>
      <c r="BB55" s="37">
        <f t="shared" si="13"/>
        <v>0</v>
      </c>
      <c r="BC55" s="37">
        <f t="shared" si="13"/>
        <v>0</v>
      </c>
      <c r="BD55" s="37">
        <f t="shared" si="13"/>
        <v>0</v>
      </c>
      <c r="BE55" s="37">
        <f t="shared" si="13"/>
        <v>0</v>
      </c>
      <c r="BF55" s="37">
        <f t="shared" si="13"/>
        <v>0</v>
      </c>
      <c r="BG55" s="37">
        <f t="shared" si="13"/>
        <v>0</v>
      </c>
      <c r="BH55" s="37">
        <f t="shared" si="13"/>
        <v>0</v>
      </c>
      <c r="BI55" s="37">
        <f t="shared" si="13"/>
        <v>0</v>
      </c>
      <c r="BJ55" s="37">
        <f t="shared" si="13"/>
        <v>0</v>
      </c>
    </row>
    <row r="56" spans="1:62">
      <c r="A56" s="252">
        <v>44927</v>
      </c>
      <c r="B56" s="253">
        <v>1.47E-2</v>
      </c>
      <c r="C56" s="37">
        <f t="shared" si="2"/>
        <v>1.47E-2</v>
      </c>
      <c r="D56" s="37">
        <f t="shared" si="13"/>
        <v>1.47E-2</v>
      </c>
      <c r="E56" s="37">
        <f t="shared" si="13"/>
        <v>1.47E-2</v>
      </c>
      <c r="F56" s="37">
        <f t="shared" si="13"/>
        <v>1.47E-2</v>
      </c>
      <c r="G56" s="37">
        <f t="shared" si="13"/>
        <v>1.47E-2</v>
      </c>
      <c r="H56" s="37">
        <f t="shared" si="13"/>
        <v>1.47E-2</v>
      </c>
      <c r="I56" s="37">
        <f t="shared" si="13"/>
        <v>1.47E-2</v>
      </c>
      <c r="J56" s="37">
        <f t="shared" si="13"/>
        <v>1.47E-2</v>
      </c>
      <c r="K56" s="37">
        <f t="shared" si="13"/>
        <v>1.47E-2</v>
      </c>
      <c r="L56" s="37">
        <f t="shared" si="13"/>
        <v>1.47E-2</v>
      </c>
      <c r="M56" s="37">
        <f t="shared" si="13"/>
        <v>1.47E-2</v>
      </c>
      <c r="N56" s="37">
        <f t="shared" si="13"/>
        <v>1.47E-2</v>
      </c>
      <c r="O56" s="37">
        <f t="shared" si="13"/>
        <v>1.47E-2</v>
      </c>
      <c r="P56" s="37">
        <f t="shared" si="13"/>
        <v>1.47E-2</v>
      </c>
      <c r="Q56" s="37">
        <f t="shared" si="13"/>
        <v>1.47E-2</v>
      </c>
      <c r="R56" s="37">
        <f t="shared" si="13"/>
        <v>1.47E-2</v>
      </c>
      <c r="S56" s="37">
        <f t="shared" si="13"/>
        <v>1.47E-2</v>
      </c>
      <c r="T56" s="37">
        <f t="shared" si="13"/>
        <v>1.47E-2</v>
      </c>
      <c r="U56" s="37">
        <f t="shared" si="13"/>
        <v>1.47E-2</v>
      </c>
      <c r="V56" s="37">
        <f t="shared" si="13"/>
        <v>1.47E-2</v>
      </c>
      <c r="W56" s="37">
        <f t="shared" si="13"/>
        <v>1.47E-2</v>
      </c>
      <c r="X56" s="37">
        <f t="shared" si="13"/>
        <v>1.47E-2</v>
      </c>
      <c r="Y56" s="37">
        <f t="shared" si="13"/>
        <v>1.47E-2</v>
      </c>
      <c r="Z56" s="37">
        <f t="shared" si="13"/>
        <v>1.47E-2</v>
      </c>
      <c r="AA56" s="37">
        <f t="shared" si="13"/>
        <v>1.47E-2</v>
      </c>
      <c r="AB56" s="37">
        <f t="shared" si="13"/>
        <v>1.47E-2</v>
      </c>
      <c r="AC56" s="37">
        <f t="shared" si="13"/>
        <v>1.47E-2</v>
      </c>
      <c r="AD56" s="37">
        <f t="shared" si="13"/>
        <v>1.47E-2</v>
      </c>
      <c r="AE56" s="37">
        <f t="shared" si="13"/>
        <v>1.47E-2</v>
      </c>
      <c r="AF56" s="37">
        <f t="shared" si="13"/>
        <v>1.47E-2</v>
      </c>
      <c r="AG56" s="37">
        <f t="shared" si="13"/>
        <v>1.47E-2</v>
      </c>
      <c r="AH56" s="37">
        <f t="shared" si="13"/>
        <v>1.47E-2</v>
      </c>
      <c r="AI56" s="37">
        <f t="shared" si="13"/>
        <v>1.47E-2</v>
      </c>
      <c r="AJ56" s="37">
        <f t="shared" si="13"/>
        <v>1.47E-2</v>
      </c>
      <c r="AK56" s="37">
        <f t="shared" si="13"/>
        <v>1.47E-2</v>
      </c>
      <c r="AL56" s="37">
        <f t="shared" si="13"/>
        <v>1.47E-2</v>
      </c>
      <c r="AM56" s="37">
        <f t="shared" si="13"/>
        <v>1.47E-2</v>
      </c>
      <c r="AN56" s="37">
        <f t="shared" si="13"/>
        <v>1.47E-2</v>
      </c>
      <c r="AO56" s="37">
        <f t="shared" si="13"/>
        <v>1.47E-2</v>
      </c>
      <c r="AP56" s="37">
        <f t="shared" si="13"/>
        <v>1.47E-2</v>
      </c>
      <c r="AQ56" s="37">
        <f t="shared" si="13"/>
        <v>1.47E-2</v>
      </c>
      <c r="AR56" s="37">
        <f t="shared" si="13"/>
        <v>1.47E-2</v>
      </c>
      <c r="AS56" s="37">
        <f t="shared" si="13"/>
        <v>1.47E-2</v>
      </c>
      <c r="AT56" s="37">
        <f t="shared" si="13"/>
        <v>1.47E-2</v>
      </c>
      <c r="AU56" s="37">
        <f t="shared" si="13"/>
        <v>1.47E-2</v>
      </c>
      <c r="AV56" s="37">
        <f t="shared" si="13"/>
        <v>1.47E-2</v>
      </c>
      <c r="AW56" s="37">
        <f t="shared" si="13"/>
        <v>1.47E-2</v>
      </c>
      <c r="AX56" s="37">
        <f t="shared" si="13"/>
        <v>1.47E-2</v>
      </c>
      <c r="AY56" s="37">
        <f t="shared" si="13"/>
        <v>0</v>
      </c>
      <c r="AZ56" s="37">
        <f t="shared" si="13"/>
        <v>0</v>
      </c>
      <c r="BA56" s="37">
        <f t="shared" si="13"/>
        <v>0</v>
      </c>
      <c r="BB56" s="37">
        <f t="shared" si="13"/>
        <v>0</v>
      </c>
      <c r="BC56" s="37">
        <f t="shared" si="13"/>
        <v>0</v>
      </c>
      <c r="BD56" s="37">
        <f t="shared" si="13"/>
        <v>0</v>
      </c>
      <c r="BE56" s="37">
        <f t="shared" si="13"/>
        <v>0</v>
      </c>
      <c r="BF56" s="37">
        <f t="shared" si="13"/>
        <v>0</v>
      </c>
      <c r="BG56" s="37">
        <f t="shared" si="13"/>
        <v>0</v>
      </c>
      <c r="BH56" s="37">
        <f t="shared" si="13"/>
        <v>0</v>
      </c>
      <c r="BI56" s="37">
        <f t="shared" si="13"/>
        <v>0</v>
      </c>
      <c r="BJ56" s="37">
        <f t="shared" si="13"/>
        <v>0</v>
      </c>
    </row>
    <row r="57" spans="1:62">
      <c r="A57" s="252">
        <v>44958</v>
      </c>
      <c r="B57" s="253">
        <v>1.47E-2</v>
      </c>
      <c r="C57" s="37">
        <f t="shared" si="2"/>
        <v>1.47E-2</v>
      </c>
      <c r="D57" s="37">
        <f t="shared" si="13"/>
        <v>1.47E-2</v>
      </c>
      <c r="E57" s="37">
        <f t="shared" si="13"/>
        <v>1.47E-2</v>
      </c>
      <c r="F57" s="37">
        <f t="shared" si="13"/>
        <v>1.47E-2</v>
      </c>
      <c r="G57" s="37">
        <f t="shared" si="13"/>
        <v>1.47E-2</v>
      </c>
      <c r="H57" s="37">
        <f t="shared" si="13"/>
        <v>1.47E-2</v>
      </c>
      <c r="I57" s="37">
        <f t="shared" si="13"/>
        <v>1.47E-2</v>
      </c>
      <c r="J57" s="37">
        <f t="shared" si="13"/>
        <v>1.47E-2</v>
      </c>
      <c r="K57" s="37">
        <f t="shared" si="13"/>
        <v>1.47E-2</v>
      </c>
      <c r="L57" s="37">
        <f t="shared" si="13"/>
        <v>1.47E-2</v>
      </c>
      <c r="M57" s="37">
        <f t="shared" si="13"/>
        <v>1.47E-2</v>
      </c>
      <c r="N57" s="37">
        <f t="shared" si="13"/>
        <v>1.47E-2</v>
      </c>
      <c r="O57" s="37">
        <f t="shared" si="13"/>
        <v>1.47E-2</v>
      </c>
      <c r="P57" s="37">
        <f t="shared" si="13"/>
        <v>1.47E-2</v>
      </c>
      <c r="Q57" s="37">
        <f t="shared" si="13"/>
        <v>1.47E-2</v>
      </c>
      <c r="R57" s="37">
        <f t="shared" si="13"/>
        <v>1.47E-2</v>
      </c>
      <c r="S57" s="37">
        <f t="shared" si="13"/>
        <v>1.47E-2</v>
      </c>
      <c r="T57" s="37">
        <f t="shared" si="13"/>
        <v>1.47E-2</v>
      </c>
      <c r="U57" s="37">
        <f t="shared" si="13"/>
        <v>1.47E-2</v>
      </c>
      <c r="V57" s="37">
        <f t="shared" si="13"/>
        <v>1.47E-2</v>
      </c>
      <c r="W57" s="37">
        <f t="shared" si="13"/>
        <v>1.47E-2</v>
      </c>
      <c r="X57" s="37">
        <f t="shared" si="13"/>
        <v>1.47E-2</v>
      </c>
      <c r="Y57" s="37">
        <f t="shared" si="13"/>
        <v>1.47E-2</v>
      </c>
      <c r="Z57" s="37">
        <f t="shared" si="13"/>
        <v>1.47E-2</v>
      </c>
      <c r="AA57" s="37">
        <f t="shared" si="13"/>
        <v>1.47E-2</v>
      </c>
      <c r="AB57" s="37">
        <f t="shared" si="13"/>
        <v>1.47E-2</v>
      </c>
      <c r="AC57" s="37">
        <f t="shared" si="13"/>
        <v>1.47E-2</v>
      </c>
      <c r="AD57" s="37">
        <f t="shared" si="13"/>
        <v>1.47E-2</v>
      </c>
      <c r="AE57" s="37">
        <f t="shared" si="13"/>
        <v>1.47E-2</v>
      </c>
      <c r="AF57" s="37">
        <f t="shared" si="13"/>
        <v>1.47E-2</v>
      </c>
      <c r="AG57" s="37">
        <f t="shared" si="13"/>
        <v>1.47E-2</v>
      </c>
      <c r="AH57" s="37">
        <f t="shared" si="13"/>
        <v>1.47E-2</v>
      </c>
      <c r="AI57" s="37">
        <f t="shared" si="13"/>
        <v>1.47E-2</v>
      </c>
      <c r="AJ57" s="37">
        <f t="shared" si="13"/>
        <v>1.47E-2</v>
      </c>
      <c r="AK57" s="37">
        <f t="shared" si="13"/>
        <v>1.47E-2</v>
      </c>
      <c r="AL57" s="37">
        <f t="shared" si="13"/>
        <v>1.47E-2</v>
      </c>
      <c r="AM57" s="37">
        <f t="shared" si="13"/>
        <v>1.47E-2</v>
      </c>
      <c r="AN57" s="37">
        <f t="shared" si="13"/>
        <v>1.47E-2</v>
      </c>
      <c r="AO57" s="37">
        <f t="shared" si="13"/>
        <v>1.47E-2</v>
      </c>
      <c r="AP57" s="37">
        <f t="shared" si="13"/>
        <v>1.47E-2</v>
      </c>
      <c r="AQ57" s="37">
        <f t="shared" si="13"/>
        <v>1.47E-2</v>
      </c>
      <c r="AR57" s="37">
        <f t="shared" si="13"/>
        <v>1.47E-2</v>
      </c>
      <c r="AS57" s="37">
        <f t="shared" si="13"/>
        <v>1.47E-2</v>
      </c>
      <c r="AT57" s="37">
        <f t="shared" si="13"/>
        <v>1.47E-2</v>
      </c>
      <c r="AU57" s="37">
        <f t="shared" si="13"/>
        <v>1.47E-2</v>
      </c>
      <c r="AV57" s="37">
        <f t="shared" si="13"/>
        <v>1.47E-2</v>
      </c>
      <c r="AW57" s="37">
        <f t="shared" si="13"/>
        <v>1.47E-2</v>
      </c>
      <c r="AX57" s="37">
        <f t="shared" si="13"/>
        <v>1.47E-2</v>
      </c>
      <c r="AY57" s="37">
        <f t="shared" si="13"/>
        <v>1.47E-2</v>
      </c>
      <c r="AZ57" s="37">
        <f t="shared" si="13"/>
        <v>0</v>
      </c>
      <c r="BA57" s="37">
        <f t="shared" si="13"/>
        <v>0</v>
      </c>
      <c r="BB57" s="37">
        <f t="shared" si="13"/>
        <v>0</v>
      </c>
      <c r="BC57" s="37">
        <f t="shared" si="13"/>
        <v>0</v>
      </c>
      <c r="BD57" s="37">
        <f t="shared" si="13"/>
        <v>0</v>
      </c>
      <c r="BE57" s="37">
        <f t="shared" si="13"/>
        <v>0</v>
      </c>
      <c r="BF57" s="37">
        <f t="shared" si="13"/>
        <v>0</v>
      </c>
      <c r="BG57" s="37">
        <f t="shared" si="13"/>
        <v>0</v>
      </c>
      <c r="BH57" s="37">
        <f t="shared" si="13"/>
        <v>0</v>
      </c>
      <c r="BI57" s="37">
        <f t="shared" si="13"/>
        <v>0</v>
      </c>
      <c r="BJ57" s="37">
        <f t="shared" si="13"/>
        <v>0</v>
      </c>
    </row>
    <row r="58" spans="1:62">
      <c r="A58" s="252">
        <v>44986</v>
      </c>
      <c r="B58" s="253">
        <v>1.47E-2</v>
      </c>
      <c r="C58" s="37">
        <f t="shared" si="2"/>
        <v>1.47E-2</v>
      </c>
      <c r="D58" s="37">
        <f t="shared" si="13"/>
        <v>1.47E-2</v>
      </c>
      <c r="E58" s="37">
        <f t="shared" si="13"/>
        <v>1.47E-2</v>
      </c>
      <c r="F58" s="37">
        <f t="shared" si="13"/>
        <v>1.47E-2</v>
      </c>
      <c r="G58" s="37">
        <f t="shared" si="13"/>
        <v>1.47E-2</v>
      </c>
      <c r="H58" s="37">
        <f t="shared" si="13"/>
        <v>1.47E-2</v>
      </c>
      <c r="I58" s="37">
        <f t="shared" si="13"/>
        <v>1.47E-2</v>
      </c>
      <c r="J58" s="37">
        <f t="shared" si="13"/>
        <v>1.47E-2</v>
      </c>
      <c r="K58" s="37">
        <f t="shared" si="13"/>
        <v>1.47E-2</v>
      </c>
      <c r="L58" s="37">
        <f t="shared" si="13"/>
        <v>1.47E-2</v>
      </c>
      <c r="M58" s="37">
        <f t="shared" si="13"/>
        <v>1.47E-2</v>
      </c>
      <c r="N58" s="37">
        <f t="shared" si="13"/>
        <v>1.47E-2</v>
      </c>
      <c r="O58" s="37">
        <f t="shared" si="13"/>
        <v>1.47E-2</v>
      </c>
      <c r="P58" s="37">
        <f t="shared" si="13"/>
        <v>1.47E-2</v>
      </c>
      <c r="Q58" s="37">
        <f t="shared" si="13"/>
        <v>1.47E-2</v>
      </c>
      <c r="R58" s="37">
        <f t="shared" si="13"/>
        <v>1.47E-2</v>
      </c>
      <c r="S58" s="37">
        <f t="shared" si="13"/>
        <v>1.47E-2</v>
      </c>
      <c r="T58" s="37">
        <f t="shared" si="13"/>
        <v>1.47E-2</v>
      </c>
      <c r="U58" s="37">
        <f t="shared" si="13"/>
        <v>1.47E-2</v>
      </c>
      <c r="V58" s="37">
        <f t="shared" si="13"/>
        <v>1.47E-2</v>
      </c>
      <c r="W58" s="37">
        <f t="shared" si="13"/>
        <v>1.47E-2</v>
      </c>
      <c r="X58" s="37">
        <f t="shared" si="13"/>
        <v>1.47E-2</v>
      </c>
      <c r="Y58" s="37">
        <f t="shared" si="13"/>
        <v>1.47E-2</v>
      </c>
      <c r="Z58" s="37">
        <f t="shared" si="13"/>
        <v>1.47E-2</v>
      </c>
      <c r="AA58" s="37">
        <f t="shared" si="13"/>
        <v>1.47E-2</v>
      </c>
      <c r="AB58" s="37">
        <f t="shared" si="13"/>
        <v>1.47E-2</v>
      </c>
      <c r="AC58" s="37">
        <f t="shared" si="13"/>
        <v>1.47E-2</v>
      </c>
      <c r="AD58" s="37">
        <f t="shared" si="13"/>
        <v>1.47E-2</v>
      </c>
      <c r="AE58" s="37">
        <f t="shared" si="13"/>
        <v>1.47E-2</v>
      </c>
      <c r="AF58" s="37">
        <f t="shared" si="13"/>
        <v>1.47E-2</v>
      </c>
      <c r="AG58" s="37">
        <f t="shared" si="13"/>
        <v>1.47E-2</v>
      </c>
      <c r="AH58" s="37">
        <f t="shared" si="13"/>
        <v>1.47E-2</v>
      </c>
      <c r="AI58" s="37">
        <f t="shared" si="13"/>
        <v>1.47E-2</v>
      </c>
      <c r="AJ58" s="37">
        <f t="shared" si="13"/>
        <v>1.47E-2</v>
      </c>
      <c r="AK58" s="37">
        <f t="shared" si="13"/>
        <v>1.47E-2</v>
      </c>
      <c r="AL58" s="37">
        <f t="shared" si="13"/>
        <v>1.47E-2</v>
      </c>
      <c r="AM58" s="37">
        <f t="shared" si="13"/>
        <v>1.47E-2</v>
      </c>
      <c r="AN58" s="37">
        <f t="shared" si="13"/>
        <v>1.47E-2</v>
      </c>
      <c r="AO58" s="37">
        <f t="shared" si="13"/>
        <v>1.47E-2</v>
      </c>
      <c r="AP58" s="37">
        <f t="shared" si="13"/>
        <v>1.47E-2</v>
      </c>
      <c r="AQ58" s="37">
        <f t="shared" si="13"/>
        <v>1.47E-2</v>
      </c>
      <c r="AR58" s="37">
        <f t="shared" si="13"/>
        <v>1.47E-2</v>
      </c>
      <c r="AS58" s="37">
        <f t="shared" si="13"/>
        <v>1.47E-2</v>
      </c>
      <c r="AT58" s="37">
        <f t="shared" si="13"/>
        <v>1.47E-2</v>
      </c>
      <c r="AU58" s="37">
        <f t="shared" si="13"/>
        <v>1.47E-2</v>
      </c>
      <c r="AV58" s="37">
        <f t="shared" si="13"/>
        <v>1.47E-2</v>
      </c>
      <c r="AW58" s="37">
        <f t="shared" si="13"/>
        <v>1.47E-2</v>
      </c>
      <c r="AX58" s="37">
        <f t="shared" si="13"/>
        <v>1.47E-2</v>
      </c>
      <c r="AY58" s="37">
        <f t="shared" si="13"/>
        <v>1.47E-2</v>
      </c>
      <c r="AZ58" s="37">
        <f t="shared" si="13"/>
        <v>1.47E-2</v>
      </c>
      <c r="BA58" s="37">
        <f t="shared" si="13"/>
        <v>0</v>
      </c>
      <c r="BB58" s="37">
        <f t="shared" si="13"/>
        <v>0</v>
      </c>
      <c r="BC58" s="37">
        <f t="shared" si="13"/>
        <v>0</v>
      </c>
      <c r="BD58" s="37">
        <f t="shared" si="13"/>
        <v>0</v>
      </c>
      <c r="BE58" s="37">
        <f t="shared" si="13"/>
        <v>0</v>
      </c>
      <c r="BF58" s="37">
        <f t="shared" si="13"/>
        <v>0</v>
      </c>
      <c r="BG58" s="37">
        <f t="shared" si="13"/>
        <v>0</v>
      </c>
      <c r="BH58" s="37">
        <f t="shared" si="13"/>
        <v>0</v>
      </c>
      <c r="BI58" s="37">
        <f t="shared" si="13"/>
        <v>0</v>
      </c>
      <c r="BJ58" s="37">
        <f t="shared" si="13"/>
        <v>0</v>
      </c>
    </row>
    <row r="59" spans="1:62">
      <c r="A59" s="252">
        <v>45017</v>
      </c>
      <c r="B59" s="253">
        <v>1.47E-2</v>
      </c>
      <c r="C59" s="37">
        <f t="shared" si="2"/>
        <v>1.47E-2</v>
      </c>
      <c r="D59" s="37">
        <f t="shared" si="13"/>
        <v>1.47E-2</v>
      </c>
      <c r="E59" s="37">
        <f t="shared" si="13"/>
        <v>1.47E-2</v>
      </c>
      <c r="F59" s="37">
        <f t="shared" si="13"/>
        <v>1.47E-2</v>
      </c>
      <c r="G59" s="37">
        <f t="shared" si="13"/>
        <v>1.47E-2</v>
      </c>
      <c r="H59" s="37">
        <f t="shared" si="13"/>
        <v>1.47E-2</v>
      </c>
      <c r="I59" s="37">
        <f t="shared" si="13"/>
        <v>1.47E-2</v>
      </c>
      <c r="J59" s="37">
        <f t="shared" si="13"/>
        <v>1.47E-2</v>
      </c>
      <c r="K59" s="37">
        <f t="shared" si="13"/>
        <v>1.47E-2</v>
      </c>
      <c r="L59" s="37">
        <f t="shared" si="13"/>
        <v>1.47E-2</v>
      </c>
      <c r="M59" s="37">
        <f t="shared" si="13"/>
        <v>1.47E-2</v>
      </c>
      <c r="N59" s="37">
        <f t="shared" si="13"/>
        <v>1.47E-2</v>
      </c>
      <c r="O59" s="37">
        <f t="shared" si="13"/>
        <v>1.47E-2</v>
      </c>
      <c r="P59" s="37">
        <f t="shared" si="13"/>
        <v>1.47E-2</v>
      </c>
      <c r="Q59" s="37">
        <f t="shared" si="13"/>
        <v>1.47E-2</v>
      </c>
      <c r="R59" s="37">
        <f t="shared" si="13"/>
        <v>1.47E-2</v>
      </c>
      <c r="S59" s="37">
        <f t="shared" si="13"/>
        <v>1.47E-2</v>
      </c>
      <c r="T59" s="37">
        <f t="shared" si="13"/>
        <v>1.47E-2</v>
      </c>
      <c r="U59" s="37">
        <f t="shared" si="13"/>
        <v>1.47E-2</v>
      </c>
      <c r="V59" s="37">
        <f t="shared" si="13"/>
        <v>1.47E-2</v>
      </c>
      <c r="W59" s="37">
        <f t="shared" si="13"/>
        <v>1.47E-2</v>
      </c>
      <c r="X59" s="37">
        <f t="shared" si="13"/>
        <v>1.47E-2</v>
      </c>
      <c r="Y59" s="37">
        <f t="shared" si="13"/>
        <v>1.47E-2</v>
      </c>
      <c r="Z59" s="37">
        <f t="shared" si="13"/>
        <v>1.47E-2</v>
      </c>
      <c r="AA59" s="37">
        <f t="shared" si="13"/>
        <v>1.47E-2</v>
      </c>
      <c r="AB59" s="37">
        <f t="shared" si="13"/>
        <v>1.47E-2</v>
      </c>
      <c r="AC59" s="37">
        <f t="shared" si="13"/>
        <v>1.47E-2</v>
      </c>
      <c r="AD59" s="37">
        <f t="shared" si="13"/>
        <v>1.47E-2</v>
      </c>
      <c r="AE59" s="37">
        <f t="shared" si="13"/>
        <v>1.47E-2</v>
      </c>
      <c r="AF59" s="37">
        <f t="shared" si="13"/>
        <v>1.47E-2</v>
      </c>
      <c r="AG59" s="37">
        <f t="shared" si="13"/>
        <v>1.47E-2</v>
      </c>
      <c r="AH59" s="37">
        <f t="shared" si="13"/>
        <v>1.47E-2</v>
      </c>
      <c r="AI59" s="37">
        <f t="shared" si="13"/>
        <v>1.47E-2</v>
      </c>
      <c r="AJ59" s="37">
        <f t="shared" si="13"/>
        <v>1.47E-2</v>
      </c>
      <c r="AK59" s="37">
        <f t="shared" si="13"/>
        <v>1.47E-2</v>
      </c>
      <c r="AL59" s="37">
        <f t="shared" si="13"/>
        <v>1.47E-2</v>
      </c>
      <c r="AM59" s="37">
        <f t="shared" si="13"/>
        <v>1.47E-2</v>
      </c>
      <c r="AN59" s="37">
        <f t="shared" si="13"/>
        <v>1.47E-2</v>
      </c>
      <c r="AO59" s="37">
        <f t="shared" si="13"/>
        <v>1.47E-2</v>
      </c>
      <c r="AP59" s="37">
        <f t="shared" si="13"/>
        <v>1.47E-2</v>
      </c>
      <c r="AQ59" s="37">
        <f t="shared" si="13"/>
        <v>1.47E-2</v>
      </c>
      <c r="AR59" s="37">
        <f t="shared" si="13"/>
        <v>1.47E-2</v>
      </c>
      <c r="AS59" s="37">
        <f t="shared" si="13"/>
        <v>1.47E-2</v>
      </c>
      <c r="AT59" s="37">
        <f t="shared" si="13"/>
        <v>1.47E-2</v>
      </c>
      <c r="AU59" s="37">
        <f t="shared" si="13"/>
        <v>1.47E-2</v>
      </c>
      <c r="AV59" s="37">
        <f t="shared" si="13"/>
        <v>1.47E-2</v>
      </c>
      <c r="AW59" s="37">
        <f t="shared" si="13"/>
        <v>1.47E-2</v>
      </c>
      <c r="AX59" s="37">
        <f t="shared" si="13"/>
        <v>1.47E-2</v>
      </c>
      <c r="AY59" s="37">
        <f t="shared" si="13"/>
        <v>1.47E-2</v>
      </c>
      <c r="AZ59" s="37">
        <f t="shared" si="13"/>
        <v>1.47E-2</v>
      </c>
      <c r="BA59" s="37">
        <f t="shared" si="13"/>
        <v>1.47E-2</v>
      </c>
      <c r="BB59" s="37">
        <f t="shared" si="13"/>
        <v>0</v>
      </c>
      <c r="BC59" s="37">
        <f t="shared" si="13"/>
        <v>0</v>
      </c>
      <c r="BD59" s="37">
        <f t="shared" si="13"/>
        <v>0</v>
      </c>
      <c r="BE59" s="37">
        <f t="shared" si="13"/>
        <v>0</v>
      </c>
      <c r="BF59" s="37">
        <f t="shared" si="13"/>
        <v>0</v>
      </c>
      <c r="BG59" s="37">
        <f t="shared" si="13"/>
        <v>0</v>
      </c>
      <c r="BH59" s="37">
        <f t="shared" si="13"/>
        <v>0</v>
      </c>
      <c r="BI59" s="37">
        <f t="shared" si="13"/>
        <v>0</v>
      </c>
      <c r="BJ59" s="37">
        <f t="shared" si="13"/>
        <v>0</v>
      </c>
    </row>
    <row r="60" spans="1:62">
      <c r="A60" s="252">
        <v>45047</v>
      </c>
      <c r="B60" s="253">
        <v>1.47E-2</v>
      </c>
      <c r="C60" s="37">
        <f t="shared" si="2"/>
        <v>1.47E-2</v>
      </c>
      <c r="D60" s="37">
        <f t="shared" si="13"/>
        <v>1.47E-2</v>
      </c>
      <c r="E60" s="37">
        <f t="shared" si="13"/>
        <v>1.47E-2</v>
      </c>
      <c r="F60" s="37">
        <f t="shared" si="13"/>
        <v>1.47E-2</v>
      </c>
      <c r="G60" s="37">
        <f t="shared" si="13"/>
        <v>1.47E-2</v>
      </c>
      <c r="H60" s="37">
        <f t="shared" si="13"/>
        <v>1.47E-2</v>
      </c>
      <c r="I60" s="37">
        <f t="shared" si="13"/>
        <v>1.47E-2</v>
      </c>
      <c r="J60" s="37">
        <f t="shared" si="13"/>
        <v>1.47E-2</v>
      </c>
      <c r="K60" s="37">
        <f t="shared" ref="D60:BJ64" si="14">IF($A60=K$5,0,IF(AND($A60&gt;=K$5,K$5&lt;=K$6,$A60&lt;=K$6),$B60,0))</f>
        <v>1.47E-2</v>
      </c>
      <c r="L60" s="37">
        <f t="shared" si="14"/>
        <v>1.47E-2</v>
      </c>
      <c r="M60" s="37">
        <f t="shared" si="14"/>
        <v>1.47E-2</v>
      </c>
      <c r="N60" s="37">
        <f t="shared" si="14"/>
        <v>1.47E-2</v>
      </c>
      <c r="O60" s="37">
        <f t="shared" si="14"/>
        <v>1.47E-2</v>
      </c>
      <c r="P60" s="37">
        <f t="shared" si="14"/>
        <v>1.47E-2</v>
      </c>
      <c r="Q60" s="37">
        <f t="shared" si="14"/>
        <v>1.47E-2</v>
      </c>
      <c r="R60" s="37">
        <f t="shared" si="14"/>
        <v>1.47E-2</v>
      </c>
      <c r="S60" s="37">
        <f t="shared" si="14"/>
        <v>1.47E-2</v>
      </c>
      <c r="T60" s="37">
        <f t="shared" si="14"/>
        <v>1.47E-2</v>
      </c>
      <c r="U60" s="37">
        <f t="shared" si="14"/>
        <v>1.47E-2</v>
      </c>
      <c r="V60" s="37">
        <f t="shared" si="14"/>
        <v>1.47E-2</v>
      </c>
      <c r="W60" s="37">
        <f t="shared" si="14"/>
        <v>1.47E-2</v>
      </c>
      <c r="X60" s="37">
        <f t="shared" si="14"/>
        <v>1.47E-2</v>
      </c>
      <c r="Y60" s="37">
        <f t="shared" si="14"/>
        <v>1.47E-2</v>
      </c>
      <c r="Z60" s="37">
        <f t="shared" si="14"/>
        <v>1.47E-2</v>
      </c>
      <c r="AA60" s="37">
        <f t="shared" si="14"/>
        <v>1.47E-2</v>
      </c>
      <c r="AB60" s="37">
        <f t="shared" si="14"/>
        <v>1.47E-2</v>
      </c>
      <c r="AC60" s="37">
        <f t="shared" si="14"/>
        <v>1.47E-2</v>
      </c>
      <c r="AD60" s="37">
        <f t="shared" si="14"/>
        <v>1.47E-2</v>
      </c>
      <c r="AE60" s="37">
        <f t="shared" si="14"/>
        <v>1.47E-2</v>
      </c>
      <c r="AF60" s="37">
        <f t="shared" si="14"/>
        <v>1.47E-2</v>
      </c>
      <c r="AG60" s="37">
        <f t="shared" si="14"/>
        <v>1.47E-2</v>
      </c>
      <c r="AH60" s="37">
        <f t="shared" si="14"/>
        <v>1.47E-2</v>
      </c>
      <c r="AI60" s="37">
        <f t="shared" si="14"/>
        <v>1.47E-2</v>
      </c>
      <c r="AJ60" s="37">
        <f t="shared" si="14"/>
        <v>1.47E-2</v>
      </c>
      <c r="AK60" s="37">
        <f t="shared" si="14"/>
        <v>1.47E-2</v>
      </c>
      <c r="AL60" s="37">
        <f t="shared" si="14"/>
        <v>1.47E-2</v>
      </c>
      <c r="AM60" s="37">
        <f t="shared" si="14"/>
        <v>1.47E-2</v>
      </c>
      <c r="AN60" s="37">
        <f t="shared" si="14"/>
        <v>1.47E-2</v>
      </c>
      <c r="AO60" s="37">
        <f t="shared" si="14"/>
        <v>1.47E-2</v>
      </c>
      <c r="AP60" s="37">
        <f t="shared" si="14"/>
        <v>1.47E-2</v>
      </c>
      <c r="AQ60" s="37">
        <f t="shared" si="14"/>
        <v>1.47E-2</v>
      </c>
      <c r="AR60" s="37">
        <f t="shared" si="14"/>
        <v>1.47E-2</v>
      </c>
      <c r="AS60" s="37">
        <f t="shared" si="14"/>
        <v>1.47E-2</v>
      </c>
      <c r="AT60" s="37">
        <f t="shared" si="14"/>
        <v>1.47E-2</v>
      </c>
      <c r="AU60" s="37">
        <f t="shared" si="14"/>
        <v>1.47E-2</v>
      </c>
      <c r="AV60" s="37">
        <f t="shared" si="14"/>
        <v>1.47E-2</v>
      </c>
      <c r="AW60" s="37">
        <f t="shared" si="14"/>
        <v>1.47E-2</v>
      </c>
      <c r="AX60" s="37">
        <f t="shared" si="14"/>
        <v>1.47E-2</v>
      </c>
      <c r="AY60" s="37">
        <f t="shared" si="14"/>
        <v>1.47E-2</v>
      </c>
      <c r="AZ60" s="37">
        <f t="shared" si="14"/>
        <v>1.47E-2</v>
      </c>
      <c r="BA60" s="37">
        <f t="shared" si="14"/>
        <v>1.47E-2</v>
      </c>
      <c r="BB60" s="37">
        <f t="shared" si="14"/>
        <v>1.47E-2</v>
      </c>
      <c r="BC60" s="37">
        <f t="shared" si="14"/>
        <v>0</v>
      </c>
      <c r="BD60" s="37">
        <f t="shared" si="14"/>
        <v>0</v>
      </c>
      <c r="BE60" s="37">
        <f t="shared" si="14"/>
        <v>0</v>
      </c>
      <c r="BF60" s="37">
        <f t="shared" si="14"/>
        <v>0</v>
      </c>
      <c r="BG60" s="37">
        <f t="shared" si="14"/>
        <v>0</v>
      </c>
      <c r="BH60" s="37">
        <f t="shared" si="14"/>
        <v>0</v>
      </c>
      <c r="BI60" s="37">
        <f t="shared" si="14"/>
        <v>0</v>
      </c>
      <c r="BJ60" s="37">
        <f t="shared" si="14"/>
        <v>0</v>
      </c>
    </row>
    <row r="61" spans="1:62">
      <c r="A61" s="252">
        <v>45078</v>
      </c>
      <c r="B61" s="253">
        <v>1.47E-2</v>
      </c>
      <c r="C61" s="37">
        <f t="shared" si="2"/>
        <v>1.47E-2</v>
      </c>
      <c r="D61" s="37">
        <f t="shared" si="14"/>
        <v>1.47E-2</v>
      </c>
      <c r="E61" s="37">
        <f t="shared" si="14"/>
        <v>1.47E-2</v>
      </c>
      <c r="F61" s="37">
        <f t="shared" si="14"/>
        <v>1.47E-2</v>
      </c>
      <c r="G61" s="37">
        <f t="shared" si="14"/>
        <v>1.47E-2</v>
      </c>
      <c r="H61" s="37">
        <f t="shared" si="14"/>
        <v>1.47E-2</v>
      </c>
      <c r="I61" s="37">
        <f t="shared" si="14"/>
        <v>1.47E-2</v>
      </c>
      <c r="J61" s="37">
        <f t="shared" si="14"/>
        <v>1.47E-2</v>
      </c>
      <c r="K61" s="37">
        <f t="shared" si="14"/>
        <v>1.47E-2</v>
      </c>
      <c r="L61" s="37">
        <f t="shared" si="14"/>
        <v>1.47E-2</v>
      </c>
      <c r="M61" s="37">
        <f t="shared" si="14"/>
        <v>1.47E-2</v>
      </c>
      <c r="N61" s="37">
        <f t="shared" si="14"/>
        <v>1.47E-2</v>
      </c>
      <c r="O61" s="37">
        <f t="shared" si="14"/>
        <v>1.47E-2</v>
      </c>
      <c r="P61" s="37">
        <f t="shared" si="14"/>
        <v>1.47E-2</v>
      </c>
      <c r="Q61" s="37">
        <f t="shared" si="14"/>
        <v>1.47E-2</v>
      </c>
      <c r="R61" s="37">
        <f t="shared" si="14"/>
        <v>1.47E-2</v>
      </c>
      <c r="S61" s="37">
        <f t="shared" si="14"/>
        <v>1.47E-2</v>
      </c>
      <c r="T61" s="37">
        <f t="shared" si="14"/>
        <v>1.47E-2</v>
      </c>
      <c r="U61" s="37">
        <f t="shared" si="14"/>
        <v>1.47E-2</v>
      </c>
      <c r="V61" s="37">
        <f t="shared" si="14"/>
        <v>1.47E-2</v>
      </c>
      <c r="W61" s="37">
        <f t="shared" si="14"/>
        <v>1.47E-2</v>
      </c>
      <c r="X61" s="37">
        <f t="shared" si="14"/>
        <v>1.47E-2</v>
      </c>
      <c r="Y61" s="37">
        <f t="shared" si="14"/>
        <v>1.47E-2</v>
      </c>
      <c r="Z61" s="37">
        <f t="shared" si="14"/>
        <v>1.47E-2</v>
      </c>
      <c r="AA61" s="37">
        <f t="shared" si="14"/>
        <v>1.47E-2</v>
      </c>
      <c r="AB61" s="37">
        <f t="shared" si="14"/>
        <v>1.47E-2</v>
      </c>
      <c r="AC61" s="37">
        <f t="shared" si="14"/>
        <v>1.47E-2</v>
      </c>
      <c r="AD61" s="37">
        <f t="shared" si="14"/>
        <v>1.47E-2</v>
      </c>
      <c r="AE61" s="37">
        <f t="shared" si="14"/>
        <v>1.47E-2</v>
      </c>
      <c r="AF61" s="37">
        <f t="shared" si="14"/>
        <v>1.47E-2</v>
      </c>
      <c r="AG61" s="37">
        <f t="shared" si="14"/>
        <v>1.47E-2</v>
      </c>
      <c r="AH61" s="37">
        <f t="shared" si="14"/>
        <v>1.47E-2</v>
      </c>
      <c r="AI61" s="37">
        <f t="shared" si="14"/>
        <v>1.47E-2</v>
      </c>
      <c r="AJ61" s="37">
        <f t="shared" si="14"/>
        <v>1.47E-2</v>
      </c>
      <c r="AK61" s="37">
        <f t="shared" si="14"/>
        <v>1.47E-2</v>
      </c>
      <c r="AL61" s="37">
        <f t="shared" si="14"/>
        <v>1.47E-2</v>
      </c>
      <c r="AM61" s="37">
        <f t="shared" si="14"/>
        <v>1.47E-2</v>
      </c>
      <c r="AN61" s="37">
        <f t="shared" si="14"/>
        <v>1.47E-2</v>
      </c>
      <c r="AO61" s="37">
        <f t="shared" si="14"/>
        <v>1.47E-2</v>
      </c>
      <c r="AP61" s="37">
        <f t="shared" si="14"/>
        <v>1.47E-2</v>
      </c>
      <c r="AQ61" s="37">
        <f t="shared" si="14"/>
        <v>1.47E-2</v>
      </c>
      <c r="AR61" s="37">
        <f t="shared" si="14"/>
        <v>1.47E-2</v>
      </c>
      <c r="AS61" s="37">
        <f t="shared" si="14"/>
        <v>1.47E-2</v>
      </c>
      <c r="AT61" s="37">
        <f t="shared" si="14"/>
        <v>1.47E-2</v>
      </c>
      <c r="AU61" s="37">
        <f t="shared" si="14"/>
        <v>1.47E-2</v>
      </c>
      <c r="AV61" s="37">
        <f t="shared" si="14"/>
        <v>1.47E-2</v>
      </c>
      <c r="AW61" s="37">
        <f t="shared" si="14"/>
        <v>1.47E-2</v>
      </c>
      <c r="AX61" s="37">
        <f t="shared" si="14"/>
        <v>1.47E-2</v>
      </c>
      <c r="AY61" s="37">
        <f t="shared" si="14"/>
        <v>1.47E-2</v>
      </c>
      <c r="AZ61" s="37">
        <f t="shared" si="14"/>
        <v>1.47E-2</v>
      </c>
      <c r="BA61" s="37">
        <f t="shared" si="14"/>
        <v>1.47E-2</v>
      </c>
      <c r="BB61" s="37">
        <f t="shared" si="14"/>
        <v>1.47E-2</v>
      </c>
      <c r="BC61" s="37">
        <f t="shared" si="14"/>
        <v>1.47E-2</v>
      </c>
      <c r="BD61" s="37">
        <f t="shared" si="14"/>
        <v>0</v>
      </c>
      <c r="BE61" s="37">
        <f t="shared" si="14"/>
        <v>0</v>
      </c>
      <c r="BF61" s="37">
        <f t="shared" si="14"/>
        <v>0</v>
      </c>
      <c r="BG61" s="37">
        <f t="shared" si="14"/>
        <v>0</v>
      </c>
      <c r="BH61" s="37">
        <f t="shared" si="14"/>
        <v>0</v>
      </c>
      <c r="BI61" s="37">
        <f t="shared" si="14"/>
        <v>0</v>
      </c>
      <c r="BJ61" s="37">
        <f t="shared" si="14"/>
        <v>0</v>
      </c>
    </row>
    <row r="62" spans="1:62">
      <c r="A62" s="252">
        <v>45108</v>
      </c>
      <c r="B62" s="253">
        <v>1.47E-2</v>
      </c>
      <c r="C62" s="37">
        <f t="shared" si="2"/>
        <v>1.47E-2</v>
      </c>
      <c r="D62" s="37">
        <f t="shared" si="14"/>
        <v>1.47E-2</v>
      </c>
      <c r="E62" s="37">
        <f t="shared" si="14"/>
        <v>1.47E-2</v>
      </c>
      <c r="F62" s="37">
        <f t="shared" si="14"/>
        <v>1.47E-2</v>
      </c>
      <c r="G62" s="37">
        <f t="shared" si="14"/>
        <v>1.47E-2</v>
      </c>
      <c r="H62" s="37">
        <f t="shared" si="14"/>
        <v>1.47E-2</v>
      </c>
      <c r="I62" s="37">
        <f t="shared" si="14"/>
        <v>1.47E-2</v>
      </c>
      <c r="J62" s="37">
        <f t="shared" si="14"/>
        <v>1.47E-2</v>
      </c>
      <c r="K62" s="37">
        <f t="shared" si="14"/>
        <v>1.47E-2</v>
      </c>
      <c r="L62" s="37">
        <f t="shared" si="14"/>
        <v>1.47E-2</v>
      </c>
      <c r="M62" s="37">
        <f t="shared" si="14"/>
        <v>1.47E-2</v>
      </c>
      <c r="N62" s="37">
        <f t="shared" si="14"/>
        <v>1.47E-2</v>
      </c>
      <c r="O62" s="37">
        <f t="shared" si="14"/>
        <v>1.47E-2</v>
      </c>
      <c r="P62" s="37">
        <f t="shared" si="14"/>
        <v>1.47E-2</v>
      </c>
      <c r="Q62" s="37">
        <f t="shared" si="14"/>
        <v>1.47E-2</v>
      </c>
      <c r="R62" s="37">
        <f t="shared" si="14"/>
        <v>1.47E-2</v>
      </c>
      <c r="S62" s="37">
        <f t="shared" si="14"/>
        <v>1.47E-2</v>
      </c>
      <c r="T62" s="37">
        <f t="shared" si="14"/>
        <v>1.47E-2</v>
      </c>
      <c r="U62" s="37">
        <f t="shared" si="14"/>
        <v>1.47E-2</v>
      </c>
      <c r="V62" s="37">
        <f t="shared" si="14"/>
        <v>1.47E-2</v>
      </c>
      <c r="W62" s="37">
        <f t="shared" si="14"/>
        <v>1.47E-2</v>
      </c>
      <c r="X62" s="37">
        <f t="shared" si="14"/>
        <v>1.47E-2</v>
      </c>
      <c r="Y62" s="37">
        <f t="shared" si="14"/>
        <v>1.47E-2</v>
      </c>
      <c r="Z62" s="37">
        <f t="shared" si="14"/>
        <v>1.47E-2</v>
      </c>
      <c r="AA62" s="37">
        <f t="shared" si="14"/>
        <v>1.47E-2</v>
      </c>
      <c r="AB62" s="37">
        <f t="shared" si="14"/>
        <v>1.47E-2</v>
      </c>
      <c r="AC62" s="37">
        <f t="shared" si="14"/>
        <v>1.47E-2</v>
      </c>
      <c r="AD62" s="37">
        <f t="shared" si="14"/>
        <v>1.47E-2</v>
      </c>
      <c r="AE62" s="37">
        <f t="shared" si="14"/>
        <v>1.47E-2</v>
      </c>
      <c r="AF62" s="37">
        <f t="shared" si="14"/>
        <v>1.47E-2</v>
      </c>
      <c r="AG62" s="37">
        <f t="shared" si="14"/>
        <v>1.47E-2</v>
      </c>
      <c r="AH62" s="37">
        <f t="shared" si="14"/>
        <v>1.47E-2</v>
      </c>
      <c r="AI62" s="37">
        <f t="shared" si="14"/>
        <v>1.47E-2</v>
      </c>
      <c r="AJ62" s="37">
        <f t="shared" si="14"/>
        <v>1.47E-2</v>
      </c>
      <c r="AK62" s="37">
        <f t="shared" si="14"/>
        <v>1.47E-2</v>
      </c>
      <c r="AL62" s="37">
        <f t="shared" si="14"/>
        <v>1.47E-2</v>
      </c>
      <c r="AM62" s="37">
        <f t="shared" si="14"/>
        <v>1.47E-2</v>
      </c>
      <c r="AN62" s="37">
        <f t="shared" si="14"/>
        <v>1.47E-2</v>
      </c>
      <c r="AO62" s="37">
        <f t="shared" si="14"/>
        <v>1.47E-2</v>
      </c>
      <c r="AP62" s="37">
        <f t="shared" si="14"/>
        <v>1.47E-2</v>
      </c>
      <c r="AQ62" s="37">
        <f t="shared" si="14"/>
        <v>1.47E-2</v>
      </c>
      <c r="AR62" s="37">
        <f t="shared" si="14"/>
        <v>1.47E-2</v>
      </c>
      <c r="AS62" s="37">
        <f t="shared" si="14"/>
        <v>1.47E-2</v>
      </c>
      <c r="AT62" s="37">
        <f t="shared" si="14"/>
        <v>1.47E-2</v>
      </c>
      <c r="AU62" s="37">
        <f t="shared" si="14"/>
        <v>1.47E-2</v>
      </c>
      <c r="AV62" s="37">
        <f t="shared" si="14"/>
        <v>1.47E-2</v>
      </c>
      <c r="AW62" s="37">
        <f t="shared" si="14"/>
        <v>1.47E-2</v>
      </c>
      <c r="AX62" s="37">
        <f t="shared" si="14"/>
        <v>1.47E-2</v>
      </c>
      <c r="AY62" s="37">
        <f t="shared" si="14"/>
        <v>1.47E-2</v>
      </c>
      <c r="AZ62" s="37">
        <f t="shared" si="14"/>
        <v>1.47E-2</v>
      </c>
      <c r="BA62" s="37">
        <f t="shared" si="14"/>
        <v>1.47E-2</v>
      </c>
      <c r="BB62" s="37">
        <f t="shared" si="14"/>
        <v>1.47E-2</v>
      </c>
      <c r="BC62" s="37">
        <f t="shared" si="14"/>
        <v>1.47E-2</v>
      </c>
      <c r="BD62" s="37">
        <f t="shared" si="14"/>
        <v>1.47E-2</v>
      </c>
      <c r="BE62" s="37">
        <f t="shared" si="14"/>
        <v>0</v>
      </c>
      <c r="BF62" s="37">
        <f t="shared" si="14"/>
        <v>0</v>
      </c>
      <c r="BG62" s="37">
        <f t="shared" si="14"/>
        <v>0</v>
      </c>
      <c r="BH62" s="37">
        <f t="shared" si="14"/>
        <v>0</v>
      </c>
      <c r="BI62" s="37">
        <f t="shared" si="14"/>
        <v>0</v>
      </c>
      <c r="BJ62" s="37">
        <f t="shared" si="14"/>
        <v>0</v>
      </c>
    </row>
    <row r="63" spans="1:62">
      <c r="A63" s="252">
        <v>45139</v>
      </c>
      <c r="B63" s="253">
        <v>1.47E-2</v>
      </c>
      <c r="C63" s="37">
        <f t="shared" si="2"/>
        <v>1.47E-2</v>
      </c>
      <c r="D63" s="37">
        <f t="shared" si="14"/>
        <v>1.47E-2</v>
      </c>
      <c r="E63" s="37">
        <f t="shared" si="14"/>
        <v>1.47E-2</v>
      </c>
      <c r="F63" s="37">
        <f t="shared" si="14"/>
        <v>1.47E-2</v>
      </c>
      <c r="G63" s="37">
        <f t="shared" si="14"/>
        <v>1.47E-2</v>
      </c>
      <c r="H63" s="37">
        <f t="shared" si="14"/>
        <v>1.47E-2</v>
      </c>
      <c r="I63" s="37">
        <f t="shared" si="14"/>
        <v>1.47E-2</v>
      </c>
      <c r="J63" s="37">
        <f t="shared" si="14"/>
        <v>1.47E-2</v>
      </c>
      <c r="K63" s="37">
        <f t="shared" si="14"/>
        <v>1.47E-2</v>
      </c>
      <c r="L63" s="37">
        <f t="shared" si="14"/>
        <v>1.47E-2</v>
      </c>
      <c r="M63" s="37">
        <f t="shared" si="14"/>
        <v>1.47E-2</v>
      </c>
      <c r="N63" s="37">
        <f t="shared" si="14"/>
        <v>1.47E-2</v>
      </c>
      <c r="O63" s="37">
        <f t="shared" si="14"/>
        <v>1.47E-2</v>
      </c>
      <c r="P63" s="37">
        <f t="shared" si="14"/>
        <v>1.47E-2</v>
      </c>
      <c r="Q63" s="37">
        <f t="shared" si="14"/>
        <v>1.47E-2</v>
      </c>
      <c r="R63" s="37">
        <f t="shared" si="14"/>
        <v>1.47E-2</v>
      </c>
      <c r="S63" s="37">
        <f t="shared" si="14"/>
        <v>1.47E-2</v>
      </c>
      <c r="T63" s="37">
        <f t="shared" si="14"/>
        <v>1.47E-2</v>
      </c>
      <c r="U63" s="37">
        <f t="shared" si="14"/>
        <v>1.47E-2</v>
      </c>
      <c r="V63" s="37">
        <f t="shared" si="14"/>
        <v>1.47E-2</v>
      </c>
      <c r="W63" s="37">
        <f t="shared" si="14"/>
        <v>1.47E-2</v>
      </c>
      <c r="X63" s="37">
        <f t="shared" si="14"/>
        <v>1.47E-2</v>
      </c>
      <c r="Y63" s="37">
        <f t="shared" si="14"/>
        <v>1.47E-2</v>
      </c>
      <c r="Z63" s="37">
        <f t="shared" si="14"/>
        <v>1.47E-2</v>
      </c>
      <c r="AA63" s="37">
        <f t="shared" si="14"/>
        <v>1.47E-2</v>
      </c>
      <c r="AB63" s="37">
        <f t="shared" si="14"/>
        <v>1.47E-2</v>
      </c>
      <c r="AC63" s="37">
        <f t="shared" si="14"/>
        <v>1.47E-2</v>
      </c>
      <c r="AD63" s="37">
        <f t="shared" si="14"/>
        <v>1.47E-2</v>
      </c>
      <c r="AE63" s="37">
        <f t="shared" si="14"/>
        <v>1.47E-2</v>
      </c>
      <c r="AF63" s="37">
        <f t="shared" si="14"/>
        <v>1.47E-2</v>
      </c>
      <c r="AG63" s="37">
        <f t="shared" si="14"/>
        <v>1.47E-2</v>
      </c>
      <c r="AH63" s="37">
        <f t="shared" si="14"/>
        <v>1.47E-2</v>
      </c>
      <c r="AI63" s="37">
        <f t="shared" si="14"/>
        <v>1.47E-2</v>
      </c>
      <c r="AJ63" s="37">
        <f t="shared" si="14"/>
        <v>1.47E-2</v>
      </c>
      <c r="AK63" s="37">
        <f t="shared" si="14"/>
        <v>1.47E-2</v>
      </c>
      <c r="AL63" s="37">
        <f t="shared" si="14"/>
        <v>1.47E-2</v>
      </c>
      <c r="AM63" s="37">
        <f t="shared" si="14"/>
        <v>1.47E-2</v>
      </c>
      <c r="AN63" s="37">
        <f t="shared" si="14"/>
        <v>1.47E-2</v>
      </c>
      <c r="AO63" s="37">
        <f t="shared" si="14"/>
        <v>1.47E-2</v>
      </c>
      <c r="AP63" s="37">
        <f t="shared" si="14"/>
        <v>1.47E-2</v>
      </c>
      <c r="AQ63" s="37">
        <f t="shared" si="14"/>
        <v>1.47E-2</v>
      </c>
      <c r="AR63" s="37">
        <f t="shared" si="14"/>
        <v>1.47E-2</v>
      </c>
      <c r="AS63" s="37">
        <f t="shared" si="14"/>
        <v>1.47E-2</v>
      </c>
      <c r="AT63" s="37">
        <f t="shared" si="14"/>
        <v>1.47E-2</v>
      </c>
      <c r="AU63" s="37">
        <f t="shared" si="14"/>
        <v>1.47E-2</v>
      </c>
      <c r="AV63" s="37">
        <f t="shared" si="14"/>
        <v>1.47E-2</v>
      </c>
      <c r="AW63" s="37">
        <f t="shared" si="14"/>
        <v>1.47E-2</v>
      </c>
      <c r="AX63" s="37">
        <f t="shared" si="14"/>
        <v>1.47E-2</v>
      </c>
      <c r="AY63" s="37">
        <f t="shared" si="14"/>
        <v>1.47E-2</v>
      </c>
      <c r="AZ63" s="37">
        <f t="shared" si="14"/>
        <v>1.47E-2</v>
      </c>
      <c r="BA63" s="37">
        <f t="shared" si="14"/>
        <v>1.47E-2</v>
      </c>
      <c r="BB63" s="37">
        <f t="shared" si="14"/>
        <v>1.47E-2</v>
      </c>
      <c r="BC63" s="37">
        <f t="shared" si="14"/>
        <v>1.47E-2</v>
      </c>
      <c r="BD63" s="37">
        <f t="shared" si="14"/>
        <v>1.47E-2</v>
      </c>
      <c r="BE63" s="37">
        <f t="shared" si="14"/>
        <v>1.47E-2</v>
      </c>
      <c r="BF63" s="37">
        <f t="shared" si="14"/>
        <v>0</v>
      </c>
      <c r="BG63" s="37">
        <f t="shared" si="14"/>
        <v>0</v>
      </c>
      <c r="BH63" s="37">
        <f t="shared" si="14"/>
        <v>0</v>
      </c>
      <c r="BI63" s="37">
        <f t="shared" si="14"/>
        <v>0</v>
      </c>
      <c r="BJ63" s="37">
        <f t="shared" si="14"/>
        <v>0</v>
      </c>
    </row>
    <row r="64" spans="1:62">
      <c r="A64" s="252">
        <v>45170</v>
      </c>
      <c r="B64" s="253">
        <v>1.47E-2</v>
      </c>
      <c r="C64" s="37">
        <f t="shared" si="2"/>
        <v>1.47E-2</v>
      </c>
      <c r="D64" s="37">
        <f t="shared" si="14"/>
        <v>1.47E-2</v>
      </c>
      <c r="E64" s="37">
        <f t="shared" si="14"/>
        <v>1.47E-2</v>
      </c>
      <c r="F64" s="37">
        <f t="shared" si="14"/>
        <v>1.47E-2</v>
      </c>
      <c r="G64" s="37">
        <f t="shared" si="14"/>
        <v>1.47E-2</v>
      </c>
      <c r="H64" s="37">
        <f t="shared" si="14"/>
        <v>1.47E-2</v>
      </c>
      <c r="I64" s="37">
        <f t="shared" si="14"/>
        <v>1.47E-2</v>
      </c>
      <c r="J64" s="37">
        <f t="shared" si="14"/>
        <v>1.47E-2</v>
      </c>
      <c r="K64" s="37">
        <f t="shared" si="14"/>
        <v>1.47E-2</v>
      </c>
      <c r="L64" s="37">
        <f t="shared" si="14"/>
        <v>1.47E-2</v>
      </c>
      <c r="M64" s="37">
        <f t="shared" si="14"/>
        <v>1.47E-2</v>
      </c>
      <c r="N64" s="37">
        <f t="shared" si="14"/>
        <v>1.47E-2</v>
      </c>
      <c r="O64" s="37">
        <f t="shared" si="14"/>
        <v>1.47E-2</v>
      </c>
      <c r="P64" s="37">
        <f t="shared" si="14"/>
        <v>1.47E-2</v>
      </c>
      <c r="Q64" s="37">
        <f t="shared" si="14"/>
        <v>1.47E-2</v>
      </c>
      <c r="R64" s="37">
        <f t="shared" si="14"/>
        <v>1.47E-2</v>
      </c>
      <c r="S64" s="37">
        <f t="shared" si="14"/>
        <v>1.47E-2</v>
      </c>
      <c r="T64" s="37">
        <f t="shared" si="14"/>
        <v>1.47E-2</v>
      </c>
      <c r="U64" s="37">
        <f t="shared" si="14"/>
        <v>1.47E-2</v>
      </c>
      <c r="V64" s="37">
        <f t="shared" si="14"/>
        <v>1.47E-2</v>
      </c>
      <c r="W64" s="37">
        <f t="shared" si="14"/>
        <v>1.47E-2</v>
      </c>
      <c r="X64" s="37">
        <f t="shared" si="14"/>
        <v>1.47E-2</v>
      </c>
      <c r="Y64" s="37">
        <f t="shared" si="14"/>
        <v>1.47E-2</v>
      </c>
      <c r="Z64" s="37">
        <f t="shared" si="14"/>
        <v>1.47E-2</v>
      </c>
      <c r="AA64" s="37">
        <f t="shared" si="14"/>
        <v>1.47E-2</v>
      </c>
      <c r="AB64" s="37">
        <f t="shared" si="14"/>
        <v>1.47E-2</v>
      </c>
      <c r="AC64" s="37">
        <f t="shared" si="14"/>
        <v>1.47E-2</v>
      </c>
      <c r="AD64" s="37">
        <f t="shared" ref="D64:BJ67" si="15">IF($A64=AD$5,0,IF(AND($A64&gt;=AD$5,AD$5&lt;=AD$6,$A64&lt;=AD$6),$B64,0))</f>
        <v>1.47E-2</v>
      </c>
      <c r="AE64" s="37">
        <f t="shared" si="15"/>
        <v>1.47E-2</v>
      </c>
      <c r="AF64" s="37">
        <f t="shared" si="15"/>
        <v>1.47E-2</v>
      </c>
      <c r="AG64" s="37">
        <f t="shared" si="15"/>
        <v>1.47E-2</v>
      </c>
      <c r="AH64" s="37">
        <f t="shared" si="15"/>
        <v>1.47E-2</v>
      </c>
      <c r="AI64" s="37">
        <f t="shared" si="15"/>
        <v>1.47E-2</v>
      </c>
      <c r="AJ64" s="37">
        <f t="shared" si="15"/>
        <v>1.47E-2</v>
      </c>
      <c r="AK64" s="37">
        <f t="shared" si="15"/>
        <v>1.47E-2</v>
      </c>
      <c r="AL64" s="37">
        <f t="shared" si="15"/>
        <v>1.47E-2</v>
      </c>
      <c r="AM64" s="37">
        <f t="shared" si="15"/>
        <v>1.47E-2</v>
      </c>
      <c r="AN64" s="37">
        <f t="shared" si="15"/>
        <v>1.47E-2</v>
      </c>
      <c r="AO64" s="37">
        <f t="shared" si="15"/>
        <v>1.47E-2</v>
      </c>
      <c r="AP64" s="37">
        <f t="shared" si="15"/>
        <v>1.47E-2</v>
      </c>
      <c r="AQ64" s="37">
        <f t="shared" si="15"/>
        <v>1.47E-2</v>
      </c>
      <c r="AR64" s="37">
        <f t="shared" si="15"/>
        <v>1.47E-2</v>
      </c>
      <c r="AS64" s="37">
        <f t="shared" si="15"/>
        <v>1.47E-2</v>
      </c>
      <c r="AT64" s="37">
        <f t="shared" si="15"/>
        <v>1.47E-2</v>
      </c>
      <c r="AU64" s="37">
        <f t="shared" si="15"/>
        <v>1.47E-2</v>
      </c>
      <c r="AV64" s="37">
        <f t="shared" si="15"/>
        <v>1.47E-2</v>
      </c>
      <c r="AW64" s="37">
        <f t="shared" si="15"/>
        <v>1.47E-2</v>
      </c>
      <c r="AX64" s="37">
        <f t="shared" si="15"/>
        <v>1.47E-2</v>
      </c>
      <c r="AY64" s="37">
        <f t="shared" si="15"/>
        <v>1.47E-2</v>
      </c>
      <c r="AZ64" s="37">
        <f t="shared" si="15"/>
        <v>1.47E-2</v>
      </c>
      <c r="BA64" s="37">
        <f t="shared" si="15"/>
        <v>1.47E-2</v>
      </c>
      <c r="BB64" s="37">
        <f t="shared" si="15"/>
        <v>1.47E-2</v>
      </c>
      <c r="BC64" s="37">
        <f t="shared" si="15"/>
        <v>1.47E-2</v>
      </c>
      <c r="BD64" s="37">
        <f t="shared" si="15"/>
        <v>1.47E-2</v>
      </c>
      <c r="BE64" s="37">
        <f t="shared" si="15"/>
        <v>1.47E-2</v>
      </c>
      <c r="BF64" s="37">
        <f t="shared" si="15"/>
        <v>1.47E-2</v>
      </c>
      <c r="BG64" s="37">
        <f t="shared" si="15"/>
        <v>0</v>
      </c>
      <c r="BH64" s="37">
        <f t="shared" si="15"/>
        <v>0</v>
      </c>
      <c r="BI64" s="37">
        <f t="shared" si="15"/>
        <v>0</v>
      </c>
      <c r="BJ64" s="37">
        <f t="shared" si="15"/>
        <v>0</v>
      </c>
    </row>
    <row r="65" spans="1:62">
      <c r="A65" s="252">
        <v>45200</v>
      </c>
      <c r="B65" s="253">
        <v>1.47E-2</v>
      </c>
      <c r="C65" s="37">
        <f t="shared" si="2"/>
        <v>1.47E-2</v>
      </c>
      <c r="D65" s="37">
        <f t="shared" si="15"/>
        <v>1.47E-2</v>
      </c>
      <c r="E65" s="37">
        <f t="shared" si="15"/>
        <v>1.47E-2</v>
      </c>
      <c r="F65" s="37">
        <f t="shared" si="15"/>
        <v>1.47E-2</v>
      </c>
      <c r="G65" s="37">
        <f t="shared" si="15"/>
        <v>1.47E-2</v>
      </c>
      <c r="H65" s="37">
        <f t="shared" si="15"/>
        <v>1.47E-2</v>
      </c>
      <c r="I65" s="37">
        <f t="shared" si="15"/>
        <v>1.47E-2</v>
      </c>
      <c r="J65" s="37">
        <f t="shared" si="15"/>
        <v>1.47E-2</v>
      </c>
      <c r="K65" s="37">
        <f t="shared" si="15"/>
        <v>1.47E-2</v>
      </c>
      <c r="L65" s="37">
        <f t="shared" si="15"/>
        <v>1.47E-2</v>
      </c>
      <c r="M65" s="37">
        <f t="shared" si="15"/>
        <v>1.47E-2</v>
      </c>
      <c r="N65" s="37">
        <f t="shared" si="15"/>
        <v>1.47E-2</v>
      </c>
      <c r="O65" s="37">
        <f t="shared" si="15"/>
        <v>1.47E-2</v>
      </c>
      <c r="P65" s="37">
        <f t="shared" si="15"/>
        <v>1.47E-2</v>
      </c>
      <c r="Q65" s="37">
        <f t="shared" si="15"/>
        <v>1.47E-2</v>
      </c>
      <c r="R65" s="37">
        <f t="shared" si="15"/>
        <v>1.47E-2</v>
      </c>
      <c r="S65" s="37">
        <f t="shared" si="15"/>
        <v>1.47E-2</v>
      </c>
      <c r="T65" s="37">
        <f t="shared" si="15"/>
        <v>1.47E-2</v>
      </c>
      <c r="U65" s="37">
        <f t="shared" si="15"/>
        <v>1.47E-2</v>
      </c>
      <c r="V65" s="37">
        <f t="shared" si="15"/>
        <v>1.47E-2</v>
      </c>
      <c r="W65" s="37">
        <f t="shared" si="15"/>
        <v>1.47E-2</v>
      </c>
      <c r="X65" s="37">
        <f t="shared" si="15"/>
        <v>1.47E-2</v>
      </c>
      <c r="Y65" s="37">
        <f t="shared" si="15"/>
        <v>1.47E-2</v>
      </c>
      <c r="Z65" s="37">
        <f t="shared" si="15"/>
        <v>1.47E-2</v>
      </c>
      <c r="AA65" s="37">
        <f t="shared" si="15"/>
        <v>1.47E-2</v>
      </c>
      <c r="AB65" s="37">
        <f t="shared" si="15"/>
        <v>1.47E-2</v>
      </c>
      <c r="AC65" s="37">
        <f t="shared" si="15"/>
        <v>1.47E-2</v>
      </c>
      <c r="AD65" s="37">
        <f t="shared" si="15"/>
        <v>1.47E-2</v>
      </c>
      <c r="AE65" s="37">
        <f t="shared" si="15"/>
        <v>1.47E-2</v>
      </c>
      <c r="AF65" s="37">
        <f t="shared" si="15"/>
        <v>1.47E-2</v>
      </c>
      <c r="AG65" s="37">
        <f t="shared" si="15"/>
        <v>1.47E-2</v>
      </c>
      <c r="AH65" s="37">
        <f t="shared" si="15"/>
        <v>1.47E-2</v>
      </c>
      <c r="AI65" s="37">
        <f t="shared" si="15"/>
        <v>1.47E-2</v>
      </c>
      <c r="AJ65" s="37">
        <f t="shared" si="15"/>
        <v>1.47E-2</v>
      </c>
      <c r="AK65" s="37">
        <f t="shared" si="15"/>
        <v>1.47E-2</v>
      </c>
      <c r="AL65" s="37">
        <f t="shared" si="15"/>
        <v>1.47E-2</v>
      </c>
      <c r="AM65" s="37">
        <f t="shared" si="15"/>
        <v>1.47E-2</v>
      </c>
      <c r="AN65" s="37">
        <f t="shared" si="15"/>
        <v>1.47E-2</v>
      </c>
      <c r="AO65" s="37">
        <f t="shared" si="15"/>
        <v>1.47E-2</v>
      </c>
      <c r="AP65" s="37">
        <f t="shared" si="15"/>
        <v>1.47E-2</v>
      </c>
      <c r="AQ65" s="37">
        <f t="shared" si="15"/>
        <v>1.47E-2</v>
      </c>
      <c r="AR65" s="37">
        <f t="shared" si="15"/>
        <v>1.47E-2</v>
      </c>
      <c r="AS65" s="37">
        <f t="shared" si="15"/>
        <v>1.47E-2</v>
      </c>
      <c r="AT65" s="37">
        <f t="shared" si="15"/>
        <v>1.47E-2</v>
      </c>
      <c r="AU65" s="37">
        <f t="shared" si="15"/>
        <v>1.47E-2</v>
      </c>
      <c r="AV65" s="37">
        <f t="shared" si="15"/>
        <v>1.47E-2</v>
      </c>
      <c r="AW65" s="37">
        <f t="shared" si="15"/>
        <v>1.47E-2</v>
      </c>
      <c r="AX65" s="37">
        <f t="shared" si="15"/>
        <v>1.47E-2</v>
      </c>
      <c r="AY65" s="37">
        <f t="shared" si="15"/>
        <v>1.47E-2</v>
      </c>
      <c r="AZ65" s="37">
        <f t="shared" si="15"/>
        <v>1.47E-2</v>
      </c>
      <c r="BA65" s="37">
        <f t="shared" si="15"/>
        <v>1.47E-2</v>
      </c>
      <c r="BB65" s="37">
        <f t="shared" si="15"/>
        <v>1.47E-2</v>
      </c>
      <c r="BC65" s="37">
        <f t="shared" si="15"/>
        <v>1.47E-2</v>
      </c>
      <c r="BD65" s="37">
        <f t="shared" si="15"/>
        <v>1.47E-2</v>
      </c>
      <c r="BE65" s="37">
        <f t="shared" si="15"/>
        <v>1.47E-2</v>
      </c>
      <c r="BF65" s="37">
        <f t="shared" si="15"/>
        <v>1.47E-2</v>
      </c>
      <c r="BG65" s="37">
        <f t="shared" si="15"/>
        <v>1.47E-2</v>
      </c>
      <c r="BH65" s="37">
        <f t="shared" si="15"/>
        <v>0</v>
      </c>
      <c r="BI65" s="37">
        <f t="shared" si="15"/>
        <v>0</v>
      </c>
      <c r="BJ65" s="37">
        <f t="shared" si="15"/>
        <v>0</v>
      </c>
    </row>
    <row r="66" spans="1:62">
      <c r="A66" s="252">
        <v>45231</v>
      </c>
      <c r="B66" s="253">
        <v>1.47E-2</v>
      </c>
      <c r="C66" s="37">
        <f t="shared" si="2"/>
        <v>0</v>
      </c>
      <c r="D66" s="37">
        <f t="shared" si="15"/>
        <v>0</v>
      </c>
      <c r="E66" s="37">
        <f t="shared" si="15"/>
        <v>0</v>
      </c>
      <c r="F66" s="37">
        <f t="shared" si="15"/>
        <v>0</v>
      </c>
      <c r="G66" s="37">
        <f t="shared" si="15"/>
        <v>0</v>
      </c>
      <c r="H66" s="37">
        <f t="shared" si="15"/>
        <v>0</v>
      </c>
      <c r="I66" s="37">
        <f t="shared" si="15"/>
        <v>0</v>
      </c>
      <c r="J66" s="37">
        <f t="shared" si="15"/>
        <v>0</v>
      </c>
      <c r="K66" s="37">
        <f t="shared" si="15"/>
        <v>0</v>
      </c>
      <c r="L66" s="37">
        <f t="shared" si="15"/>
        <v>0</v>
      </c>
      <c r="M66" s="37">
        <f t="shared" si="15"/>
        <v>0</v>
      </c>
      <c r="N66" s="37">
        <f t="shared" si="15"/>
        <v>0</v>
      </c>
      <c r="O66" s="37">
        <f t="shared" si="15"/>
        <v>0</v>
      </c>
      <c r="P66" s="37">
        <f t="shared" si="15"/>
        <v>0</v>
      </c>
      <c r="Q66" s="37">
        <f t="shared" si="15"/>
        <v>0</v>
      </c>
      <c r="R66" s="37">
        <f t="shared" si="15"/>
        <v>0</v>
      </c>
      <c r="S66" s="37">
        <f t="shared" si="15"/>
        <v>0</v>
      </c>
      <c r="T66" s="37">
        <f t="shared" si="15"/>
        <v>0</v>
      </c>
      <c r="U66" s="37">
        <f t="shared" si="15"/>
        <v>0</v>
      </c>
      <c r="V66" s="37">
        <f t="shared" si="15"/>
        <v>0</v>
      </c>
      <c r="W66" s="37">
        <f t="shared" si="15"/>
        <v>0</v>
      </c>
      <c r="X66" s="37">
        <f t="shared" si="15"/>
        <v>0</v>
      </c>
      <c r="Y66" s="37">
        <f t="shared" si="15"/>
        <v>0</v>
      </c>
      <c r="Z66" s="37">
        <f t="shared" si="15"/>
        <v>0</v>
      </c>
      <c r="AA66" s="37">
        <f t="shared" si="15"/>
        <v>0</v>
      </c>
      <c r="AB66" s="37">
        <f t="shared" si="15"/>
        <v>0</v>
      </c>
      <c r="AC66" s="37">
        <f t="shared" si="15"/>
        <v>0</v>
      </c>
      <c r="AD66" s="37">
        <f t="shared" si="15"/>
        <v>0</v>
      </c>
      <c r="AE66" s="37">
        <f t="shared" si="15"/>
        <v>0</v>
      </c>
      <c r="AF66" s="37">
        <f t="shared" si="15"/>
        <v>0</v>
      </c>
      <c r="AG66" s="37">
        <f t="shared" si="15"/>
        <v>0</v>
      </c>
      <c r="AH66" s="37">
        <f t="shared" si="15"/>
        <v>0</v>
      </c>
      <c r="AI66" s="37">
        <f t="shared" si="15"/>
        <v>0</v>
      </c>
      <c r="AJ66" s="37">
        <f t="shared" si="15"/>
        <v>0</v>
      </c>
      <c r="AK66" s="37">
        <f t="shared" si="15"/>
        <v>0</v>
      </c>
      <c r="AL66" s="37">
        <f t="shared" si="15"/>
        <v>0</v>
      </c>
      <c r="AM66" s="37">
        <f t="shared" si="15"/>
        <v>0</v>
      </c>
      <c r="AN66" s="37">
        <f t="shared" si="15"/>
        <v>0</v>
      </c>
      <c r="AO66" s="37">
        <f t="shared" si="15"/>
        <v>0</v>
      </c>
      <c r="AP66" s="37">
        <f t="shared" si="15"/>
        <v>0</v>
      </c>
      <c r="AQ66" s="37">
        <f t="shared" si="15"/>
        <v>0</v>
      </c>
      <c r="AR66" s="37">
        <f t="shared" si="15"/>
        <v>0</v>
      </c>
      <c r="AS66" s="37">
        <f t="shared" si="15"/>
        <v>0</v>
      </c>
      <c r="AT66" s="37">
        <f t="shared" si="15"/>
        <v>0</v>
      </c>
      <c r="AU66" s="37">
        <f t="shared" si="15"/>
        <v>0</v>
      </c>
      <c r="AV66" s="37">
        <f t="shared" si="15"/>
        <v>0</v>
      </c>
      <c r="AW66" s="37">
        <f t="shared" si="15"/>
        <v>0</v>
      </c>
      <c r="AX66" s="37">
        <f t="shared" si="15"/>
        <v>0</v>
      </c>
      <c r="AY66" s="37">
        <f t="shared" si="15"/>
        <v>0</v>
      </c>
      <c r="AZ66" s="37">
        <f t="shared" si="15"/>
        <v>0</v>
      </c>
      <c r="BA66" s="37">
        <f t="shared" si="15"/>
        <v>0</v>
      </c>
      <c r="BB66" s="37">
        <f t="shared" si="15"/>
        <v>0</v>
      </c>
      <c r="BC66" s="37">
        <f t="shared" si="15"/>
        <v>0</v>
      </c>
      <c r="BD66" s="37">
        <f t="shared" si="15"/>
        <v>0</v>
      </c>
      <c r="BE66" s="37">
        <f t="shared" si="15"/>
        <v>0</v>
      </c>
      <c r="BF66" s="37">
        <f t="shared" si="15"/>
        <v>0</v>
      </c>
      <c r="BG66" s="37">
        <f t="shared" si="15"/>
        <v>0</v>
      </c>
      <c r="BH66" s="37">
        <f t="shared" si="15"/>
        <v>0</v>
      </c>
      <c r="BI66" s="37">
        <f t="shared" si="15"/>
        <v>0</v>
      </c>
      <c r="BJ66" s="37">
        <f t="shared" si="15"/>
        <v>0</v>
      </c>
    </row>
    <row r="67" spans="1:62">
      <c r="A67" s="252">
        <v>45261</v>
      </c>
      <c r="B67" s="253">
        <v>1.47E-2</v>
      </c>
      <c r="C67" s="37">
        <f t="shared" si="2"/>
        <v>0</v>
      </c>
      <c r="D67" s="37">
        <f t="shared" si="15"/>
        <v>0</v>
      </c>
      <c r="E67" s="37">
        <f t="shared" si="15"/>
        <v>0</v>
      </c>
      <c r="F67" s="37">
        <f t="shared" si="15"/>
        <v>0</v>
      </c>
      <c r="G67" s="37">
        <f t="shared" si="15"/>
        <v>0</v>
      </c>
      <c r="H67" s="37">
        <f t="shared" si="15"/>
        <v>0</v>
      </c>
      <c r="I67" s="37">
        <f t="shared" si="15"/>
        <v>0</v>
      </c>
      <c r="J67" s="37">
        <f t="shared" si="15"/>
        <v>0</v>
      </c>
      <c r="K67" s="37">
        <f t="shared" si="15"/>
        <v>0</v>
      </c>
      <c r="L67" s="37">
        <f t="shared" si="15"/>
        <v>0</v>
      </c>
      <c r="M67" s="37">
        <f t="shared" si="15"/>
        <v>0</v>
      </c>
      <c r="N67" s="37">
        <f t="shared" si="15"/>
        <v>0</v>
      </c>
      <c r="O67" s="37">
        <f t="shared" si="15"/>
        <v>0</v>
      </c>
      <c r="P67" s="37">
        <f t="shared" si="15"/>
        <v>0</v>
      </c>
      <c r="Q67" s="37">
        <f t="shared" si="15"/>
        <v>0</v>
      </c>
      <c r="R67" s="37">
        <f t="shared" si="15"/>
        <v>0</v>
      </c>
      <c r="S67" s="37">
        <f t="shared" si="15"/>
        <v>0</v>
      </c>
      <c r="T67" s="37">
        <f t="shared" si="15"/>
        <v>0</v>
      </c>
      <c r="U67" s="37">
        <f t="shared" si="15"/>
        <v>0</v>
      </c>
      <c r="V67" s="37">
        <f t="shared" si="15"/>
        <v>0</v>
      </c>
      <c r="W67" s="37">
        <f t="shared" si="15"/>
        <v>0</v>
      </c>
      <c r="X67" s="37">
        <f t="shared" si="15"/>
        <v>0</v>
      </c>
      <c r="Y67" s="37">
        <f t="shared" si="15"/>
        <v>0</v>
      </c>
      <c r="Z67" s="37">
        <f t="shared" si="15"/>
        <v>0</v>
      </c>
      <c r="AA67" s="37">
        <f t="shared" si="15"/>
        <v>0</v>
      </c>
      <c r="AB67" s="37">
        <f t="shared" si="15"/>
        <v>0</v>
      </c>
      <c r="AC67" s="37">
        <f t="shared" si="15"/>
        <v>0</v>
      </c>
      <c r="AD67" s="37">
        <f t="shared" si="15"/>
        <v>0</v>
      </c>
      <c r="AE67" s="37">
        <f t="shared" si="15"/>
        <v>0</v>
      </c>
      <c r="AF67" s="37">
        <f t="shared" si="15"/>
        <v>0</v>
      </c>
      <c r="AG67" s="37">
        <f t="shared" si="15"/>
        <v>0</v>
      </c>
      <c r="AH67" s="37">
        <f t="shared" si="15"/>
        <v>0</v>
      </c>
      <c r="AI67" s="37">
        <f t="shared" si="15"/>
        <v>0</v>
      </c>
      <c r="AJ67" s="37">
        <f t="shared" si="15"/>
        <v>0</v>
      </c>
      <c r="AK67" s="37">
        <f t="shared" si="15"/>
        <v>0</v>
      </c>
      <c r="AL67" s="37">
        <f t="shared" si="15"/>
        <v>0</v>
      </c>
      <c r="AM67" s="37">
        <f t="shared" si="15"/>
        <v>0</v>
      </c>
      <c r="AN67" s="37">
        <f t="shared" si="15"/>
        <v>0</v>
      </c>
      <c r="AO67" s="37">
        <f t="shared" si="15"/>
        <v>0</v>
      </c>
      <c r="AP67" s="37">
        <f t="shared" si="15"/>
        <v>0</v>
      </c>
      <c r="AQ67" s="37">
        <f t="shared" si="15"/>
        <v>0</v>
      </c>
      <c r="AR67" s="37">
        <f t="shared" si="15"/>
        <v>0</v>
      </c>
      <c r="AS67" s="37">
        <f t="shared" si="15"/>
        <v>0</v>
      </c>
      <c r="AT67" s="37">
        <f t="shared" si="15"/>
        <v>0</v>
      </c>
      <c r="AU67" s="37">
        <f t="shared" si="15"/>
        <v>0</v>
      </c>
      <c r="AV67" s="37">
        <f t="shared" si="15"/>
        <v>0</v>
      </c>
      <c r="AW67" s="37">
        <f t="shared" si="15"/>
        <v>0</v>
      </c>
      <c r="AX67" s="37">
        <f t="shared" si="15"/>
        <v>0</v>
      </c>
      <c r="AY67" s="37">
        <f t="shared" si="15"/>
        <v>0</v>
      </c>
      <c r="AZ67" s="37">
        <f t="shared" si="15"/>
        <v>0</v>
      </c>
      <c r="BA67" s="37">
        <f t="shared" si="15"/>
        <v>0</v>
      </c>
      <c r="BB67" s="37">
        <f t="shared" si="15"/>
        <v>0</v>
      </c>
      <c r="BC67" s="37">
        <f t="shared" si="15"/>
        <v>0</v>
      </c>
      <c r="BD67" s="37">
        <f t="shared" si="15"/>
        <v>0</v>
      </c>
      <c r="BE67" s="37">
        <f t="shared" si="15"/>
        <v>0</v>
      </c>
      <c r="BF67" s="37">
        <f t="shared" si="15"/>
        <v>0</v>
      </c>
      <c r="BG67" s="37">
        <f t="shared" si="15"/>
        <v>0</v>
      </c>
      <c r="BH67" s="37">
        <f t="shared" si="15"/>
        <v>0</v>
      </c>
      <c r="BI67" s="37">
        <f t="shared" si="15"/>
        <v>0</v>
      </c>
      <c r="BJ67" s="37">
        <f t="shared" si="15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D1BA-9F25-496A-A848-B411318DF248}">
  <dimension ref="A1:L110"/>
  <sheetViews>
    <sheetView topLeftCell="A91" workbookViewId="0">
      <selection activeCell="A99" sqref="A99"/>
    </sheetView>
  </sheetViews>
  <sheetFormatPr baseColWidth="10" defaultColWidth="9.140625" defaultRowHeight="15"/>
  <cols>
    <col min="7" max="7" width="10.140625" bestFit="1" customWidth="1"/>
    <col min="8" max="8" width="11" bestFit="1" customWidth="1"/>
    <col min="11" max="11" width="9.140625" style="30"/>
  </cols>
  <sheetData>
    <row r="1" spans="1:12" s="24" customFormat="1" ht="28.5">
      <c r="A1" s="24" t="s">
        <v>45</v>
      </c>
      <c r="K1" s="27"/>
    </row>
    <row r="2" spans="1:12" s="25" customFormat="1" ht="21">
      <c r="A2" s="25" t="s">
        <v>46</v>
      </c>
      <c r="K2" s="28"/>
    </row>
    <row r="4" spans="1:12" s="22" customFormat="1">
      <c r="A4" s="315" t="s">
        <v>20</v>
      </c>
      <c r="B4" s="315"/>
      <c r="C4" s="315"/>
      <c r="D4" s="315"/>
      <c r="E4" s="23"/>
      <c r="G4" s="315" t="s">
        <v>33</v>
      </c>
      <c r="H4" s="315"/>
      <c r="I4" s="315"/>
      <c r="J4" s="315"/>
      <c r="K4" s="29"/>
    </row>
    <row r="6" spans="1:12" ht="84" customHeight="1">
      <c r="A6" s="316" t="s">
        <v>47</v>
      </c>
      <c r="B6" s="316"/>
      <c r="C6" s="316"/>
      <c r="D6" s="316"/>
      <c r="E6" s="19"/>
      <c r="G6" s="316" t="s">
        <v>48</v>
      </c>
      <c r="H6" s="316"/>
      <c r="I6" s="316"/>
      <c r="J6" s="316"/>
    </row>
    <row r="8" spans="1:12" ht="15.75" thickTop="1">
      <c r="A8" s="18" t="s">
        <v>23</v>
      </c>
      <c r="B8" s="18" t="s">
        <v>23</v>
      </c>
      <c r="C8" s="18" t="s">
        <v>23</v>
      </c>
      <c r="D8" s="12"/>
      <c r="E8" s="14"/>
      <c r="G8" s="18" t="s">
        <v>23</v>
      </c>
      <c r="H8" s="18" t="s">
        <v>23</v>
      </c>
      <c r="I8" s="18" t="s">
        <v>23</v>
      </c>
      <c r="J8" s="12"/>
    </row>
    <row r="9" spans="1:12">
      <c r="A9" s="14" t="s">
        <v>24</v>
      </c>
      <c r="B9" s="14" t="s">
        <v>25</v>
      </c>
      <c r="C9" s="14" t="s">
        <v>26</v>
      </c>
      <c r="D9" s="14" t="s">
        <v>27</v>
      </c>
      <c r="E9" s="14"/>
      <c r="F9" t="s">
        <v>28</v>
      </c>
      <c r="G9" s="14" t="s">
        <v>24</v>
      </c>
      <c r="H9" s="14" t="s">
        <v>25</v>
      </c>
      <c r="I9" s="14" t="s">
        <v>26</v>
      </c>
      <c r="J9" s="14" t="s">
        <v>27</v>
      </c>
      <c r="K9" s="26" t="s">
        <v>27</v>
      </c>
      <c r="L9" s="14" t="s">
        <v>28</v>
      </c>
    </row>
    <row r="10" spans="1:12" ht="15.75" thickBot="1">
      <c r="A10" s="16" t="s">
        <v>29</v>
      </c>
      <c r="B10" s="16" t="s">
        <v>29</v>
      </c>
      <c r="C10" s="16" t="s">
        <v>29</v>
      </c>
      <c r="D10" s="16" t="s">
        <v>30</v>
      </c>
      <c r="E10" s="26" t="s">
        <v>30</v>
      </c>
      <c r="G10" s="16" t="s">
        <v>29</v>
      </c>
      <c r="H10" s="16" t="s">
        <v>29</v>
      </c>
      <c r="I10" s="16" t="s">
        <v>29</v>
      </c>
      <c r="J10" s="16" t="s">
        <v>30</v>
      </c>
      <c r="K10" s="26" t="s">
        <v>30</v>
      </c>
    </row>
    <row r="11" spans="1:12" ht="15.75" thickTop="1">
      <c r="A11" s="12">
        <v>0.01</v>
      </c>
      <c r="B11" s="12">
        <v>578.52</v>
      </c>
      <c r="C11" s="12">
        <v>0</v>
      </c>
      <c r="D11" s="12">
        <v>1.92</v>
      </c>
      <c r="E11" s="26">
        <f>D11/100</f>
        <v>1.9199999999999998E-2</v>
      </c>
      <c r="G11" s="12">
        <v>0.01</v>
      </c>
      <c r="H11" s="13">
        <v>1735.56</v>
      </c>
      <c r="I11" s="12">
        <v>0</v>
      </c>
      <c r="J11" s="12">
        <v>1.92</v>
      </c>
      <c r="K11" s="26">
        <f>J11/100</f>
        <v>1.9199999999999998E-2</v>
      </c>
    </row>
    <row r="12" spans="1:12">
      <c r="A12" s="14">
        <v>578.53</v>
      </c>
      <c r="B12" s="15">
        <v>4910.18</v>
      </c>
      <c r="C12" s="14">
        <v>11.11</v>
      </c>
      <c r="D12" s="14">
        <v>6.4</v>
      </c>
      <c r="E12" s="26">
        <f t="shared" ref="E12:E21" si="0">D12/100</f>
        <v>6.4000000000000001E-2</v>
      </c>
      <c r="G12" s="15">
        <v>1735.57</v>
      </c>
      <c r="H12" s="15">
        <v>14730.54</v>
      </c>
      <c r="I12" s="14">
        <v>33.33</v>
      </c>
      <c r="J12" s="14">
        <v>6.4</v>
      </c>
      <c r="K12" s="26">
        <f t="shared" ref="K12:K21" si="1">J12/100</f>
        <v>6.4000000000000001E-2</v>
      </c>
    </row>
    <row r="13" spans="1:12">
      <c r="A13" s="15">
        <v>4910.1899999999996</v>
      </c>
      <c r="B13" s="15">
        <v>8629.2000000000007</v>
      </c>
      <c r="C13" s="14">
        <v>288.33</v>
      </c>
      <c r="D13" s="14">
        <v>10.88</v>
      </c>
      <c r="E13" s="26">
        <f t="shared" si="0"/>
        <v>0.10880000000000001</v>
      </c>
      <c r="G13" s="15">
        <v>14730.55</v>
      </c>
      <c r="H13" s="15">
        <v>25887.599999999999</v>
      </c>
      <c r="I13" s="15">
        <v>864.99</v>
      </c>
      <c r="J13" s="14">
        <v>10.88</v>
      </c>
      <c r="K13" s="26">
        <f t="shared" si="1"/>
        <v>0.10880000000000001</v>
      </c>
    </row>
    <row r="14" spans="1:12">
      <c r="A14" s="15">
        <v>8629.2099999999991</v>
      </c>
      <c r="B14" s="15">
        <v>10031.07</v>
      </c>
      <c r="C14" s="14">
        <v>692.96</v>
      </c>
      <c r="D14" s="14">
        <v>16</v>
      </c>
      <c r="E14" s="26">
        <f t="shared" si="0"/>
        <v>0.16</v>
      </c>
      <c r="G14" s="15">
        <v>25887.61</v>
      </c>
      <c r="H14" s="15">
        <v>30093.21</v>
      </c>
      <c r="I14" s="15">
        <v>2078.88</v>
      </c>
      <c r="J14" s="14">
        <v>16</v>
      </c>
      <c r="K14" s="26">
        <f t="shared" si="1"/>
        <v>0.16</v>
      </c>
    </row>
    <row r="15" spans="1:12">
      <c r="A15" s="15">
        <v>10031.08</v>
      </c>
      <c r="B15" s="15">
        <v>12009.94</v>
      </c>
      <c r="C15" s="15">
        <v>917.26</v>
      </c>
      <c r="D15" s="14">
        <v>17.920000000000002</v>
      </c>
      <c r="E15" s="26">
        <f t="shared" si="0"/>
        <v>0.17920000000000003</v>
      </c>
      <c r="G15" s="15">
        <v>30093.22</v>
      </c>
      <c r="H15" s="15">
        <v>36029.82</v>
      </c>
      <c r="I15" s="15">
        <v>2751.78</v>
      </c>
      <c r="J15" s="14">
        <v>17.920000000000002</v>
      </c>
      <c r="K15" s="26">
        <f t="shared" si="1"/>
        <v>0.17920000000000003</v>
      </c>
    </row>
    <row r="16" spans="1:12">
      <c r="A16" s="15">
        <v>12009.95</v>
      </c>
      <c r="B16" s="15">
        <v>24222.31</v>
      </c>
      <c r="C16" s="15">
        <v>1271.8699999999999</v>
      </c>
      <c r="D16" s="14">
        <v>21.36</v>
      </c>
      <c r="E16" s="26">
        <f t="shared" si="0"/>
        <v>0.21359999999999998</v>
      </c>
      <c r="G16" s="15">
        <v>36029.83</v>
      </c>
      <c r="H16" s="15">
        <v>72666.929999999993</v>
      </c>
      <c r="I16" s="15">
        <v>3815.61</v>
      </c>
      <c r="J16" s="14">
        <v>21.36</v>
      </c>
      <c r="K16" s="26">
        <f t="shared" si="1"/>
        <v>0.21359999999999998</v>
      </c>
    </row>
    <row r="17" spans="1:11">
      <c r="A17" s="15">
        <v>24222.32</v>
      </c>
      <c r="B17" s="15">
        <v>38177.69</v>
      </c>
      <c r="C17" s="15">
        <v>3880.44</v>
      </c>
      <c r="D17" s="14">
        <v>23.52</v>
      </c>
      <c r="E17" s="26">
        <f t="shared" si="0"/>
        <v>0.23519999999999999</v>
      </c>
      <c r="G17" s="15">
        <v>72666.94</v>
      </c>
      <c r="H17" s="15">
        <v>114533.07</v>
      </c>
      <c r="I17" s="15">
        <v>11641.32</v>
      </c>
      <c r="J17" s="14">
        <v>23.52</v>
      </c>
      <c r="K17" s="26">
        <f t="shared" si="1"/>
        <v>0.23519999999999999</v>
      </c>
    </row>
    <row r="18" spans="1:11">
      <c r="A18" s="15">
        <v>38177.699999999997</v>
      </c>
      <c r="B18" s="15">
        <v>72887.5</v>
      </c>
      <c r="C18" s="15">
        <v>7162.74</v>
      </c>
      <c r="D18" s="14">
        <v>30</v>
      </c>
      <c r="E18" s="26">
        <f t="shared" si="0"/>
        <v>0.3</v>
      </c>
      <c r="G18" s="15">
        <v>114533.08</v>
      </c>
      <c r="H18" s="15">
        <v>218662.5</v>
      </c>
      <c r="I18" s="15">
        <v>21488.22</v>
      </c>
      <c r="J18" s="14">
        <v>30</v>
      </c>
      <c r="K18" s="26">
        <f t="shared" si="1"/>
        <v>0.3</v>
      </c>
    </row>
    <row r="19" spans="1:11">
      <c r="A19" s="15">
        <v>72887.509999999995</v>
      </c>
      <c r="B19" s="15">
        <v>97183.33</v>
      </c>
      <c r="C19" s="15">
        <v>17575.689999999999</v>
      </c>
      <c r="D19" s="14">
        <v>32</v>
      </c>
      <c r="E19" s="26">
        <f t="shared" si="0"/>
        <v>0.32</v>
      </c>
      <c r="G19" s="15">
        <v>218662.51</v>
      </c>
      <c r="H19" s="15">
        <v>291549.99</v>
      </c>
      <c r="I19" s="15">
        <v>52727.07</v>
      </c>
      <c r="J19" s="14">
        <v>32</v>
      </c>
      <c r="K19" s="26">
        <f t="shared" si="1"/>
        <v>0.32</v>
      </c>
    </row>
    <row r="20" spans="1:11">
      <c r="A20" s="15">
        <v>97183.34</v>
      </c>
      <c r="B20" s="15">
        <v>291550</v>
      </c>
      <c r="C20" s="15">
        <v>25350.35</v>
      </c>
      <c r="D20" s="14">
        <v>34</v>
      </c>
      <c r="E20" s="26">
        <f t="shared" si="0"/>
        <v>0.34</v>
      </c>
      <c r="G20" s="15">
        <v>291550</v>
      </c>
      <c r="H20" s="15">
        <v>874650</v>
      </c>
      <c r="I20" s="15">
        <v>76051.05</v>
      </c>
      <c r="J20" s="14">
        <v>34</v>
      </c>
      <c r="K20" s="26">
        <f t="shared" si="1"/>
        <v>0.34</v>
      </c>
    </row>
    <row r="21" spans="1:11" ht="15.75" thickBot="1">
      <c r="A21" s="17">
        <v>291550.01</v>
      </c>
      <c r="B21" s="16" t="s">
        <v>31</v>
      </c>
      <c r="C21" s="17">
        <v>91435.02</v>
      </c>
      <c r="D21" s="16">
        <v>35</v>
      </c>
      <c r="E21" s="26">
        <f t="shared" si="0"/>
        <v>0.35</v>
      </c>
      <c r="G21" s="17">
        <v>874650.01</v>
      </c>
      <c r="H21" s="16" t="s">
        <v>31</v>
      </c>
      <c r="I21" s="17">
        <v>274305.06</v>
      </c>
      <c r="J21" s="16">
        <v>35</v>
      </c>
      <c r="K21" s="26">
        <f t="shared" si="1"/>
        <v>0.35</v>
      </c>
    </row>
    <row r="22" spans="1:11" ht="15.75" thickTop="1">
      <c r="A22" s="11"/>
    </row>
    <row r="23" spans="1:11" ht="28.5">
      <c r="A23" s="24" t="s">
        <v>41</v>
      </c>
      <c r="B23" s="24"/>
      <c r="C23" s="24"/>
      <c r="D23" s="24"/>
      <c r="E23" s="24"/>
      <c r="F23" s="24"/>
      <c r="G23" s="24"/>
      <c r="H23" s="24"/>
      <c r="I23" s="24"/>
      <c r="J23" s="24"/>
      <c r="K23" s="27"/>
    </row>
    <row r="24" spans="1:11" ht="21">
      <c r="A24" s="25" t="s">
        <v>42</v>
      </c>
      <c r="B24" s="25"/>
      <c r="C24" s="25"/>
      <c r="D24" s="25"/>
      <c r="E24" s="25"/>
      <c r="F24" s="25"/>
      <c r="G24" s="25"/>
      <c r="H24" s="25"/>
      <c r="I24" s="25"/>
      <c r="J24" s="25"/>
      <c r="K24" s="28"/>
    </row>
    <row r="26" spans="1:11">
      <c r="A26" s="315" t="s">
        <v>20</v>
      </c>
      <c r="B26" s="315"/>
      <c r="C26" s="315"/>
      <c r="D26" s="315"/>
      <c r="E26" s="23"/>
      <c r="F26" s="22"/>
      <c r="G26" s="315" t="s">
        <v>33</v>
      </c>
      <c r="H26" s="315"/>
      <c r="I26" s="315"/>
      <c r="J26" s="315"/>
      <c r="K26" s="29"/>
    </row>
    <row r="28" spans="1:11">
      <c r="A28" s="316" t="s">
        <v>43</v>
      </c>
      <c r="B28" s="316"/>
      <c r="C28" s="316"/>
      <c r="D28" s="316"/>
      <c r="E28" s="19"/>
      <c r="G28" s="316" t="s">
        <v>44</v>
      </c>
      <c r="H28" s="316"/>
      <c r="I28" s="316"/>
      <c r="J28" s="316"/>
    </row>
    <row r="29" spans="1:11" ht="15.75" thickBot="1"/>
    <row r="30" spans="1:11" ht="15.75" thickTop="1">
      <c r="A30" s="18" t="s">
        <v>23</v>
      </c>
      <c r="B30" s="18" t="s">
        <v>23</v>
      </c>
      <c r="C30" s="18" t="s">
        <v>23</v>
      </c>
      <c r="D30" s="12"/>
      <c r="E30" s="14"/>
      <c r="G30" s="18" t="s">
        <v>23</v>
      </c>
      <c r="H30" s="18" t="s">
        <v>23</v>
      </c>
      <c r="I30" s="18" t="s">
        <v>23</v>
      </c>
      <c r="J30" s="12"/>
    </row>
    <row r="31" spans="1:11">
      <c r="A31" s="14" t="s">
        <v>24</v>
      </c>
      <c r="B31" s="14" t="s">
        <v>25</v>
      </c>
      <c r="C31" s="14" t="s">
        <v>26</v>
      </c>
      <c r="D31" s="14" t="s">
        <v>27</v>
      </c>
      <c r="E31" s="14"/>
      <c r="F31" t="s">
        <v>28</v>
      </c>
      <c r="G31" s="14" t="s">
        <v>24</v>
      </c>
      <c r="H31" s="14" t="s">
        <v>25</v>
      </c>
      <c r="I31" s="14" t="s">
        <v>26</v>
      </c>
      <c r="J31" s="14" t="s">
        <v>27</v>
      </c>
      <c r="K31" s="26" t="s">
        <v>27</v>
      </c>
    </row>
    <row r="32" spans="1:11" ht="15.75" thickBot="1">
      <c r="A32" s="16" t="s">
        <v>29</v>
      </c>
      <c r="B32" s="16" t="s">
        <v>29</v>
      </c>
      <c r="C32" s="16" t="s">
        <v>29</v>
      </c>
      <c r="D32" s="16" t="s">
        <v>30</v>
      </c>
      <c r="E32" s="26" t="s">
        <v>30</v>
      </c>
      <c r="G32" s="16" t="s">
        <v>29</v>
      </c>
      <c r="H32" s="16" t="s">
        <v>29</v>
      </c>
      <c r="I32" s="16" t="s">
        <v>29</v>
      </c>
      <c r="J32" s="16" t="s">
        <v>30</v>
      </c>
      <c r="K32" s="26" t="s">
        <v>30</v>
      </c>
    </row>
    <row r="33" spans="1:11" ht="15.75" thickTop="1">
      <c r="A33" s="12">
        <v>0.01</v>
      </c>
      <c r="B33" s="12">
        <v>578.52</v>
      </c>
      <c r="C33" s="12">
        <v>0</v>
      </c>
      <c r="D33" s="12">
        <v>1.92</v>
      </c>
      <c r="E33" s="26">
        <f t="shared" ref="E33:E43" si="2">D33/100</f>
        <v>1.9199999999999998E-2</v>
      </c>
      <c r="G33" s="12">
        <v>0.01</v>
      </c>
      <c r="H33" s="13">
        <v>1735.56</v>
      </c>
      <c r="I33" s="12">
        <v>0</v>
      </c>
      <c r="J33" s="12">
        <v>1.92</v>
      </c>
      <c r="K33" s="26">
        <f t="shared" ref="K33:K43" si="3">J33/100</f>
        <v>1.9199999999999998E-2</v>
      </c>
    </row>
    <row r="34" spans="1:11">
      <c r="A34" s="14">
        <v>578.53</v>
      </c>
      <c r="B34" s="15">
        <v>4910.18</v>
      </c>
      <c r="C34" s="14">
        <v>11.11</v>
      </c>
      <c r="D34" s="14">
        <v>6.4</v>
      </c>
      <c r="E34" s="26">
        <f t="shared" si="2"/>
        <v>6.4000000000000001E-2</v>
      </c>
      <c r="G34" s="15">
        <v>1735.57</v>
      </c>
      <c r="H34" s="15">
        <v>14730.54</v>
      </c>
      <c r="I34" s="14">
        <v>33.33</v>
      </c>
      <c r="J34" s="14">
        <v>6.4</v>
      </c>
      <c r="K34" s="26">
        <f t="shared" si="3"/>
        <v>6.4000000000000001E-2</v>
      </c>
    </row>
    <row r="35" spans="1:11">
      <c r="A35" s="15">
        <v>4910.1899999999996</v>
      </c>
      <c r="B35" s="15">
        <v>8629.2000000000007</v>
      </c>
      <c r="C35" s="14">
        <v>288.33</v>
      </c>
      <c r="D35" s="14">
        <v>10.88</v>
      </c>
      <c r="E35" s="26">
        <f t="shared" si="2"/>
        <v>0.10880000000000001</v>
      </c>
      <c r="G35" s="15">
        <v>14730.55</v>
      </c>
      <c r="H35" s="15">
        <v>25887.599999999999</v>
      </c>
      <c r="I35" s="15">
        <v>864.99</v>
      </c>
      <c r="J35" s="14">
        <v>10.88</v>
      </c>
      <c r="K35" s="26">
        <f t="shared" si="3"/>
        <v>0.10880000000000001</v>
      </c>
    </row>
    <row r="36" spans="1:11">
      <c r="A36" s="15">
        <v>8629.2099999999991</v>
      </c>
      <c r="B36" s="15">
        <v>10031.07</v>
      </c>
      <c r="C36" s="14">
        <v>692.96</v>
      </c>
      <c r="D36" s="14">
        <v>16</v>
      </c>
      <c r="E36" s="26">
        <f t="shared" si="2"/>
        <v>0.16</v>
      </c>
      <c r="G36" s="15">
        <v>25887.61</v>
      </c>
      <c r="H36" s="15">
        <v>30093.21</v>
      </c>
      <c r="I36" s="15">
        <v>2078.88</v>
      </c>
      <c r="J36" s="14">
        <v>16</v>
      </c>
      <c r="K36" s="26">
        <f t="shared" si="3"/>
        <v>0.16</v>
      </c>
    </row>
    <row r="37" spans="1:11">
      <c r="A37" s="15">
        <v>10031.08</v>
      </c>
      <c r="B37" s="15">
        <v>12009.94</v>
      </c>
      <c r="C37" s="15">
        <v>917.26</v>
      </c>
      <c r="D37" s="14">
        <v>17.920000000000002</v>
      </c>
      <c r="E37" s="26">
        <f t="shared" si="2"/>
        <v>0.17920000000000003</v>
      </c>
      <c r="G37" s="15">
        <v>30093.22</v>
      </c>
      <c r="H37" s="15">
        <v>36029.82</v>
      </c>
      <c r="I37" s="15">
        <v>2751.78</v>
      </c>
      <c r="J37" s="14">
        <v>17.920000000000002</v>
      </c>
      <c r="K37" s="26">
        <f t="shared" si="3"/>
        <v>0.17920000000000003</v>
      </c>
    </row>
    <row r="38" spans="1:11">
      <c r="A38" s="15">
        <v>12009.95</v>
      </c>
      <c r="B38" s="15">
        <v>24222.31</v>
      </c>
      <c r="C38" s="15">
        <v>1271.8699999999999</v>
      </c>
      <c r="D38" s="14">
        <v>21.36</v>
      </c>
      <c r="E38" s="26">
        <f t="shared" si="2"/>
        <v>0.21359999999999998</v>
      </c>
      <c r="G38" s="15">
        <v>36029.83</v>
      </c>
      <c r="H38" s="15">
        <v>72666.929999999993</v>
      </c>
      <c r="I38" s="15">
        <v>3815.61</v>
      </c>
      <c r="J38" s="14">
        <v>21.36</v>
      </c>
      <c r="K38" s="26">
        <f t="shared" si="3"/>
        <v>0.21359999999999998</v>
      </c>
    </row>
    <row r="39" spans="1:11">
      <c r="A39" s="15">
        <v>24222.32</v>
      </c>
      <c r="B39" s="15">
        <v>38177.69</v>
      </c>
      <c r="C39" s="15">
        <v>3880.44</v>
      </c>
      <c r="D39" s="14">
        <v>23.52</v>
      </c>
      <c r="E39" s="26">
        <f t="shared" si="2"/>
        <v>0.23519999999999999</v>
      </c>
      <c r="G39" s="15">
        <v>72666.94</v>
      </c>
      <c r="H39" s="15">
        <v>114533.07</v>
      </c>
      <c r="I39" s="15">
        <v>11641.32</v>
      </c>
      <c r="J39" s="14">
        <v>23.52</v>
      </c>
      <c r="K39" s="26">
        <f t="shared" si="3"/>
        <v>0.23519999999999999</v>
      </c>
    </row>
    <row r="40" spans="1:11">
      <c r="A40" s="15">
        <v>38177.699999999997</v>
      </c>
      <c r="B40" s="15">
        <v>72887.5</v>
      </c>
      <c r="C40" s="15">
        <v>7162.74</v>
      </c>
      <c r="D40" s="14">
        <v>30</v>
      </c>
      <c r="E40" s="26">
        <f t="shared" si="2"/>
        <v>0.3</v>
      </c>
      <c r="G40" s="15">
        <v>114533.08</v>
      </c>
      <c r="H40" s="15">
        <v>218662.5</v>
      </c>
      <c r="I40" s="15">
        <v>21488.22</v>
      </c>
      <c r="J40" s="14">
        <v>30</v>
      </c>
      <c r="K40" s="26">
        <f t="shared" si="3"/>
        <v>0.3</v>
      </c>
    </row>
    <row r="41" spans="1:11">
      <c r="A41" s="15">
        <v>72887.509999999995</v>
      </c>
      <c r="B41" s="15">
        <v>97183.33</v>
      </c>
      <c r="C41" s="15">
        <v>17575.689999999999</v>
      </c>
      <c r="D41" s="14">
        <v>32</v>
      </c>
      <c r="E41" s="26">
        <f t="shared" si="2"/>
        <v>0.32</v>
      </c>
      <c r="G41" s="15">
        <v>218662.51</v>
      </c>
      <c r="H41" s="15">
        <v>291549.99</v>
      </c>
      <c r="I41" s="15">
        <v>52727.07</v>
      </c>
      <c r="J41" s="14">
        <v>32</v>
      </c>
      <c r="K41" s="26">
        <f t="shared" si="3"/>
        <v>0.32</v>
      </c>
    </row>
    <row r="42" spans="1:11">
      <c r="A42" s="15">
        <v>97183.34</v>
      </c>
      <c r="B42" s="15">
        <v>291550</v>
      </c>
      <c r="C42" s="15">
        <v>25350.35</v>
      </c>
      <c r="D42" s="14">
        <v>34</v>
      </c>
      <c r="E42" s="26">
        <f t="shared" si="2"/>
        <v>0.34</v>
      </c>
      <c r="G42" s="15">
        <v>291550</v>
      </c>
      <c r="H42" s="15">
        <v>874650</v>
      </c>
      <c r="I42" s="15">
        <v>76051.05</v>
      </c>
      <c r="J42" s="14">
        <v>34</v>
      </c>
      <c r="K42" s="26">
        <f t="shared" si="3"/>
        <v>0.34</v>
      </c>
    </row>
    <row r="43" spans="1:11" ht="15.75" thickBot="1">
      <c r="A43" s="17">
        <v>291550.01</v>
      </c>
      <c r="B43" s="16" t="s">
        <v>31</v>
      </c>
      <c r="C43" s="17">
        <v>91435.02</v>
      </c>
      <c r="D43" s="16">
        <v>35</v>
      </c>
      <c r="E43" s="26">
        <f t="shared" si="2"/>
        <v>0.35</v>
      </c>
      <c r="G43" s="17">
        <v>874650.01</v>
      </c>
      <c r="H43" s="16" t="s">
        <v>31</v>
      </c>
      <c r="I43" s="17">
        <v>274305.06</v>
      </c>
      <c r="J43" s="16">
        <v>35</v>
      </c>
      <c r="K43" s="26">
        <f t="shared" si="3"/>
        <v>0.35</v>
      </c>
    </row>
    <row r="44" spans="1:11" ht="15.75" thickTop="1">
      <c r="A44" s="11"/>
    </row>
    <row r="45" spans="1:11" ht="28.5">
      <c r="A45" s="24" t="s">
        <v>36</v>
      </c>
      <c r="B45" s="24"/>
      <c r="C45" s="24"/>
      <c r="D45" s="24"/>
      <c r="E45" s="24"/>
      <c r="F45" s="24"/>
      <c r="G45" s="24"/>
      <c r="H45" s="24"/>
      <c r="I45" s="24"/>
      <c r="J45" s="24"/>
      <c r="K45" s="27"/>
    </row>
    <row r="46" spans="1:11" ht="21">
      <c r="A46" s="25" t="s">
        <v>37</v>
      </c>
      <c r="B46" s="25"/>
      <c r="C46" s="25"/>
      <c r="D46" s="25"/>
      <c r="E46" s="25"/>
      <c r="F46" s="25"/>
      <c r="G46" s="25"/>
      <c r="H46" s="25"/>
      <c r="I46" s="25"/>
      <c r="J46" s="25"/>
      <c r="K46" s="28"/>
    </row>
    <row r="48" spans="1:11">
      <c r="A48" s="315" t="s">
        <v>20</v>
      </c>
      <c r="B48" s="315"/>
      <c r="C48" s="315"/>
      <c r="D48" s="315"/>
      <c r="E48" s="23"/>
      <c r="F48" s="22"/>
      <c r="G48" s="315" t="s">
        <v>33</v>
      </c>
      <c r="H48" s="315"/>
      <c r="I48" s="315"/>
      <c r="J48" s="315"/>
      <c r="K48" s="29"/>
    </row>
    <row r="50" spans="1:11">
      <c r="A50" s="316" t="s">
        <v>39</v>
      </c>
      <c r="B50" s="316"/>
      <c r="C50" s="316"/>
      <c r="D50" s="316"/>
      <c r="E50" s="19"/>
      <c r="G50" s="316" t="s">
        <v>40</v>
      </c>
      <c r="H50" s="316"/>
      <c r="I50" s="316"/>
      <c r="J50" s="316"/>
    </row>
    <row r="51" spans="1:11" ht="15.75" thickBot="1"/>
    <row r="52" spans="1:11" ht="15.75" thickTop="1">
      <c r="A52" s="18" t="s">
        <v>23</v>
      </c>
      <c r="B52" s="18" t="s">
        <v>23</v>
      </c>
      <c r="C52" s="18" t="s">
        <v>23</v>
      </c>
      <c r="D52" s="12"/>
      <c r="E52" s="14"/>
      <c r="G52" s="18" t="s">
        <v>23</v>
      </c>
      <c r="H52" s="18" t="s">
        <v>23</v>
      </c>
      <c r="I52" s="18" t="s">
        <v>23</v>
      </c>
      <c r="J52" s="12"/>
    </row>
    <row r="53" spans="1:11">
      <c r="A53" s="14" t="s">
        <v>24</v>
      </c>
      <c r="B53" s="14" t="s">
        <v>25</v>
      </c>
      <c r="C53" s="14" t="s">
        <v>26</v>
      </c>
      <c r="D53" s="14" t="s">
        <v>27</v>
      </c>
      <c r="E53" s="14"/>
      <c r="F53" t="s">
        <v>28</v>
      </c>
      <c r="G53" s="14" t="s">
        <v>24</v>
      </c>
      <c r="H53" s="14" t="s">
        <v>25</v>
      </c>
      <c r="I53" s="14" t="s">
        <v>26</v>
      </c>
      <c r="J53" s="14" t="s">
        <v>27</v>
      </c>
      <c r="K53" s="26" t="s">
        <v>27</v>
      </c>
    </row>
    <row r="54" spans="1:11" ht="15.75" thickBot="1">
      <c r="A54" s="16" t="s">
        <v>29</v>
      </c>
      <c r="B54" s="16" t="s">
        <v>29</v>
      </c>
      <c r="C54" s="16" t="s">
        <v>29</v>
      </c>
      <c r="D54" s="16" t="s">
        <v>30</v>
      </c>
      <c r="E54" s="26" t="s">
        <v>30</v>
      </c>
      <c r="G54" s="16" t="s">
        <v>29</v>
      </c>
      <c r="H54" s="16" t="s">
        <v>29</v>
      </c>
      <c r="I54" s="16" t="s">
        <v>29</v>
      </c>
      <c r="J54" s="16" t="s">
        <v>30</v>
      </c>
      <c r="K54" s="26" t="s">
        <v>30</v>
      </c>
    </row>
    <row r="55" spans="1:11" ht="15.75" thickTop="1">
      <c r="A55" s="12">
        <v>0.01</v>
      </c>
      <c r="B55" s="12">
        <v>644.58000000000004</v>
      </c>
      <c r="C55" s="12">
        <v>0</v>
      </c>
      <c r="D55" s="12">
        <v>1.92</v>
      </c>
      <c r="E55" s="26">
        <f t="shared" ref="E55:E65" si="4">D55/100</f>
        <v>1.9199999999999998E-2</v>
      </c>
      <c r="G55" s="12">
        <v>0.01</v>
      </c>
      <c r="H55" s="13">
        <v>1933.74</v>
      </c>
      <c r="I55" s="12">
        <v>0</v>
      </c>
      <c r="J55" s="12">
        <v>1.92</v>
      </c>
      <c r="K55" s="26">
        <f t="shared" ref="K55:K65" si="5">J55/100</f>
        <v>1.9199999999999998E-2</v>
      </c>
    </row>
    <row r="56" spans="1:11">
      <c r="A56" s="14">
        <v>644.59</v>
      </c>
      <c r="B56" s="15">
        <v>5470.92</v>
      </c>
      <c r="C56" s="14">
        <v>12.38</v>
      </c>
      <c r="D56" s="14">
        <v>6.4</v>
      </c>
      <c r="E56" s="26">
        <f t="shared" si="4"/>
        <v>6.4000000000000001E-2</v>
      </c>
      <c r="G56" s="15">
        <v>1933.75</v>
      </c>
      <c r="H56" s="15">
        <v>16412.759999999998</v>
      </c>
      <c r="I56" s="14">
        <v>37.14</v>
      </c>
      <c r="J56" s="14">
        <v>6.4</v>
      </c>
      <c r="K56" s="26">
        <f t="shared" si="5"/>
        <v>6.4000000000000001E-2</v>
      </c>
    </row>
    <row r="57" spans="1:11">
      <c r="A57" s="15">
        <v>5470.93</v>
      </c>
      <c r="B57" s="15">
        <v>9614.66</v>
      </c>
      <c r="C57" s="14">
        <v>321.26</v>
      </c>
      <c r="D57" s="14">
        <v>10.88</v>
      </c>
      <c r="E57" s="26">
        <f t="shared" si="4"/>
        <v>0.10880000000000001</v>
      </c>
      <c r="G57" s="15">
        <v>16412.77</v>
      </c>
      <c r="H57" s="15">
        <v>28843.98</v>
      </c>
      <c r="I57" s="15">
        <v>963.78</v>
      </c>
      <c r="J57" s="14">
        <v>10.88</v>
      </c>
      <c r="K57" s="26">
        <f t="shared" si="5"/>
        <v>0.10880000000000001</v>
      </c>
    </row>
    <row r="58" spans="1:11">
      <c r="A58" s="15">
        <v>9614.67</v>
      </c>
      <c r="B58" s="15">
        <v>11176.62</v>
      </c>
      <c r="C58" s="14">
        <v>772.1</v>
      </c>
      <c r="D58" s="14">
        <v>16</v>
      </c>
      <c r="E58" s="26">
        <f t="shared" si="4"/>
        <v>0.16</v>
      </c>
      <c r="G58" s="15">
        <v>28843.99</v>
      </c>
      <c r="H58" s="15">
        <v>33529.86</v>
      </c>
      <c r="I58" s="15">
        <v>2316.3000000000002</v>
      </c>
      <c r="J58" s="14">
        <v>16</v>
      </c>
      <c r="K58" s="26">
        <f t="shared" si="5"/>
        <v>0.16</v>
      </c>
    </row>
    <row r="59" spans="1:11">
      <c r="A59" s="15">
        <v>11176.63</v>
      </c>
      <c r="B59" s="15">
        <v>13381.47</v>
      </c>
      <c r="C59" s="15">
        <v>1022.01</v>
      </c>
      <c r="D59" s="14">
        <v>17.920000000000002</v>
      </c>
      <c r="E59" s="26">
        <f t="shared" si="4"/>
        <v>0.17920000000000003</v>
      </c>
      <c r="G59" s="15">
        <v>33529.870000000003</v>
      </c>
      <c r="H59" s="15">
        <v>40144.410000000003</v>
      </c>
      <c r="I59" s="15">
        <v>3066.03</v>
      </c>
      <c r="J59" s="14">
        <v>17.920000000000002</v>
      </c>
      <c r="K59" s="26">
        <f t="shared" si="5"/>
        <v>0.17920000000000003</v>
      </c>
    </row>
    <row r="60" spans="1:11">
      <c r="A60" s="15">
        <v>13381.48</v>
      </c>
      <c r="B60" s="15">
        <v>26988.5</v>
      </c>
      <c r="C60" s="15">
        <v>1417.12</v>
      </c>
      <c r="D60" s="14">
        <v>21.36</v>
      </c>
      <c r="E60" s="26">
        <f t="shared" si="4"/>
        <v>0.21359999999999998</v>
      </c>
      <c r="G60" s="15">
        <v>40144.42</v>
      </c>
      <c r="H60" s="15">
        <v>80965.5</v>
      </c>
      <c r="I60" s="15">
        <v>4251.3599999999997</v>
      </c>
      <c r="J60" s="14">
        <v>21.36</v>
      </c>
      <c r="K60" s="26">
        <f t="shared" si="5"/>
        <v>0.21359999999999998</v>
      </c>
    </row>
    <row r="61" spans="1:11">
      <c r="A61" s="15">
        <v>26988.51</v>
      </c>
      <c r="B61" s="15">
        <v>42537.58</v>
      </c>
      <c r="C61" s="15">
        <v>4323.58</v>
      </c>
      <c r="D61" s="14">
        <v>23.52</v>
      </c>
      <c r="E61" s="26">
        <f t="shared" si="4"/>
        <v>0.23519999999999999</v>
      </c>
      <c r="G61" s="15">
        <v>80965.509999999995</v>
      </c>
      <c r="H61" s="15">
        <v>127612.74</v>
      </c>
      <c r="I61" s="15">
        <v>12970.74</v>
      </c>
      <c r="J61" s="14">
        <v>23.52</v>
      </c>
      <c r="K61" s="26">
        <f t="shared" si="5"/>
        <v>0.23519999999999999</v>
      </c>
    </row>
    <row r="62" spans="1:11">
      <c r="A62" s="15">
        <v>42537.59</v>
      </c>
      <c r="B62" s="15">
        <v>81211.25</v>
      </c>
      <c r="C62" s="15">
        <v>7980.73</v>
      </c>
      <c r="D62" s="14">
        <v>30</v>
      </c>
      <c r="E62" s="26">
        <f t="shared" si="4"/>
        <v>0.3</v>
      </c>
      <c r="G62" s="15">
        <v>127612.75</v>
      </c>
      <c r="H62" s="15">
        <v>243633.75</v>
      </c>
      <c r="I62" s="15">
        <v>23942.19</v>
      </c>
      <c r="J62" s="14">
        <v>30</v>
      </c>
      <c r="K62" s="26">
        <f t="shared" si="5"/>
        <v>0.3</v>
      </c>
    </row>
    <row r="63" spans="1:11">
      <c r="A63" s="15">
        <v>81211.259999999995</v>
      </c>
      <c r="B63" s="15">
        <v>108281.67</v>
      </c>
      <c r="C63" s="15">
        <v>19582.830000000002</v>
      </c>
      <c r="D63" s="14">
        <v>32</v>
      </c>
      <c r="E63" s="26">
        <f t="shared" si="4"/>
        <v>0.32</v>
      </c>
      <c r="G63" s="15">
        <v>243633.76</v>
      </c>
      <c r="H63" s="15">
        <v>324845.01</v>
      </c>
      <c r="I63" s="15">
        <v>58748.49</v>
      </c>
      <c r="J63" s="14">
        <v>32</v>
      </c>
      <c r="K63" s="26">
        <f t="shared" si="5"/>
        <v>0.32</v>
      </c>
    </row>
    <row r="64" spans="1:11">
      <c r="A64" s="15">
        <v>108281.68</v>
      </c>
      <c r="B64" s="15">
        <v>324845.01</v>
      </c>
      <c r="C64" s="15">
        <v>28245.360000000001</v>
      </c>
      <c r="D64" s="14">
        <v>34</v>
      </c>
      <c r="E64" s="26">
        <f t="shared" si="4"/>
        <v>0.34</v>
      </c>
      <c r="G64" s="15">
        <v>324845.02</v>
      </c>
      <c r="H64" s="15">
        <v>974535.03</v>
      </c>
      <c r="I64" s="15">
        <v>84736.08</v>
      </c>
      <c r="J64" s="14">
        <v>34</v>
      </c>
      <c r="K64" s="26">
        <f t="shared" si="5"/>
        <v>0.34</v>
      </c>
    </row>
    <row r="65" spans="1:11" ht="15.75" thickBot="1">
      <c r="A65" s="17">
        <v>324845.02</v>
      </c>
      <c r="B65" s="16" t="s">
        <v>31</v>
      </c>
      <c r="C65" s="17">
        <v>101876.9</v>
      </c>
      <c r="D65" s="16">
        <v>35</v>
      </c>
      <c r="E65" s="26">
        <f t="shared" si="4"/>
        <v>0.35</v>
      </c>
      <c r="G65" s="17">
        <v>974535.04</v>
      </c>
      <c r="H65" s="16" t="s">
        <v>31</v>
      </c>
      <c r="I65" s="17">
        <v>305630.7</v>
      </c>
      <c r="J65" s="16">
        <v>35</v>
      </c>
      <c r="K65" s="26">
        <f t="shared" si="5"/>
        <v>0.35</v>
      </c>
    </row>
    <row r="66" spans="1:11" ht="15.75" thickTop="1"/>
    <row r="67" spans="1:11" ht="28.5">
      <c r="A67" s="24" t="s">
        <v>32</v>
      </c>
      <c r="B67" s="24"/>
      <c r="C67" s="24"/>
      <c r="D67" s="24"/>
      <c r="E67" s="24"/>
      <c r="F67" s="24"/>
      <c r="G67" s="24"/>
      <c r="H67" s="24"/>
      <c r="I67" s="24"/>
      <c r="J67" s="24"/>
      <c r="K67" s="27"/>
    </row>
    <row r="68" spans="1:11" ht="21">
      <c r="A68" s="25" t="s">
        <v>38</v>
      </c>
      <c r="B68" s="25"/>
      <c r="C68" s="25"/>
      <c r="D68" s="25"/>
      <c r="E68" s="25"/>
      <c r="F68" s="25"/>
      <c r="G68" s="25"/>
      <c r="H68" s="25"/>
      <c r="I68" s="25"/>
      <c r="J68" s="25"/>
      <c r="K68" s="28"/>
    </row>
    <row r="70" spans="1:11">
      <c r="A70" s="315" t="s">
        <v>20</v>
      </c>
      <c r="B70" s="315"/>
      <c r="C70" s="315"/>
      <c r="D70" s="315"/>
      <c r="E70" s="23"/>
      <c r="F70" s="22"/>
      <c r="G70" s="315" t="s">
        <v>33</v>
      </c>
      <c r="H70" s="315"/>
      <c r="I70" s="315"/>
      <c r="J70" s="315"/>
      <c r="K70" s="29"/>
    </row>
    <row r="72" spans="1:11">
      <c r="A72" s="316" t="s">
        <v>34</v>
      </c>
      <c r="B72" s="316"/>
      <c r="C72" s="316"/>
      <c r="D72" s="316"/>
      <c r="E72" s="19"/>
      <c r="G72" s="316" t="s">
        <v>35</v>
      </c>
      <c r="H72" s="316"/>
      <c r="I72" s="316"/>
      <c r="J72" s="316"/>
    </row>
    <row r="73" spans="1:11" ht="15.75" thickBot="1"/>
    <row r="74" spans="1:11" ht="15.75" thickTop="1">
      <c r="A74" s="18" t="s">
        <v>23</v>
      </c>
      <c r="B74" s="18" t="s">
        <v>23</v>
      </c>
      <c r="C74" s="18" t="s">
        <v>23</v>
      </c>
      <c r="D74" s="12"/>
      <c r="E74" s="14"/>
      <c r="G74" s="18" t="s">
        <v>23</v>
      </c>
      <c r="H74" s="18" t="s">
        <v>23</v>
      </c>
      <c r="I74" s="18" t="s">
        <v>23</v>
      </c>
      <c r="J74" s="12"/>
    </row>
    <row r="75" spans="1:11">
      <c r="A75" s="14" t="s">
        <v>24</v>
      </c>
      <c r="B75" s="14" t="s">
        <v>25</v>
      </c>
      <c r="C75" s="14" t="s">
        <v>26</v>
      </c>
      <c r="D75" s="14" t="s">
        <v>27</v>
      </c>
      <c r="E75" s="14"/>
      <c r="F75" t="s">
        <v>28</v>
      </c>
      <c r="G75" s="14" t="s">
        <v>24</v>
      </c>
      <c r="H75" s="14" t="s">
        <v>25</v>
      </c>
      <c r="I75" s="14" t="s">
        <v>26</v>
      </c>
      <c r="J75" s="14" t="s">
        <v>27</v>
      </c>
      <c r="K75" s="26" t="s">
        <v>27</v>
      </c>
    </row>
    <row r="76" spans="1:11" ht="15.75" thickBot="1">
      <c r="A76" s="16" t="s">
        <v>29</v>
      </c>
      <c r="B76" s="16" t="s">
        <v>29</v>
      </c>
      <c r="C76" s="16" t="s">
        <v>29</v>
      </c>
      <c r="D76" s="16" t="s">
        <v>30</v>
      </c>
      <c r="E76" s="26" t="s">
        <v>30</v>
      </c>
      <c r="G76" s="16" t="s">
        <v>29</v>
      </c>
      <c r="H76" s="16" t="s">
        <v>29</v>
      </c>
      <c r="I76" s="16" t="s">
        <v>29</v>
      </c>
      <c r="J76" s="16" t="s">
        <v>30</v>
      </c>
      <c r="K76" s="26" t="s">
        <v>30</v>
      </c>
    </row>
    <row r="77" spans="1:11" ht="15.75" thickTop="1">
      <c r="A77" s="12">
        <v>0.01</v>
      </c>
      <c r="B77" s="12">
        <v>644.58000000000004</v>
      </c>
      <c r="C77" s="12">
        <v>0</v>
      </c>
      <c r="D77" s="12">
        <v>1.92</v>
      </c>
      <c r="E77" s="26">
        <f t="shared" ref="E77:E87" si="6">D77/100</f>
        <v>1.9199999999999998E-2</v>
      </c>
      <c r="G77" s="12">
        <v>0.01</v>
      </c>
      <c r="H77" s="13">
        <v>1933.74</v>
      </c>
      <c r="I77" s="12">
        <v>0</v>
      </c>
      <c r="J77" s="12">
        <v>1.92</v>
      </c>
      <c r="K77" s="26">
        <f t="shared" ref="K77:K87" si="7">J77/100</f>
        <v>1.9199999999999998E-2</v>
      </c>
    </row>
    <row r="78" spans="1:11">
      <c r="A78" s="14">
        <v>644.59</v>
      </c>
      <c r="B78" s="15">
        <v>5470.92</v>
      </c>
      <c r="C78" s="14">
        <v>12.38</v>
      </c>
      <c r="D78" s="14">
        <v>6.4</v>
      </c>
      <c r="E78" s="26">
        <f t="shared" si="6"/>
        <v>6.4000000000000001E-2</v>
      </c>
      <c r="G78" s="15">
        <v>1933.75</v>
      </c>
      <c r="H78" s="15">
        <v>16412.759999999998</v>
      </c>
      <c r="I78" s="14">
        <v>37.14</v>
      </c>
      <c r="J78" s="14">
        <v>6.4</v>
      </c>
      <c r="K78" s="26">
        <f t="shared" si="7"/>
        <v>6.4000000000000001E-2</v>
      </c>
    </row>
    <row r="79" spans="1:11">
      <c r="A79" s="15">
        <v>5470.93</v>
      </c>
      <c r="B79" s="15">
        <v>9614.66</v>
      </c>
      <c r="C79" s="14">
        <v>321.26</v>
      </c>
      <c r="D79" s="14">
        <v>10.88</v>
      </c>
      <c r="E79" s="26">
        <f t="shared" si="6"/>
        <v>0.10880000000000001</v>
      </c>
      <c r="G79" s="15">
        <v>16412.77</v>
      </c>
      <c r="H79" s="15">
        <v>28843.98</v>
      </c>
      <c r="I79" s="15">
        <v>963.78</v>
      </c>
      <c r="J79" s="14">
        <v>10.88</v>
      </c>
      <c r="K79" s="26">
        <f t="shared" si="7"/>
        <v>0.10880000000000001</v>
      </c>
    </row>
    <row r="80" spans="1:11">
      <c r="A80" s="15">
        <v>9614.67</v>
      </c>
      <c r="B80" s="15">
        <v>11176.62</v>
      </c>
      <c r="C80" s="14">
        <v>772.1</v>
      </c>
      <c r="D80" s="14">
        <v>16</v>
      </c>
      <c r="E80" s="26">
        <f t="shared" si="6"/>
        <v>0.16</v>
      </c>
      <c r="G80" s="15">
        <v>28843.99</v>
      </c>
      <c r="H80" s="15">
        <v>33529.86</v>
      </c>
      <c r="I80" s="15">
        <v>2316.3000000000002</v>
      </c>
      <c r="J80" s="14">
        <v>16</v>
      </c>
      <c r="K80" s="26">
        <f t="shared" si="7"/>
        <v>0.16</v>
      </c>
    </row>
    <row r="81" spans="1:11">
      <c r="A81" s="15">
        <v>11176.63</v>
      </c>
      <c r="B81" s="15">
        <v>13381.47</v>
      </c>
      <c r="C81" s="15">
        <v>1022.01</v>
      </c>
      <c r="D81" s="14">
        <v>17.920000000000002</v>
      </c>
      <c r="E81" s="26">
        <f t="shared" si="6"/>
        <v>0.17920000000000003</v>
      </c>
      <c r="G81" s="15">
        <v>33529.870000000003</v>
      </c>
      <c r="H81" s="15">
        <v>40144.410000000003</v>
      </c>
      <c r="I81" s="15">
        <v>3066.03</v>
      </c>
      <c r="J81" s="14">
        <v>17.920000000000002</v>
      </c>
      <c r="K81" s="26">
        <f t="shared" si="7"/>
        <v>0.17920000000000003</v>
      </c>
    </row>
    <row r="82" spans="1:11">
      <c r="A82" s="15">
        <v>13381.48</v>
      </c>
      <c r="B82" s="15">
        <v>26988.5</v>
      </c>
      <c r="C82" s="15">
        <v>1417.12</v>
      </c>
      <c r="D82" s="14">
        <v>21.36</v>
      </c>
      <c r="E82" s="26">
        <f t="shared" si="6"/>
        <v>0.21359999999999998</v>
      </c>
      <c r="G82" s="15">
        <v>40144.42</v>
      </c>
      <c r="H82" s="15">
        <v>80965.5</v>
      </c>
      <c r="I82" s="15">
        <v>4251.3599999999997</v>
      </c>
      <c r="J82" s="14">
        <v>21.36</v>
      </c>
      <c r="K82" s="26">
        <f t="shared" si="7"/>
        <v>0.21359999999999998</v>
      </c>
    </row>
    <row r="83" spans="1:11">
      <c r="A83" s="15">
        <v>26988.51</v>
      </c>
      <c r="B83" s="15">
        <v>42537.58</v>
      </c>
      <c r="C83" s="15">
        <v>4323.58</v>
      </c>
      <c r="D83" s="14">
        <v>23.52</v>
      </c>
      <c r="E83" s="26">
        <f t="shared" si="6"/>
        <v>0.23519999999999999</v>
      </c>
      <c r="G83" s="15">
        <v>80965.509999999995</v>
      </c>
      <c r="H83" s="15">
        <v>127612.74</v>
      </c>
      <c r="I83" s="15">
        <v>12970.74</v>
      </c>
      <c r="J83" s="14">
        <v>23.52</v>
      </c>
      <c r="K83" s="26">
        <f t="shared" si="7"/>
        <v>0.23519999999999999</v>
      </c>
    </row>
    <row r="84" spans="1:11">
      <c r="A84" s="15">
        <v>42537.59</v>
      </c>
      <c r="B84" s="15">
        <v>81211.25</v>
      </c>
      <c r="C84" s="15">
        <v>7980.73</v>
      </c>
      <c r="D84" s="14">
        <v>30</v>
      </c>
      <c r="E84" s="26">
        <f t="shared" si="6"/>
        <v>0.3</v>
      </c>
      <c r="G84" s="15">
        <v>127612.75</v>
      </c>
      <c r="H84" s="15">
        <v>243633.75</v>
      </c>
      <c r="I84" s="15">
        <v>23942.19</v>
      </c>
      <c r="J84" s="14">
        <v>30</v>
      </c>
      <c r="K84" s="26">
        <f t="shared" si="7"/>
        <v>0.3</v>
      </c>
    </row>
    <row r="85" spans="1:11">
      <c r="A85" s="15">
        <v>81211.259999999995</v>
      </c>
      <c r="B85" s="15">
        <v>108281.67</v>
      </c>
      <c r="C85" s="15">
        <v>19582.830000000002</v>
      </c>
      <c r="D85" s="14">
        <v>32</v>
      </c>
      <c r="E85" s="26">
        <f t="shared" si="6"/>
        <v>0.32</v>
      </c>
      <c r="G85" s="15">
        <v>243633.76</v>
      </c>
      <c r="H85" s="15">
        <v>324845.01</v>
      </c>
      <c r="I85" s="15">
        <v>58748.49</v>
      </c>
      <c r="J85" s="14">
        <v>32</v>
      </c>
      <c r="K85" s="26">
        <f t="shared" si="7"/>
        <v>0.32</v>
      </c>
    </row>
    <row r="86" spans="1:11">
      <c r="A86" s="15">
        <v>108281.68</v>
      </c>
      <c r="B86" s="15">
        <v>324845.01</v>
      </c>
      <c r="C86" s="15">
        <v>28245.360000000001</v>
      </c>
      <c r="D86" s="14">
        <v>34</v>
      </c>
      <c r="E86" s="26">
        <f t="shared" si="6"/>
        <v>0.34</v>
      </c>
      <c r="G86" s="15">
        <v>324845.02</v>
      </c>
      <c r="H86" s="15">
        <v>974535.03</v>
      </c>
      <c r="I86" s="15">
        <v>84736.08</v>
      </c>
      <c r="J86" s="14">
        <v>34</v>
      </c>
      <c r="K86" s="26">
        <f t="shared" si="7"/>
        <v>0.34</v>
      </c>
    </row>
    <row r="87" spans="1:11" ht="15.75" thickBot="1">
      <c r="A87" s="17">
        <v>324845.02</v>
      </c>
      <c r="B87" s="16" t="s">
        <v>31</v>
      </c>
      <c r="C87" s="17">
        <v>101876.9</v>
      </c>
      <c r="D87" s="16">
        <v>35</v>
      </c>
      <c r="E87" s="26">
        <f t="shared" si="6"/>
        <v>0.35</v>
      </c>
      <c r="G87" s="17">
        <v>974535.04</v>
      </c>
      <c r="H87" s="16" t="s">
        <v>31</v>
      </c>
      <c r="I87" s="17">
        <v>305630.7</v>
      </c>
      <c r="J87" s="16">
        <v>35</v>
      </c>
      <c r="K87" s="26">
        <f t="shared" si="7"/>
        <v>0.35</v>
      </c>
    </row>
    <row r="88" spans="1:11" ht="15.75" thickTop="1"/>
    <row r="89" spans="1:11" ht="28.5">
      <c r="A89" s="24" t="s">
        <v>18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ht="21">
      <c r="A90" s="25" t="s">
        <v>19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>
      <c r="A92" s="315" t="s">
        <v>20</v>
      </c>
      <c r="B92" s="315"/>
      <c r="C92" s="315"/>
      <c r="D92" s="315"/>
      <c r="E92" s="23"/>
      <c r="F92" s="22"/>
      <c r="G92" s="315" t="s">
        <v>33</v>
      </c>
      <c r="H92" s="315"/>
      <c r="I92" s="315"/>
      <c r="J92" s="315"/>
      <c r="K92" s="22"/>
    </row>
    <row r="93" spans="1:11">
      <c r="K93"/>
    </row>
    <row r="94" spans="1:11">
      <c r="A94" s="316" t="s">
        <v>21</v>
      </c>
      <c r="B94" s="316"/>
      <c r="C94" s="316"/>
      <c r="D94" s="316"/>
      <c r="E94" s="19"/>
      <c r="G94" s="317" t="s">
        <v>22</v>
      </c>
      <c r="H94" s="317"/>
      <c r="I94" s="317"/>
      <c r="J94" s="317"/>
      <c r="K94"/>
    </row>
    <row r="95" spans="1:11" ht="15.75" thickBot="1">
      <c r="K95"/>
    </row>
    <row r="96" spans="1:11" ht="15.75" thickTop="1">
      <c r="A96" s="18" t="s">
        <v>23</v>
      </c>
      <c r="B96" s="18" t="s">
        <v>23</v>
      </c>
      <c r="C96" s="18" t="s">
        <v>23</v>
      </c>
      <c r="D96" s="12"/>
      <c r="E96" s="14"/>
      <c r="G96" s="18" t="s">
        <v>23</v>
      </c>
      <c r="H96" s="18" t="s">
        <v>23</v>
      </c>
      <c r="I96" s="18" t="s">
        <v>23</v>
      </c>
      <c r="J96" s="12"/>
      <c r="K96"/>
    </row>
    <row r="97" spans="1:11">
      <c r="A97" s="14" t="s">
        <v>24</v>
      </c>
      <c r="B97" s="14" t="s">
        <v>25</v>
      </c>
      <c r="C97" s="14" t="s">
        <v>26</v>
      </c>
      <c r="D97" s="14" t="s">
        <v>27</v>
      </c>
      <c r="E97" s="14"/>
      <c r="F97" t="s">
        <v>28</v>
      </c>
      <c r="G97" s="14" t="s">
        <v>24</v>
      </c>
      <c r="H97" s="14" t="s">
        <v>25</v>
      </c>
      <c r="I97" s="14" t="s">
        <v>26</v>
      </c>
      <c r="J97" s="14" t="s">
        <v>27</v>
      </c>
      <c r="K97" s="14" t="s">
        <v>27</v>
      </c>
    </row>
    <row r="98" spans="1:11" ht="15.75" thickBot="1">
      <c r="A98" s="16" t="s">
        <v>29</v>
      </c>
      <c r="B98" s="16" t="s">
        <v>29</v>
      </c>
      <c r="C98" s="16" t="s">
        <v>29</v>
      </c>
      <c r="D98" s="16" t="s">
        <v>30</v>
      </c>
      <c r="E98" s="14" t="s">
        <v>30</v>
      </c>
      <c r="G98" s="16" t="s">
        <v>29</v>
      </c>
      <c r="H98" s="16" t="s">
        <v>29</v>
      </c>
      <c r="I98" s="16" t="s">
        <v>29</v>
      </c>
      <c r="J98" s="16" t="s">
        <v>30</v>
      </c>
      <c r="K98" s="14" t="s">
        <v>30</v>
      </c>
    </row>
    <row r="99" spans="1:11" ht="15.75" thickTop="1">
      <c r="A99" s="12">
        <v>0.01</v>
      </c>
      <c r="B99" s="12">
        <v>746.04</v>
      </c>
      <c r="C99" s="12">
        <v>0</v>
      </c>
      <c r="D99" s="12">
        <v>1.92</v>
      </c>
      <c r="E99" s="26">
        <f t="shared" ref="E99:E109" si="8">D99/100</f>
        <v>1.9199999999999998E-2</v>
      </c>
      <c r="G99" s="12">
        <v>0.01</v>
      </c>
      <c r="H99" s="13">
        <v>2238.12</v>
      </c>
      <c r="I99" s="12">
        <v>0</v>
      </c>
      <c r="J99" s="12">
        <v>1.92</v>
      </c>
      <c r="K99" s="26">
        <f t="shared" ref="K99:K109" si="9">J99/100</f>
        <v>1.9199999999999998E-2</v>
      </c>
    </row>
    <row r="100" spans="1:11">
      <c r="A100" s="14">
        <v>746.05</v>
      </c>
      <c r="B100" s="15">
        <v>6332.05</v>
      </c>
      <c r="C100" s="14">
        <v>14.32</v>
      </c>
      <c r="D100" s="14">
        <v>6.4</v>
      </c>
      <c r="E100" s="26">
        <f t="shared" si="8"/>
        <v>6.4000000000000001E-2</v>
      </c>
      <c r="G100" s="15">
        <v>2238.13</v>
      </c>
      <c r="H100" s="15">
        <v>18996.150000000001</v>
      </c>
      <c r="I100" s="14">
        <v>42.96</v>
      </c>
      <c r="J100" s="14">
        <v>6.4</v>
      </c>
      <c r="K100" s="26">
        <f t="shared" si="9"/>
        <v>6.4000000000000001E-2</v>
      </c>
    </row>
    <row r="101" spans="1:11">
      <c r="A101" s="15">
        <v>6332.06</v>
      </c>
      <c r="B101" s="15">
        <v>11128.01</v>
      </c>
      <c r="C101" s="14">
        <v>371.83</v>
      </c>
      <c r="D101" s="14">
        <v>10.88</v>
      </c>
      <c r="E101" s="26">
        <f t="shared" si="8"/>
        <v>0.10880000000000001</v>
      </c>
      <c r="G101" s="15">
        <v>18996.16</v>
      </c>
      <c r="H101" s="15">
        <v>33384.03</v>
      </c>
      <c r="I101" s="15">
        <v>1115.49</v>
      </c>
      <c r="J101" s="14">
        <v>10.88</v>
      </c>
      <c r="K101" s="26">
        <f t="shared" si="9"/>
        <v>0.10880000000000001</v>
      </c>
    </row>
    <row r="102" spans="1:11">
      <c r="A102" s="15">
        <v>11128.02</v>
      </c>
      <c r="B102" s="15">
        <v>12935.82</v>
      </c>
      <c r="C102" s="14">
        <v>893.63</v>
      </c>
      <c r="D102" s="14">
        <v>16</v>
      </c>
      <c r="E102" s="26">
        <f t="shared" si="8"/>
        <v>0.16</v>
      </c>
      <c r="G102" s="15">
        <v>33384.04</v>
      </c>
      <c r="H102" s="15">
        <v>38807.46</v>
      </c>
      <c r="I102" s="15">
        <v>2680.89</v>
      </c>
      <c r="J102" s="14">
        <v>16</v>
      </c>
      <c r="K102" s="26">
        <f t="shared" si="9"/>
        <v>0.16</v>
      </c>
    </row>
    <row r="103" spans="1:11">
      <c r="A103" s="15">
        <v>12935.83</v>
      </c>
      <c r="B103" s="15">
        <v>15487.71</v>
      </c>
      <c r="C103" s="15">
        <v>1182.8800000000001</v>
      </c>
      <c r="D103" s="14">
        <v>17.920000000000002</v>
      </c>
      <c r="E103" s="26">
        <f t="shared" si="8"/>
        <v>0.17920000000000003</v>
      </c>
      <c r="G103" s="15">
        <v>38807.47</v>
      </c>
      <c r="H103" s="15">
        <v>46463.13</v>
      </c>
      <c r="I103" s="15">
        <v>3548.64</v>
      </c>
      <c r="J103" s="14">
        <v>17.920000000000002</v>
      </c>
      <c r="K103" s="26">
        <f t="shared" si="9"/>
        <v>0.17920000000000003</v>
      </c>
    </row>
    <row r="104" spans="1:11">
      <c r="A104" s="15">
        <v>15487.72</v>
      </c>
      <c r="B104" s="15">
        <v>31236.49</v>
      </c>
      <c r="C104" s="15">
        <v>1640.18</v>
      </c>
      <c r="D104" s="14">
        <v>21.36</v>
      </c>
      <c r="E104" s="26">
        <f t="shared" si="8"/>
        <v>0.21359999999999998</v>
      </c>
      <c r="G104" s="15">
        <v>46463.14</v>
      </c>
      <c r="H104" s="15">
        <v>93709.47</v>
      </c>
      <c r="I104" s="15">
        <v>4920.54</v>
      </c>
      <c r="J104" s="14">
        <v>21.36</v>
      </c>
      <c r="K104" s="26">
        <f t="shared" si="9"/>
        <v>0.21359999999999998</v>
      </c>
    </row>
    <row r="105" spans="1:11">
      <c r="A105" s="15">
        <v>31236.5</v>
      </c>
      <c r="B105" s="15">
        <v>49233</v>
      </c>
      <c r="C105" s="15">
        <v>5004.12</v>
      </c>
      <c r="D105" s="14">
        <v>23.52</v>
      </c>
      <c r="E105" s="26">
        <f t="shared" si="8"/>
        <v>0.23519999999999999</v>
      </c>
      <c r="G105" s="15">
        <v>93709.48</v>
      </c>
      <c r="H105" s="15">
        <v>147699</v>
      </c>
      <c r="I105" s="15">
        <v>15012.36</v>
      </c>
      <c r="J105" s="14">
        <v>23.52</v>
      </c>
      <c r="K105" s="26">
        <f t="shared" si="9"/>
        <v>0.23519999999999999</v>
      </c>
    </row>
    <row r="106" spans="1:11">
      <c r="A106" s="15">
        <v>49233.01</v>
      </c>
      <c r="B106" s="15">
        <v>93993.9</v>
      </c>
      <c r="C106" s="15">
        <v>9236.89</v>
      </c>
      <c r="D106" s="14">
        <v>30</v>
      </c>
      <c r="E106" s="26">
        <f t="shared" si="8"/>
        <v>0.3</v>
      </c>
      <c r="G106" s="15">
        <v>147699.01</v>
      </c>
      <c r="H106" s="15">
        <v>281981.7</v>
      </c>
      <c r="I106" s="15">
        <v>27710.67</v>
      </c>
      <c r="J106" s="14">
        <v>30</v>
      </c>
      <c r="K106" s="26">
        <f t="shared" si="9"/>
        <v>0.3</v>
      </c>
    </row>
    <row r="107" spans="1:11">
      <c r="A107" s="15">
        <v>93993.91</v>
      </c>
      <c r="B107" s="15">
        <v>125325.2</v>
      </c>
      <c r="C107" s="15">
        <v>22665.17</v>
      </c>
      <c r="D107" s="14">
        <v>32</v>
      </c>
      <c r="E107" s="26">
        <f t="shared" si="8"/>
        <v>0.32</v>
      </c>
      <c r="G107" s="15">
        <v>281981.71000000002</v>
      </c>
      <c r="H107" s="15">
        <v>375975.6</v>
      </c>
      <c r="I107" s="15">
        <v>67995.509999999995</v>
      </c>
      <c r="J107" s="14">
        <v>32</v>
      </c>
      <c r="K107" s="26">
        <f t="shared" si="9"/>
        <v>0.32</v>
      </c>
    </row>
    <row r="108" spans="1:11">
      <c r="A108" s="15">
        <v>125325.21</v>
      </c>
      <c r="B108" s="15">
        <v>375975.61</v>
      </c>
      <c r="C108" s="15">
        <v>32691.18</v>
      </c>
      <c r="D108" s="14">
        <v>34</v>
      </c>
      <c r="E108" s="26">
        <f t="shared" si="8"/>
        <v>0.34</v>
      </c>
      <c r="G108" s="15">
        <v>375975.61</v>
      </c>
      <c r="H108" s="15">
        <v>1127926.83</v>
      </c>
      <c r="I108" s="15">
        <v>98073.54</v>
      </c>
      <c r="J108" s="14">
        <v>34</v>
      </c>
      <c r="K108" s="26">
        <f t="shared" si="9"/>
        <v>0.34</v>
      </c>
    </row>
    <row r="109" spans="1:11" ht="15.75" thickBot="1">
      <c r="A109" s="17">
        <v>375975.62</v>
      </c>
      <c r="B109" s="16" t="s">
        <v>31</v>
      </c>
      <c r="C109" s="17">
        <v>117912.32000000001</v>
      </c>
      <c r="D109" s="16">
        <v>35</v>
      </c>
      <c r="E109" s="26">
        <f t="shared" si="8"/>
        <v>0.35</v>
      </c>
      <c r="G109" s="17">
        <v>1127926.8400000001</v>
      </c>
      <c r="H109" s="16" t="s">
        <v>31</v>
      </c>
      <c r="I109" s="17">
        <v>353736.96000000002</v>
      </c>
      <c r="J109" s="16">
        <v>35</v>
      </c>
      <c r="K109" s="26">
        <f t="shared" si="9"/>
        <v>0.35</v>
      </c>
    </row>
    <row r="110" spans="1:11" ht="15.75" thickTop="1"/>
  </sheetData>
  <mergeCells count="20">
    <mergeCell ref="A4:D4"/>
    <mergeCell ref="G4:J4"/>
    <mergeCell ref="A6:D6"/>
    <mergeCell ref="G6:J6"/>
    <mergeCell ref="A26:D26"/>
    <mergeCell ref="G26:J26"/>
    <mergeCell ref="A28:D28"/>
    <mergeCell ref="G28:J28"/>
    <mergeCell ref="A48:D48"/>
    <mergeCell ref="G48:J48"/>
    <mergeCell ref="A50:D50"/>
    <mergeCell ref="G50:J50"/>
    <mergeCell ref="A70:D70"/>
    <mergeCell ref="G70:J70"/>
    <mergeCell ref="A72:D72"/>
    <mergeCell ref="G72:J72"/>
    <mergeCell ref="G94:J94"/>
    <mergeCell ref="A94:D94"/>
    <mergeCell ref="A92:D92"/>
    <mergeCell ref="G92:J9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F9EB-DA7E-426A-A3BB-D9A767366BDE}">
  <dimension ref="A1:B72"/>
  <sheetViews>
    <sheetView workbookViewId="0">
      <selection activeCell="D11" sqref="D11"/>
    </sheetView>
  </sheetViews>
  <sheetFormatPr baseColWidth="10" defaultRowHeight="15"/>
  <cols>
    <col min="1" max="1" width="12.5703125" style="247" customWidth="1"/>
    <col min="2" max="2" width="19.28515625" customWidth="1"/>
  </cols>
  <sheetData>
    <row r="1" spans="1:2" ht="18.75">
      <c r="A1" s="242" t="s">
        <v>49</v>
      </c>
    </row>
    <row r="3" spans="1:2">
      <c r="A3" s="243" t="s">
        <v>50</v>
      </c>
    </row>
    <row r="4" spans="1:2">
      <c r="A4" s="244" t="s">
        <v>51</v>
      </c>
    </row>
    <row r="6" spans="1:2">
      <c r="A6" s="243" t="s">
        <v>52</v>
      </c>
    </row>
    <row r="8" spans="1:2" s="248" customFormat="1">
      <c r="A8" s="244" t="s">
        <v>53</v>
      </c>
    </row>
    <row r="10" spans="1:2" ht="45">
      <c r="A10" s="254" t="s">
        <v>54</v>
      </c>
      <c r="B10" s="255" t="s">
        <v>55</v>
      </c>
    </row>
    <row r="11" spans="1:2" ht="30">
      <c r="A11" s="254" t="s">
        <v>56</v>
      </c>
      <c r="B11" s="256" t="s">
        <v>57</v>
      </c>
    </row>
    <row r="12" spans="1:2">
      <c r="A12" s="257" t="s">
        <v>58</v>
      </c>
      <c r="B12" s="258" t="s">
        <v>59</v>
      </c>
    </row>
    <row r="13" spans="1:2">
      <c r="A13" s="245">
        <v>43466</v>
      </c>
      <c r="B13" s="246">
        <v>103.108</v>
      </c>
    </row>
    <row r="14" spans="1:2">
      <c r="A14" s="245">
        <v>43497</v>
      </c>
      <c r="B14" s="246">
        <v>103.07899999999999</v>
      </c>
    </row>
    <row r="15" spans="1:2">
      <c r="A15" s="245">
        <v>43525</v>
      </c>
      <c r="B15" s="246">
        <v>103.476</v>
      </c>
    </row>
    <row r="16" spans="1:2">
      <c r="A16" s="245">
        <v>43556</v>
      </c>
      <c r="B16" s="246">
        <v>103.53100000000001</v>
      </c>
    </row>
    <row r="17" spans="1:2">
      <c r="A17" s="245">
        <v>43586</v>
      </c>
      <c r="B17" s="246">
        <v>103.233</v>
      </c>
    </row>
    <row r="18" spans="1:2">
      <c r="A18" s="245">
        <v>43617</v>
      </c>
      <c r="B18" s="246">
        <v>103.29900000000001</v>
      </c>
    </row>
    <row r="19" spans="1:2">
      <c r="A19" s="245">
        <v>43647</v>
      </c>
      <c r="B19" s="246">
        <v>103.687</v>
      </c>
    </row>
    <row r="20" spans="1:2">
      <c r="A20" s="245">
        <v>43678</v>
      </c>
      <c r="B20" s="246">
        <v>103.67</v>
      </c>
    </row>
    <row r="21" spans="1:2">
      <c r="A21" s="245">
        <v>43709</v>
      </c>
      <c r="B21" s="246">
        <v>103.94199999999999</v>
      </c>
    </row>
    <row r="22" spans="1:2">
      <c r="A22" s="245">
        <v>43739</v>
      </c>
      <c r="B22" s="246">
        <v>104.503</v>
      </c>
    </row>
    <row r="23" spans="1:2">
      <c r="A23" s="245">
        <v>43770</v>
      </c>
      <c r="B23" s="246">
        <v>105.346</v>
      </c>
    </row>
    <row r="24" spans="1:2">
      <c r="A24" s="245">
        <v>43800</v>
      </c>
      <c r="B24" s="246">
        <v>105.934</v>
      </c>
    </row>
    <row r="25" spans="1:2">
      <c r="A25" s="245">
        <v>43831</v>
      </c>
      <c r="B25" s="246">
        <v>106.447</v>
      </c>
    </row>
    <row r="26" spans="1:2">
      <c r="A26" s="245">
        <v>43862</v>
      </c>
      <c r="B26" s="246">
        <v>106.889</v>
      </c>
    </row>
    <row r="27" spans="1:2">
      <c r="A27" s="245">
        <v>43891</v>
      </c>
      <c r="B27" s="246">
        <v>106.83799999999999</v>
      </c>
    </row>
    <row r="28" spans="1:2">
      <c r="A28" s="245">
        <v>43922</v>
      </c>
      <c r="B28" s="246">
        <v>105.755</v>
      </c>
    </row>
    <row r="29" spans="1:2">
      <c r="A29" s="245">
        <v>43952</v>
      </c>
      <c r="B29" s="246">
        <v>106.16200000000001</v>
      </c>
    </row>
    <row r="30" spans="1:2">
      <c r="A30" s="245">
        <v>43983</v>
      </c>
      <c r="B30" s="246">
        <v>106.74299999999999</v>
      </c>
    </row>
    <row r="31" spans="1:2">
      <c r="A31" s="245">
        <v>44013</v>
      </c>
      <c r="B31" s="246">
        <v>107.444</v>
      </c>
    </row>
    <row r="32" spans="1:2">
      <c r="A32" s="245">
        <v>44044</v>
      </c>
      <c r="B32" s="246">
        <v>107.867</v>
      </c>
    </row>
    <row r="33" spans="1:2">
      <c r="A33" s="245">
        <v>44075</v>
      </c>
      <c r="B33" s="246">
        <v>108.114</v>
      </c>
    </row>
    <row r="34" spans="1:2">
      <c r="A34" s="245">
        <v>44105</v>
      </c>
      <c r="B34" s="246">
        <v>108.774</v>
      </c>
    </row>
    <row r="35" spans="1:2">
      <c r="A35" s="245">
        <v>44136</v>
      </c>
      <c r="B35" s="246">
        <v>108.85599999999999</v>
      </c>
    </row>
    <row r="36" spans="1:2">
      <c r="A36" s="245">
        <v>44166</v>
      </c>
      <c r="B36" s="246">
        <v>109.271</v>
      </c>
    </row>
    <row r="37" spans="1:2">
      <c r="A37" s="245">
        <v>44197</v>
      </c>
      <c r="B37" s="246">
        <v>110.21</v>
      </c>
    </row>
    <row r="38" spans="1:2">
      <c r="A38" s="245">
        <v>44228</v>
      </c>
      <c r="B38" s="246">
        <v>110.907</v>
      </c>
    </row>
    <row r="39" spans="1:2">
      <c r="A39" s="245">
        <v>44256</v>
      </c>
      <c r="B39" s="246">
        <v>111.824</v>
      </c>
    </row>
    <row r="40" spans="1:2">
      <c r="A40" s="245">
        <v>44287</v>
      </c>
      <c r="B40" s="246">
        <v>112.19</v>
      </c>
    </row>
    <row r="41" spans="1:2">
      <c r="A41" s="245">
        <v>44317</v>
      </c>
      <c r="B41" s="246">
        <v>112.419</v>
      </c>
    </row>
    <row r="42" spans="1:2">
      <c r="A42" s="245">
        <v>44348</v>
      </c>
      <c r="B42" s="246">
        <v>113.018</v>
      </c>
    </row>
    <row r="43" spans="1:2">
      <c r="A43" s="245">
        <v>44378</v>
      </c>
      <c r="B43" s="246">
        <v>113.682</v>
      </c>
    </row>
    <row r="44" spans="1:2">
      <c r="A44" s="245">
        <v>44409</v>
      </c>
      <c r="B44" s="246">
        <v>113.899</v>
      </c>
    </row>
    <row r="45" spans="1:2">
      <c r="A45" s="245">
        <v>44440</v>
      </c>
      <c r="B45" s="246">
        <v>114.601</v>
      </c>
    </row>
    <row r="46" spans="1:2">
      <c r="A46" s="245">
        <v>44470</v>
      </c>
      <c r="B46" s="246">
        <v>115.56100000000001</v>
      </c>
    </row>
    <row r="47" spans="1:2">
      <c r="A47" s="245">
        <v>44501</v>
      </c>
      <c r="B47" s="246">
        <v>116.884</v>
      </c>
    </row>
    <row r="48" spans="1:2">
      <c r="A48" s="245">
        <v>44531</v>
      </c>
      <c r="B48" s="246">
        <v>117.30800000000001</v>
      </c>
    </row>
    <row r="49" spans="1:2">
      <c r="A49" s="245">
        <v>44562</v>
      </c>
      <c r="B49" s="246">
        <v>118.002</v>
      </c>
    </row>
    <row r="50" spans="1:2">
      <c r="A50" s="245">
        <v>44593</v>
      </c>
      <c r="B50" s="246">
        <v>118.98099999999999</v>
      </c>
    </row>
    <row r="51" spans="1:2">
      <c r="A51" s="245">
        <v>44621</v>
      </c>
      <c r="B51" s="246">
        <v>120.15900000000001</v>
      </c>
    </row>
    <row r="52" spans="1:2">
      <c r="A52" s="245">
        <v>44652</v>
      </c>
      <c r="B52" s="246">
        <v>120.809</v>
      </c>
    </row>
    <row r="53" spans="1:2">
      <c r="A53" s="245">
        <v>44682</v>
      </c>
      <c r="B53" s="246">
        <v>121.02200000000001</v>
      </c>
    </row>
    <row r="54" spans="1:2">
      <c r="A54" s="245">
        <v>44713</v>
      </c>
      <c r="B54" s="246">
        <v>122.044</v>
      </c>
    </row>
    <row r="55" spans="1:2">
      <c r="A55" s="245">
        <v>44743</v>
      </c>
      <c r="B55" s="246">
        <v>122.94799999999999</v>
      </c>
    </row>
    <row r="56" spans="1:2">
      <c r="A56" s="245">
        <v>44774</v>
      </c>
      <c r="B56" s="246">
        <v>123.803</v>
      </c>
    </row>
    <row r="57" spans="1:2">
      <c r="A57" s="245">
        <v>44805</v>
      </c>
      <c r="B57" s="246">
        <v>124.571</v>
      </c>
    </row>
    <row r="58" spans="1:2">
      <c r="A58" s="245">
        <v>44835</v>
      </c>
      <c r="B58" s="246">
        <v>125.276</v>
      </c>
    </row>
    <row r="59" spans="1:2">
      <c r="A59" s="245">
        <v>44866</v>
      </c>
      <c r="B59" s="246">
        <v>125.997</v>
      </c>
    </row>
    <row r="60" spans="1:2">
      <c r="A60" s="245">
        <v>44896</v>
      </c>
      <c r="B60" s="246">
        <v>126.47799999999999</v>
      </c>
    </row>
    <row r="61" spans="1:2">
      <c r="A61" s="245">
        <v>44927</v>
      </c>
      <c r="B61" s="246">
        <v>127.336</v>
      </c>
    </row>
    <row r="62" spans="1:2">
      <c r="A62" s="245">
        <v>44958</v>
      </c>
      <c r="B62" s="246">
        <v>128.04599999999999</v>
      </c>
    </row>
    <row r="63" spans="1:2">
      <c r="A63" s="245">
        <v>44986</v>
      </c>
      <c r="B63" s="246">
        <v>128.38900000000001</v>
      </c>
    </row>
    <row r="64" spans="1:2">
      <c r="A64" s="245">
        <v>45017</v>
      </c>
      <c r="B64" s="246">
        <v>128.363</v>
      </c>
    </row>
    <row r="65" spans="1:2">
      <c r="A65" s="245">
        <v>45047</v>
      </c>
      <c r="B65" s="246">
        <v>128.084</v>
      </c>
    </row>
    <row r="66" spans="1:2">
      <c r="A66" s="245">
        <v>45078</v>
      </c>
      <c r="B66" s="246">
        <v>128.214</v>
      </c>
    </row>
    <row r="67" spans="1:2">
      <c r="A67" s="245">
        <v>45108</v>
      </c>
      <c r="B67" s="246">
        <v>128.83199999999999</v>
      </c>
    </row>
    <row r="68" spans="1:2">
      <c r="A68" s="245">
        <v>45139</v>
      </c>
      <c r="B68" s="246">
        <v>129.54499999999999</v>
      </c>
    </row>
    <row r="69" spans="1:2">
      <c r="A69" s="245">
        <v>45170</v>
      </c>
      <c r="B69" s="246">
        <v>129.54499999999999</v>
      </c>
    </row>
    <row r="70" spans="1:2">
      <c r="A70" s="245">
        <v>45200</v>
      </c>
      <c r="B70" s="246">
        <v>129.54499999999999</v>
      </c>
    </row>
    <row r="71" spans="1:2">
      <c r="A71" s="245">
        <v>45231</v>
      </c>
      <c r="B71" s="246">
        <v>129.54499999999999</v>
      </c>
    </row>
    <row r="72" spans="1:2">
      <c r="A72" s="245">
        <v>45261</v>
      </c>
      <c r="B72" s="246">
        <v>129.54499999999999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ISRArrendamiento</vt:lpstr>
      <vt:lpstr>Recargos</vt:lpstr>
      <vt:lpstr>TablasISR</vt:lpstr>
      <vt:lpstr>INPCs</vt:lpstr>
      <vt:lpstr>ISRM</vt:lpstr>
      <vt:lpstr>ISRT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Armando Carrillo Camelo</cp:lastModifiedBy>
  <cp:revision/>
  <cp:lastPrinted>2023-10-04T16:41:05Z</cp:lastPrinted>
  <dcterms:created xsi:type="dcterms:W3CDTF">2023-09-21T16:09:26Z</dcterms:created>
  <dcterms:modified xsi:type="dcterms:W3CDTF">2023-12-01T21:09:10Z</dcterms:modified>
  <cp:category/>
  <cp:contentStatus/>
</cp:coreProperties>
</file>