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IN-R\Reorganización - Insolvencia\3 Plantillas Pol - Not - Rev Inv Act y Pas NIIF 2\"/>
    </mc:Choice>
  </mc:AlternateContent>
  <xr:revisionPtr revIDLastSave="0" documentId="13_ncr:1_{5D65F062-2EDE-4603-BC79-A095719D8FE1}" xr6:coauthVersionLast="47" xr6:coauthVersionMax="47" xr10:uidLastSave="{00000000-0000-0000-0000-000000000000}"/>
  <bookViews>
    <workbookView xWindow="-110" yWindow="-110" windowWidth="19420" windowHeight="11020" tabRatio="957" xr2:uid="{00000000-000D-0000-FFFF-FFFF00000000}"/>
  </bookViews>
  <sheets>
    <sheet name="EMPLEADOS" sheetId="3" r:id="rId1"/>
    <sheet name="IMPUESTOS" sheetId="2" r:id="rId2"/>
    <sheet name="PARAFISCALES" sheetId="23" r:id="rId3"/>
    <sheet name="OBLIGACIONES FINANCIERAS" sheetId="4" r:id="rId4"/>
    <sheet name="CUENTAS POR PAGAR" sheetId="1" r:id="rId5"/>
    <sheet name="RESUMEN" sheetId="5" r:id="rId6"/>
    <sheet name="ACCIONISTAS" sheetId="11" r:id="rId7"/>
    <sheet name="PROCESOS EN CONTRA" sheetId="21" r:id="rId8"/>
  </sheets>
  <definedNames>
    <definedName name="_xlnm._FilterDatabase" localSheetId="4" hidden="1">'CUENTAS POR PAGAR'!$B$10:$N$10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M12" i="1"/>
  <c r="M11" i="1"/>
  <c r="K9" i="4"/>
  <c r="I16" i="3"/>
  <c r="J16" i="3" s="1"/>
  <c r="I15" i="3"/>
  <c r="J15" i="3" s="1"/>
  <c r="I14" i="3"/>
  <c r="J14" i="3" s="1"/>
  <c r="I13" i="3"/>
  <c r="J13" i="3" s="1"/>
  <c r="J13" i="2"/>
  <c r="K13" i="2" s="1"/>
  <c r="K12" i="2"/>
  <c r="J12" i="2"/>
  <c r="J11" i="2"/>
  <c r="K11" i="2" s="1"/>
  <c r="N13" i="4" l="1"/>
  <c r="B7" i="1"/>
  <c r="G5" i="1"/>
  <c r="G4" i="1"/>
  <c r="B6" i="4"/>
  <c r="K11" i="4" s="1"/>
  <c r="L11" i="4" s="1"/>
  <c r="H4" i="4"/>
  <c r="H3" i="4"/>
  <c r="B7" i="23"/>
  <c r="L23" i="1"/>
  <c r="K23" i="1"/>
  <c r="M21" i="1"/>
  <c r="M19" i="1"/>
  <c r="M18" i="1"/>
  <c r="M16" i="1"/>
  <c r="L16" i="1"/>
  <c r="K16" i="1"/>
  <c r="M13" i="4"/>
  <c r="O12" i="4"/>
  <c r="O11" i="4"/>
  <c r="O10" i="4"/>
  <c r="O9" i="4"/>
  <c r="F49" i="2"/>
  <c r="H46" i="2"/>
  <c r="N15" i="2"/>
  <c r="L15" i="2"/>
  <c r="K17" i="3"/>
  <c r="B10" i="3"/>
  <c r="B7" i="2" s="1"/>
  <c r="G8" i="3"/>
  <c r="G5" i="2" s="1"/>
  <c r="G7" i="3"/>
  <c r="G4" i="2" s="1"/>
  <c r="I20" i="1" l="1"/>
  <c r="J20" i="1" s="1"/>
  <c r="I19" i="1"/>
  <c r="J19" i="1" s="1"/>
  <c r="I18" i="1"/>
  <c r="J18" i="1" s="1"/>
  <c r="J23" i="1" s="1"/>
  <c r="I21" i="1"/>
  <c r="J21" i="1" s="1"/>
  <c r="K25" i="1"/>
  <c r="I14" i="1"/>
  <c r="J14" i="1" s="1"/>
  <c r="I13" i="1"/>
  <c r="J13" i="1" s="1"/>
  <c r="I12" i="1"/>
  <c r="J12" i="1" s="1"/>
  <c r="I11" i="1"/>
  <c r="J11" i="1" s="1"/>
  <c r="J16" i="1" s="1"/>
  <c r="M23" i="1"/>
  <c r="M25" i="1" s="1"/>
  <c r="L25" i="1"/>
  <c r="K12" i="4"/>
  <c r="L12" i="4" s="1"/>
  <c r="J10" i="2"/>
  <c r="K10" i="2" s="1"/>
  <c r="L9" i="4"/>
  <c r="L13" i="4" s="1"/>
  <c r="K10" i="4"/>
  <c r="L10" i="4" s="1"/>
  <c r="O13" i="4"/>
  <c r="J17" i="3"/>
  <c r="J25" i="1" l="1"/>
  <c r="K15" i="2"/>
  <c r="M15" i="2"/>
  <c r="D22" i="11" l="1"/>
  <c r="B4" i="21" l="1"/>
  <c r="B3" i="21"/>
  <c r="B2" i="21"/>
  <c r="D28" i="11"/>
  <c r="E27" i="11"/>
  <c r="D27" i="11"/>
  <c r="C27" i="11"/>
  <c r="B27" i="11"/>
  <c r="H8" i="11"/>
  <c r="F8" i="11"/>
  <c r="E28" i="11" l="1"/>
  <c r="B28" i="11"/>
  <c r="I6" i="11"/>
  <c r="D15" i="11"/>
  <c r="C28" i="11"/>
  <c r="D35" i="5"/>
  <c r="C35" i="5"/>
  <c r="E14" i="5"/>
  <c r="D14" i="5"/>
  <c r="F11" i="5"/>
  <c r="E11" i="5"/>
  <c r="D11" i="5"/>
  <c r="D10" i="5"/>
  <c r="G5" i="23"/>
  <c r="G4" i="23"/>
  <c r="I8" i="11" l="1"/>
  <c r="M13" i="23" l="1"/>
  <c r="M12" i="23"/>
  <c r="M11" i="23"/>
  <c r="M10" i="23"/>
  <c r="I13" i="23"/>
  <c r="J13" i="23" s="1"/>
  <c r="I12" i="23"/>
  <c r="J12" i="23" s="1"/>
  <c r="I11" i="23"/>
  <c r="J11" i="23" s="1"/>
  <c r="L14" i="23" l="1"/>
  <c r="K14" i="23"/>
  <c r="B1" i="23"/>
  <c r="C1" i="23" s="1"/>
  <c r="D1" i="23" s="1"/>
  <c r="E1" i="23" s="1"/>
  <c r="F1" i="23" s="1"/>
  <c r="G1" i="23" s="1"/>
  <c r="H1" i="23" s="1"/>
  <c r="I1" i="23" s="1"/>
  <c r="J1" i="23" s="1"/>
  <c r="K1" i="23" s="1"/>
  <c r="L1" i="23" s="1"/>
  <c r="M1" i="23" s="1"/>
  <c r="K16" i="23" l="1"/>
  <c r="D12" i="5" s="1"/>
  <c r="L16" i="23"/>
  <c r="E12" i="5" s="1"/>
  <c r="M14" i="23"/>
  <c r="M16" i="23" s="1"/>
  <c r="C34" i="5"/>
  <c r="D34" i="5"/>
  <c r="I10" i="23"/>
  <c r="J10" i="23" s="1"/>
  <c r="J14" i="23" l="1"/>
  <c r="J16" i="23" s="1"/>
  <c r="F34" i="5"/>
  <c r="E31" i="5" l="1"/>
  <c r="D31" i="5"/>
  <c r="E33" i="5"/>
  <c r="D33" i="5"/>
  <c r="B8" i="5" l="1"/>
  <c r="C7" i="5"/>
  <c r="C6" i="5"/>
  <c r="B30" i="5"/>
  <c r="D29" i="5"/>
  <c r="D28" i="5"/>
  <c r="F14" i="5" l="1"/>
  <c r="C33" i="5" l="1"/>
  <c r="F33" i="5" l="1"/>
  <c r="C31" i="5"/>
  <c r="B31" i="5"/>
  <c r="C32" i="5"/>
  <c r="F32" i="5" l="1"/>
  <c r="F15" i="5" l="1"/>
  <c r="D21" i="5" s="1"/>
  <c r="E37" i="5" l="1"/>
  <c r="F35" i="5" l="1"/>
  <c r="D13" i="5" l="1"/>
  <c r="D15" i="5" s="1"/>
  <c r="C36" i="5"/>
  <c r="C37" i="5" s="1"/>
  <c r="D19" i="5" l="1"/>
  <c r="E13" i="5" l="1"/>
  <c r="E15" i="5" s="1"/>
  <c r="D36" i="5"/>
  <c r="D37" i="5" s="1"/>
  <c r="D20" i="5" l="1"/>
  <c r="D22" i="5" s="1"/>
  <c r="E23" i="5" s="1"/>
  <c r="F16" i="5"/>
  <c r="F36" i="5"/>
  <c r="F37" i="5" s="1"/>
  <c r="F38" i="5" l="1"/>
</calcChain>
</file>

<file path=xl/sharedStrings.xml><?xml version="1.0" encoding="utf-8"?>
<sst xmlns="http://schemas.openxmlformats.org/spreadsheetml/2006/main" count="239" uniqueCount="174">
  <si>
    <t xml:space="preserve">      </t>
  </si>
  <si>
    <t>INVENTARIO DE PASIVOS</t>
  </si>
  <si>
    <t>OBLIGACIONES FINANCIERAS</t>
  </si>
  <si>
    <t>Nombre</t>
  </si>
  <si>
    <t>Nit</t>
  </si>
  <si>
    <t>Ciudad</t>
  </si>
  <si>
    <t>Direccion</t>
  </si>
  <si>
    <t>Concepto</t>
  </si>
  <si>
    <t>Vencido a mas de 90 dias</t>
  </si>
  <si>
    <t>Interes</t>
  </si>
  <si>
    <t>TOTALES</t>
  </si>
  <si>
    <t>INVENTARIO DE DE PASIVOS</t>
  </si>
  <si>
    <t>CUENTAS POR PAGAR COMERCIALES Y OTRAS CUENTAS POR PAGAR</t>
  </si>
  <si>
    <t>Cuenta</t>
  </si>
  <si>
    <t>Dias Vencidos</t>
  </si>
  <si>
    <t>TOTAL PROVEEDORES Y OTRAS CUENTAS POR PAGAR</t>
  </si>
  <si>
    <t>PASIVOS POR IMPUESTOS CORRIENTES</t>
  </si>
  <si>
    <t>Intereses</t>
  </si>
  <si>
    <t>BENEFICIO DE EMPLEADOS</t>
  </si>
  <si>
    <t>Cedula</t>
  </si>
  <si>
    <t>Detalle</t>
  </si>
  <si>
    <t>RESUMEN PASIVOS</t>
  </si>
  <si>
    <t>Numero formulario</t>
  </si>
  <si>
    <t>No Obligacion</t>
  </si>
  <si>
    <t>ANEXO No. PAS-01</t>
  </si>
  <si>
    <t>ANEXO No. PAS-02</t>
  </si>
  <si>
    <t>ANEXO No. PAS-03</t>
  </si>
  <si>
    <t>ANEXO No. PAS-04</t>
  </si>
  <si>
    <t>Días Vencidos</t>
  </si>
  <si>
    <t>Vencido a Más de 90 días</t>
  </si>
  <si>
    <t>Capital Vencido a Más de 90 Días</t>
  </si>
  <si>
    <t>ACCIONISTAS</t>
  </si>
  <si>
    <t xml:space="preserve"> NIT / Cédula </t>
  </si>
  <si>
    <t>PORCENTAJE</t>
  </si>
  <si>
    <t xml:space="preserve"> VALOR UNITARIO </t>
  </si>
  <si>
    <t>TOTAL</t>
  </si>
  <si>
    <t>N° de Identificación</t>
  </si>
  <si>
    <t>(Este documento debe ser firmado)</t>
  </si>
  <si>
    <t xml:space="preserve">Firmas: </t>
  </si>
  <si>
    <t>TOTAL PASIVO</t>
  </si>
  <si>
    <t>TOTAL PATRIMONIO</t>
  </si>
  <si>
    <t>iva generado</t>
  </si>
  <si>
    <t>diferencia en el iva por pagar</t>
  </si>
  <si>
    <t>diferencia en  ind y come xpagar</t>
  </si>
  <si>
    <t>intereses</t>
  </si>
  <si>
    <t>falta contabilizar</t>
  </si>
  <si>
    <t>EMPRESA:</t>
  </si>
  <si>
    <t>QUI1</t>
  </si>
  <si>
    <t>QUI2</t>
  </si>
  <si>
    <t>ENF1</t>
  </si>
  <si>
    <t>ENF2</t>
  </si>
  <si>
    <t>FIS2</t>
  </si>
  <si>
    <t>PASIVOS (Intereses)</t>
  </si>
  <si>
    <t>Saldo Acreencia (K + I)</t>
  </si>
  <si>
    <t>LAB1</t>
  </si>
  <si>
    <t>LAB2</t>
  </si>
  <si>
    <t>LAB3</t>
  </si>
  <si>
    <t>FIS1</t>
  </si>
  <si>
    <t>ACC1</t>
  </si>
  <si>
    <t>Patrimonio de los accionistas - capital suscrito y pagado</t>
  </si>
  <si>
    <t>Resultado del ejercicio</t>
  </si>
  <si>
    <t>CUENTA</t>
  </si>
  <si>
    <t>FECHA DE CORTE</t>
  </si>
  <si>
    <t>VALOR</t>
  </si>
  <si>
    <t>PATRIMONIO SEGÚN ESTADOS FINANCIEROS ULTIMO CORTE</t>
  </si>
  <si>
    <t>Demandante</t>
  </si>
  <si>
    <t>Número de Radicación</t>
  </si>
  <si>
    <t>Valor Intereses</t>
  </si>
  <si>
    <t>SUBTOTALES</t>
  </si>
  <si>
    <t>Valor Capital reconocido en el inventario de pasivos</t>
  </si>
  <si>
    <t>Valor Total Por Clase</t>
  </si>
  <si>
    <t>TABLA PARA INSERTAR EN EL DOCUMENTO DE SOLICITUD DE ADMISIÓN</t>
  </si>
  <si>
    <t>SUBTOTAL QUIROGRAFARIOS</t>
  </si>
  <si>
    <t>Sanciones</t>
  </si>
  <si>
    <t>Valor Sanciones</t>
  </si>
  <si>
    <t>ID #</t>
  </si>
  <si>
    <t>Fecha desde que está en Mora</t>
  </si>
  <si>
    <t>Saldo total de la deuda (Solo Capital)</t>
  </si>
  <si>
    <t>Tasa de Interes pactado (%)</t>
  </si>
  <si>
    <t>ENF3</t>
  </si>
  <si>
    <t>ENF4</t>
  </si>
  <si>
    <t>Fecha Vencimiento de la Factura</t>
  </si>
  <si>
    <t>CRÉDITOS DE CUARTA CLASE (PROVEEDORES)</t>
  </si>
  <si>
    <t>Primera Clase Laboral</t>
  </si>
  <si>
    <t>Primera Clase Fiscal</t>
  </si>
  <si>
    <t>Cuarta Clase (Proveedores Estratégicos)</t>
  </si>
  <si>
    <t>Quinta Clase (Bancos + Otros Acreedores)</t>
  </si>
  <si>
    <t>Fecha de Corte</t>
  </si>
  <si>
    <t>Reservas Obligatorias</t>
  </si>
  <si>
    <t>FIS3</t>
  </si>
  <si>
    <t>FIS4</t>
  </si>
  <si>
    <t>Utilidades Acumuladas</t>
  </si>
  <si>
    <t>LAB4</t>
  </si>
  <si>
    <t>PATRIMONIO (Calculado por sumatoria Eq Contable)</t>
  </si>
  <si>
    <t>Saldo Capital más Intereses</t>
  </si>
  <si>
    <t>REPRESENTACIÓN DE LAS CUENTAS EN EL ESTADO DE SITUACIÓN FINANCIERA</t>
  </si>
  <si>
    <t>PASIVOS</t>
  </si>
  <si>
    <t>Beneficios a Empleados</t>
  </si>
  <si>
    <t>Pasivos por Impuestos</t>
  </si>
  <si>
    <t>Pasivos Financieros</t>
  </si>
  <si>
    <t>Cuentas por pagar a proveedores</t>
  </si>
  <si>
    <t>Otras cuentas por pagar de Origen Comercial</t>
  </si>
  <si>
    <t>Provisiones para pago de Intereses</t>
  </si>
  <si>
    <t>CTRL</t>
  </si>
  <si>
    <t>DIRECCIÓN</t>
  </si>
  <si>
    <t>MUNICIPIO</t>
  </si>
  <si>
    <t>VALOR CON RESPECTO AL PATRIMONIO</t>
  </si>
  <si>
    <t>Demandas de ejecución presentadas por dos (2) o más acreedores para el pago de obligaciones.</t>
  </si>
  <si>
    <t>Fecha de presentación demanda</t>
  </si>
  <si>
    <t>Juzgado</t>
  </si>
  <si>
    <t>Tipo, Clase y Subclase de proceso</t>
  </si>
  <si>
    <t>CONCEPTO</t>
  </si>
  <si>
    <t>PRF1</t>
  </si>
  <si>
    <t>PRF2</t>
  </si>
  <si>
    <t>PRF3</t>
  </si>
  <si>
    <t>PRF4</t>
  </si>
  <si>
    <t>Pasivos Parafiscales</t>
  </si>
  <si>
    <t>Primera Clase Parafiscal</t>
  </si>
  <si>
    <t>PASIVOS PARAFISCALES</t>
  </si>
  <si>
    <t>ANEXO No. PAS-02A</t>
  </si>
  <si>
    <t>TOTAL ACREEDORES PARAFISCALES</t>
  </si>
  <si>
    <t>SUBTOTAL PARAFISCALES</t>
  </si>
  <si>
    <t>NOMBRE</t>
  </si>
  <si>
    <t>CEÉDULA</t>
  </si>
  <si>
    <t>CLASE DE VÍNCULO</t>
  </si>
  <si>
    <t>2 TENER O HABER TENIDO EN LOS ÚLTIMOS AÑOS ACCIONISTAS, SOCIOS O ASOCIADOS COMUNES</t>
  </si>
  <si>
    <t>1 PARENTESCO HASTA 4° GRADO DE CONSAGUÍNIDAD, 2° DE AFINIDAD O ÚNICO CÍVIL</t>
  </si>
  <si>
    <t>ACREEDORES VINCULADOS CON EL DEUDOR</t>
  </si>
  <si>
    <t>Bogotá D.C.</t>
  </si>
  <si>
    <t>TASA DE INTERÉS</t>
  </si>
  <si>
    <t>E.A.</t>
  </si>
  <si>
    <t>ENTIDAD</t>
  </si>
  <si>
    <t>800197268-4</t>
  </si>
  <si>
    <t>899999061-9</t>
  </si>
  <si>
    <t>Carrera 30 # 25 - 90 - Sede Administrativa</t>
  </si>
  <si>
    <t>INT BANCARIO MORA</t>
  </si>
  <si>
    <t>No Factura</t>
  </si>
  <si>
    <t>CRÉDITOS DE QUINTA CLASE (DEMÁS ACREEDORES)</t>
  </si>
  <si>
    <t>BEN</t>
  </si>
  <si>
    <t>PIC</t>
  </si>
  <si>
    <t>PFC</t>
  </si>
  <si>
    <t>OBF</t>
  </si>
  <si>
    <t>CPP</t>
  </si>
  <si>
    <t>CPP1</t>
  </si>
  <si>
    <t>CPP2</t>
  </si>
  <si>
    <t>PASIVOS (Capital)</t>
  </si>
  <si>
    <t>PASIVOS (Sanciones)</t>
  </si>
  <si>
    <t>TOTP</t>
  </si>
  <si>
    <t>DIRECCION DE IMPUESTOS Y ADUANAS NACIONALES DIAN</t>
  </si>
  <si>
    <t xml:space="preserve"> VALOR DE LAS ACCIONES SUSCRITAS Y PAGADAS</t>
  </si>
  <si>
    <t>QUI3</t>
  </si>
  <si>
    <t>PONER A MANO: Pasivos en EEFF</t>
  </si>
  <si>
    <t>DÍAS VENCIDOS</t>
  </si>
  <si>
    <t>TOTAL ACTIVO EN EEFF</t>
  </si>
  <si>
    <t>TOTAL PASIVO EN EEFF</t>
  </si>
  <si>
    <t xml:space="preserve">No. De Obligacion </t>
  </si>
  <si>
    <t>BOGOTA DISTRITO CAPITAL SECRATARÍA DE HACIENDA</t>
  </si>
  <si>
    <t>1. Es importante separar cada uno de los conceptos: Salarios, Primas, Cesantías, Intereses sobre las Cesantías por cada periodo y por cada empleado - Se debe indicar el periodo al cual corresponde (EJ: Salario del 01 de febrero al 30 de Septiembre)</t>
  </si>
  <si>
    <t>3. La casilla No de Obligación es muy importante diligenciarla</t>
  </si>
  <si>
    <t>1. Discriminar el periodo de cada obligación (Ejemplo: IVA segundo cutrimestre del 2024)</t>
  </si>
  <si>
    <t>2. Importante poner el número de formulario con el cual se presentó el impuesto que no se pagó</t>
  </si>
  <si>
    <t>3. Para impuestos que ya están causados, pero no ha vencido el plazo de presentación, se pone "No presentado"</t>
  </si>
  <si>
    <t>NIT: XXX.XXX.XXX</t>
  </si>
  <si>
    <t>DD-MM-AAAA</t>
  </si>
  <si>
    <t>Nombre de la Empresa</t>
  </si>
  <si>
    <t>ACREEDORES PARAFISCALES</t>
  </si>
  <si>
    <t>No Fact o Número de la Obligación</t>
  </si>
  <si>
    <t>PRV1</t>
  </si>
  <si>
    <t>PRV2</t>
  </si>
  <si>
    <t>PRV3</t>
  </si>
  <si>
    <t>PRV4</t>
  </si>
  <si>
    <t>QUI4</t>
  </si>
  <si>
    <t>2. Se deben incluir las deudas parafiscales causadas y por aportes al sistema de SS. Por favor separar deudas por Pensión, Salud, ARL, por cada una de las entidades</t>
  </si>
  <si>
    <r>
      <t>carrera 8 Nº 6C - 38 Edificio </t>
    </r>
    <r>
      <rPr>
        <sz val="7"/>
        <color rgb="FF5F6368"/>
        <rFont val="Calibri"/>
        <family val="2"/>
        <scheme val="minor"/>
      </rPr>
      <t>San Agustín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</si>
</sst>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&quot;$&quot;\ #,##0;\-&quot;$&quot;\ #,##0"/>
    <numFmt numFmtId="165" formatCode="&quot;$&quot;\ #,##0;[Red]\-&quot;$&quot;\ #,##0"/>
    <numFmt numFmtId="166" formatCode="_-&quot;$&quot;\ * #,##0.00_-;\-&quot;$&quot;\ * #,##0.00_-;_-&quot;$&quot;\ * &quot;-&quot;??_-;_-@_-"/>
    <numFmt numFmtId="167" formatCode="_-&quot;$&quot;\ * #,##0_-;\-&quot;$&quot;\ * #,##0_-;_-&quot;$&quot;\ * &quot;-&quot;??_-;_-@_-"/>
    <numFmt numFmtId="168" formatCode="_-* #,##0_-;\-* #,##0_-;_-* &quot;-&quot;??_-;_-@_-"/>
    <numFmt numFmtId="169" formatCode="[$-F800]dddd\,\ mmmm\ dd\,\ yyyy"/>
    <numFmt numFmtId="170" formatCode="&quot;$&quot;\ #,##0"/>
    <numFmt numFmtId="171" formatCode="&quot;$&quot;\ #,##0_);[Red]\(&quot;$&quot;\ #,##0\)"/>
    <numFmt numFmtId="172" formatCode="&quot;$&quot;\ #,##0.00_);\(&quot;$&quot;\ #,##0.00\)"/>
    <numFmt numFmtId="173" formatCode="_(&quot;$&quot;\ * #,##0_);_(&quot;$&quot;\ * \(#,##0\);_(&quot;$&quot;\ * &quot;-&quot;_);_(@_)"/>
    <numFmt numFmtId="174" formatCode="_(&quot;$&quot;\ * #,##0.00_);_(&quot;$&quot;\ * \(#,##0.00\);_(&quot;$&quot;\ * &quot;-&quot;??_);_(@_)"/>
    <numFmt numFmtId="175" formatCode="#,##0_ ;[Red]\-#,##0\ "/>
    <numFmt numFmtId="176" formatCode="[$-240A]d&quot; de &quot;mmmm&quot; de &quot;yyyy;@"/>
    <numFmt numFmtId="177" formatCode="yyyy\-mm\-dd;@"/>
    <numFmt numFmtId="178" formatCode="0_ ;\-0\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3.5"/>
      <color theme="1"/>
      <name val="Arial"/>
      <family val="2"/>
    </font>
    <font>
      <b/>
      <sz val="17.5"/>
      <color theme="1"/>
      <name val="Nirmala UI"/>
      <family val="2"/>
    </font>
    <font>
      <b/>
      <sz val="16"/>
      <color theme="1"/>
      <name val="Nirmala UI"/>
      <family val="2"/>
    </font>
    <font>
      <sz val="9"/>
      <color theme="1"/>
      <name val="Times New Roman"/>
      <family val="1"/>
    </font>
    <font>
      <sz val="3.5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Nirmala UI"/>
      <family val="2"/>
    </font>
    <font>
      <sz val="7"/>
      <color theme="1"/>
      <name val="Calibri"/>
      <family val="2"/>
      <scheme val="minor"/>
    </font>
    <font>
      <sz val="12"/>
      <color theme="1"/>
      <name val="Nirmala UI"/>
      <family val="2"/>
    </font>
    <font>
      <b/>
      <sz val="12"/>
      <color theme="1"/>
      <name val="Nirmala UI"/>
      <family val="2"/>
    </font>
    <font>
      <b/>
      <sz val="11"/>
      <color rgb="FF000000"/>
      <name val="Calibri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name val="MS Sans Serif"/>
    </font>
    <font>
      <b/>
      <sz val="9"/>
      <name val="Microsoft Sans Serif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theme="1"/>
      <name val="Calibri"/>
      <family val="2"/>
      <scheme val="minor"/>
    </font>
    <font>
      <b/>
      <sz val="13"/>
      <color theme="1"/>
      <name val="Nirmala UI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7"/>
      <color rgb="FF4D5156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rgb="FF5F636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5.5"/>
      <color theme="1"/>
      <name val="Calibri"/>
      <family val="2"/>
      <scheme val="minor"/>
    </font>
    <font>
      <sz val="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5" fillId="0" borderId="0"/>
    <xf numFmtId="0" fontId="1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</cellStyleXfs>
  <cellXfs count="38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/>
    <xf numFmtId="167" fontId="0" fillId="0" borderId="0" xfId="2" applyNumberFormat="1" applyFont="1"/>
    <xf numFmtId="10" fontId="0" fillId="0" borderId="0" xfId="3" applyNumberFormat="1" applyFont="1"/>
    <xf numFmtId="0" fontId="13" fillId="0" borderId="0" xfId="0" applyFont="1" applyAlignment="1">
      <alignment horizontal="justify" vertical="center"/>
    </xf>
    <xf numFmtId="167" fontId="0" fillId="0" borderId="0" xfId="0" applyNumberFormat="1"/>
    <xf numFmtId="167" fontId="0" fillId="4" borderId="0" xfId="2" applyNumberFormat="1" applyFont="1" applyFill="1"/>
    <xf numFmtId="167" fontId="10" fillId="4" borderId="10" xfId="2" applyNumberFormat="1" applyFont="1" applyFill="1" applyBorder="1" applyAlignment="1">
      <alignment horizontal="left" vertical="center" wrapText="1"/>
    </xf>
    <xf numFmtId="167" fontId="5" fillId="0" borderId="0" xfId="2" applyNumberFormat="1" applyFont="1" applyBorder="1" applyAlignment="1">
      <alignment vertical="center" wrapText="1"/>
    </xf>
    <xf numFmtId="167" fontId="0" fillId="0" borderId="0" xfId="2" applyNumberFormat="1" applyFont="1" applyBorder="1"/>
    <xf numFmtId="0" fontId="0" fillId="0" borderId="0" xfId="0" applyAlignment="1">
      <alignment vertical="center"/>
    </xf>
    <xf numFmtId="0" fontId="0" fillId="0" borderId="1" xfId="0" applyBorder="1"/>
    <xf numFmtId="0" fontId="10" fillId="0" borderId="0" xfId="0" applyFont="1" applyAlignment="1">
      <alignment horizontal="left" vertical="center" wrapText="1"/>
    </xf>
    <xf numFmtId="0" fontId="0" fillId="0" borderId="34" xfId="0" applyBorder="1"/>
    <xf numFmtId="0" fontId="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9" fillId="0" borderId="0" xfId="0" applyFont="1"/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/>
    </xf>
    <xf numFmtId="165" fontId="23" fillId="0" borderId="1" xfId="0" applyNumberFormat="1" applyFont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vertical="center"/>
    </xf>
    <xf numFmtId="165" fontId="22" fillId="3" borderId="1" xfId="0" applyNumberFormat="1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0" fontId="24" fillId="8" borderId="0" xfId="0" applyFont="1" applyFill="1"/>
    <xf numFmtId="167" fontId="22" fillId="8" borderId="0" xfId="2" applyNumberFormat="1" applyFont="1" applyFill="1" applyBorder="1"/>
    <xf numFmtId="0" fontId="23" fillId="0" borderId="1" xfId="0" applyFont="1" applyBorder="1" applyAlignment="1">
      <alignment vertical="center" wrapText="1"/>
    </xf>
    <xf numFmtId="14" fontId="23" fillId="0" borderId="1" xfId="0" applyNumberFormat="1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14" fontId="23" fillId="0" borderId="29" xfId="0" applyNumberFormat="1" applyFont="1" applyBorder="1" applyAlignment="1">
      <alignment vertical="center" wrapText="1"/>
    </xf>
    <xf numFmtId="167" fontId="10" fillId="4" borderId="1" xfId="2" applyNumberFormat="1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center" wrapText="1"/>
    </xf>
    <xf numFmtId="167" fontId="5" fillId="4" borderId="0" xfId="2" applyNumberFormat="1" applyFont="1" applyFill="1" applyBorder="1" applyAlignment="1">
      <alignment vertical="center" wrapText="1"/>
    </xf>
    <xf numFmtId="167" fontId="5" fillId="4" borderId="18" xfId="2" applyNumberFormat="1" applyFont="1" applyFill="1" applyBorder="1" applyAlignment="1">
      <alignment vertical="center" wrapText="1"/>
    </xf>
    <xf numFmtId="169" fontId="1" fillId="4" borderId="17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1" fillId="4" borderId="1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167" fontId="11" fillId="4" borderId="1" xfId="2" applyNumberFormat="1" applyFont="1" applyFill="1" applyBorder="1" applyAlignment="1">
      <alignment horizontal="left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167" fontId="11" fillId="10" borderId="1" xfId="2" applyNumberFormat="1" applyFont="1" applyFill="1" applyBorder="1" applyAlignment="1">
      <alignment horizontal="center" vertical="center" wrapText="1"/>
    </xf>
    <xf numFmtId="167" fontId="11" fillId="10" borderId="10" xfId="2" applyNumberFormat="1" applyFont="1" applyFill="1" applyBorder="1" applyAlignment="1">
      <alignment horizontal="center" vertical="center" wrapText="1"/>
    </xf>
    <xf numFmtId="0" fontId="16" fillId="0" borderId="37" xfId="4" applyFont="1" applyBorder="1" applyAlignment="1">
      <alignment vertical="center" wrapText="1"/>
    </xf>
    <xf numFmtId="0" fontId="11" fillId="10" borderId="38" xfId="0" applyFont="1" applyFill="1" applyBorder="1" applyAlignment="1">
      <alignment horizontal="left" vertical="center" wrapText="1"/>
    </xf>
    <xf numFmtId="167" fontId="11" fillId="10" borderId="39" xfId="0" applyNumberFormat="1" applyFont="1" applyFill="1" applyBorder="1" applyAlignment="1">
      <alignment horizontal="left" vertical="center" wrapText="1"/>
    </xf>
    <xf numFmtId="167" fontId="11" fillId="10" borderId="21" xfId="2" applyNumberFormat="1" applyFont="1" applyFill="1" applyBorder="1" applyAlignment="1">
      <alignment horizontal="left" vertical="center" wrapText="1"/>
    </xf>
    <xf numFmtId="167" fontId="11" fillId="10" borderId="22" xfId="2" applyNumberFormat="1" applyFont="1" applyFill="1" applyBorder="1" applyAlignment="1">
      <alignment horizontal="left" vertical="center" wrapText="1"/>
    </xf>
    <xf numFmtId="167" fontId="5" fillId="4" borderId="0" xfId="2" applyNumberFormat="1" applyFont="1" applyFill="1" applyBorder="1" applyAlignment="1">
      <alignment vertical="center"/>
    </xf>
    <xf numFmtId="0" fontId="3" fillId="4" borderId="31" xfId="0" applyFont="1" applyFill="1" applyBorder="1" applyAlignment="1">
      <alignment vertical="top"/>
    </xf>
    <xf numFmtId="0" fontId="3" fillId="4" borderId="32" xfId="0" applyFont="1" applyFill="1" applyBorder="1" applyAlignment="1">
      <alignment vertical="top"/>
    </xf>
    <xf numFmtId="167" fontId="0" fillId="0" borderId="32" xfId="2" applyNumberFormat="1" applyFont="1" applyBorder="1"/>
    <xf numFmtId="0" fontId="3" fillId="4" borderId="33" xfId="0" applyFont="1" applyFill="1" applyBorder="1" applyAlignment="1">
      <alignment vertical="top"/>
    </xf>
    <xf numFmtId="0" fontId="4" fillId="4" borderId="3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vertical="center"/>
    </xf>
    <xf numFmtId="167" fontId="5" fillId="4" borderId="40" xfId="2" applyNumberFormat="1" applyFont="1" applyFill="1" applyBorder="1" applyAlignment="1">
      <alignment vertical="center"/>
    </xf>
    <xf numFmtId="169" fontId="1" fillId="4" borderId="30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11" fillId="4" borderId="25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167" fontId="0" fillId="0" borderId="34" xfId="2" applyNumberFormat="1" applyFont="1" applyBorder="1"/>
    <xf numFmtId="0" fontId="3" fillId="4" borderId="14" xfId="0" applyFont="1" applyFill="1" applyBorder="1" applyAlignment="1">
      <alignment vertical="top"/>
    </xf>
    <xf numFmtId="0" fontId="3" fillId="4" borderId="15" xfId="0" applyFont="1" applyFill="1" applyBorder="1" applyAlignment="1">
      <alignment vertical="top"/>
    </xf>
    <xf numFmtId="167" fontId="0" fillId="0" borderId="15" xfId="2" applyNumberFormat="1" applyFont="1" applyBorder="1" applyAlignment="1"/>
    <xf numFmtId="0" fontId="3" fillId="4" borderId="16" xfId="0" applyFont="1" applyFill="1" applyBorder="1" applyAlignment="1">
      <alignment vertical="top"/>
    </xf>
    <xf numFmtId="0" fontId="4" fillId="4" borderId="17" xfId="0" applyFont="1" applyFill="1" applyBorder="1" applyAlignment="1">
      <alignment horizontal="center" vertical="center"/>
    </xf>
    <xf numFmtId="167" fontId="0" fillId="0" borderId="0" xfId="2" applyNumberFormat="1" applyFont="1" applyBorder="1" applyAlignment="1"/>
    <xf numFmtId="0" fontId="4" fillId="4" borderId="18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left"/>
    </xf>
    <xf numFmtId="176" fontId="19" fillId="7" borderId="0" xfId="0" applyNumberFormat="1" applyFont="1" applyFill="1" applyAlignment="1">
      <alignment horizontal="left"/>
    </xf>
    <xf numFmtId="0" fontId="25" fillId="4" borderId="0" xfId="0" applyFont="1" applyFill="1" applyAlignment="1">
      <alignment horizontal="center" vertical="center"/>
    </xf>
    <xf numFmtId="175" fontId="23" fillId="0" borderId="1" xfId="0" applyNumberFormat="1" applyFont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10" fontId="22" fillId="3" borderId="1" xfId="3" applyNumberFormat="1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vertical="center" wrapText="1"/>
    </xf>
    <xf numFmtId="0" fontId="19" fillId="10" borderId="28" xfId="0" applyFont="1" applyFill="1" applyBorder="1"/>
    <xf numFmtId="175" fontId="0" fillId="0" borderId="0" xfId="0" applyNumberFormat="1"/>
    <xf numFmtId="164" fontId="0" fillId="0" borderId="0" xfId="0" applyNumberFormat="1"/>
    <xf numFmtId="168" fontId="8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/>
    <xf numFmtId="165" fontId="22" fillId="10" borderId="1" xfId="0" applyNumberFormat="1" applyFont="1" applyFill="1" applyBorder="1" applyAlignment="1">
      <alignment vertical="center"/>
    </xf>
    <xf numFmtId="0" fontId="24" fillId="10" borderId="25" xfId="0" applyFont="1" applyFill="1" applyBorder="1"/>
    <xf numFmtId="0" fontId="24" fillId="10" borderId="28" xfId="0" applyFont="1" applyFill="1" applyBorder="1"/>
    <xf numFmtId="0" fontId="19" fillId="10" borderId="25" xfId="0" applyFont="1" applyFill="1" applyBorder="1"/>
    <xf numFmtId="0" fontId="19" fillId="10" borderId="1" xfId="0" applyFont="1" applyFill="1" applyBorder="1"/>
    <xf numFmtId="14" fontId="25" fillId="4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14" fontId="9" fillId="0" borderId="1" xfId="0" applyNumberFormat="1" applyFont="1" applyBorder="1"/>
    <xf numFmtId="168" fontId="26" fillId="0" borderId="0" xfId="1" applyNumberFormat="1" applyFont="1"/>
    <xf numFmtId="167" fontId="26" fillId="0" borderId="0" xfId="2" applyNumberFormat="1" applyFont="1"/>
    <xf numFmtId="167" fontId="26" fillId="0" borderId="0" xfId="2" applyNumberFormat="1" applyFont="1" applyAlignment="1">
      <alignment horizontal="center"/>
    </xf>
    <xf numFmtId="167" fontId="0" fillId="0" borderId="1" xfId="2" applyNumberFormat="1" applyFont="1" applyBorder="1"/>
    <xf numFmtId="167" fontId="19" fillId="10" borderId="1" xfId="2" applyNumberFormat="1" applyFont="1" applyFill="1" applyBorder="1"/>
    <xf numFmtId="165" fontId="27" fillId="0" borderId="0" xfId="0" applyNumberFormat="1" applyFont="1"/>
    <xf numFmtId="164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24" fillId="7" borderId="0" xfId="0" applyFont="1" applyFill="1" applyAlignment="1">
      <alignment vertical="center"/>
    </xf>
    <xf numFmtId="0" fontId="0" fillId="7" borderId="0" xfId="0" applyFill="1"/>
    <xf numFmtId="0" fontId="28" fillId="0" borderId="0" xfId="0" applyFont="1" applyAlignment="1">
      <alignment horizontal="center"/>
    </xf>
    <xf numFmtId="167" fontId="9" fillId="0" borderId="0" xfId="0" applyNumberFormat="1" applyFont="1"/>
    <xf numFmtId="177" fontId="9" fillId="0" borderId="0" xfId="0" applyNumberFormat="1" applyFont="1"/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177" fontId="24" fillId="0" borderId="15" xfId="0" applyNumberFormat="1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177" fontId="24" fillId="0" borderId="0" xfId="0" applyNumberFormat="1" applyFont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24" fillId="0" borderId="17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177" fontId="24" fillId="0" borderId="0" xfId="0" applyNumberFormat="1" applyFont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10" fontId="24" fillId="0" borderId="0" xfId="0" applyNumberFormat="1" applyFont="1" applyAlignment="1">
      <alignment vertical="center" wrapText="1"/>
    </xf>
    <xf numFmtId="14" fontId="24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45" xfId="0" applyFont="1" applyBorder="1" applyAlignment="1">
      <alignment horizontal="right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77" fontId="24" fillId="9" borderId="2" xfId="0" applyNumberFormat="1" applyFont="1" applyFill="1" applyBorder="1" applyAlignment="1">
      <alignment horizontal="center" vertical="center" wrapText="1"/>
    </xf>
    <xf numFmtId="167" fontId="24" fillId="9" borderId="2" xfId="2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9" borderId="1" xfId="0" applyNumberFormat="1" applyFont="1" applyFill="1" applyBorder="1" applyAlignment="1">
      <alignment horizontal="center" vertical="center" wrapText="1"/>
    </xf>
    <xf numFmtId="10" fontId="9" fillId="9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vertical="center" wrapText="1"/>
    </xf>
    <xf numFmtId="167" fontId="9" fillId="0" borderId="1" xfId="2" applyNumberFormat="1" applyFont="1" applyBorder="1" applyAlignment="1">
      <alignment horizontal="center" vertical="center" wrapText="1"/>
    </xf>
    <xf numFmtId="170" fontId="29" fillId="11" borderId="1" xfId="0" applyNumberFormat="1" applyFont="1" applyFill="1" applyBorder="1" applyAlignment="1">
      <alignment horizontal="center" vertical="center" wrapText="1"/>
    </xf>
    <xf numFmtId="167" fontId="9" fillId="0" borderId="10" xfId="2" applyNumberFormat="1" applyFont="1" applyBorder="1" applyAlignment="1">
      <alignment horizontal="right" vertical="center" wrapText="1"/>
    </xf>
    <xf numFmtId="170" fontId="9" fillId="0" borderId="0" xfId="0" applyNumberFormat="1" applyFont="1"/>
    <xf numFmtId="0" fontId="24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  <xf numFmtId="3" fontId="24" fillId="0" borderId="23" xfId="0" applyNumberFormat="1" applyFont="1" applyBorder="1" applyAlignment="1">
      <alignment horizontal="right" vertical="center" wrapText="1"/>
    </xf>
    <xf numFmtId="3" fontId="24" fillId="0" borderId="24" xfId="0" applyNumberFormat="1" applyFont="1" applyBorder="1" applyAlignment="1">
      <alignment horizontal="right" vertical="center" wrapText="1"/>
    </xf>
    <xf numFmtId="10" fontId="9" fillId="0" borderId="0" xfId="3" applyNumberFormat="1" applyFont="1"/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/>
    <xf numFmtId="14" fontId="9" fillId="0" borderId="0" xfId="0" applyNumberFormat="1" applyFont="1"/>
    <xf numFmtId="0" fontId="28" fillId="0" borderId="0" xfId="0" applyFont="1"/>
    <xf numFmtId="0" fontId="28" fillId="0" borderId="14" xfId="0" applyFont="1" applyBorder="1"/>
    <xf numFmtId="0" fontId="28" fillId="0" borderId="15" xfId="0" applyFont="1" applyBorder="1"/>
    <xf numFmtId="0" fontId="28" fillId="0" borderId="16" xfId="0" applyFont="1" applyBorder="1"/>
    <xf numFmtId="0" fontId="0" fillId="2" borderId="0" xfId="0" applyFill="1"/>
    <xf numFmtId="0" fontId="28" fillId="0" borderId="0" xfId="0" applyFont="1" applyAlignment="1">
      <alignment horizontal="center" vertical="center"/>
    </xf>
    <xf numFmtId="167" fontId="0" fillId="8" borderId="0" xfId="2" applyNumberFormat="1" applyFont="1" applyFill="1" applyBorder="1" applyAlignment="1">
      <alignment horizontal="center"/>
    </xf>
    <xf numFmtId="167" fontId="0" fillId="8" borderId="0" xfId="0" applyNumberFormat="1" applyFill="1"/>
    <xf numFmtId="0" fontId="30" fillId="0" borderId="0" xfId="0" applyFont="1" applyAlignment="1">
      <alignment vertical="center"/>
    </xf>
    <xf numFmtId="166" fontId="30" fillId="0" borderId="0" xfId="2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178" fontId="33" fillId="0" borderId="1" xfId="1" applyNumberFormat="1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vertical="center"/>
    </xf>
    <xf numFmtId="1" fontId="34" fillId="0" borderId="1" xfId="0" applyNumberFormat="1" applyFont="1" applyBorder="1" applyAlignment="1">
      <alignment vertical="center" wrapText="1"/>
    </xf>
    <xf numFmtId="167" fontId="30" fillId="0" borderId="0" xfId="2" applyNumberFormat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166" fontId="30" fillId="0" borderId="0" xfId="2" applyFont="1" applyFill="1" applyBorder="1" applyAlignment="1">
      <alignment vertical="center" wrapText="1"/>
    </xf>
    <xf numFmtId="167" fontId="0" fillId="2" borderId="0" xfId="0" applyNumberFormat="1" applyFill="1"/>
    <xf numFmtId="0" fontId="12" fillId="7" borderId="0" xfId="0" applyFont="1" applyFill="1" applyAlignment="1">
      <alignment vertical="center"/>
    </xf>
    <xf numFmtId="166" fontId="12" fillId="7" borderId="0" xfId="2" applyFont="1" applyFill="1" applyBorder="1" applyAlignment="1">
      <alignment vertical="center"/>
    </xf>
    <xf numFmtId="0" fontId="12" fillId="7" borderId="14" xfId="0" applyFont="1" applyFill="1" applyBorder="1" applyAlignment="1">
      <alignment vertical="center"/>
    </xf>
    <xf numFmtId="0" fontId="12" fillId="7" borderId="15" xfId="0" applyFont="1" applyFill="1" applyBorder="1" applyAlignment="1">
      <alignment vertical="center"/>
    </xf>
    <xf numFmtId="166" fontId="12" fillId="7" borderId="15" xfId="2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3" fontId="12" fillId="7" borderId="17" xfId="0" applyNumberFormat="1" applyFont="1" applyFill="1" applyBorder="1" applyAlignment="1">
      <alignment vertical="center"/>
    </xf>
    <xf numFmtId="0" fontId="12" fillId="7" borderId="18" xfId="0" applyFont="1" applyFill="1" applyBorder="1" applyAlignment="1">
      <alignment vertical="center"/>
    </xf>
    <xf numFmtId="176" fontId="19" fillId="7" borderId="17" xfId="0" applyNumberFormat="1" applyFont="1" applyFill="1" applyBorder="1" applyAlignment="1">
      <alignment horizontal="left"/>
    </xf>
    <xf numFmtId="0" fontId="12" fillId="13" borderId="11" xfId="0" applyFont="1" applyFill="1" applyBorder="1" applyAlignment="1">
      <alignment vertical="center"/>
    </xf>
    <xf numFmtId="0" fontId="12" fillId="13" borderId="12" xfId="0" applyFont="1" applyFill="1" applyBorder="1" applyAlignment="1">
      <alignment vertical="center"/>
    </xf>
    <xf numFmtId="166" fontId="12" fillId="13" borderId="12" xfId="2" applyFont="1" applyFill="1" applyBorder="1" applyAlignment="1">
      <alignment vertical="center"/>
    </xf>
    <xf numFmtId="0" fontId="12" fillId="7" borderId="12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/>
    </xf>
    <xf numFmtId="178" fontId="33" fillId="0" borderId="9" xfId="1" applyNumberFormat="1" applyFont="1" applyBorder="1" applyAlignment="1">
      <alignment horizontal="left"/>
    </xf>
    <xf numFmtId="14" fontId="33" fillId="0" borderId="10" xfId="0" applyNumberFormat="1" applyFont="1" applyBorder="1" applyAlignment="1">
      <alignment horizontal="left"/>
    </xf>
    <xf numFmtId="1" fontId="30" fillId="0" borderId="9" xfId="0" applyNumberFormat="1" applyFont="1" applyBorder="1" applyAlignment="1">
      <alignment horizontal="center" vertical="center"/>
    </xf>
    <xf numFmtId="14" fontId="34" fillId="0" borderId="10" xfId="0" applyNumberFormat="1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1" fillId="7" borderId="41" xfId="0" applyFont="1" applyFill="1" applyBorder="1" applyAlignment="1">
      <alignment vertical="center"/>
    </xf>
    <xf numFmtId="0" fontId="31" fillId="7" borderId="21" xfId="0" applyFont="1" applyFill="1" applyBorder="1" applyAlignment="1">
      <alignment vertical="center"/>
    </xf>
    <xf numFmtId="0" fontId="31" fillId="7" borderId="22" xfId="0" applyFont="1" applyFill="1" applyBorder="1" applyAlignment="1">
      <alignment vertical="center"/>
    </xf>
    <xf numFmtId="167" fontId="12" fillId="6" borderId="36" xfId="2" applyNumberFormat="1" applyFont="1" applyFill="1" applyBorder="1"/>
    <xf numFmtId="0" fontId="9" fillId="0" borderId="1" xfId="0" applyFont="1" applyBorder="1" applyAlignment="1">
      <alignment horizontal="center"/>
    </xf>
    <xf numFmtId="0" fontId="24" fillId="2" borderId="0" xfId="0" applyFont="1" applyFill="1" applyAlignment="1">
      <alignment vertical="center" wrapText="1"/>
    </xf>
    <xf numFmtId="10" fontId="24" fillId="2" borderId="0" xfId="0" applyNumberFormat="1" applyFont="1" applyFill="1" applyAlignment="1">
      <alignment vertical="center" wrapText="1"/>
    </xf>
    <xf numFmtId="14" fontId="9" fillId="0" borderId="1" xfId="1" applyNumberFormat="1" applyFont="1" applyBorder="1" applyAlignment="1">
      <alignment vertical="center" wrapText="1"/>
    </xf>
    <xf numFmtId="14" fontId="9" fillId="0" borderId="0" xfId="1" applyNumberFormat="1" applyFont="1" applyBorder="1" applyAlignment="1">
      <alignment vertical="center" wrapText="1"/>
    </xf>
    <xf numFmtId="167" fontId="9" fillId="0" borderId="0" xfId="2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168" fontId="9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8" fontId="9" fillId="2" borderId="1" xfId="1" applyNumberFormat="1" applyFont="1" applyFill="1" applyBorder="1" applyAlignment="1">
      <alignment horizontal="right" vertical="center"/>
    </xf>
    <xf numFmtId="14" fontId="9" fillId="2" borderId="1" xfId="1" applyNumberFormat="1" applyFont="1" applyFill="1" applyBorder="1" applyAlignment="1">
      <alignment vertical="center" wrapText="1"/>
    </xf>
    <xf numFmtId="167" fontId="9" fillId="2" borderId="1" xfId="2" applyNumberFormat="1" applyFont="1" applyFill="1" applyBorder="1" applyAlignment="1">
      <alignment horizontal="center" vertical="center" wrapText="1"/>
    </xf>
    <xf numFmtId="0" fontId="0" fillId="15" borderId="0" xfId="0" applyFill="1" applyAlignment="1">
      <alignment horizontal="left"/>
    </xf>
    <xf numFmtId="0" fontId="0" fillId="0" borderId="0" xfId="0" applyAlignment="1">
      <alignment horizontal="left"/>
    </xf>
    <xf numFmtId="3" fontId="0" fillId="15" borderId="0" xfId="0" applyNumberFormat="1" applyFill="1" applyAlignment="1">
      <alignment horizontal="left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wrapText="1"/>
    </xf>
    <xf numFmtId="167" fontId="24" fillId="0" borderId="15" xfId="2" applyNumberFormat="1" applyFont="1" applyBorder="1" applyAlignment="1">
      <alignment vertical="center" wrapText="1"/>
    </xf>
    <xf numFmtId="167" fontId="24" fillId="4" borderId="15" xfId="2" applyNumberFormat="1" applyFont="1" applyFill="1" applyBorder="1" applyAlignment="1">
      <alignment vertical="center" wrapText="1"/>
    </xf>
    <xf numFmtId="0" fontId="0" fillId="0" borderId="16" xfId="0" applyBorder="1"/>
    <xf numFmtId="0" fontId="24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7" fontId="24" fillId="0" borderId="0" xfId="2" applyNumberFormat="1" applyFont="1" applyBorder="1" applyAlignment="1">
      <alignment vertical="center"/>
    </xf>
    <xf numFmtId="167" fontId="24" fillId="4" borderId="0" xfId="2" applyNumberFormat="1" applyFont="1" applyFill="1" applyBorder="1" applyAlignment="1">
      <alignment vertical="center"/>
    </xf>
    <xf numFmtId="0" fontId="0" fillId="0" borderId="18" xfId="0" applyBorder="1"/>
    <xf numFmtId="168" fontId="36" fillId="0" borderId="0" xfId="1" applyNumberFormat="1" applyFont="1" applyBorder="1" applyAlignment="1">
      <alignment horizontal="center" vertical="center"/>
    </xf>
    <xf numFmtId="14" fontId="24" fillId="0" borderId="1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167" fontId="9" fillId="0" borderId="4" xfId="2" applyNumberFormat="1" applyFont="1" applyBorder="1" applyAlignment="1">
      <alignment vertical="center" wrapText="1"/>
    </xf>
    <xf numFmtId="167" fontId="24" fillId="0" borderId="4" xfId="2" applyNumberFormat="1" applyFont="1" applyBorder="1" applyAlignment="1">
      <alignment horizontal="right" vertical="center"/>
    </xf>
    <xf numFmtId="0" fontId="0" fillId="0" borderId="5" xfId="0" applyBorder="1"/>
    <xf numFmtId="167" fontId="24" fillId="0" borderId="2" xfId="2" applyNumberFormat="1" applyFont="1" applyBorder="1" applyAlignment="1">
      <alignment horizontal="center" vertical="center" wrapText="1"/>
    </xf>
    <xf numFmtId="167" fontId="24" fillId="9" borderId="2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9" borderId="1" xfId="0" applyNumberFormat="1" applyFont="1" applyFill="1" applyBorder="1" applyAlignment="1">
      <alignment vertical="center" wrapText="1"/>
    </xf>
    <xf numFmtId="3" fontId="29" fillId="2" borderId="1" xfId="1" applyNumberFormat="1" applyFont="1" applyFill="1" applyBorder="1" applyAlignment="1">
      <alignment vertical="center" wrapText="1"/>
    </xf>
    <xf numFmtId="167" fontId="9" fillId="9" borderId="25" xfId="2" applyNumberFormat="1" applyFont="1" applyFill="1" applyBorder="1" applyAlignment="1">
      <alignment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left" vertical="center" wrapText="1"/>
    </xf>
    <xf numFmtId="0" fontId="24" fillId="0" borderId="21" xfId="0" applyFont="1" applyBorder="1" applyAlignment="1">
      <alignment vertical="center" wrapText="1"/>
    </xf>
    <xf numFmtId="167" fontId="24" fillId="0" borderId="21" xfId="2" applyNumberFormat="1" applyFont="1" applyBorder="1" applyAlignment="1">
      <alignment vertical="center" wrapText="1"/>
    </xf>
    <xf numFmtId="14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38" fillId="0" borderId="17" xfId="0" applyFont="1" applyBorder="1" applyAlignment="1">
      <alignment vertical="top" wrapText="1"/>
    </xf>
    <xf numFmtId="0" fontId="38" fillId="0" borderId="0" xfId="0" applyFont="1" applyAlignment="1">
      <alignment vertical="top" wrapText="1"/>
    </xf>
    <xf numFmtId="0" fontId="38" fillId="0" borderId="18" xfId="0" applyFont="1" applyBorder="1" applyAlignment="1">
      <alignment vertical="top" wrapText="1"/>
    </xf>
    <xf numFmtId="0" fontId="39" fillId="0" borderId="0" xfId="0" applyFont="1" applyAlignment="1">
      <alignment horizontal="center" vertical="top"/>
    </xf>
    <xf numFmtId="0" fontId="24" fillId="0" borderId="3" xfId="0" applyFont="1" applyBorder="1" applyAlignment="1">
      <alignment vertical="center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67" fontId="24" fillId="9" borderId="7" xfId="2" applyNumberFormat="1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167" fontId="9" fillId="9" borderId="1" xfId="2" applyNumberFormat="1" applyFont="1" applyFill="1" applyBorder="1" applyAlignment="1">
      <alignment vertical="center" wrapText="1"/>
    </xf>
    <xf numFmtId="167" fontId="29" fillId="9" borderId="10" xfId="2" applyNumberFormat="1" applyFont="1" applyFill="1" applyBorder="1" applyAlignment="1">
      <alignment vertical="center" wrapText="1"/>
    </xf>
    <xf numFmtId="0" fontId="9" fillId="14" borderId="17" xfId="0" applyFont="1" applyFill="1" applyBorder="1" applyAlignment="1">
      <alignment vertical="center" wrapText="1"/>
    </xf>
    <xf numFmtId="0" fontId="9" fillId="14" borderId="0" xfId="0" applyFont="1" applyFill="1" applyAlignment="1">
      <alignment vertical="center" wrapText="1"/>
    </xf>
    <xf numFmtId="0" fontId="9" fillId="14" borderId="0" xfId="0" applyFont="1" applyFill="1" applyAlignment="1">
      <alignment horizontal="center" vertical="center" wrapText="1"/>
    </xf>
    <xf numFmtId="14" fontId="9" fillId="14" borderId="0" xfId="0" applyNumberFormat="1" applyFont="1" applyFill="1" applyAlignment="1">
      <alignment vertical="center" wrapText="1"/>
    </xf>
    <xf numFmtId="3" fontId="9" fillId="14" borderId="0" xfId="1" applyNumberFormat="1" applyFont="1" applyFill="1" applyBorder="1" applyAlignment="1">
      <alignment vertical="center" wrapText="1"/>
    </xf>
    <xf numFmtId="3" fontId="9" fillId="14" borderId="26" xfId="1" applyNumberFormat="1" applyFont="1" applyFill="1" applyBorder="1" applyAlignment="1">
      <alignment vertical="center" wrapText="1"/>
    </xf>
    <xf numFmtId="167" fontId="9" fillId="14" borderId="26" xfId="2" applyNumberFormat="1" applyFont="1" applyFill="1" applyBorder="1" applyAlignment="1">
      <alignment vertical="center" wrapText="1"/>
    </xf>
    <xf numFmtId="167" fontId="9" fillId="14" borderId="35" xfId="2" applyNumberFormat="1" applyFont="1" applyFill="1" applyBorder="1" applyAlignment="1">
      <alignment vertical="center" wrapText="1"/>
    </xf>
    <xf numFmtId="0" fontId="24" fillId="14" borderId="11" xfId="0" applyFont="1" applyFill="1" applyBorder="1" applyAlignment="1">
      <alignment vertical="center" wrapText="1"/>
    </xf>
    <xf numFmtId="0" fontId="24" fillId="14" borderId="12" xfId="0" applyFont="1" applyFill="1" applyBorder="1" applyAlignment="1">
      <alignment vertical="center" wrapText="1"/>
    </xf>
    <xf numFmtId="167" fontId="24" fillId="14" borderId="23" xfId="2" applyNumberFormat="1" applyFont="1" applyFill="1" applyBorder="1" applyAlignment="1">
      <alignment horizontal="right" vertical="center" wrapText="1"/>
    </xf>
    <xf numFmtId="167" fontId="24" fillId="14" borderId="24" xfId="2" applyNumberFormat="1" applyFont="1" applyFill="1" applyBorder="1" applyAlignment="1">
      <alignment horizontal="right" vertical="center" wrapText="1"/>
    </xf>
    <xf numFmtId="0" fontId="0" fillId="4" borderId="0" xfId="0" applyFill="1"/>
    <xf numFmtId="3" fontId="0" fillId="0" borderId="0" xfId="0" applyNumberFormat="1"/>
    <xf numFmtId="168" fontId="7" fillId="0" borderId="0" xfId="1" applyNumberFormat="1" applyFont="1"/>
    <xf numFmtId="167" fontId="7" fillId="0" borderId="0" xfId="2" applyNumberFormat="1" applyFont="1"/>
    <xf numFmtId="167" fontId="7" fillId="0" borderId="0" xfId="2" applyNumberFormat="1" applyFont="1" applyAlignment="1">
      <alignment horizontal="center"/>
    </xf>
    <xf numFmtId="167" fontId="41" fillId="0" borderId="14" xfId="2" applyNumberFormat="1" applyFont="1" applyBorder="1" applyAlignment="1">
      <alignment vertical="top" wrapText="1"/>
    </xf>
    <xf numFmtId="167" fontId="41" fillId="0" borderId="15" xfId="2" applyNumberFormat="1" applyFont="1" applyBorder="1" applyAlignment="1">
      <alignment vertical="top" wrapText="1"/>
    </xf>
    <xf numFmtId="167" fontId="41" fillId="0" borderId="16" xfId="2" applyNumberFormat="1" applyFont="1" applyBorder="1" applyAlignment="1">
      <alignment vertical="top" wrapText="1"/>
    </xf>
    <xf numFmtId="167" fontId="42" fillId="0" borderId="17" xfId="2" applyNumberFormat="1" applyFont="1" applyBorder="1" applyAlignment="1">
      <alignment vertical="center" wrapText="1"/>
    </xf>
    <xf numFmtId="167" fontId="42" fillId="0" borderId="0" xfId="2" applyNumberFormat="1" applyFont="1" applyBorder="1" applyAlignment="1">
      <alignment vertical="center" wrapText="1"/>
    </xf>
    <xf numFmtId="167" fontId="42" fillId="0" borderId="0" xfId="2" applyNumberFormat="1" applyFont="1" applyBorder="1" applyAlignment="1">
      <alignment horizontal="center" vertical="center"/>
    </xf>
    <xf numFmtId="167" fontId="42" fillId="0" borderId="18" xfId="2" applyNumberFormat="1" applyFont="1" applyBorder="1" applyAlignment="1">
      <alignment vertical="center" wrapText="1"/>
    </xf>
    <xf numFmtId="167" fontId="24" fillId="0" borderId="17" xfId="2" applyNumberFormat="1" applyFont="1" applyBorder="1" applyAlignment="1">
      <alignment vertical="center"/>
    </xf>
    <xf numFmtId="167" fontId="24" fillId="0" borderId="0" xfId="2" applyNumberFormat="1" applyFont="1" applyBorder="1" applyAlignment="1">
      <alignment vertical="center" wrapText="1"/>
    </xf>
    <xf numFmtId="167" fontId="24" fillId="0" borderId="18" xfId="2" applyNumberFormat="1" applyFont="1" applyBorder="1" applyAlignment="1">
      <alignment vertical="center" wrapText="1"/>
    </xf>
    <xf numFmtId="169" fontId="24" fillId="0" borderId="17" xfId="2" applyNumberFormat="1" applyFont="1" applyBorder="1" applyAlignment="1">
      <alignment horizontal="left" vertical="center"/>
    </xf>
    <xf numFmtId="167" fontId="43" fillId="0" borderId="3" xfId="2" applyNumberFormat="1" applyFont="1" applyBorder="1" applyAlignment="1">
      <alignment vertical="center" wrapText="1"/>
    </xf>
    <xf numFmtId="167" fontId="43" fillId="0" borderId="4" xfId="2" applyNumberFormat="1" applyFont="1" applyBorder="1" applyAlignment="1">
      <alignment vertical="center" wrapText="1"/>
    </xf>
    <xf numFmtId="167" fontId="44" fillId="0" borderId="4" xfId="2" applyNumberFormat="1" applyFont="1" applyBorder="1" applyAlignment="1">
      <alignment vertical="center" wrapText="1"/>
    </xf>
    <xf numFmtId="167" fontId="44" fillId="0" borderId="4" xfId="2" applyNumberFormat="1" applyFont="1" applyBorder="1" applyAlignment="1">
      <alignment horizontal="center" vertical="center" wrapText="1"/>
    </xf>
    <xf numFmtId="167" fontId="24" fillId="0" borderId="5" xfId="2" applyNumberFormat="1" applyFont="1" applyBorder="1" applyAlignment="1">
      <alignment horizontal="right" vertical="center"/>
    </xf>
    <xf numFmtId="167" fontId="24" fillId="0" borderId="44" xfId="2" applyNumberFormat="1" applyFont="1" applyBorder="1" applyAlignment="1">
      <alignment vertical="center" wrapText="1"/>
    </xf>
    <xf numFmtId="167" fontId="24" fillId="9" borderId="42" xfId="2" applyNumberFormat="1" applyFont="1" applyFill="1" applyBorder="1" applyAlignment="1">
      <alignment horizontal="center" vertical="center" wrapText="1"/>
    </xf>
    <xf numFmtId="167" fontId="24" fillId="0" borderId="42" xfId="2" applyNumberFormat="1" applyFont="1" applyBorder="1" applyAlignment="1">
      <alignment horizontal="center" vertical="center" wrapText="1"/>
    </xf>
    <xf numFmtId="167" fontId="24" fillId="9" borderId="43" xfId="2" applyNumberFormat="1" applyFont="1" applyFill="1" applyBorder="1" applyAlignment="1">
      <alignment horizontal="center" vertical="center" wrapText="1"/>
    </xf>
    <xf numFmtId="167" fontId="9" fillId="0" borderId="9" xfId="2" applyNumberFormat="1" applyFont="1" applyBorder="1" applyAlignment="1">
      <alignment vertical="center" wrapText="1"/>
    </xf>
    <xf numFmtId="167" fontId="9" fillId="0" borderId="1" xfId="2" applyNumberFormat="1" applyFont="1" applyBorder="1" applyAlignment="1">
      <alignment horizontal="left" vertical="center" wrapText="1"/>
    </xf>
    <xf numFmtId="14" fontId="9" fillId="9" borderId="1" xfId="2" applyNumberFormat="1" applyFont="1" applyFill="1" applyBorder="1" applyAlignment="1">
      <alignment vertical="center" wrapText="1"/>
    </xf>
    <xf numFmtId="167" fontId="9" fillId="0" borderId="1" xfId="2" applyNumberFormat="1" applyFont="1" applyBorder="1" applyAlignment="1">
      <alignment vertical="center" wrapText="1"/>
    </xf>
    <xf numFmtId="167" fontId="9" fillId="9" borderId="10" xfId="2" applyNumberFormat="1" applyFont="1" applyFill="1" applyBorder="1" applyAlignment="1">
      <alignment vertical="center" wrapText="1"/>
    </xf>
    <xf numFmtId="167" fontId="24" fillId="10" borderId="17" xfId="2" applyNumberFormat="1" applyFont="1" applyFill="1" applyBorder="1" applyAlignment="1">
      <alignment vertical="center" wrapText="1"/>
    </xf>
    <xf numFmtId="167" fontId="24" fillId="10" borderId="0" xfId="2" applyNumberFormat="1" applyFont="1" applyFill="1" applyBorder="1" applyAlignment="1">
      <alignment vertical="center" wrapText="1"/>
    </xf>
    <xf numFmtId="167" fontId="24" fillId="10" borderId="18" xfId="2" applyNumberFormat="1" applyFont="1" applyFill="1" applyBorder="1" applyAlignment="1">
      <alignment vertical="center" wrapText="1"/>
    </xf>
    <xf numFmtId="167" fontId="9" fillId="0" borderId="10" xfId="2" applyNumberFormat="1" applyFont="1" applyBorder="1" applyAlignment="1">
      <alignment vertical="center" wrapText="1"/>
    </xf>
    <xf numFmtId="167" fontId="24" fillId="0" borderId="11" xfId="2" applyNumberFormat="1" applyFont="1" applyBorder="1" applyAlignment="1">
      <alignment vertical="center"/>
    </xf>
    <xf numFmtId="167" fontId="24" fillId="0" borderId="12" xfId="2" applyNumberFormat="1" applyFont="1" applyBorder="1" applyAlignment="1">
      <alignment vertical="center"/>
    </xf>
    <xf numFmtId="167" fontId="9" fillId="0" borderId="12" xfId="2" applyNumberFormat="1" applyFont="1" applyBorder="1" applyAlignment="1">
      <alignment vertical="center" wrapText="1"/>
    </xf>
    <xf numFmtId="167" fontId="9" fillId="0" borderId="12" xfId="2" applyNumberFormat="1" applyFont="1" applyBorder="1" applyAlignment="1">
      <alignment horizontal="center" vertical="center" wrapText="1"/>
    </xf>
    <xf numFmtId="167" fontId="24" fillId="0" borderId="21" xfId="2" applyNumberFormat="1" applyFont="1" applyBorder="1" applyAlignment="1">
      <alignment horizontal="right" vertical="center" wrapText="1"/>
    </xf>
    <xf numFmtId="167" fontId="24" fillId="0" borderId="22" xfId="2" applyNumberFormat="1" applyFont="1" applyBorder="1" applyAlignment="1">
      <alignment horizontal="right" vertical="center" wrapText="1"/>
    </xf>
    <xf numFmtId="14" fontId="0" fillId="0" borderId="0" xfId="0" applyNumberFormat="1" applyAlignment="1">
      <alignment horizontal="left"/>
    </xf>
    <xf numFmtId="0" fontId="0" fillId="0" borderId="17" xfId="0" applyBorder="1"/>
    <xf numFmtId="0" fontId="42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42" fillId="0" borderId="18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14" fontId="24" fillId="0" borderId="0" xfId="0" applyNumberFormat="1" applyFont="1" applyAlignment="1">
      <alignment vertical="center" wrapText="1"/>
    </xf>
    <xf numFmtId="14" fontId="24" fillId="0" borderId="0" xfId="0" applyNumberFormat="1" applyFont="1" applyAlignment="1">
      <alignment horizontal="left" vertical="center" wrapText="1"/>
    </xf>
    <xf numFmtId="14" fontId="24" fillId="0" borderId="18" xfId="0" applyNumberFormat="1" applyFont="1" applyBorder="1" applyAlignment="1">
      <alignment vertical="center" wrapText="1"/>
    </xf>
    <xf numFmtId="0" fontId="43" fillId="0" borderId="3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4" fillId="0" borderId="4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12" borderId="17" xfId="0" applyFont="1" applyFill="1" applyBorder="1" applyAlignment="1">
      <alignment vertical="center"/>
    </xf>
    <xf numFmtId="0" fontId="9" fillId="12" borderId="0" xfId="0" applyFont="1" applyFill="1" applyAlignment="1">
      <alignment vertical="center" wrapText="1"/>
    </xf>
    <xf numFmtId="0" fontId="9" fillId="12" borderId="0" xfId="0" applyFont="1" applyFill="1" applyAlignment="1">
      <alignment horizontal="left" vertical="center" wrapText="1"/>
    </xf>
    <xf numFmtId="0" fontId="9" fillId="12" borderId="0" xfId="0" applyFont="1" applyFill="1" applyAlignment="1">
      <alignment horizontal="center" vertical="center" wrapText="1"/>
    </xf>
    <xf numFmtId="167" fontId="9" fillId="12" borderId="18" xfId="2" applyNumberFormat="1" applyFont="1" applyFill="1" applyBorder="1" applyAlignment="1">
      <alignment vertical="center" wrapText="1"/>
    </xf>
    <xf numFmtId="0" fontId="9" fillId="12" borderId="18" xfId="0" applyFont="1" applyFill="1" applyBorder="1" applyAlignment="1">
      <alignment horizontal="center" vertical="center" wrapText="1"/>
    </xf>
    <xf numFmtId="167" fontId="9" fillId="0" borderId="10" xfId="2" applyNumberFormat="1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9" borderId="0" xfId="0" applyFont="1" applyFill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4" fontId="9" fillId="9" borderId="0" xfId="0" applyNumberFormat="1" applyFont="1" applyFill="1" applyAlignment="1">
      <alignment vertical="center" wrapText="1"/>
    </xf>
    <xf numFmtId="167" fontId="9" fillId="9" borderId="0" xfId="2" applyNumberFormat="1" applyFont="1" applyFill="1" applyBorder="1" applyAlignment="1">
      <alignment vertical="center" wrapText="1"/>
    </xf>
    <xf numFmtId="167" fontId="9" fillId="0" borderId="18" xfId="2" applyNumberFormat="1" applyFont="1" applyBorder="1" applyAlignment="1">
      <alignment vertical="center" wrapText="1"/>
    </xf>
    <xf numFmtId="167" fontId="9" fillId="0" borderId="18" xfId="2" applyNumberFormat="1" applyFont="1" applyFill="1" applyBorder="1" applyAlignment="1">
      <alignment vertical="center" wrapText="1"/>
    </xf>
    <xf numFmtId="0" fontId="24" fillId="10" borderId="17" xfId="0" applyFont="1" applyFill="1" applyBorder="1" applyAlignment="1">
      <alignment vertical="center" wrapText="1"/>
    </xf>
    <xf numFmtId="0" fontId="24" fillId="10" borderId="0" xfId="0" applyFont="1" applyFill="1" applyAlignment="1">
      <alignment vertical="center" wrapText="1"/>
    </xf>
    <xf numFmtId="0" fontId="24" fillId="10" borderId="0" xfId="0" applyFont="1" applyFill="1" applyAlignment="1">
      <alignment horizontal="left" vertical="center" wrapText="1"/>
    </xf>
    <xf numFmtId="0" fontId="24" fillId="10" borderId="0" xfId="0" applyFont="1" applyFill="1" applyAlignment="1">
      <alignment horizontal="center" vertical="center" wrapText="1"/>
    </xf>
    <xf numFmtId="3" fontId="24" fillId="10" borderId="0" xfId="0" applyNumberFormat="1" applyFont="1" applyFill="1" applyAlignment="1">
      <alignment vertical="center" wrapText="1"/>
    </xf>
    <xf numFmtId="167" fontId="9" fillId="12" borderId="0" xfId="2" applyNumberFormat="1" applyFont="1" applyFill="1" applyBorder="1" applyAlignment="1">
      <alignment vertical="center" wrapText="1"/>
    </xf>
    <xf numFmtId="0" fontId="24" fillId="10" borderId="9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vertical="center" wrapText="1"/>
    </xf>
    <xf numFmtId="0" fontId="24" fillId="10" borderId="1" xfId="0" applyFont="1" applyFill="1" applyBorder="1" applyAlignment="1">
      <alignment horizontal="left" vertical="center" wrapText="1"/>
    </xf>
    <xf numFmtId="0" fontId="24" fillId="10" borderId="1" xfId="0" applyFont="1" applyFill="1" applyBorder="1" applyAlignment="1">
      <alignment horizontal="center" vertical="center" wrapText="1"/>
    </xf>
    <xf numFmtId="3" fontId="24" fillId="10" borderId="1" xfId="0" applyNumberFormat="1" applyFont="1" applyFill="1" applyBorder="1" applyAlignment="1">
      <alignment vertical="center" wrapText="1"/>
    </xf>
    <xf numFmtId="167" fontId="24" fillId="10" borderId="1" xfId="2" applyNumberFormat="1" applyFont="1" applyFill="1" applyBorder="1" applyAlignment="1">
      <alignment vertical="center" wrapText="1"/>
    </xf>
    <xf numFmtId="167" fontId="24" fillId="10" borderId="10" xfId="2" applyNumberFormat="1" applyFont="1" applyFill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</cellXfs>
  <cellStyles count="25">
    <cellStyle name="Comma" xfId="1" builtinId="3"/>
    <cellStyle name="Currency" xfId="2" builtinId="4"/>
    <cellStyle name="Millares [0] 2" xfId="11" xr:uid="{0B379C77-77C2-4FD2-9816-B7AD7B41A09F}"/>
    <cellStyle name="Millares 2" xfId="8" xr:uid="{BCE74DA1-C6C5-49F9-9617-B2D3BEB52543}"/>
    <cellStyle name="Millares 2 2" xfId="12" xr:uid="{0BF7F879-B09D-4582-9087-475080157DAD}"/>
    <cellStyle name="Millares 3" xfId="10" xr:uid="{ACBC0737-422A-45C2-AF6F-1969DC082FA0}"/>
    <cellStyle name="Millares 4" xfId="7" xr:uid="{4C911285-1F01-43DA-A836-63CAF6C2461E}"/>
    <cellStyle name="Moneda [0] 2" xfId="14" xr:uid="{31BD4B15-0882-4538-9E34-A60D77C311B0}"/>
    <cellStyle name="Moneda 2" xfId="9" xr:uid="{D8E0D2C7-80B8-4700-8FC8-44A7F0CF836B}"/>
    <cellStyle name="Moneda 3" xfId="15" xr:uid="{CBEAC14C-A6EF-41DD-BDDD-1582096D9FEF}"/>
    <cellStyle name="Moneda 4" xfId="13" xr:uid="{82D3CE5E-2F8B-469B-9F53-A60982A3D397}"/>
    <cellStyle name="Moneda 5" xfId="21" xr:uid="{C29D86F7-25B3-48C6-A5FB-48DE2CAF7EA5}"/>
    <cellStyle name="Moneda 6" xfId="24" xr:uid="{5AF7B2B8-5879-432B-A2C4-71AD6AE60A83}"/>
    <cellStyle name="Moneda 7" xfId="22" xr:uid="{3D733CB5-B819-4D5D-883C-A5E2DFEF8884}"/>
    <cellStyle name="Moneda 8" xfId="23" xr:uid="{E74681F1-D814-483F-94F1-1078C1114626}"/>
    <cellStyle name="Normal" xfId="0" builtinId="0"/>
    <cellStyle name="Normal 10" xfId="6" xr:uid="{0FCBD3E3-19AD-4392-BC51-F400824BD4F0}"/>
    <cellStyle name="Normal 2" xfId="4" xr:uid="{00000000-0005-0000-0000-000003000000}"/>
    <cellStyle name="Normal 2 2" xfId="16" xr:uid="{D4705133-44FB-483C-970E-96F27D90D9AF}"/>
    <cellStyle name="Normal 3" xfId="5" xr:uid="{00000000-0005-0000-0000-000004000000}"/>
    <cellStyle name="Normal 4" xfId="17" xr:uid="{481F9A06-C765-4563-BE32-EE857ABA3FBF}"/>
    <cellStyle name="Normal 5" xfId="18" xr:uid="{918E6E41-BC3E-4D59-B99F-AA56AB3A3F0F}"/>
    <cellStyle name="Normal 6" xfId="19" xr:uid="{2EB59BFC-5B75-44DE-9696-4CE13E52ABB5}"/>
    <cellStyle name="Normal 7" xfId="20" xr:uid="{768BC36A-514E-4413-A029-5F8A4D63A729}"/>
    <cellStyle name="Percent" xfId="3" builtinId="5"/>
  </cellStyles>
  <dxfs count="0"/>
  <tableStyles count="0" defaultTableStyle="TableStyleMedium2" defaultPivotStyle="PivotStyleLight16"/>
  <colors>
    <mruColors>
      <color rgb="FFFF5050"/>
      <color rgb="FF07CEDD"/>
      <color rgb="FFFFCC66"/>
      <color rgb="FFCC99FF"/>
      <color rgb="FFFCBDB6"/>
      <color rgb="FFB5EAB4"/>
      <color rgb="FFA6E6A4"/>
      <color rgb="FFFB998F"/>
      <color rgb="FFF9756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797227</xdr:colOff>
      <xdr:row>5</xdr:row>
      <xdr:rowOff>143687</xdr:rowOff>
    </xdr:from>
    <xdr:to>
      <xdr:col>9</xdr:col>
      <xdr:colOff>770772</xdr:colOff>
      <xdr:row>8</xdr:row>
      <xdr:rowOff>12251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FC49CE-5B6C-45B2-96F8-43D118C7ECBA}"/>
            </a:ext>
          </a:extLst>
        </xdr:cNvPr>
        <xdr:cNvSpPr txBox="1"/>
      </xdr:nvSpPr>
      <xdr:spPr>
        <a:xfrm>
          <a:off x="10702300" y="1075329"/>
          <a:ext cx="1669968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800" b="1" kern="1200"/>
            <a:t>Estas columnas se calculan de manera automática, por favor no moverlas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  <xdr:twoCellAnchor>
    <xdr:from>
      <xdr:col>8</xdr:col>
      <xdr:colOff>582030</xdr:colOff>
      <xdr:row>8</xdr:row>
      <xdr:rowOff>94718</xdr:rowOff>
    </xdr:from>
    <xdr:to>
      <xdr:col>9</xdr:col>
      <xdr:colOff>238857</xdr:colOff>
      <xdr:row>10</xdr:row>
      <xdr:rowOff>156358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CD97AFD8-9BAF-4024-9665-CA6F07F0EE6E}"/>
            </a:ext>
          </a:extLst>
        </xdr:cNvPr>
        <xdr:cNvSpPr/>
      </xdr:nvSpPr>
      <xdr:spPr>
        <a:xfrm rot="20234480">
          <a:off x="11428015" y="1656725"/>
          <a:ext cx="412338" cy="4370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486558</xdr:colOff>
      <xdr:row>2</xdr:row>
      <xdr:rowOff>226786</xdr:rowOff>
    </xdr:from>
    <xdr:to>
      <xdr:col>10</xdr:col>
      <xdr:colOff>482435</xdr:colOff>
      <xdr:row>5</xdr:row>
      <xdr:rowOff>28864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AF5899-F161-104B-C2C0-08647E22540E}"/>
            </a:ext>
          </a:extLst>
        </xdr:cNvPr>
        <xdr:cNvSpPr txBox="1"/>
      </xdr:nvSpPr>
      <xdr:spPr>
        <a:xfrm>
          <a:off x="11442370" y="602013"/>
          <a:ext cx="1669968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800" b="1" kern="1200"/>
            <a:t>Estas columnas se calculan de manera automática, por favor no moverlas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  <xdr:twoCellAnchor>
    <xdr:from>
      <xdr:col>9</xdr:col>
      <xdr:colOff>292760</xdr:colOff>
      <xdr:row>5</xdr:row>
      <xdr:rowOff>111331</xdr:rowOff>
    </xdr:from>
    <xdr:to>
      <xdr:col>9</xdr:col>
      <xdr:colOff>705098</xdr:colOff>
      <xdr:row>7</xdr:row>
      <xdr:rowOff>173182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E3619C27-50A3-FC54-B876-BBCA43E0B17D}"/>
            </a:ext>
          </a:extLst>
        </xdr:cNvPr>
        <xdr:cNvSpPr/>
      </xdr:nvSpPr>
      <xdr:spPr>
        <a:xfrm rot="20234480">
          <a:off x="12168085" y="1183409"/>
          <a:ext cx="412338" cy="4370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1046480</xdr:colOff>
      <xdr:row>3</xdr:row>
      <xdr:rowOff>0</xdr:rowOff>
    </xdr:from>
    <xdr:to>
      <xdr:col>9</xdr:col>
      <xdr:colOff>826688</xdr:colOff>
      <xdr:row>5</xdr:row>
      <xdr:rowOff>112849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121C39-65A3-4A60-8E3D-DC628C69A2B6}"/>
            </a:ext>
          </a:extLst>
        </xdr:cNvPr>
        <xdr:cNvSpPr txBox="1"/>
      </xdr:nvSpPr>
      <xdr:spPr>
        <a:xfrm>
          <a:off x="11501120" y="579120"/>
          <a:ext cx="1669968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800" b="1" kern="1200"/>
            <a:t>Estas columnas se calculan de manera automática, por favor no moverlas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  <xdr:twoCellAnchor>
    <xdr:from>
      <xdr:col>8</xdr:col>
      <xdr:colOff>639355</xdr:colOff>
      <xdr:row>6</xdr:row>
      <xdr:rowOff>2276</xdr:rowOff>
    </xdr:from>
    <xdr:to>
      <xdr:col>9</xdr:col>
      <xdr:colOff>294773</xdr:colOff>
      <xdr:row>8</xdr:row>
      <xdr:rowOff>53274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2904B3ED-8917-4A27-A21C-6C0B57059D93}"/>
            </a:ext>
          </a:extLst>
        </xdr:cNvPr>
        <xdr:cNvSpPr/>
      </xdr:nvSpPr>
      <xdr:spPr>
        <a:xfrm rot="20234480">
          <a:off x="12226835" y="1160516"/>
          <a:ext cx="412338" cy="4370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28864</xdr:colOff>
      <xdr:row>2</xdr:row>
      <xdr:rowOff>115455</xdr:rowOff>
    </xdr:from>
    <xdr:to>
      <xdr:col>11</xdr:col>
      <xdr:colOff>218540</xdr:colOff>
      <xdr:row>5</xdr:row>
      <xdr:rowOff>4123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228135-4F98-33AA-78AE-525185D088D9}"/>
            </a:ext>
          </a:extLst>
        </xdr:cNvPr>
        <xdr:cNvSpPr txBox="1"/>
      </xdr:nvSpPr>
      <xdr:spPr>
        <a:xfrm>
          <a:off x="9780650" y="432955"/>
          <a:ext cx="944254" cy="4205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419" sz="900" kern="1200"/>
            <a:t>No es necesario llenar esta celda</a:t>
          </a:r>
        </a:p>
        <a:p>
          <a:endParaRPr lang="es-419" sz="1100" kern="1200"/>
        </a:p>
      </xdr:txBody>
    </xdr:sp>
    <xdr:clientData/>
  </xdr:twoCellAnchor>
  <xdr:twoCellAnchor>
    <xdr:from>
      <xdr:col>11</xdr:col>
      <xdr:colOff>288636</xdr:colOff>
      <xdr:row>3</xdr:row>
      <xdr:rowOff>169058</xdr:rowOff>
    </xdr:from>
    <xdr:to>
      <xdr:col>11</xdr:col>
      <xdr:colOff>684480</xdr:colOff>
      <xdr:row>5</xdr:row>
      <xdr:rowOff>8246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C6EA6BF2-633C-B986-5458-DFA013D31AA9}"/>
            </a:ext>
          </a:extLst>
        </xdr:cNvPr>
        <xdr:cNvSpPr/>
      </xdr:nvSpPr>
      <xdr:spPr>
        <a:xfrm>
          <a:off x="10795000" y="647370"/>
          <a:ext cx="395844" cy="210292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  <xdr:twoCellAnchor>
    <xdr:from>
      <xdr:col>9</xdr:col>
      <xdr:colOff>432956</xdr:colOff>
      <xdr:row>17</xdr:row>
      <xdr:rowOff>61854</xdr:rowOff>
    </xdr:from>
    <xdr:to>
      <xdr:col>11</xdr:col>
      <xdr:colOff>593768</xdr:colOff>
      <xdr:row>21</xdr:row>
      <xdr:rowOff>82471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5B8476-4EF9-47E9-A344-5A800CC782A7}"/>
            </a:ext>
          </a:extLst>
        </xdr:cNvPr>
        <xdr:cNvSpPr txBox="1"/>
      </xdr:nvSpPr>
      <xdr:spPr>
        <a:xfrm>
          <a:off x="9430164" y="2548250"/>
          <a:ext cx="1669968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800" b="1" kern="1200"/>
            <a:t>Estas columnas se calculan de manera automática, por favor no moverlas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  <xdr:twoCellAnchor>
    <xdr:from>
      <xdr:col>10</xdr:col>
      <xdr:colOff>329871</xdr:colOff>
      <xdr:row>13</xdr:row>
      <xdr:rowOff>32987</xdr:rowOff>
    </xdr:from>
    <xdr:to>
      <xdr:col>10</xdr:col>
      <xdr:colOff>742209</xdr:colOff>
      <xdr:row>16</xdr:row>
      <xdr:rowOff>111331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11E1110C-FC26-4E41-A88F-33F26895FB3A}"/>
            </a:ext>
          </a:extLst>
        </xdr:cNvPr>
        <xdr:cNvSpPr/>
      </xdr:nvSpPr>
      <xdr:spPr>
        <a:xfrm rot="12537563">
          <a:off x="10081657" y="2041071"/>
          <a:ext cx="412338" cy="4370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511372</xdr:colOff>
      <xdr:row>2</xdr:row>
      <xdr:rowOff>185442</xdr:rowOff>
    </xdr:from>
    <xdr:to>
      <xdr:col>9</xdr:col>
      <xdr:colOff>557313</xdr:colOff>
      <xdr:row>5</xdr:row>
      <xdr:rowOff>111185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0CFCAF-7771-408B-831E-63C1D5E34D23}"/>
            </a:ext>
          </a:extLst>
        </xdr:cNvPr>
        <xdr:cNvSpPr txBox="1"/>
      </xdr:nvSpPr>
      <xdr:spPr>
        <a:xfrm>
          <a:off x="9895885" y="567566"/>
          <a:ext cx="1669968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800" b="1" kern="1200"/>
            <a:t>Estas columnas se calculan de manera automática, por favor no moverlas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  <xdr:twoCellAnchor>
    <xdr:from>
      <xdr:col>8</xdr:col>
      <xdr:colOff>366069</xdr:colOff>
      <xdr:row>6</xdr:row>
      <xdr:rowOff>2590</xdr:rowOff>
    </xdr:from>
    <xdr:to>
      <xdr:col>9</xdr:col>
      <xdr:colOff>25398</xdr:colOff>
      <xdr:row>8</xdr:row>
      <xdr:rowOff>57544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CA56FCB-BF54-45B2-9E0A-84624924A509}"/>
            </a:ext>
          </a:extLst>
        </xdr:cNvPr>
        <xdr:cNvSpPr/>
      </xdr:nvSpPr>
      <xdr:spPr>
        <a:xfrm rot="20234480">
          <a:off x="10621600" y="1148962"/>
          <a:ext cx="412338" cy="4370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759625</xdr:colOff>
      <xdr:row>0</xdr:row>
      <xdr:rowOff>148362</xdr:rowOff>
    </xdr:from>
    <xdr:to>
      <xdr:col>3</xdr:col>
      <xdr:colOff>1157242</xdr:colOff>
      <xdr:row>3</xdr:row>
      <xdr:rowOff>95375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027AF3-76A2-4669-B69B-43744E43A2E3}"/>
            </a:ext>
          </a:extLst>
        </xdr:cNvPr>
        <xdr:cNvSpPr txBox="1"/>
      </xdr:nvSpPr>
      <xdr:spPr>
        <a:xfrm>
          <a:off x="759625" y="148362"/>
          <a:ext cx="5946449" cy="49892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1400" b="1" kern="1200"/>
            <a:t>Esta hoja de RESUMEN no es necesario diligenciarla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72159</xdr:colOff>
      <xdr:row>0</xdr:row>
      <xdr:rowOff>115452</xdr:rowOff>
    </xdr:from>
    <xdr:to>
      <xdr:col>7</xdr:col>
      <xdr:colOff>154480</xdr:colOff>
      <xdr:row>2</xdr:row>
      <xdr:rowOff>105831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AD8B6A-AF0E-41D6-9EE5-60F150B81D4D}"/>
            </a:ext>
          </a:extLst>
        </xdr:cNvPr>
        <xdr:cNvSpPr txBox="1"/>
      </xdr:nvSpPr>
      <xdr:spPr>
        <a:xfrm>
          <a:off x="832235" y="115452"/>
          <a:ext cx="5874290" cy="3559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419" sz="1400" b="1" kern="1200"/>
            <a:t>Esta hoja de ACCIONISTAS no es necesario diligenciarla</a:t>
          </a:r>
        </a:p>
        <a:p>
          <a:endParaRPr lang="es-419" sz="1100" kern="1200"/>
        </a:p>
        <a:p>
          <a:endParaRPr lang="es-419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L21"/>
  <sheetViews>
    <sheetView tabSelected="1" zoomScale="99" zoomScaleNormal="115" workbookViewId="0"/>
  </sheetViews>
  <sheetFormatPr defaultColWidth="10.81640625" defaultRowHeight="14.5" x14ac:dyDescent="0.35"/>
  <cols>
    <col min="1" max="1" width="7.453125" style="3" customWidth="1"/>
    <col min="2" max="2" width="22.81640625" style="3" bestFit="1" customWidth="1"/>
    <col min="3" max="3" width="22.81640625" style="220" bestFit="1" customWidth="1"/>
    <col min="4" max="4" width="36.6328125" style="220" customWidth="1"/>
    <col min="5" max="5" width="19" customWidth="1"/>
    <col min="7" max="7" width="18.90625" bestFit="1" customWidth="1"/>
    <col min="8" max="8" width="13.453125" bestFit="1" customWidth="1"/>
    <col min="10" max="10" width="13.81640625" style="5" bestFit="1" customWidth="1"/>
    <col min="11" max="11" width="16.1796875" style="9" bestFit="1" customWidth="1"/>
  </cols>
  <sheetData>
    <row r="2" spans="1:12" x14ac:dyDescent="0.35">
      <c r="B2" s="219" t="s">
        <v>46</v>
      </c>
      <c r="C2" s="219" t="s">
        <v>164</v>
      </c>
    </row>
    <row r="3" spans="1:12" x14ac:dyDescent="0.35">
      <c r="B3" s="219" t="s">
        <v>75</v>
      </c>
      <c r="C3" s="221" t="s">
        <v>162</v>
      </c>
    </row>
    <row r="4" spans="1:12" x14ac:dyDescent="0.35">
      <c r="B4" s="79" t="s">
        <v>87</v>
      </c>
      <c r="C4" s="80" t="s">
        <v>163</v>
      </c>
    </row>
    <row r="5" spans="1:12" ht="15" thickBot="1" x14ac:dyDescent="0.4"/>
    <row r="6" spans="1:12" x14ac:dyDescent="0.35">
      <c r="B6" s="222"/>
      <c r="C6" s="223"/>
      <c r="D6" s="223"/>
      <c r="E6" s="113"/>
      <c r="F6" s="113"/>
      <c r="G6" s="113"/>
      <c r="H6" s="113"/>
      <c r="I6" s="113"/>
      <c r="J6" s="224"/>
      <c r="K6" s="225"/>
      <c r="L6" s="226"/>
    </row>
    <row r="7" spans="1:12" ht="15.5" x14ac:dyDescent="0.35">
      <c r="B7" s="227"/>
      <c r="C7" s="228"/>
      <c r="D7" s="228"/>
      <c r="E7" s="229"/>
      <c r="F7" s="229"/>
      <c r="G7" s="230" t="str">
        <f>C2</f>
        <v>Nombre de la Empresa</v>
      </c>
      <c r="H7" s="229"/>
      <c r="I7" s="229"/>
      <c r="J7" s="231"/>
      <c r="K7" s="232"/>
      <c r="L7" s="233"/>
    </row>
    <row r="8" spans="1:12" ht="15.5" x14ac:dyDescent="0.35">
      <c r="B8" s="227" t="s">
        <v>1</v>
      </c>
      <c r="C8" s="228"/>
      <c r="D8" s="228"/>
      <c r="E8" s="229"/>
      <c r="F8" s="229"/>
      <c r="G8" s="234" t="str">
        <f>C3</f>
        <v>NIT: XXX.XXX.XXX</v>
      </c>
      <c r="H8" s="229"/>
      <c r="I8" s="229"/>
      <c r="J8" s="231"/>
      <c r="K8" s="232"/>
      <c r="L8" s="233"/>
    </row>
    <row r="9" spans="1:12" x14ac:dyDescent="0.35">
      <c r="B9" s="227" t="s">
        <v>18</v>
      </c>
      <c r="C9" s="228"/>
      <c r="D9" s="228"/>
      <c r="E9" s="229"/>
      <c r="F9" s="229"/>
      <c r="G9" s="229"/>
      <c r="H9" s="229"/>
      <c r="I9" s="229"/>
      <c r="J9" s="231"/>
      <c r="K9" s="232"/>
      <c r="L9" s="233"/>
    </row>
    <row r="10" spans="1:12" ht="15" thickBot="1" x14ac:dyDescent="0.4">
      <c r="B10" s="235" t="str">
        <f>C4</f>
        <v>DD-MM-AAAA</v>
      </c>
      <c r="C10" s="228"/>
      <c r="D10" s="228"/>
      <c r="E10" s="229"/>
      <c r="F10" s="229"/>
      <c r="G10" s="229"/>
      <c r="H10" s="229"/>
      <c r="I10" s="229"/>
      <c r="J10" s="231"/>
      <c r="K10" s="232"/>
      <c r="L10" s="233"/>
    </row>
    <row r="11" spans="1:12" ht="15" thickBot="1" x14ac:dyDescent="0.4">
      <c r="B11" s="236"/>
      <c r="C11" s="237"/>
      <c r="D11" s="237"/>
      <c r="E11" s="238"/>
      <c r="F11" s="238"/>
      <c r="G11" s="238"/>
      <c r="H11" s="238"/>
      <c r="I11" s="238"/>
      <c r="J11" s="239"/>
      <c r="K11" s="240" t="s">
        <v>24</v>
      </c>
      <c r="L11" s="241"/>
    </row>
    <row r="12" spans="1:12" s="4" customFormat="1" ht="19" x14ac:dyDescent="0.25">
      <c r="A12" s="19"/>
      <c r="B12" s="132" t="s">
        <v>13</v>
      </c>
      <c r="C12" s="134" t="s">
        <v>19</v>
      </c>
      <c r="D12" s="133" t="s">
        <v>3</v>
      </c>
      <c r="E12" s="134" t="s">
        <v>6</v>
      </c>
      <c r="F12" s="134" t="s">
        <v>5</v>
      </c>
      <c r="G12" s="134" t="s">
        <v>20</v>
      </c>
      <c r="H12" s="133" t="s">
        <v>76</v>
      </c>
      <c r="I12" s="134" t="s">
        <v>28</v>
      </c>
      <c r="J12" s="242" t="s">
        <v>29</v>
      </c>
      <c r="K12" s="243" t="s">
        <v>77</v>
      </c>
      <c r="L12" s="242" t="s">
        <v>155</v>
      </c>
    </row>
    <row r="13" spans="1:12" s="4" customFormat="1" x14ac:dyDescent="0.25">
      <c r="A13" s="244" t="s">
        <v>54</v>
      </c>
      <c r="B13" s="245">
        <v>2505</v>
      </c>
      <c r="C13" s="106"/>
      <c r="D13" s="246"/>
      <c r="E13" s="247"/>
      <c r="F13" s="248"/>
      <c r="G13" s="249"/>
      <c r="H13" s="250"/>
      <c r="I13" s="251" t="e">
        <f>$B$10-H13</f>
        <v>#VALUE!</v>
      </c>
      <c r="J13" s="218" t="e">
        <f>IF(I13&gt;90,K13,0)</f>
        <v>#VALUE!</v>
      </c>
      <c r="K13" s="252"/>
      <c r="L13" s="205"/>
    </row>
    <row r="14" spans="1:12" s="4" customFormat="1" x14ac:dyDescent="0.25">
      <c r="A14" s="244" t="s">
        <v>55</v>
      </c>
      <c r="B14" s="245">
        <v>2505</v>
      </c>
      <c r="C14" s="106"/>
      <c r="D14" s="246"/>
      <c r="E14" s="247"/>
      <c r="F14" s="248"/>
      <c r="G14" s="249"/>
      <c r="H14" s="250"/>
      <c r="I14" s="251" t="e">
        <f t="shared" ref="I14:I16" si="0">$B$10-H14</f>
        <v>#VALUE!</v>
      </c>
      <c r="J14" s="218" t="e">
        <f>IF(I14&gt;90,K14,0)</f>
        <v>#VALUE!</v>
      </c>
      <c r="K14" s="252"/>
      <c r="L14" s="205"/>
    </row>
    <row r="15" spans="1:12" s="4" customFormat="1" x14ac:dyDescent="0.25">
      <c r="A15" s="244" t="s">
        <v>56</v>
      </c>
      <c r="B15" s="245">
        <v>2505</v>
      </c>
      <c r="C15" s="106"/>
      <c r="D15" s="246"/>
      <c r="E15" s="247"/>
      <c r="F15" s="248"/>
      <c r="G15" s="249"/>
      <c r="H15" s="250"/>
      <c r="I15" s="251" t="e">
        <f t="shared" si="0"/>
        <v>#VALUE!</v>
      </c>
      <c r="J15" s="218" t="e">
        <f>IF(I15&gt;90,K15,0)</f>
        <v>#VALUE!</v>
      </c>
      <c r="K15" s="252"/>
      <c r="L15" s="205"/>
    </row>
    <row r="16" spans="1:12" s="4" customFormat="1" x14ac:dyDescent="0.25">
      <c r="A16" s="244" t="s">
        <v>92</v>
      </c>
      <c r="B16" s="245">
        <v>2505</v>
      </c>
      <c r="C16" s="106"/>
      <c r="D16" s="246"/>
      <c r="E16" s="247"/>
      <c r="F16" s="248"/>
      <c r="G16" s="249"/>
      <c r="H16" s="250"/>
      <c r="I16" s="251" t="e">
        <f t="shared" si="0"/>
        <v>#VALUE!</v>
      </c>
      <c r="J16" s="218" t="e">
        <f>IF(I16&gt;90,K16,0)</f>
        <v>#VALUE!</v>
      </c>
      <c r="K16" s="252"/>
      <c r="L16" s="205"/>
    </row>
    <row r="17" spans="1:11" s="4" customFormat="1" ht="15" thickBot="1" x14ac:dyDescent="0.3">
      <c r="A17" s="244" t="s">
        <v>138</v>
      </c>
      <c r="B17" s="253" t="s">
        <v>10</v>
      </c>
      <c r="C17" s="254"/>
      <c r="D17" s="254"/>
      <c r="E17" s="255"/>
      <c r="F17" s="255"/>
      <c r="G17" s="255"/>
      <c r="H17" s="255"/>
      <c r="I17" s="255"/>
      <c r="J17" s="256" t="e">
        <f>SUM(J13:J16)</f>
        <v>#VALUE!</v>
      </c>
      <c r="K17" s="256">
        <f>SUM(K13:K16)</f>
        <v>0</v>
      </c>
    </row>
    <row r="19" spans="1:11" x14ac:dyDescent="0.35">
      <c r="B19" s="97" t="s">
        <v>157</v>
      </c>
    </row>
    <row r="20" spans="1:11" x14ac:dyDescent="0.35">
      <c r="B20" s="97" t="s">
        <v>172</v>
      </c>
    </row>
    <row r="21" spans="1:11" x14ac:dyDescent="0.35">
      <c r="B21" s="97" t="s">
        <v>158</v>
      </c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9"/>
  <sheetViews>
    <sheetView zoomScale="154" zoomScaleNormal="90" workbookViewId="0"/>
  </sheetViews>
  <sheetFormatPr defaultColWidth="10.81640625" defaultRowHeight="14.5" x14ac:dyDescent="0.35"/>
  <cols>
    <col min="1" max="1" width="10.81640625" style="109"/>
    <col min="3" max="3" width="38.08984375" customWidth="1"/>
    <col min="4" max="4" width="10.81640625" style="3"/>
    <col min="5" max="5" width="27.81640625" customWidth="1"/>
    <col min="6" max="6" width="23.1796875" customWidth="1"/>
    <col min="7" max="7" width="24.54296875" customWidth="1"/>
    <col min="9" max="9" width="13.1796875" customWidth="1"/>
    <col min="11" max="11" width="13" customWidth="1"/>
    <col min="12" max="12" width="17.81640625" customWidth="1"/>
    <col min="13" max="14" width="12.81640625" customWidth="1"/>
    <col min="15" max="15" width="13.81640625" customWidth="1"/>
    <col min="16" max="16" width="15.6328125" customWidth="1"/>
  </cols>
  <sheetData>
    <row r="1" spans="1:14" ht="15" thickBot="1" x14ac:dyDescent="0.4">
      <c r="B1" s="257"/>
    </row>
    <row r="2" spans="1:14" x14ac:dyDescent="0.35">
      <c r="B2" s="258"/>
      <c r="C2" s="259"/>
      <c r="D2" s="260"/>
      <c r="E2" s="259"/>
      <c r="F2" s="259"/>
      <c r="G2" s="259"/>
      <c r="H2" s="259"/>
      <c r="I2" s="259"/>
      <c r="J2" s="259"/>
      <c r="K2" s="259"/>
      <c r="L2" s="259"/>
      <c r="M2" s="259"/>
      <c r="N2" s="226"/>
    </row>
    <row r="3" spans="1:14" ht="16.5" x14ac:dyDescent="0.35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</row>
    <row r="4" spans="1:14" ht="16.5" x14ac:dyDescent="0.35">
      <c r="B4" s="261"/>
      <c r="C4" s="262"/>
      <c r="D4" s="262"/>
      <c r="E4" s="262"/>
      <c r="F4" s="262"/>
      <c r="G4" s="264" t="str">
        <f>EMPLEADOS!G7</f>
        <v>Nombre de la Empresa</v>
      </c>
      <c r="H4" s="262"/>
      <c r="I4" s="262"/>
      <c r="J4" s="262"/>
      <c r="K4" s="262"/>
      <c r="L4" s="262"/>
      <c r="M4" s="262"/>
      <c r="N4" s="263"/>
    </row>
    <row r="5" spans="1:14" x14ac:dyDescent="0.35">
      <c r="B5" s="120" t="s">
        <v>1</v>
      </c>
      <c r="C5" s="121"/>
      <c r="D5" s="121"/>
      <c r="E5" s="121"/>
      <c r="F5" s="121"/>
      <c r="G5" s="264" t="str">
        <f>EMPLEADOS!G8</f>
        <v>NIT: XXX.XXX.XXX</v>
      </c>
      <c r="H5" s="121"/>
      <c r="I5" s="121"/>
      <c r="J5" s="121"/>
      <c r="K5" s="121"/>
      <c r="L5" s="121"/>
      <c r="M5" s="121"/>
      <c r="N5" s="123"/>
    </row>
    <row r="6" spans="1:14" x14ac:dyDescent="0.35">
      <c r="B6" s="120" t="s">
        <v>16</v>
      </c>
      <c r="C6" s="121"/>
      <c r="D6" s="121"/>
      <c r="E6" s="121"/>
      <c r="F6" s="121"/>
      <c r="G6" s="121"/>
      <c r="H6" s="121"/>
      <c r="I6" s="121"/>
      <c r="J6" s="121"/>
      <c r="K6" s="121"/>
      <c r="L6" s="121" t="s">
        <v>129</v>
      </c>
      <c r="M6" s="124">
        <v>0.23499999999999999</v>
      </c>
      <c r="N6" s="123" t="s">
        <v>130</v>
      </c>
    </row>
    <row r="7" spans="1:14" ht="15" thickBot="1" x14ac:dyDescent="0.4">
      <c r="B7" s="125" t="str">
        <f>EMPLEADOS!B10</f>
        <v>DD-MM-AAAA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384"/>
      <c r="N7" s="385"/>
    </row>
    <row r="8" spans="1:14" ht="15" thickBot="1" x14ac:dyDescent="0.4">
      <c r="B8" s="265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7" t="s">
        <v>25</v>
      </c>
    </row>
    <row r="9" spans="1:14" ht="19" x14ac:dyDescent="0.35">
      <c r="B9" s="268" t="s">
        <v>13</v>
      </c>
      <c r="C9" s="269" t="s">
        <v>131</v>
      </c>
      <c r="D9" s="270" t="s">
        <v>4</v>
      </c>
      <c r="E9" s="270" t="s">
        <v>22</v>
      </c>
      <c r="F9" s="269" t="s">
        <v>7</v>
      </c>
      <c r="G9" s="270" t="s">
        <v>6</v>
      </c>
      <c r="H9" s="270" t="s">
        <v>5</v>
      </c>
      <c r="I9" s="269" t="s">
        <v>76</v>
      </c>
      <c r="J9" s="271" t="s">
        <v>28</v>
      </c>
      <c r="K9" s="271" t="s">
        <v>30</v>
      </c>
      <c r="L9" s="272" t="s">
        <v>77</v>
      </c>
      <c r="M9" s="269" t="s">
        <v>17</v>
      </c>
      <c r="N9" s="273" t="s">
        <v>73</v>
      </c>
    </row>
    <row r="10" spans="1:14" x14ac:dyDescent="0.35">
      <c r="A10" s="109" t="s">
        <v>57</v>
      </c>
      <c r="B10" s="274"/>
      <c r="C10" s="275" t="s">
        <v>148</v>
      </c>
      <c r="D10" s="276" t="s">
        <v>132</v>
      </c>
      <c r="E10" s="106"/>
      <c r="F10" s="140"/>
      <c r="G10" s="248" t="s">
        <v>173</v>
      </c>
      <c r="H10" s="248" t="s">
        <v>128</v>
      </c>
      <c r="I10" s="250"/>
      <c r="J10" s="251" t="e">
        <f>$B$7-I10</f>
        <v>#VALUE!</v>
      </c>
      <c r="K10" s="218" t="e">
        <f>IF(J10&gt;90,L10,0)</f>
        <v>#VALUE!</v>
      </c>
      <c r="L10" s="277"/>
      <c r="M10" s="277"/>
      <c r="N10" s="278"/>
    </row>
    <row r="11" spans="1:14" x14ac:dyDescent="0.35">
      <c r="A11" s="109" t="s">
        <v>51</v>
      </c>
      <c r="B11" s="274"/>
      <c r="C11" s="275"/>
      <c r="D11" s="276"/>
      <c r="E11" s="106"/>
      <c r="F11" s="140"/>
      <c r="G11" s="248"/>
      <c r="H11" s="248"/>
      <c r="I11" s="250"/>
      <c r="J11" s="251" t="e">
        <f t="shared" ref="J11:J13" si="0">$B$7-I11</f>
        <v>#VALUE!</v>
      </c>
      <c r="K11" s="218" t="e">
        <f t="shared" ref="K11:K13" si="1">IF(J11&gt;90,L11,0)</f>
        <v>#VALUE!</v>
      </c>
      <c r="L11" s="277"/>
      <c r="M11" s="277"/>
      <c r="N11" s="278"/>
    </row>
    <row r="12" spans="1:14" x14ac:dyDescent="0.35">
      <c r="A12" s="109" t="s">
        <v>89</v>
      </c>
      <c r="B12" s="274"/>
      <c r="C12" s="140" t="s">
        <v>156</v>
      </c>
      <c r="D12" s="106" t="s">
        <v>133</v>
      </c>
      <c r="E12" s="106"/>
      <c r="F12" s="140"/>
      <c r="G12" s="248" t="s">
        <v>134</v>
      </c>
      <c r="H12" s="248" t="s">
        <v>128</v>
      </c>
      <c r="I12" s="250"/>
      <c r="J12" s="251" t="e">
        <f t="shared" si="0"/>
        <v>#VALUE!</v>
      </c>
      <c r="K12" s="218" t="e">
        <f t="shared" si="1"/>
        <v>#VALUE!</v>
      </c>
      <c r="L12" s="277"/>
      <c r="M12" s="277"/>
      <c r="N12" s="278"/>
    </row>
    <row r="13" spans="1:14" x14ac:dyDescent="0.35">
      <c r="A13" s="109" t="s">
        <v>90</v>
      </c>
      <c r="B13" s="274"/>
      <c r="C13" s="275"/>
      <c r="D13" s="276"/>
      <c r="E13" s="106"/>
      <c r="F13" s="140"/>
      <c r="G13" s="248"/>
      <c r="H13" s="248"/>
      <c r="I13" s="250"/>
      <c r="J13" s="251" t="e">
        <f t="shared" si="0"/>
        <v>#VALUE!</v>
      </c>
      <c r="K13" s="218" t="e">
        <f t="shared" si="1"/>
        <v>#VALUE!</v>
      </c>
      <c r="L13" s="277"/>
      <c r="M13" s="277"/>
      <c r="N13" s="278"/>
    </row>
    <row r="14" spans="1:14" x14ac:dyDescent="0.35">
      <c r="B14" s="279"/>
      <c r="C14" s="280"/>
      <c r="D14" s="281"/>
      <c r="E14" s="281"/>
      <c r="F14" s="280"/>
      <c r="G14" s="280"/>
      <c r="H14" s="280"/>
      <c r="I14" s="282"/>
      <c r="J14" s="283"/>
      <c r="K14" s="284"/>
      <c r="L14" s="285"/>
      <c r="M14" s="285"/>
      <c r="N14" s="286"/>
    </row>
    <row r="15" spans="1:14" ht="15" thickBot="1" x14ac:dyDescent="0.4">
      <c r="A15" s="109" t="s">
        <v>139</v>
      </c>
      <c r="B15" s="287" t="s">
        <v>10</v>
      </c>
      <c r="C15" s="288"/>
      <c r="D15" s="288"/>
      <c r="E15" s="288"/>
      <c r="F15" s="288"/>
      <c r="G15" s="288"/>
      <c r="H15" s="288"/>
      <c r="I15" s="288"/>
      <c r="J15" s="288"/>
      <c r="K15" s="289" t="e">
        <f>+SUM(K10:K13)</f>
        <v>#VALUE!</v>
      </c>
      <c r="L15" s="289">
        <f>+SUM(L10:L13)</f>
        <v>0</v>
      </c>
      <c r="M15" s="289">
        <f>SUM(M10:M13)</f>
        <v>0</v>
      </c>
      <c r="N15" s="290">
        <f>SUM(N10:N13)</f>
        <v>0</v>
      </c>
    </row>
    <row r="16" spans="1:14" x14ac:dyDescent="0.35">
      <c r="G16" s="291"/>
      <c r="H16" s="291"/>
    </row>
    <row r="17" spans="2:8" x14ac:dyDescent="0.35">
      <c r="G17" s="291"/>
      <c r="H17" s="291"/>
    </row>
    <row r="18" spans="2:8" x14ac:dyDescent="0.35">
      <c r="B18" s="157" t="s">
        <v>159</v>
      </c>
      <c r="G18" s="291"/>
      <c r="H18" s="291"/>
    </row>
    <row r="19" spans="2:8" x14ac:dyDescent="0.35">
      <c r="B19" s="157" t="s">
        <v>160</v>
      </c>
      <c r="G19" s="291"/>
      <c r="H19" s="291"/>
    </row>
    <row r="20" spans="2:8" x14ac:dyDescent="0.35">
      <c r="B20" s="157" t="s">
        <v>161</v>
      </c>
      <c r="G20" s="291"/>
      <c r="H20" s="291"/>
    </row>
    <row r="21" spans="2:8" x14ac:dyDescent="0.35">
      <c r="G21" s="291"/>
      <c r="H21" s="291"/>
    </row>
    <row r="22" spans="2:8" x14ac:dyDescent="0.35">
      <c r="G22" s="291"/>
      <c r="H22" s="291"/>
    </row>
    <row r="23" spans="2:8" x14ac:dyDescent="0.35">
      <c r="G23" s="291"/>
      <c r="H23" s="291"/>
    </row>
    <row r="24" spans="2:8" x14ac:dyDescent="0.35">
      <c r="G24" s="291"/>
      <c r="H24" s="291"/>
    </row>
    <row r="25" spans="2:8" x14ac:dyDescent="0.35">
      <c r="G25" s="291"/>
      <c r="H25" s="291"/>
    </row>
    <row r="26" spans="2:8" x14ac:dyDescent="0.35">
      <c r="G26" s="291"/>
      <c r="H26" s="291"/>
    </row>
    <row r="27" spans="2:8" x14ac:dyDescent="0.35">
      <c r="G27" s="291"/>
      <c r="H27" s="291"/>
    </row>
    <row r="28" spans="2:8" x14ac:dyDescent="0.35">
      <c r="G28" s="291"/>
      <c r="H28" s="291"/>
    </row>
    <row r="29" spans="2:8" x14ac:dyDescent="0.35">
      <c r="G29" s="291"/>
      <c r="H29" s="291"/>
    </row>
    <row r="30" spans="2:8" x14ac:dyDescent="0.35">
      <c r="G30" s="291"/>
      <c r="H30" s="291"/>
    </row>
    <row r="31" spans="2:8" x14ac:dyDescent="0.35">
      <c r="G31" s="291"/>
      <c r="H31" s="291"/>
    </row>
    <row r="32" spans="2:8" x14ac:dyDescent="0.35">
      <c r="G32" s="291"/>
      <c r="H32" s="291"/>
    </row>
    <row r="33" spans="2:14" x14ac:dyDescent="0.35">
      <c r="G33" s="291"/>
      <c r="H33" s="291"/>
    </row>
    <row r="34" spans="2:14" x14ac:dyDescent="0.35">
      <c r="B34">
        <v>2408</v>
      </c>
      <c r="D34" s="3" t="s">
        <v>41</v>
      </c>
      <c r="G34" s="291"/>
      <c r="H34" s="291"/>
      <c r="L34" s="8"/>
    </row>
    <row r="35" spans="2:14" x14ac:dyDescent="0.35">
      <c r="G35" s="291"/>
      <c r="H35" s="291"/>
      <c r="L35" s="292"/>
    </row>
    <row r="36" spans="2:14" x14ac:dyDescent="0.35">
      <c r="G36" s="291"/>
      <c r="H36" s="291"/>
    </row>
    <row r="37" spans="2:14" x14ac:dyDescent="0.35">
      <c r="C37" t="s">
        <v>42</v>
      </c>
      <c r="G37" s="291"/>
      <c r="H37" s="291"/>
    </row>
    <row r="38" spans="2:14" x14ac:dyDescent="0.35">
      <c r="G38" s="291"/>
      <c r="H38" s="291"/>
    </row>
    <row r="39" spans="2:14" x14ac:dyDescent="0.35">
      <c r="G39" s="291"/>
      <c r="H39" s="291"/>
    </row>
    <row r="40" spans="2:14" x14ac:dyDescent="0.35">
      <c r="B40">
        <v>2412</v>
      </c>
      <c r="G40" s="291"/>
      <c r="H40" s="291"/>
    </row>
    <row r="41" spans="2:14" x14ac:dyDescent="0.35">
      <c r="G41" s="291"/>
      <c r="H41" s="291"/>
    </row>
    <row r="42" spans="2:14" x14ac:dyDescent="0.35">
      <c r="C42" t="s">
        <v>43</v>
      </c>
      <c r="G42" s="291"/>
      <c r="H42" s="291"/>
    </row>
    <row r="46" spans="2:14" x14ac:dyDescent="0.35">
      <c r="B46">
        <v>2605</v>
      </c>
      <c r="C46" t="s">
        <v>44</v>
      </c>
      <c r="F46">
        <v>20816257</v>
      </c>
      <c r="G46">
        <v>55572000</v>
      </c>
      <c r="H46">
        <f>+F46-G46</f>
        <v>-34755743</v>
      </c>
      <c r="I46" t="s">
        <v>45</v>
      </c>
      <c r="M46" s="292"/>
      <c r="N46" s="292"/>
    </row>
    <row r="49" spans="6:6" x14ac:dyDescent="0.35">
      <c r="F49">
        <f>+F46+G44</f>
        <v>20816257</v>
      </c>
    </row>
  </sheetData>
  <mergeCells count="1">
    <mergeCell ref="M7:N7"/>
  </mergeCells>
  <phoneticPr fontId="1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1B28-9967-491F-B907-5C876CA7AA59}">
  <dimension ref="A1:M28"/>
  <sheetViews>
    <sheetView zoomScale="125" workbookViewId="0"/>
  </sheetViews>
  <sheetFormatPr defaultColWidth="10.81640625" defaultRowHeight="15.5" x14ac:dyDescent="0.35"/>
  <cols>
    <col min="1" max="1" width="9.26953125" style="100" bestFit="1" customWidth="1"/>
    <col min="2" max="2" width="20.453125" style="294" bestFit="1" customWidth="1"/>
    <col min="3" max="3" width="43.54296875" style="294" bestFit="1" customWidth="1"/>
    <col min="4" max="5" width="10.81640625" style="294" customWidth="1"/>
    <col min="6" max="6" width="34.26953125" style="294" customWidth="1"/>
    <col min="7" max="7" width="20.453125" style="295" customWidth="1"/>
    <col min="8" max="8" width="16.1796875" style="294" customWidth="1"/>
    <col min="9" max="9" width="10.81640625" style="294"/>
    <col min="10" max="10" width="15.54296875" style="294" customWidth="1"/>
    <col min="11" max="13" width="14.1796875" style="294" customWidth="1"/>
    <col min="14" max="14" width="14" style="294" bestFit="1" customWidth="1"/>
    <col min="15" max="16384" width="10.81640625" style="294"/>
  </cols>
  <sheetData>
    <row r="1" spans="1:13" s="293" customFormat="1" ht="15" customHeight="1" x14ac:dyDescent="0.35">
      <c r="A1" s="99">
        <v>1</v>
      </c>
      <c r="B1" s="293">
        <f>A1+1</f>
        <v>2</v>
      </c>
      <c r="C1" s="293">
        <f t="shared" ref="C1:M1" si="0">B1+1</f>
        <v>3</v>
      </c>
      <c r="D1" s="293">
        <f t="shared" si="0"/>
        <v>4</v>
      </c>
      <c r="E1" s="293">
        <f t="shared" si="0"/>
        <v>5</v>
      </c>
      <c r="F1" s="293">
        <f t="shared" si="0"/>
        <v>6</v>
      </c>
      <c r="G1" s="293">
        <f t="shared" si="0"/>
        <v>7</v>
      </c>
      <c r="H1" s="293">
        <f t="shared" si="0"/>
        <v>8</v>
      </c>
      <c r="I1" s="293">
        <f t="shared" si="0"/>
        <v>9</v>
      </c>
      <c r="J1" s="293">
        <f t="shared" si="0"/>
        <v>10</v>
      </c>
      <c r="K1" s="293">
        <f t="shared" si="0"/>
        <v>11</v>
      </c>
      <c r="L1" s="293">
        <f t="shared" si="0"/>
        <v>12</v>
      </c>
      <c r="M1" s="293">
        <f t="shared" si="0"/>
        <v>13</v>
      </c>
    </row>
    <row r="2" spans="1:13" ht="15" customHeight="1" thickBot="1" x14ac:dyDescent="0.4"/>
    <row r="3" spans="1:13" ht="15" customHeight="1" x14ac:dyDescent="0.35">
      <c r="B3" s="296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</row>
    <row r="4" spans="1:13" ht="15" customHeight="1" x14ac:dyDescent="0.35">
      <c r="B4" s="299"/>
      <c r="C4" s="300"/>
      <c r="D4" s="300"/>
      <c r="E4" s="300"/>
      <c r="F4" s="300"/>
      <c r="G4" s="301" t="str">
        <f>EMPLEADOS!C2</f>
        <v>Nombre de la Empresa</v>
      </c>
      <c r="H4" s="300"/>
      <c r="I4" s="300"/>
      <c r="J4" s="300"/>
      <c r="K4" s="300"/>
      <c r="L4" s="300"/>
      <c r="M4" s="302"/>
    </row>
    <row r="5" spans="1:13" ht="15" customHeight="1" x14ac:dyDescent="0.35">
      <c r="B5" s="303" t="s">
        <v>11</v>
      </c>
      <c r="C5" s="304"/>
      <c r="D5" s="304"/>
      <c r="E5" s="304"/>
      <c r="F5" s="304"/>
      <c r="G5" s="301" t="str">
        <f>EMPLEADOS!C3</f>
        <v>NIT: XXX.XXX.XXX</v>
      </c>
      <c r="H5" s="304"/>
      <c r="I5" s="304"/>
      <c r="J5" s="304"/>
      <c r="K5" s="304"/>
      <c r="L5" s="304"/>
      <c r="M5" s="305"/>
    </row>
    <row r="6" spans="1:13" ht="15" customHeight="1" x14ac:dyDescent="0.35">
      <c r="B6" s="303" t="s">
        <v>165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5"/>
    </row>
    <row r="7" spans="1:13" ht="15" customHeight="1" thickBot="1" x14ac:dyDescent="0.4">
      <c r="B7" s="306" t="str">
        <f>EMPLEADOS!C4</f>
        <v>DD-MM-AAAA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5"/>
    </row>
    <row r="8" spans="1:13" ht="15" customHeight="1" thickBot="1" x14ac:dyDescent="0.4">
      <c r="B8" s="307"/>
      <c r="C8" s="308"/>
      <c r="D8" s="309"/>
      <c r="E8" s="309"/>
      <c r="F8" s="309"/>
      <c r="G8" s="310"/>
      <c r="H8" s="309"/>
      <c r="I8" s="309"/>
      <c r="J8" s="309"/>
      <c r="K8" s="308"/>
      <c r="L8" s="308"/>
      <c r="M8" s="311" t="s">
        <v>119</v>
      </c>
    </row>
    <row r="9" spans="1:13" ht="24.65" customHeight="1" x14ac:dyDescent="0.35">
      <c r="B9" s="312" t="s">
        <v>13</v>
      </c>
      <c r="C9" s="313" t="s">
        <v>3</v>
      </c>
      <c r="D9" s="314" t="s">
        <v>4</v>
      </c>
      <c r="E9" s="314" t="s">
        <v>5</v>
      </c>
      <c r="F9" s="314" t="s">
        <v>6</v>
      </c>
      <c r="G9" s="314" t="s">
        <v>166</v>
      </c>
      <c r="H9" s="313" t="s">
        <v>81</v>
      </c>
      <c r="I9" s="314" t="s">
        <v>14</v>
      </c>
      <c r="J9" s="314" t="s">
        <v>8</v>
      </c>
      <c r="K9" s="313" t="s">
        <v>77</v>
      </c>
      <c r="L9" s="313" t="s">
        <v>17</v>
      </c>
      <c r="M9" s="315" t="s">
        <v>94</v>
      </c>
    </row>
    <row r="10" spans="1:13" ht="15" customHeight="1" x14ac:dyDescent="0.35">
      <c r="A10" s="101" t="s">
        <v>112</v>
      </c>
      <c r="B10" s="316"/>
      <c r="C10" s="277"/>
      <c r="D10" s="317"/>
      <c r="E10" s="317"/>
      <c r="F10" s="317"/>
      <c r="G10" s="145"/>
      <c r="H10" s="318"/>
      <c r="I10" s="319" t="e">
        <f t="shared" ref="I10" si="1">$B$7-H10</f>
        <v>#VALUE!</v>
      </c>
      <c r="J10" s="319" t="e">
        <f t="shared" ref="J10" si="2">IF(I10&gt;90,K10,0)</f>
        <v>#VALUE!</v>
      </c>
      <c r="K10" s="277"/>
      <c r="L10" s="277"/>
      <c r="M10" s="320">
        <f>K10+L10</f>
        <v>0</v>
      </c>
    </row>
    <row r="11" spans="1:13" ht="15" customHeight="1" x14ac:dyDescent="0.35">
      <c r="A11" s="101" t="s">
        <v>113</v>
      </c>
      <c r="B11" s="316"/>
      <c r="C11" s="277"/>
      <c r="D11" s="317"/>
      <c r="E11" s="317"/>
      <c r="F11" s="317"/>
      <c r="G11" s="145"/>
      <c r="H11" s="318"/>
      <c r="I11" s="319" t="e">
        <f t="shared" ref="I11:I13" si="3">$B$7-H11</f>
        <v>#VALUE!</v>
      </c>
      <c r="J11" s="319" t="e">
        <f t="shared" ref="J11:J13" si="4">IF(I11&gt;90,K11,0)</f>
        <v>#VALUE!</v>
      </c>
      <c r="K11" s="277"/>
      <c r="L11" s="277"/>
      <c r="M11" s="320">
        <f t="shared" ref="M11:M13" si="5">K11+L11</f>
        <v>0</v>
      </c>
    </row>
    <row r="12" spans="1:13" ht="15" customHeight="1" x14ac:dyDescent="0.35">
      <c r="A12" s="101" t="s">
        <v>114</v>
      </c>
      <c r="B12" s="316"/>
      <c r="C12" s="277"/>
      <c r="D12" s="317"/>
      <c r="E12" s="317"/>
      <c r="F12" s="317"/>
      <c r="G12" s="145"/>
      <c r="H12" s="318"/>
      <c r="I12" s="319" t="e">
        <f t="shared" si="3"/>
        <v>#VALUE!</v>
      </c>
      <c r="J12" s="319" t="e">
        <f t="shared" si="4"/>
        <v>#VALUE!</v>
      </c>
      <c r="K12" s="277"/>
      <c r="L12" s="277"/>
      <c r="M12" s="320">
        <f t="shared" si="5"/>
        <v>0</v>
      </c>
    </row>
    <row r="13" spans="1:13" ht="15" customHeight="1" x14ac:dyDescent="0.35">
      <c r="A13" s="101" t="s">
        <v>115</v>
      </c>
      <c r="B13" s="316"/>
      <c r="C13" s="277"/>
      <c r="D13" s="317"/>
      <c r="E13" s="317"/>
      <c r="F13" s="317"/>
      <c r="G13" s="145"/>
      <c r="H13" s="318"/>
      <c r="I13" s="319" t="e">
        <f t="shared" si="3"/>
        <v>#VALUE!</v>
      </c>
      <c r="J13" s="319" t="e">
        <f t="shared" si="4"/>
        <v>#VALUE!</v>
      </c>
      <c r="K13" s="277"/>
      <c r="L13" s="277"/>
      <c r="M13" s="320">
        <f t="shared" si="5"/>
        <v>0</v>
      </c>
    </row>
    <row r="14" spans="1:13" ht="15" customHeight="1" x14ac:dyDescent="0.35">
      <c r="A14" s="101"/>
      <c r="B14" s="321"/>
      <c r="C14" s="322" t="s">
        <v>121</v>
      </c>
      <c r="D14" s="322"/>
      <c r="E14" s="322"/>
      <c r="F14" s="322"/>
      <c r="G14" s="322"/>
      <c r="H14" s="322"/>
      <c r="I14" s="322"/>
      <c r="J14" s="322" t="e">
        <f>SUM(J10:J13)</f>
        <v>#VALUE!</v>
      </c>
      <c r="K14" s="322">
        <f>SUM(K10:K13)</f>
        <v>0</v>
      </c>
      <c r="L14" s="322">
        <f>SUM(L10:L13)</f>
        <v>0</v>
      </c>
      <c r="M14" s="323">
        <f>SUM(M10:M13)</f>
        <v>0</v>
      </c>
    </row>
    <row r="15" spans="1:13" ht="15" customHeight="1" x14ac:dyDescent="0.35">
      <c r="A15" s="101"/>
      <c r="B15" s="316"/>
      <c r="C15" s="319"/>
      <c r="D15" s="319"/>
      <c r="E15" s="319"/>
      <c r="F15" s="319"/>
      <c r="G15" s="145"/>
      <c r="H15" s="319"/>
      <c r="I15" s="319"/>
      <c r="J15" s="319"/>
      <c r="K15" s="319"/>
      <c r="L15" s="319"/>
      <c r="M15" s="324"/>
    </row>
    <row r="16" spans="1:13" ht="15" customHeight="1" thickBot="1" x14ac:dyDescent="0.4">
      <c r="A16" s="101" t="s">
        <v>140</v>
      </c>
      <c r="B16" s="325" t="s">
        <v>120</v>
      </c>
      <c r="C16" s="326"/>
      <c r="D16" s="327"/>
      <c r="E16" s="327"/>
      <c r="F16" s="327"/>
      <c r="G16" s="328"/>
      <c r="H16" s="327"/>
      <c r="I16" s="327"/>
      <c r="J16" s="329" t="e">
        <f>J14</f>
        <v>#VALUE!</v>
      </c>
      <c r="K16" s="329">
        <f t="shared" ref="K16:M16" si="6">K14</f>
        <v>0</v>
      </c>
      <c r="L16" s="329">
        <f t="shared" si="6"/>
        <v>0</v>
      </c>
      <c r="M16" s="330">
        <f t="shared" si="6"/>
        <v>0</v>
      </c>
    </row>
    <row r="17" ht="15" customHeight="1" x14ac:dyDescent="0.35"/>
    <row r="18" ht="15" customHeight="1" x14ac:dyDescent="0.35"/>
    <row r="19" ht="15" customHeight="1" x14ac:dyDescent="0.35"/>
    <row r="20" ht="15" customHeight="1" x14ac:dyDescent="0.35"/>
    <row r="21" ht="15" customHeight="1" x14ac:dyDescent="0.35"/>
    <row r="22" ht="15" customHeight="1" x14ac:dyDescent="0.35"/>
    <row r="23" ht="15" customHeight="1" x14ac:dyDescent="0.35"/>
    <row r="27" ht="15" customHeight="1" x14ac:dyDescent="0.35"/>
    <row r="28" ht="15" customHeight="1" x14ac:dyDescent="0.35"/>
  </sheetData>
  <phoneticPr fontId="1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17"/>
  <sheetViews>
    <sheetView zoomScale="154" zoomScaleNormal="110" workbookViewId="0"/>
  </sheetViews>
  <sheetFormatPr defaultColWidth="10.81640625" defaultRowHeight="9.5" x14ac:dyDescent="0.25"/>
  <cols>
    <col min="1" max="1" width="8.1796875" style="19" customWidth="1"/>
    <col min="2" max="2" width="12.1796875" style="4" customWidth="1"/>
    <col min="3" max="3" width="24.54296875" style="4" customWidth="1"/>
    <col min="4" max="4" width="12.453125" style="4" bestFit="1" customWidth="1"/>
    <col min="5" max="5" width="10.81640625" style="4"/>
    <col min="6" max="6" width="14.1796875" style="4" customWidth="1"/>
    <col min="7" max="7" width="15.453125" style="4" customWidth="1"/>
    <col min="8" max="8" width="20.1796875" style="4" customWidth="1"/>
    <col min="9" max="9" width="10.81640625" style="111"/>
    <col min="10" max="12" width="10.81640625" style="4"/>
    <col min="13" max="13" width="14.1796875" style="4" customWidth="1"/>
    <col min="14" max="14" width="10.81640625" style="4"/>
    <col min="15" max="15" width="15.81640625" style="4" customWidth="1"/>
    <col min="16" max="16384" width="10.81640625" style="4"/>
  </cols>
  <sheetData>
    <row r="1" spans="1:17" ht="10" thickBot="1" x14ac:dyDescent="0.3"/>
    <row r="2" spans="1:17" ht="15" customHeight="1" x14ac:dyDescent="0.25">
      <c r="B2" s="112" t="s">
        <v>0</v>
      </c>
      <c r="C2" s="113"/>
      <c r="D2" s="113"/>
      <c r="E2" s="113"/>
      <c r="F2" s="113"/>
      <c r="G2" s="113"/>
      <c r="H2" s="113"/>
      <c r="I2" s="114"/>
      <c r="J2" s="113"/>
      <c r="K2" s="113"/>
      <c r="L2" s="113"/>
      <c r="M2" s="113"/>
      <c r="N2" s="113"/>
      <c r="O2" s="115"/>
    </row>
    <row r="3" spans="1:17" ht="11.5" x14ac:dyDescent="0.25">
      <c r="B3" s="116"/>
      <c r="C3" s="117"/>
      <c r="D3" s="117"/>
      <c r="E3" s="117"/>
      <c r="F3" s="117"/>
      <c r="G3" s="117"/>
      <c r="H3" s="301" t="str">
        <f>EMPLEADOS!C2</f>
        <v>Nombre de la Empresa</v>
      </c>
      <c r="I3" s="118"/>
      <c r="J3" s="117"/>
      <c r="K3" s="117"/>
      <c r="L3" s="117"/>
      <c r="M3" s="117"/>
      <c r="N3" s="117"/>
      <c r="O3" s="119"/>
    </row>
    <row r="4" spans="1:17" ht="14.9" customHeight="1" x14ac:dyDescent="0.25">
      <c r="B4" s="120" t="s">
        <v>1</v>
      </c>
      <c r="C4" s="121"/>
      <c r="D4" s="121"/>
      <c r="E4" s="121"/>
      <c r="F4" s="121"/>
      <c r="G4" s="121"/>
      <c r="H4" s="301" t="str">
        <f>EMPLEADOS!C3</f>
        <v>NIT: XXX.XXX.XXX</v>
      </c>
      <c r="I4" s="122"/>
      <c r="J4" s="121"/>
      <c r="K4" s="121"/>
      <c r="L4" s="121"/>
      <c r="M4" s="121"/>
      <c r="N4" s="121"/>
      <c r="O4" s="123"/>
    </row>
    <row r="5" spans="1:17" ht="14.9" customHeight="1" x14ac:dyDescent="0.25">
      <c r="B5" s="120" t="s">
        <v>2</v>
      </c>
      <c r="C5" s="121"/>
      <c r="D5" s="121"/>
      <c r="E5" s="121"/>
      <c r="F5" s="121"/>
      <c r="G5" s="121"/>
      <c r="H5" s="121"/>
      <c r="I5" s="122"/>
      <c r="J5" s="121"/>
      <c r="K5" s="121"/>
      <c r="L5" s="121"/>
      <c r="M5" s="206" t="s">
        <v>135</v>
      </c>
      <c r="N5" s="207"/>
      <c r="O5" s="123"/>
    </row>
    <row r="6" spans="1:17" x14ac:dyDescent="0.25">
      <c r="B6" s="125" t="str">
        <f>EMPLEADOS!C4</f>
        <v>DD-MM-AAAA</v>
      </c>
      <c r="C6" s="121"/>
      <c r="D6" s="126"/>
      <c r="E6" s="126"/>
      <c r="F6" s="126"/>
      <c r="G6" s="126"/>
      <c r="H6" s="126"/>
      <c r="I6" s="127"/>
      <c r="J6" s="126"/>
      <c r="K6" s="126"/>
      <c r="L6" s="126"/>
      <c r="M6" s="126"/>
      <c r="N6" s="126"/>
      <c r="O6" s="128"/>
    </row>
    <row r="7" spans="1:17" ht="15" customHeight="1" x14ac:dyDescent="0.25">
      <c r="B7" s="129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 t="s">
        <v>26</v>
      </c>
    </row>
    <row r="8" spans="1:17" ht="19" x14ac:dyDescent="0.25">
      <c r="B8" s="132" t="s">
        <v>13</v>
      </c>
      <c r="C8" s="133" t="s">
        <v>131</v>
      </c>
      <c r="D8" s="134" t="s">
        <v>4</v>
      </c>
      <c r="E8" s="134" t="s">
        <v>5</v>
      </c>
      <c r="F8" s="134" t="s">
        <v>6</v>
      </c>
      <c r="G8" s="134" t="s">
        <v>7</v>
      </c>
      <c r="H8" s="134" t="s">
        <v>23</v>
      </c>
      <c r="I8" s="135" t="s">
        <v>76</v>
      </c>
      <c r="J8" s="133" t="s">
        <v>78</v>
      </c>
      <c r="K8" s="134" t="s">
        <v>152</v>
      </c>
      <c r="L8" s="134" t="s">
        <v>30</v>
      </c>
      <c r="M8" s="136" t="s">
        <v>77</v>
      </c>
      <c r="N8" s="134" t="s">
        <v>9</v>
      </c>
      <c r="O8" s="137" t="s">
        <v>53</v>
      </c>
    </row>
    <row r="9" spans="1:17" x14ac:dyDescent="0.25">
      <c r="A9" s="138" t="s">
        <v>49</v>
      </c>
      <c r="B9" s="139">
        <v>2105</v>
      </c>
      <c r="C9" s="140"/>
      <c r="D9" s="141"/>
      <c r="E9" s="141"/>
      <c r="F9" s="141"/>
      <c r="G9" s="141"/>
      <c r="H9" s="141"/>
      <c r="I9" s="142"/>
      <c r="J9" s="143"/>
      <c r="K9" s="144" t="e">
        <f>$B$6-I9</f>
        <v>#VALUE!</v>
      </c>
      <c r="L9" s="145" t="e">
        <f>IF(K9&gt;90,M9,0)</f>
        <v>#VALUE!</v>
      </c>
      <c r="M9" s="146"/>
      <c r="N9" s="145"/>
      <c r="O9" s="147">
        <f>M9+N9</f>
        <v>0</v>
      </c>
      <c r="Q9" s="148"/>
    </row>
    <row r="10" spans="1:17" x14ac:dyDescent="0.25">
      <c r="A10" s="138" t="s">
        <v>50</v>
      </c>
      <c r="B10" s="139">
        <v>2105</v>
      </c>
      <c r="C10" s="140"/>
      <c r="D10" s="141"/>
      <c r="E10" s="141"/>
      <c r="F10" s="141"/>
      <c r="G10" s="141"/>
      <c r="H10" s="141"/>
      <c r="I10" s="142"/>
      <c r="J10" s="143"/>
      <c r="K10" s="144" t="e">
        <f t="shared" ref="K10:K12" si="0">$B$6-I10</f>
        <v>#VALUE!</v>
      </c>
      <c r="L10" s="145" t="e">
        <f t="shared" ref="L10:L12" si="1">IF(K10&gt;90,M10,0)</f>
        <v>#VALUE!</v>
      </c>
      <c r="M10" s="146"/>
      <c r="N10" s="145"/>
      <c r="O10" s="147">
        <f t="shared" ref="O10:O12" si="2">M10+N10</f>
        <v>0</v>
      </c>
      <c r="Q10" s="148"/>
    </row>
    <row r="11" spans="1:17" x14ac:dyDescent="0.25">
      <c r="A11" s="138" t="s">
        <v>79</v>
      </c>
      <c r="B11" s="139">
        <v>2105</v>
      </c>
      <c r="C11" s="140"/>
      <c r="D11" s="141"/>
      <c r="E11" s="141"/>
      <c r="F11" s="141"/>
      <c r="G11" s="141"/>
      <c r="H11" s="141"/>
      <c r="I11" s="142"/>
      <c r="J11" s="143"/>
      <c r="K11" s="144" t="e">
        <f t="shared" si="0"/>
        <v>#VALUE!</v>
      </c>
      <c r="L11" s="145" t="e">
        <f t="shared" si="1"/>
        <v>#VALUE!</v>
      </c>
      <c r="M11" s="146"/>
      <c r="N11" s="145"/>
      <c r="O11" s="147">
        <f t="shared" si="2"/>
        <v>0</v>
      </c>
      <c r="Q11" s="148"/>
    </row>
    <row r="12" spans="1:17" x14ac:dyDescent="0.25">
      <c r="A12" s="138" t="s">
        <v>80</v>
      </c>
      <c r="B12" s="139">
        <v>2105</v>
      </c>
      <c r="C12" s="140"/>
      <c r="D12" s="141"/>
      <c r="E12" s="141"/>
      <c r="F12" s="141"/>
      <c r="G12" s="141"/>
      <c r="H12" s="141"/>
      <c r="I12" s="142"/>
      <c r="J12" s="143"/>
      <c r="K12" s="144" t="e">
        <f t="shared" si="0"/>
        <v>#VALUE!</v>
      </c>
      <c r="L12" s="145" t="e">
        <f t="shared" si="1"/>
        <v>#VALUE!</v>
      </c>
      <c r="M12" s="146"/>
      <c r="N12" s="145"/>
      <c r="O12" s="147">
        <f t="shared" si="2"/>
        <v>0</v>
      </c>
      <c r="Q12" s="148"/>
    </row>
    <row r="13" spans="1:17" ht="10" thickBot="1" x14ac:dyDescent="0.3">
      <c r="A13" s="19" t="s">
        <v>141</v>
      </c>
      <c r="B13" s="149" t="s">
        <v>10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1" t="e">
        <f>SUM(L9:L12)</f>
        <v>#VALUE!</v>
      </c>
      <c r="M13" s="151">
        <f>SUM(M9:M12)</f>
        <v>0</v>
      </c>
      <c r="N13" s="151">
        <f>SUM(N9:N12)</f>
        <v>0</v>
      </c>
      <c r="O13" s="152">
        <f>SUM(O9:O12)</f>
        <v>0</v>
      </c>
    </row>
    <row r="15" spans="1:17" x14ac:dyDescent="0.25">
      <c r="J15" s="153"/>
      <c r="M15" s="154"/>
      <c r="O15" s="155"/>
    </row>
    <row r="16" spans="1:17" x14ac:dyDescent="0.25">
      <c r="H16" s="156"/>
      <c r="M16" s="154"/>
      <c r="O16" s="155"/>
    </row>
    <row r="17" spans="8:8" x14ac:dyDescent="0.25">
      <c r="H17" s="156"/>
    </row>
  </sheetData>
  <phoneticPr fontId="18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170"/>
  <sheetViews>
    <sheetView zoomScale="113" zoomScaleNormal="110" workbookViewId="0"/>
  </sheetViews>
  <sheetFormatPr defaultColWidth="10.81640625" defaultRowHeight="13.5" customHeight="1" x14ac:dyDescent="0.35"/>
  <cols>
    <col min="1" max="1" width="6.453125" style="157" bestFit="1" customWidth="1"/>
    <col min="2" max="2" width="10.81640625" customWidth="1"/>
    <col min="3" max="3" width="32.1796875" bestFit="1" customWidth="1"/>
    <col min="4" max="5" width="10.81640625" style="220"/>
    <col min="6" max="6" width="47.81640625" style="220" customWidth="1"/>
    <col min="7" max="7" width="18.26953125" style="3" customWidth="1"/>
    <col min="8" max="8" width="12.453125" customWidth="1"/>
    <col min="10" max="10" width="15.54296875" customWidth="1"/>
    <col min="11" max="11" width="18.1796875" customWidth="1"/>
    <col min="12" max="13" width="15.54296875" customWidth="1"/>
    <col min="14" max="14" width="29.36328125" customWidth="1"/>
    <col min="16" max="16" width="12.54296875" bestFit="1" customWidth="1"/>
  </cols>
  <sheetData>
    <row r="1" spans="1:15" ht="15" customHeight="1" x14ac:dyDescent="0.35">
      <c r="C1" s="331"/>
    </row>
    <row r="2" spans="1:15" ht="15" customHeight="1" thickBot="1" x14ac:dyDescent="0.4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5" customHeight="1" x14ac:dyDescent="0.35"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  <c r="O3" s="157"/>
    </row>
    <row r="4" spans="1:15" ht="15" customHeight="1" x14ac:dyDescent="0.35">
      <c r="B4" s="332"/>
      <c r="C4" s="333"/>
      <c r="D4" s="333"/>
      <c r="E4" s="333"/>
      <c r="F4" s="333"/>
      <c r="G4" s="334" t="str">
        <f>EMPLEADOS!C2</f>
        <v>Nombre de la Empresa</v>
      </c>
      <c r="H4" s="335"/>
      <c r="I4" s="333"/>
      <c r="J4" s="333"/>
      <c r="K4" s="333"/>
      <c r="L4" s="333"/>
      <c r="M4" s="333"/>
      <c r="N4" s="336"/>
    </row>
    <row r="5" spans="1:15" ht="15" customHeight="1" x14ac:dyDescent="0.35">
      <c r="B5" s="120" t="s">
        <v>11</v>
      </c>
      <c r="C5" s="121"/>
      <c r="D5" s="337"/>
      <c r="E5" s="337"/>
      <c r="F5" s="337"/>
      <c r="G5" s="334" t="str">
        <f>EMPLEADOS!C3</f>
        <v>NIT: XXX.XXX.XXX</v>
      </c>
      <c r="I5" s="121"/>
      <c r="J5" s="121"/>
      <c r="K5" s="121"/>
      <c r="L5" s="121"/>
      <c r="M5" s="121"/>
      <c r="N5" s="123"/>
    </row>
    <row r="6" spans="1:15" ht="15" customHeight="1" x14ac:dyDescent="0.35">
      <c r="B6" s="120" t="s">
        <v>12</v>
      </c>
      <c r="C6" s="121"/>
      <c r="D6" s="337"/>
      <c r="E6" s="337"/>
      <c r="F6" s="337"/>
      <c r="G6" s="121"/>
      <c r="H6" s="121"/>
      <c r="I6" s="121"/>
      <c r="J6" s="121"/>
      <c r="K6" s="121"/>
      <c r="L6" s="121"/>
      <c r="M6" s="121"/>
      <c r="N6" s="123"/>
    </row>
    <row r="7" spans="1:15" ht="15" customHeight="1" thickBot="1" x14ac:dyDescent="0.4">
      <c r="B7" s="125" t="str">
        <f>EMPLEADOS!C4</f>
        <v>DD-MM-AAAA</v>
      </c>
      <c r="C7" s="338"/>
      <c r="D7" s="339"/>
      <c r="E7" s="339"/>
      <c r="F7" s="339"/>
      <c r="G7" s="338"/>
      <c r="H7" s="338"/>
      <c r="I7" s="338"/>
      <c r="J7" s="338"/>
      <c r="K7" s="338"/>
      <c r="L7" s="338"/>
      <c r="M7" s="338"/>
      <c r="N7" s="340"/>
    </row>
    <row r="8" spans="1:15" ht="15" customHeight="1" thickBot="1" x14ac:dyDescent="0.4">
      <c r="B8" s="341"/>
      <c r="C8" s="342"/>
      <c r="D8" s="343"/>
      <c r="E8" s="343"/>
      <c r="F8" s="343"/>
      <c r="G8" s="344"/>
      <c r="H8" s="345"/>
      <c r="I8" s="345"/>
      <c r="J8" s="345"/>
      <c r="K8" s="345"/>
      <c r="L8" s="345"/>
      <c r="M8" s="346" t="s">
        <v>27</v>
      </c>
      <c r="N8" s="347"/>
    </row>
    <row r="9" spans="1:15" ht="24.65" customHeight="1" x14ac:dyDescent="0.35">
      <c r="B9" s="348" t="s">
        <v>13</v>
      </c>
      <c r="C9" s="133" t="s">
        <v>3</v>
      </c>
      <c r="D9" s="134" t="s">
        <v>4</v>
      </c>
      <c r="E9" s="134" t="s">
        <v>5</v>
      </c>
      <c r="F9" s="134" t="s">
        <v>6</v>
      </c>
      <c r="G9" s="134" t="s">
        <v>136</v>
      </c>
      <c r="H9" s="133" t="s">
        <v>81</v>
      </c>
      <c r="I9" s="134" t="s">
        <v>14</v>
      </c>
      <c r="J9" s="134" t="s">
        <v>8</v>
      </c>
      <c r="K9" s="136" t="s">
        <v>77</v>
      </c>
      <c r="L9" s="133" t="s">
        <v>17</v>
      </c>
      <c r="M9" s="137" t="s">
        <v>94</v>
      </c>
      <c r="N9" s="137" t="s">
        <v>111</v>
      </c>
    </row>
    <row r="10" spans="1:15" ht="15" customHeight="1" x14ac:dyDescent="0.35">
      <c r="A10" s="109"/>
      <c r="B10" s="349" t="s">
        <v>82</v>
      </c>
      <c r="C10" s="350"/>
      <c r="D10" s="351"/>
      <c r="E10" s="351"/>
      <c r="F10" s="351"/>
      <c r="G10" s="352"/>
      <c r="H10" s="352"/>
      <c r="I10" s="352"/>
      <c r="J10" s="352"/>
      <c r="K10" s="352"/>
      <c r="L10" s="352"/>
      <c r="M10" s="353"/>
      <c r="N10" s="354"/>
    </row>
    <row r="11" spans="1:15" ht="15" customHeight="1" x14ac:dyDescent="0.35">
      <c r="A11" s="109" t="s">
        <v>167</v>
      </c>
      <c r="B11" s="139"/>
      <c r="C11" s="140"/>
      <c r="D11" s="106"/>
      <c r="E11" s="106"/>
      <c r="F11" s="106"/>
      <c r="G11" s="141"/>
      <c r="H11" s="250"/>
      <c r="I11" s="217" t="e">
        <f>$B$7-H11</f>
        <v>#VALUE!</v>
      </c>
      <c r="J11" s="218" t="e">
        <f>IF(I11&gt;90,K11,0)</f>
        <v>#VALUE!</v>
      </c>
      <c r="K11" s="277"/>
      <c r="L11" s="277"/>
      <c r="M11" s="324">
        <f t="shared" ref="M11:M14" si="0">K11+L11</f>
        <v>0</v>
      </c>
      <c r="N11" s="355"/>
    </row>
    <row r="12" spans="1:15" ht="15" customHeight="1" x14ac:dyDescent="0.35">
      <c r="A12" s="109" t="s">
        <v>168</v>
      </c>
      <c r="B12" s="139"/>
      <c r="C12" s="140"/>
      <c r="D12" s="106"/>
      <c r="E12" s="106"/>
      <c r="F12" s="106"/>
      <c r="G12" s="141"/>
      <c r="H12" s="250"/>
      <c r="I12" s="217" t="e">
        <f t="shared" ref="I12:I14" si="1">$B$7-H12</f>
        <v>#VALUE!</v>
      </c>
      <c r="J12" s="218" t="e">
        <f t="shared" ref="J12:J14" si="2">IF(I12&gt;90,K12,0)</f>
        <v>#VALUE!</v>
      </c>
      <c r="K12" s="277"/>
      <c r="L12" s="277"/>
      <c r="M12" s="324">
        <f t="shared" si="0"/>
        <v>0</v>
      </c>
      <c r="N12" s="355"/>
    </row>
    <row r="13" spans="1:15" ht="15" customHeight="1" x14ac:dyDescent="0.35">
      <c r="A13" s="109" t="s">
        <v>169</v>
      </c>
      <c r="B13" s="139"/>
      <c r="C13" s="140"/>
      <c r="D13" s="106"/>
      <c r="E13" s="106"/>
      <c r="F13" s="106"/>
      <c r="G13" s="141"/>
      <c r="H13" s="250"/>
      <c r="I13" s="217" t="e">
        <f t="shared" si="1"/>
        <v>#VALUE!</v>
      </c>
      <c r="J13" s="218" t="e">
        <f t="shared" si="2"/>
        <v>#VALUE!</v>
      </c>
      <c r="K13" s="277"/>
      <c r="L13" s="277"/>
      <c r="M13" s="324">
        <f t="shared" si="0"/>
        <v>0</v>
      </c>
      <c r="N13" s="355"/>
    </row>
    <row r="14" spans="1:15" ht="15" customHeight="1" x14ac:dyDescent="0.35">
      <c r="A14" s="109" t="s">
        <v>170</v>
      </c>
      <c r="B14" s="139"/>
      <c r="C14" s="140"/>
      <c r="D14" s="106"/>
      <c r="E14" s="106"/>
      <c r="F14" s="106"/>
      <c r="G14" s="141"/>
      <c r="H14" s="250"/>
      <c r="I14" s="217" t="e">
        <f t="shared" si="1"/>
        <v>#VALUE!</v>
      </c>
      <c r="J14" s="218" t="e">
        <f t="shared" si="2"/>
        <v>#VALUE!</v>
      </c>
      <c r="K14" s="277"/>
      <c r="L14" s="277"/>
      <c r="M14" s="324">
        <f t="shared" si="0"/>
        <v>0</v>
      </c>
      <c r="N14" s="355"/>
    </row>
    <row r="15" spans="1:15" ht="15" customHeight="1" x14ac:dyDescent="0.35">
      <c r="A15" s="109"/>
      <c r="B15" s="356"/>
      <c r="C15" s="357"/>
      <c r="D15" s="358"/>
      <c r="E15" s="358"/>
      <c r="F15" s="358"/>
      <c r="G15" s="359"/>
      <c r="H15" s="360"/>
      <c r="I15" s="209"/>
      <c r="J15" s="210"/>
      <c r="K15" s="361"/>
      <c r="L15" s="361"/>
      <c r="M15" s="362"/>
      <c r="N15" s="363"/>
    </row>
    <row r="16" spans="1:15" ht="15" customHeight="1" x14ac:dyDescent="0.35">
      <c r="A16" s="109" t="s">
        <v>143</v>
      </c>
      <c r="B16" s="364"/>
      <c r="C16" s="365"/>
      <c r="D16" s="366"/>
      <c r="E16" s="366"/>
      <c r="F16" s="366"/>
      <c r="G16" s="367"/>
      <c r="H16" s="367"/>
      <c r="I16" s="368"/>
      <c r="J16" s="322" t="e">
        <f>SUM(J11:J14)</f>
        <v>#VALUE!</v>
      </c>
      <c r="K16" s="322">
        <f>SUM(K11:K14)</f>
        <v>0</v>
      </c>
      <c r="L16" s="322">
        <f>SUM(L11:L14)</f>
        <v>0</v>
      </c>
      <c r="M16" s="323">
        <f>SUM(M11:M14)</f>
        <v>0</v>
      </c>
      <c r="N16" s="323"/>
    </row>
    <row r="17" spans="1:16" ht="15" customHeight="1" x14ac:dyDescent="0.35">
      <c r="A17" s="109"/>
      <c r="B17" s="349" t="s">
        <v>137</v>
      </c>
      <c r="C17" s="350"/>
      <c r="D17" s="351"/>
      <c r="E17" s="351"/>
      <c r="F17" s="351"/>
      <c r="G17" s="352"/>
      <c r="H17" s="352"/>
      <c r="I17" s="369"/>
      <c r="J17" s="369"/>
      <c r="K17" s="369"/>
      <c r="L17" s="369"/>
      <c r="M17" s="353"/>
      <c r="N17" s="353"/>
    </row>
    <row r="18" spans="1:16" ht="14.5" x14ac:dyDescent="0.35">
      <c r="A18" s="109" t="s">
        <v>47</v>
      </c>
      <c r="B18" s="139"/>
      <c r="C18" s="140"/>
      <c r="D18" s="106"/>
      <c r="E18" s="106"/>
      <c r="F18" s="106"/>
      <c r="G18" s="141"/>
      <c r="H18" s="250"/>
      <c r="I18" s="217" t="e">
        <f t="shared" ref="I18:I21" si="3">$B$7-H18</f>
        <v>#VALUE!</v>
      </c>
      <c r="J18" s="218" t="e">
        <f t="shared" ref="J18:J21" si="4">IF(I18&gt;90,K18,0)</f>
        <v>#VALUE!</v>
      </c>
      <c r="K18" s="277"/>
      <c r="L18" s="277"/>
      <c r="M18" s="324">
        <f t="shared" ref="M18:M21" si="5">K18+L18</f>
        <v>0</v>
      </c>
      <c r="N18" s="355"/>
      <c r="P18" s="8"/>
    </row>
    <row r="19" spans="1:16" ht="14.5" x14ac:dyDescent="0.35">
      <c r="A19" s="109" t="s">
        <v>48</v>
      </c>
      <c r="B19" s="139"/>
      <c r="C19" s="140"/>
      <c r="D19" s="106"/>
      <c r="E19" s="106"/>
      <c r="F19" s="106"/>
      <c r="G19" s="141"/>
      <c r="H19" s="250"/>
      <c r="I19" s="217" t="e">
        <f t="shared" si="3"/>
        <v>#VALUE!</v>
      </c>
      <c r="J19" s="218" t="e">
        <f t="shared" si="4"/>
        <v>#VALUE!</v>
      </c>
      <c r="K19" s="277"/>
      <c r="L19" s="277"/>
      <c r="M19" s="324">
        <f t="shared" si="5"/>
        <v>0</v>
      </c>
      <c r="N19" s="355"/>
      <c r="P19" s="8"/>
    </row>
    <row r="20" spans="1:16" ht="14.5" x14ac:dyDescent="0.35">
      <c r="A20" s="109" t="s">
        <v>150</v>
      </c>
      <c r="B20" s="139"/>
      <c r="C20" s="140"/>
      <c r="D20" s="106"/>
      <c r="E20" s="106"/>
      <c r="F20" s="106"/>
      <c r="G20" s="141"/>
      <c r="H20" s="250"/>
      <c r="I20" s="217" t="e">
        <f t="shared" si="3"/>
        <v>#VALUE!</v>
      </c>
      <c r="J20" s="218" t="e">
        <f t="shared" si="4"/>
        <v>#VALUE!</v>
      </c>
      <c r="K20" s="277"/>
      <c r="L20" s="277"/>
      <c r="M20" s="324"/>
      <c r="N20" s="355"/>
      <c r="P20" s="8"/>
    </row>
    <row r="21" spans="1:16" ht="14.5" x14ac:dyDescent="0.35">
      <c r="A21" s="109" t="s">
        <v>171</v>
      </c>
      <c r="B21" s="139"/>
      <c r="C21" s="140"/>
      <c r="D21" s="106"/>
      <c r="E21" s="106"/>
      <c r="F21" s="106"/>
      <c r="G21" s="141"/>
      <c r="H21" s="250"/>
      <c r="I21" s="217" t="e">
        <f t="shared" si="3"/>
        <v>#VALUE!</v>
      </c>
      <c r="J21" s="218" t="e">
        <f t="shared" si="4"/>
        <v>#VALUE!</v>
      </c>
      <c r="K21" s="277"/>
      <c r="L21" s="277"/>
      <c r="M21" s="324">
        <f t="shared" si="5"/>
        <v>0</v>
      </c>
      <c r="N21" s="355"/>
      <c r="P21" s="8"/>
    </row>
    <row r="22" spans="1:16" ht="15" customHeight="1" x14ac:dyDescent="0.35">
      <c r="A22" s="109"/>
      <c r="B22" s="139"/>
      <c r="C22" s="140"/>
      <c r="D22" s="106"/>
      <c r="E22" s="106"/>
      <c r="F22" s="106"/>
      <c r="G22" s="141"/>
      <c r="H22" s="250"/>
      <c r="I22" s="208"/>
      <c r="J22" s="145"/>
      <c r="K22" s="277"/>
      <c r="L22" s="277"/>
      <c r="M22" s="324"/>
      <c r="N22" s="355"/>
    </row>
    <row r="23" spans="1:16" ht="15" customHeight="1" x14ac:dyDescent="0.35">
      <c r="A23" s="109" t="s">
        <v>144</v>
      </c>
      <c r="B23" s="370"/>
      <c r="C23" s="371" t="s">
        <v>72</v>
      </c>
      <c r="D23" s="372"/>
      <c r="E23" s="372"/>
      <c r="F23" s="372"/>
      <c r="G23" s="373"/>
      <c r="H23" s="373"/>
      <c r="I23" s="374"/>
      <c r="J23" s="375" t="e">
        <f>SUM(J18:J22)</f>
        <v>#VALUE!</v>
      </c>
      <c r="K23" s="375">
        <f>SUM(K18:K22)</f>
        <v>0</v>
      </c>
      <c r="L23" s="375">
        <f>SUM(L18:L22)</f>
        <v>0</v>
      </c>
      <c r="M23" s="376">
        <f>SUM(M18:M22)</f>
        <v>0</v>
      </c>
      <c r="N23" s="376"/>
    </row>
    <row r="24" spans="1:16" ht="15" customHeight="1" x14ac:dyDescent="0.35">
      <c r="A24" s="109"/>
      <c r="B24" s="139"/>
      <c r="C24" s="249"/>
      <c r="D24" s="106"/>
      <c r="E24" s="106"/>
      <c r="F24" s="106"/>
      <c r="G24" s="141"/>
      <c r="H24" s="377"/>
      <c r="I24" s="378"/>
      <c r="J24" s="319"/>
      <c r="K24" s="319"/>
      <c r="L24" s="319"/>
      <c r="M24" s="324"/>
      <c r="N24" s="324"/>
    </row>
    <row r="25" spans="1:16" ht="15" customHeight="1" thickBot="1" x14ac:dyDescent="0.4">
      <c r="A25" s="109" t="s">
        <v>142</v>
      </c>
      <c r="B25" s="379" t="s">
        <v>15</v>
      </c>
      <c r="C25" s="380"/>
      <c r="D25" s="381"/>
      <c r="E25" s="381"/>
      <c r="F25" s="381"/>
      <c r="G25" s="382"/>
      <c r="H25" s="383"/>
      <c r="I25" s="383"/>
      <c r="J25" s="329" t="e">
        <f>J16+J23</f>
        <v>#VALUE!</v>
      </c>
      <c r="K25" s="329">
        <f>K16+K23</f>
        <v>0</v>
      </c>
      <c r="L25" s="329">
        <f>L16+L23</f>
        <v>0</v>
      </c>
      <c r="M25" s="330">
        <f>M23+M16</f>
        <v>0</v>
      </c>
      <c r="N25" s="330"/>
    </row>
    <row r="26" spans="1:16" ht="15" customHeight="1" x14ac:dyDescent="0.35"/>
    <row r="27" spans="1:16" ht="15" customHeight="1" x14ac:dyDescent="0.35"/>
    <row r="28" spans="1:16" ht="15" customHeight="1" x14ac:dyDescent="0.35"/>
    <row r="29" spans="1:16" ht="15" customHeight="1" x14ac:dyDescent="0.35"/>
    <row r="30" spans="1:16" ht="15" customHeight="1" x14ac:dyDescent="0.35"/>
    <row r="31" spans="1:16" ht="15" customHeight="1" x14ac:dyDescent="0.35">
      <c r="K31" s="292"/>
    </row>
    <row r="32" spans="1:16" ht="15" customHeight="1" x14ac:dyDescent="0.35">
      <c r="K32" s="292"/>
    </row>
    <row r="33" ht="15" customHeight="1" x14ac:dyDescent="0.35"/>
    <row r="34" ht="15" customHeight="1" x14ac:dyDescent="0.35"/>
    <row r="35" ht="15" customHeight="1" x14ac:dyDescent="0.35"/>
    <row r="36" ht="15" customHeight="1" x14ac:dyDescent="0.35"/>
    <row r="37" ht="15" customHeight="1" x14ac:dyDescent="0.35"/>
    <row r="38" ht="15" customHeight="1" x14ac:dyDescent="0.35"/>
    <row r="39" ht="15" customHeight="1" x14ac:dyDescent="0.35"/>
    <row r="40" ht="15" customHeight="1" x14ac:dyDescent="0.35"/>
    <row r="41" ht="15" customHeight="1" x14ac:dyDescent="0.35"/>
    <row r="42" ht="15" customHeight="1" x14ac:dyDescent="0.35"/>
    <row r="43" ht="15" customHeight="1" x14ac:dyDescent="0.35"/>
    <row r="44" ht="15" customHeight="1" x14ac:dyDescent="0.35"/>
    <row r="45" ht="15" customHeight="1" x14ac:dyDescent="0.35"/>
    <row r="46" ht="15" customHeight="1" x14ac:dyDescent="0.35"/>
    <row r="47" ht="15" customHeight="1" x14ac:dyDescent="0.35"/>
    <row r="48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9" ht="15" customHeight="1" x14ac:dyDescent="0.35"/>
    <row r="170" ht="15" customHeight="1" x14ac:dyDescent="0.35"/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J53"/>
  <sheetViews>
    <sheetView zoomScale="107" workbookViewId="0"/>
  </sheetViews>
  <sheetFormatPr defaultColWidth="10.90625" defaultRowHeight="14.5" x14ac:dyDescent="0.35"/>
  <cols>
    <col min="2" max="2" width="44.08984375" customWidth="1"/>
    <col min="3" max="3" width="24.453125" customWidth="1"/>
    <col min="4" max="4" width="24.1796875" style="5" customWidth="1"/>
    <col min="5" max="5" width="17.26953125" style="12" customWidth="1"/>
    <col min="6" max="6" width="21.26953125" customWidth="1"/>
    <col min="7" max="7" width="19.36328125" customWidth="1"/>
    <col min="8" max="8" width="15.54296875" bestFit="1" customWidth="1"/>
  </cols>
  <sheetData>
    <row r="4" spans="1:10" ht="17" x14ac:dyDescent="0.35">
      <c r="B4" s="1"/>
    </row>
    <row r="5" spans="1:10" ht="25.5" x14ac:dyDescent="0.35">
      <c r="B5" s="57"/>
      <c r="C5" s="58"/>
      <c r="D5" s="58"/>
      <c r="E5" s="59"/>
      <c r="F5" s="60"/>
    </row>
    <row r="6" spans="1:10" ht="25" x14ac:dyDescent="0.35">
      <c r="B6" s="61"/>
      <c r="C6" s="81" t="str">
        <f>EMPLEADOS!C2</f>
        <v>Nombre de la Empresa</v>
      </c>
      <c r="D6" s="62"/>
      <c r="F6" s="63"/>
    </row>
    <row r="7" spans="1:10" ht="20" x14ac:dyDescent="0.35">
      <c r="B7" s="64" t="s">
        <v>21</v>
      </c>
      <c r="C7" s="96" t="str">
        <f>EMPLEADOS!C4</f>
        <v>DD-MM-AAAA</v>
      </c>
      <c r="D7" s="56"/>
      <c r="F7" s="65"/>
      <c r="G7" s="11"/>
      <c r="H7" s="11"/>
      <c r="I7" s="11"/>
      <c r="J7" s="11"/>
    </row>
    <row r="8" spans="1:10" ht="16.5" x14ac:dyDescent="0.35">
      <c r="B8" s="66" t="str">
        <f>EMPLEADOS!C4</f>
        <v>DD-MM-AAAA</v>
      </c>
      <c r="C8" s="67"/>
      <c r="D8" s="56"/>
      <c r="F8" s="65"/>
      <c r="G8" s="11"/>
      <c r="H8" s="11"/>
      <c r="I8" s="11"/>
      <c r="J8" s="11"/>
    </row>
    <row r="9" spans="1:10" ht="52.5" x14ac:dyDescent="0.35">
      <c r="B9" s="42" t="s">
        <v>13</v>
      </c>
      <c r="C9" s="42" t="s">
        <v>20</v>
      </c>
      <c r="D9" s="43" t="s">
        <v>69</v>
      </c>
      <c r="E9" s="43" t="s">
        <v>67</v>
      </c>
      <c r="F9" s="43" t="s">
        <v>74</v>
      </c>
      <c r="G9" s="11"/>
      <c r="I9" s="11"/>
      <c r="J9" s="11"/>
    </row>
    <row r="10" spans="1:10" ht="17.5" x14ac:dyDescent="0.35">
      <c r="A10" s="13" t="s">
        <v>138</v>
      </c>
      <c r="B10" s="44" t="s">
        <v>18</v>
      </c>
      <c r="C10" s="44" t="s">
        <v>24</v>
      </c>
      <c r="D10" s="37">
        <f>VLOOKUP(A10,EMPLEADOS!A1:K1976,11,FALSE)</f>
        <v>0</v>
      </c>
      <c r="E10" s="37">
        <v>0</v>
      </c>
      <c r="F10" s="37"/>
      <c r="G10" s="11"/>
      <c r="H10" s="11"/>
      <c r="I10" s="11"/>
      <c r="J10" s="11"/>
    </row>
    <row r="11" spans="1:10" ht="17.5" x14ac:dyDescent="0.35">
      <c r="A11" s="13" t="s">
        <v>139</v>
      </c>
      <c r="B11" s="44" t="s">
        <v>16</v>
      </c>
      <c r="C11" s="44" t="s">
        <v>25</v>
      </c>
      <c r="D11" s="37">
        <f>VLOOKUP(A11,IMPUESTOS!$A$1:$P$1997,12,FALSE)</f>
        <v>0</v>
      </c>
      <c r="E11" s="37">
        <f>VLOOKUP(A11,IMPUESTOS!$A$1:$P$1997,13,FALSE)</f>
        <v>0</v>
      </c>
      <c r="F11" s="37">
        <f>VLOOKUP(A11,IMPUESTOS!$A$1:$P$1997,14,FALSE)</f>
        <v>0</v>
      </c>
      <c r="G11" s="11"/>
      <c r="H11" s="11"/>
      <c r="I11" s="11"/>
      <c r="J11" s="11"/>
    </row>
    <row r="12" spans="1:10" ht="17.5" x14ac:dyDescent="0.35">
      <c r="A12" s="13" t="s">
        <v>140</v>
      </c>
      <c r="B12" s="44" t="s">
        <v>118</v>
      </c>
      <c r="C12" s="44" t="s">
        <v>119</v>
      </c>
      <c r="D12" s="37">
        <f>VLOOKUP(A12,PARAFISCALES!$A$1:$N$1987,11,FALSE)</f>
        <v>0</v>
      </c>
      <c r="E12" s="37">
        <f>VLOOKUP(A12,PARAFISCALES!$A$1:$N$1987,12,FALSE)</f>
        <v>0</v>
      </c>
      <c r="F12" s="37"/>
      <c r="G12" s="11"/>
      <c r="H12" s="11"/>
      <c r="I12" s="11"/>
      <c r="J12" s="11"/>
    </row>
    <row r="13" spans="1:10" ht="17.5" x14ac:dyDescent="0.35">
      <c r="A13" s="13" t="s">
        <v>141</v>
      </c>
      <c r="B13" s="44" t="s">
        <v>2</v>
      </c>
      <c r="C13" s="44" t="s">
        <v>26</v>
      </c>
      <c r="D13" s="37">
        <f>VLOOKUP(A13,'OBLIGACIONES FINANCIERAS'!$A$1:$Q$1995,13,FALSE)</f>
        <v>0</v>
      </c>
      <c r="E13" s="37">
        <f>VLOOKUP(A13,'OBLIGACIONES FINANCIERAS'!$A$1:$Q$1995,14,FALSE)</f>
        <v>0</v>
      </c>
      <c r="F13" s="37"/>
      <c r="G13" s="11"/>
      <c r="H13" s="11"/>
      <c r="I13" s="11"/>
      <c r="J13" s="11"/>
    </row>
    <row r="14" spans="1:10" ht="66.75" customHeight="1" x14ac:dyDescent="0.35">
      <c r="A14" s="13" t="s">
        <v>142</v>
      </c>
      <c r="B14" s="44" t="s">
        <v>12</v>
      </c>
      <c r="C14" s="44" t="s">
        <v>27</v>
      </c>
      <c r="D14" s="37">
        <f>VLOOKUP(A14,'CUENTAS POR PAGAR'!$A$1:$S$2003,11,FALSE)</f>
        <v>0</v>
      </c>
      <c r="E14" s="37">
        <f>VLOOKUP(A14,'CUENTAS POR PAGAR'!$A$1:$S$2003,12,FALSE)</f>
        <v>0</v>
      </c>
      <c r="F14" s="37">
        <f>'CUENTAS POR PAGAR'!L163</f>
        <v>0</v>
      </c>
      <c r="G14" s="11"/>
      <c r="H14" s="11"/>
      <c r="I14" s="11"/>
      <c r="J14" s="11"/>
    </row>
    <row r="15" spans="1:10" ht="17.5" x14ac:dyDescent="0.35">
      <c r="A15" t="s">
        <v>147</v>
      </c>
      <c r="B15" s="68" t="s">
        <v>68</v>
      </c>
      <c r="C15" s="45"/>
      <c r="D15" s="46">
        <f>SUM(D10:D14)</f>
        <v>0</v>
      </c>
      <c r="E15" s="46">
        <f>SUM(E11:E14)</f>
        <v>0</v>
      </c>
      <c r="F15" s="46">
        <f>SUM(F11:F14)</f>
        <v>0</v>
      </c>
      <c r="G15" s="11"/>
      <c r="H15" s="11"/>
      <c r="I15" s="11"/>
      <c r="J15" s="11"/>
    </row>
    <row r="16" spans="1:10" ht="17.5" x14ac:dyDescent="0.35">
      <c r="A16" s="13"/>
      <c r="B16" s="68" t="s">
        <v>39</v>
      </c>
      <c r="C16" s="45"/>
      <c r="D16" s="46"/>
      <c r="E16" s="46"/>
      <c r="F16" s="46">
        <f>D15+E15+F15</f>
        <v>0</v>
      </c>
      <c r="G16" s="11"/>
      <c r="H16" s="11"/>
      <c r="I16" s="11"/>
      <c r="J16" s="11"/>
    </row>
    <row r="17" spans="1:10" x14ac:dyDescent="0.35">
      <c r="B17" s="2"/>
      <c r="E17" s="11"/>
      <c r="F17" s="11"/>
      <c r="G17" s="11"/>
      <c r="H17" s="11"/>
      <c r="I17" s="11"/>
      <c r="J17" s="11"/>
    </row>
    <row r="18" spans="1:10" x14ac:dyDescent="0.35">
      <c r="B18" s="2"/>
      <c r="E18" s="11"/>
      <c r="F18" s="11"/>
      <c r="G18" s="11"/>
      <c r="H18" s="11"/>
      <c r="I18" s="11"/>
      <c r="J18" s="11"/>
    </row>
    <row r="19" spans="1:10" ht="17.5" x14ac:dyDescent="0.35">
      <c r="A19" t="s">
        <v>147</v>
      </c>
      <c r="B19" s="15" t="s">
        <v>145</v>
      </c>
      <c r="D19" s="5">
        <f>VLOOKUP(A19,$A$4:$G$18,4,FALSE)</f>
        <v>0</v>
      </c>
      <c r="E19" s="11"/>
      <c r="F19" s="11"/>
      <c r="G19" s="11"/>
      <c r="H19" s="11"/>
      <c r="I19" s="11"/>
      <c r="J19" s="11"/>
    </row>
    <row r="20" spans="1:10" ht="17.5" x14ac:dyDescent="0.35">
      <c r="B20" s="15" t="s">
        <v>52</v>
      </c>
      <c r="D20" s="5">
        <f>VLOOKUP(A19,$A$4:$G$18,5,FALSE)</f>
        <v>0</v>
      </c>
      <c r="E20" s="11"/>
      <c r="F20" s="11"/>
      <c r="G20" s="11"/>
      <c r="H20" s="11"/>
      <c r="I20" s="11"/>
      <c r="J20" s="11"/>
    </row>
    <row r="21" spans="1:10" ht="18" thickBot="1" x14ac:dyDescent="0.4">
      <c r="B21" s="70" t="s">
        <v>146</v>
      </c>
      <c r="C21" s="16"/>
      <c r="D21" s="71">
        <f>VLOOKUP(A19,$A$4:$G$18,6,FALSE)</f>
        <v>0</v>
      </c>
      <c r="E21" s="11"/>
      <c r="F21" s="11"/>
      <c r="G21" s="11"/>
      <c r="H21" s="11"/>
      <c r="I21" s="11"/>
      <c r="J21" s="11"/>
    </row>
    <row r="22" spans="1:10" ht="15.5" thickTop="1" thickBot="1" x14ac:dyDescent="0.4">
      <c r="C22" s="8"/>
      <c r="D22" s="5">
        <f>SUM(D19:D21)</f>
        <v>0</v>
      </c>
      <c r="E22" s="11"/>
      <c r="F22" s="11"/>
      <c r="G22" s="11"/>
      <c r="H22" s="11"/>
      <c r="I22" s="11"/>
      <c r="J22" s="11"/>
    </row>
    <row r="23" spans="1:10" ht="15" thickBot="1" x14ac:dyDescent="0.4">
      <c r="B23" s="161" t="s">
        <v>151</v>
      </c>
      <c r="C23" s="181"/>
      <c r="D23" s="204"/>
      <c r="E23" s="11">
        <f>D23-D22</f>
        <v>0</v>
      </c>
      <c r="F23" s="11"/>
      <c r="G23" s="11"/>
      <c r="H23" s="11"/>
      <c r="I23" s="11"/>
      <c r="J23" s="11"/>
    </row>
    <row r="24" spans="1:10" x14ac:dyDescent="0.35">
      <c r="C24" s="8"/>
      <c r="D24" s="12"/>
      <c r="E24" s="11"/>
      <c r="F24" s="11"/>
      <c r="G24" s="11"/>
      <c r="H24" s="11"/>
      <c r="I24" s="11"/>
      <c r="J24" s="11"/>
    </row>
    <row r="25" spans="1:10" x14ac:dyDescent="0.35">
      <c r="B25" s="20" t="s">
        <v>71</v>
      </c>
      <c r="E25" s="11"/>
      <c r="F25" s="11"/>
      <c r="G25" s="11"/>
      <c r="H25" s="11"/>
      <c r="I25" s="11"/>
      <c r="J25" s="11"/>
    </row>
    <row r="26" spans="1:10" ht="15" thickBot="1" x14ac:dyDescent="0.4">
      <c r="E26" s="11"/>
      <c r="F26" s="11"/>
      <c r="G26" s="11"/>
      <c r="H26" s="11"/>
      <c r="I26" s="11"/>
      <c r="J26" s="11"/>
    </row>
    <row r="27" spans="1:10" ht="25.5" x14ac:dyDescent="0.35">
      <c r="B27" s="72"/>
      <c r="C27" s="73"/>
      <c r="D27" s="73"/>
      <c r="E27" s="74"/>
      <c r="F27" s="75"/>
    </row>
    <row r="28" spans="1:10" ht="25" x14ac:dyDescent="0.35">
      <c r="B28" s="76"/>
      <c r="C28" s="62"/>
      <c r="D28" s="83" t="str">
        <f>EMPLEADOS!C2</f>
        <v>Nombre de la Empresa</v>
      </c>
      <c r="E28" s="77"/>
      <c r="F28" s="78"/>
    </row>
    <row r="29" spans="1:10" ht="17.5" x14ac:dyDescent="0.35">
      <c r="B29" s="38" t="s">
        <v>21</v>
      </c>
      <c r="C29" s="69"/>
      <c r="D29" s="83" t="str">
        <f>EMPLEADOS!C3</f>
        <v>NIT: XXX.XXX.XXX</v>
      </c>
      <c r="F29" s="40"/>
      <c r="G29" s="11"/>
      <c r="H29" s="11"/>
      <c r="I29" s="11"/>
      <c r="J29" s="11"/>
    </row>
    <row r="30" spans="1:10" ht="16.5" x14ac:dyDescent="0.35">
      <c r="B30" s="41" t="str">
        <f>EMPLEADOS!C4</f>
        <v>DD-MM-AAAA</v>
      </c>
      <c r="C30" s="69"/>
      <c r="D30" s="39"/>
      <c r="F30" s="40"/>
      <c r="G30" s="11"/>
      <c r="H30" s="11"/>
      <c r="I30" s="11"/>
      <c r="J30" s="11"/>
    </row>
    <row r="31" spans="1:10" ht="52.5" x14ac:dyDescent="0.35">
      <c r="B31" s="47" t="str">
        <f>B9</f>
        <v>Cuenta</v>
      </c>
      <c r="C31" s="48" t="str">
        <f>D9</f>
        <v>Valor Capital reconocido en el inventario de pasivos</v>
      </c>
      <c r="D31" s="49" t="str">
        <f>E9</f>
        <v>Valor Intereses</v>
      </c>
      <c r="E31" s="49" t="str">
        <f>F9</f>
        <v>Valor Sanciones</v>
      </c>
      <c r="F31" s="50" t="s">
        <v>70</v>
      </c>
      <c r="G31" s="11"/>
      <c r="H31" s="11"/>
      <c r="I31" s="11"/>
      <c r="J31" s="11"/>
    </row>
    <row r="32" spans="1:10" ht="17.5" x14ac:dyDescent="0.35">
      <c r="B32" s="51" t="s">
        <v>83</v>
      </c>
      <c r="C32" s="37">
        <f>D10</f>
        <v>0</v>
      </c>
      <c r="D32" s="37"/>
      <c r="E32" s="37"/>
      <c r="F32" s="10">
        <f>SUM(C32:E32)</f>
        <v>0</v>
      </c>
      <c r="G32" s="11"/>
      <c r="H32" s="11"/>
      <c r="I32" s="11"/>
      <c r="J32" s="11"/>
    </row>
    <row r="33" spans="1:10" ht="17.5" x14ac:dyDescent="0.35">
      <c r="B33" s="51" t="s">
        <v>84</v>
      </c>
      <c r="C33" s="37">
        <f>D11</f>
        <v>0</v>
      </c>
      <c r="D33" s="37">
        <f t="shared" ref="D33:E33" si="0">E11</f>
        <v>0</v>
      </c>
      <c r="E33" s="37">
        <f t="shared" si="0"/>
        <v>0</v>
      </c>
      <c r="F33" s="10">
        <f>SUM(C33:E33)</f>
        <v>0</v>
      </c>
      <c r="G33" s="11"/>
      <c r="H33" s="11"/>
      <c r="I33" s="11"/>
      <c r="J33" s="11"/>
    </row>
    <row r="34" spans="1:10" ht="17.5" x14ac:dyDescent="0.35">
      <c r="B34" s="51" t="s">
        <v>117</v>
      </c>
      <c r="C34" s="37">
        <f>PARAFISCALES!K14</f>
        <v>0</v>
      </c>
      <c r="D34" s="37">
        <f>PARAFISCALES!L14</f>
        <v>0</v>
      </c>
      <c r="E34" s="37"/>
      <c r="F34" s="10">
        <f>SUM(C34:E34)</f>
        <v>0</v>
      </c>
      <c r="G34" s="11"/>
      <c r="H34" s="11"/>
      <c r="I34" s="11"/>
      <c r="J34" s="11"/>
    </row>
    <row r="35" spans="1:10" ht="17.5" x14ac:dyDescent="0.35">
      <c r="A35" s="162" t="s">
        <v>143</v>
      </c>
      <c r="B35" s="51" t="s">
        <v>85</v>
      </c>
      <c r="C35" s="37">
        <f>VLOOKUP(A35,'CUENTAS POR PAGAR'!$A$2:$O$2003,11,FALSE)</f>
        <v>0</v>
      </c>
      <c r="D35" s="37">
        <f>VLOOKUP(A35,'CUENTAS POR PAGAR'!$A$2:$O$2003,12,FALSE)</f>
        <v>0</v>
      </c>
      <c r="E35" s="37">
        <v>0</v>
      </c>
      <c r="F35" s="10">
        <f t="shared" ref="F35:F36" si="1">SUM(C35:E35)</f>
        <v>0</v>
      </c>
      <c r="G35" s="11"/>
      <c r="H35" s="11"/>
      <c r="I35" s="11"/>
      <c r="J35" s="11"/>
    </row>
    <row r="36" spans="1:10" ht="26.5" customHeight="1" x14ac:dyDescent="0.35">
      <c r="A36" s="162" t="s">
        <v>144</v>
      </c>
      <c r="B36" s="51" t="s">
        <v>86</v>
      </c>
      <c r="C36" s="37">
        <f>(VLOOKUP(A36,'CUENTAS POR PAGAR'!$A$2:$O$2003,11,FALSE))+(VLOOKUP(A13,'OBLIGACIONES FINANCIERAS'!$A$2:$Q$1995,13,FALSE))</f>
        <v>0</v>
      </c>
      <c r="D36" s="37">
        <f>(VLOOKUP(A36,'CUENTAS POR PAGAR'!$A$2:$O$2003,12,FALSE))+(VLOOKUP(A13,'OBLIGACIONES FINANCIERAS'!$A$2:$Q$1995,14,FALSE))</f>
        <v>0</v>
      </c>
      <c r="E36" s="37"/>
      <c r="F36" s="10">
        <f t="shared" si="1"/>
        <v>0</v>
      </c>
      <c r="G36" s="11"/>
      <c r="H36" s="11"/>
      <c r="I36" s="11"/>
      <c r="J36" s="11"/>
    </row>
    <row r="37" spans="1:10" ht="18" thickBot="1" x14ac:dyDescent="0.4">
      <c r="B37" s="52" t="s">
        <v>39</v>
      </c>
      <c r="C37" s="53">
        <f>SUM(C32:C36)</f>
        <v>0</v>
      </c>
      <c r="D37" s="54">
        <f>SUM(D32:D36)</f>
        <v>0</v>
      </c>
      <c r="E37" s="54">
        <f>SUM(E32:E36)</f>
        <v>0</v>
      </c>
      <c r="F37" s="55">
        <f>SUM(F32:F36)</f>
        <v>0</v>
      </c>
      <c r="G37" s="11"/>
      <c r="H37" s="11"/>
      <c r="I37" s="11"/>
      <c r="J37" s="11"/>
    </row>
    <row r="38" spans="1:10" x14ac:dyDescent="0.35">
      <c r="E38" s="163" t="s">
        <v>103</v>
      </c>
      <c r="F38" s="164">
        <f>F37-F16</f>
        <v>0</v>
      </c>
    </row>
    <row r="39" spans="1:10" x14ac:dyDescent="0.35">
      <c r="C39" s="8"/>
    </row>
    <row r="42" spans="1:10" x14ac:dyDescent="0.35">
      <c r="B42" s="20" t="s">
        <v>95</v>
      </c>
    </row>
    <row r="44" spans="1:10" x14ac:dyDescent="0.35">
      <c r="B44" s="94" t="s">
        <v>96</v>
      </c>
      <c r="C44" s="86"/>
    </row>
    <row r="45" spans="1:10" x14ac:dyDescent="0.35">
      <c r="B45" s="14" t="s">
        <v>97</v>
      </c>
      <c r="C45" s="102"/>
    </row>
    <row r="46" spans="1:10" x14ac:dyDescent="0.35">
      <c r="B46" s="14" t="s">
        <v>98</v>
      </c>
      <c r="C46" s="102"/>
    </row>
    <row r="47" spans="1:10" x14ac:dyDescent="0.35">
      <c r="B47" s="14" t="s">
        <v>116</v>
      </c>
      <c r="C47" s="102"/>
    </row>
    <row r="48" spans="1:10" x14ac:dyDescent="0.35">
      <c r="B48" s="14" t="s">
        <v>99</v>
      </c>
      <c r="C48" s="102"/>
    </row>
    <row r="49" spans="2:3" x14ac:dyDescent="0.35">
      <c r="B49" s="14" t="s">
        <v>100</v>
      </c>
      <c r="C49" s="102"/>
    </row>
    <row r="50" spans="2:3" x14ac:dyDescent="0.35">
      <c r="B50" s="14" t="s">
        <v>101</v>
      </c>
      <c r="C50" s="102"/>
    </row>
    <row r="51" spans="2:3" x14ac:dyDescent="0.35">
      <c r="B51" s="14" t="s">
        <v>102</v>
      </c>
      <c r="C51" s="102"/>
    </row>
    <row r="52" spans="2:3" x14ac:dyDescent="0.35">
      <c r="B52" s="95" t="s">
        <v>39</v>
      </c>
      <c r="C52" s="103"/>
    </row>
    <row r="53" spans="2:3" x14ac:dyDescent="0.35">
      <c r="C53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28"/>
  <sheetViews>
    <sheetView zoomScale="132" zoomScaleNormal="130" workbookViewId="0">
      <selection activeCell="H6" sqref="H6"/>
    </sheetView>
  </sheetViews>
  <sheetFormatPr defaultColWidth="10.90625" defaultRowHeight="14.5" x14ac:dyDescent="0.35"/>
  <cols>
    <col min="2" max="2" width="20.1796875" customWidth="1"/>
    <col min="3" max="3" width="11.26953125" customWidth="1"/>
    <col min="4" max="4" width="18.6328125" customWidth="1"/>
    <col min="5" max="5" width="10.36328125" customWidth="1"/>
    <col min="6" max="6" width="14" customWidth="1"/>
    <col min="7" max="7" width="8.453125" customWidth="1"/>
    <col min="8" max="8" width="10.6328125" customWidth="1"/>
    <col min="9" max="9" width="10.90625" customWidth="1"/>
    <col min="10" max="10" width="14.36328125" customWidth="1"/>
    <col min="11" max="11" width="18.6328125" customWidth="1"/>
  </cols>
  <sheetData>
    <row r="3" spans="1:9" x14ac:dyDescent="0.35">
      <c r="B3" s="7"/>
    </row>
    <row r="4" spans="1:9" x14ac:dyDescent="0.35">
      <c r="B4" s="7"/>
    </row>
    <row r="5" spans="1:9" ht="38" x14ac:dyDescent="0.35">
      <c r="B5" s="21" t="s">
        <v>31</v>
      </c>
      <c r="C5" s="21" t="s">
        <v>32</v>
      </c>
      <c r="D5" s="21" t="s">
        <v>104</v>
      </c>
      <c r="E5" s="21" t="s">
        <v>105</v>
      </c>
      <c r="F5" s="21" t="s">
        <v>33</v>
      </c>
      <c r="G5" s="21" t="s">
        <v>34</v>
      </c>
      <c r="H5" s="21" t="s">
        <v>149</v>
      </c>
      <c r="I5" s="21" t="s">
        <v>106</v>
      </c>
    </row>
    <row r="6" spans="1:9" x14ac:dyDescent="0.35">
      <c r="A6" s="18" t="s">
        <v>58</v>
      </c>
      <c r="B6" s="33"/>
      <c r="C6" s="89"/>
      <c r="D6" s="17"/>
      <c r="E6" s="17"/>
      <c r="F6" s="24"/>
      <c r="G6" s="25"/>
      <c r="H6" s="25"/>
      <c r="I6" s="25">
        <f>D22</f>
        <v>0</v>
      </c>
    </row>
    <row r="7" spans="1:9" x14ac:dyDescent="0.35">
      <c r="B7" s="22"/>
      <c r="C7" s="22"/>
      <c r="D7" s="23"/>
      <c r="E7" s="23"/>
      <c r="F7" s="24"/>
      <c r="G7" s="25"/>
      <c r="H7" s="25"/>
      <c r="I7" s="25"/>
    </row>
    <row r="8" spans="1:9" x14ac:dyDescent="0.35">
      <c r="B8" s="26" t="s">
        <v>35</v>
      </c>
      <c r="C8" s="27"/>
      <c r="D8" s="28"/>
      <c r="E8" s="28"/>
      <c r="F8" s="84">
        <f>SUM(F6:F6)</f>
        <v>0</v>
      </c>
      <c r="G8" s="27"/>
      <c r="H8" s="29">
        <f>SUM(H6:H7)</f>
        <v>0</v>
      </c>
      <c r="I8" s="29">
        <f>SUM(I6:I7)</f>
        <v>0</v>
      </c>
    </row>
    <row r="9" spans="1:9" ht="36" customHeight="1" x14ac:dyDescent="0.35"/>
    <row r="10" spans="1:9" x14ac:dyDescent="0.35">
      <c r="B10" s="21" t="s">
        <v>61</v>
      </c>
      <c r="C10" s="21" t="s">
        <v>62</v>
      </c>
      <c r="D10" s="21"/>
    </row>
    <row r="11" spans="1:9" ht="19" x14ac:dyDescent="0.35">
      <c r="B11" s="33" t="s">
        <v>59</v>
      </c>
      <c r="C11" s="34"/>
      <c r="D11" s="82"/>
      <c r="H11" s="87"/>
    </row>
    <row r="12" spans="1:9" x14ac:dyDescent="0.35">
      <c r="B12" s="33" t="s">
        <v>88</v>
      </c>
      <c r="C12" s="34"/>
      <c r="D12" s="82"/>
      <c r="H12" s="88"/>
    </row>
    <row r="13" spans="1:9" x14ac:dyDescent="0.35">
      <c r="B13" s="33" t="s">
        <v>91</v>
      </c>
      <c r="C13" s="34"/>
      <c r="D13" s="82"/>
      <c r="E13" s="105"/>
    </row>
    <row r="14" spans="1:9" x14ac:dyDescent="0.35">
      <c r="B14" s="35" t="s">
        <v>60</v>
      </c>
      <c r="C14" s="36"/>
      <c r="D14" s="82"/>
    </row>
    <row r="15" spans="1:9" x14ac:dyDescent="0.35">
      <c r="B15" s="85" t="s">
        <v>40</v>
      </c>
      <c r="C15" s="86"/>
      <c r="D15" s="82">
        <f>SUM(D11:D14)</f>
        <v>0</v>
      </c>
    </row>
    <row r="17" spans="1:6" x14ac:dyDescent="0.35">
      <c r="B17" s="30" t="s">
        <v>64</v>
      </c>
      <c r="C17" s="31"/>
      <c r="D17" s="32">
        <v>427517641</v>
      </c>
    </row>
    <row r="19" spans="1:6" x14ac:dyDescent="0.35">
      <c r="B19" s="21" t="s">
        <v>61</v>
      </c>
      <c r="C19" s="21" t="s">
        <v>62</v>
      </c>
      <c r="D19" s="21" t="s">
        <v>63</v>
      </c>
    </row>
    <row r="20" spans="1:6" x14ac:dyDescent="0.35">
      <c r="B20" s="90" t="s">
        <v>153</v>
      </c>
      <c r="C20" s="98"/>
      <c r="D20" s="25"/>
    </row>
    <row r="21" spans="1:6" x14ac:dyDescent="0.35">
      <c r="B21" s="90" t="s">
        <v>154</v>
      </c>
      <c r="C21" s="98"/>
      <c r="D21" s="25"/>
    </row>
    <row r="22" spans="1:6" x14ac:dyDescent="0.35">
      <c r="B22" s="92" t="s">
        <v>93</v>
      </c>
      <c r="C22" s="93"/>
      <c r="D22" s="91">
        <f>D20-D21</f>
        <v>0</v>
      </c>
      <c r="E22" s="110"/>
    </row>
    <row r="23" spans="1:6" x14ac:dyDescent="0.35">
      <c r="D23" s="104"/>
      <c r="E23" s="6"/>
    </row>
    <row r="24" spans="1:6" x14ac:dyDescent="0.35">
      <c r="B24" s="107" t="s">
        <v>127</v>
      </c>
      <c r="C24" s="108"/>
      <c r="D24" s="108"/>
      <c r="E24" s="108"/>
      <c r="F24" s="108"/>
    </row>
    <row r="26" spans="1:6" x14ac:dyDescent="0.35">
      <c r="B26" s="211" t="s">
        <v>122</v>
      </c>
      <c r="C26" s="211" t="s">
        <v>123</v>
      </c>
      <c r="D26" s="211" t="s">
        <v>104</v>
      </c>
      <c r="E26" s="211" t="s">
        <v>105</v>
      </c>
      <c r="F26" s="211" t="s">
        <v>124</v>
      </c>
    </row>
    <row r="27" spans="1:6" ht="47.5" x14ac:dyDescent="0.35">
      <c r="A27" s="3"/>
      <c r="B27" s="212" t="e">
        <f>VLOOKUP(A27,#REF!,4,FALSE)</f>
        <v>#REF!</v>
      </c>
      <c r="C27" s="213" t="e">
        <f>VLOOKUP(A27,#REF!,5,FALSE)</f>
        <v>#REF!</v>
      </c>
      <c r="D27" s="214" t="e">
        <f>VLOOKUP(A27,#REF!,6,FALSE)</f>
        <v>#REF!</v>
      </c>
      <c r="E27" s="214" t="e">
        <f>VLOOKUP(A27,#REF!,7,FALSE)</f>
        <v>#REF!</v>
      </c>
      <c r="F27" s="215" t="s">
        <v>125</v>
      </c>
    </row>
    <row r="28" spans="1:6" ht="38" x14ac:dyDescent="0.35">
      <c r="A28" s="3"/>
      <c r="B28" s="212" t="e">
        <f>VLOOKUP(A28,#REF!,4,FALSE)</f>
        <v>#REF!</v>
      </c>
      <c r="C28" s="216" t="e">
        <f>VLOOKUP(A28,#REF!,5,FALSE)</f>
        <v>#REF!</v>
      </c>
      <c r="D28" s="214" t="e">
        <f>VLOOKUP(A28,#REF!,6,FALSE)</f>
        <v>#REF!</v>
      </c>
      <c r="E28" s="214" t="e">
        <f>VLOOKUP(A28,#REF!,7,FALSE)</f>
        <v>#REF!</v>
      </c>
      <c r="F28" s="215" t="s">
        <v>126</v>
      </c>
    </row>
  </sheetData>
  <dataValidations disablePrompts="1" count="1">
    <dataValidation type="list" allowBlank="1" showInputMessage="1" showErrorMessage="1" errorTitle="Entrada no válida" error="Por favor seleccione un elemento de la lista" promptTitle="Seleccione un elemento de la lista" sqref="F27:F28" xr:uid="{4EFD1707-89BF-4C64-8AAA-EAD92CEB7B49}">
      <formula1>$C$350986:$C$350991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7529-53BD-4E91-A24E-2F0057EE7A93}">
  <dimension ref="A1:G25"/>
  <sheetViews>
    <sheetView workbookViewId="0"/>
  </sheetViews>
  <sheetFormatPr defaultColWidth="38.26953125" defaultRowHeight="13" x14ac:dyDescent="0.35"/>
  <cols>
    <col min="1" max="1" width="3.08984375" style="165" customWidth="1"/>
    <col min="2" max="2" width="23.90625" style="165" customWidth="1"/>
    <col min="3" max="3" width="30.26953125" style="165" customWidth="1"/>
    <col min="4" max="4" width="27.7265625" style="166" customWidth="1"/>
    <col min="5" max="5" width="35.90625" style="165" customWidth="1"/>
    <col min="6" max="6" width="31.81640625" style="165" customWidth="1"/>
    <col min="7" max="7" width="18.36328125" style="165" customWidth="1"/>
    <col min="8" max="16384" width="38.26953125" style="165"/>
  </cols>
  <sheetData>
    <row r="1" spans="2:7" ht="13.5" thickBot="1" x14ac:dyDescent="0.4"/>
    <row r="2" spans="2:7" ht="14.5" x14ac:dyDescent="0.35">
      <c r="B2" s="184" t="str">
        <f>EMPLEADOS!C2</f>
        <v>Nombre de la Empresa</v>
      </c>
      <c r="C2" s="185"/>
      <c r="D2" s="186"/>
      <c r="E2" s="185"/>
      <c r="F2" s="185"/>
      <c r="G2" s="187"/>
    </row>
    <row r="3" spans="2:7" ht="14.5" x14ac:dyDescent="0.35">
      <c r="B3" s="188" t="str">
        <f>EMPLEADOS!C3</f>
        <v>NIT: XXX.XXX.XXX</v>
      </c>
      <c r="C3" s="182"/>
      <c r="D3" s="183"/>
      <c r="E3" s="182"/>
      <c r="F3" s="182"/>
      <c r="G3" s="189"/>
    </row>
    <row r="4" spans="2:7" ht="14.5" x14ac:dyDescent="0.35">
      <c r="B4" s="190" t="str">
        <f>EMPLEADOS!C4</f>
        <v>DD-MM-AAAA</v>
      </c>
      <c r="C4" s="182"/>
      <c r="D4" s="183"/>
      <c r="E4" s="182"/>
      <c r="F4" s="182"/>
      <c r="G4" s="189"/>
    </row>
    <row r="5" spans="2:7" ht="15" thickBot="1" x14ac:dyDescent="0.4">
      <c r="B5" s="191" t="s">
        <v>107</v>
      </c>
      <c r="C5" s="192"/>
      <c r="D5" s="193"/>
      <c r="E5" s="194"/>
      <c r="F5" s="194"/>
      <c r="G5" s="195"/>
    </row>
    <row r="6" spans="2:7" ht="13.5" thickBot="1" x14ac:dyDescent="0.4"/>
    <row r="7" spans="2:7" s="167" customFormat="1" ht="26" x14ac:dyDescent="0.35">
      <c r="B7" s="168" t="s">
        <v>36</v>
      </c>
      <c r="C7" s="169" t="s">
        <v>65</v>
      </c>
      <c r="D7" s="169" t="s">
        <v>66</v>
      </c>
      <c r="E7" s="169" t="s">
        <v>109</v>
      </c>
      <c r="F7" s="169" t="s">
        <v>110</v>
      </c>
      <c r="G7" s="170" t="s">
        <v>108</v>
      </c>
    </row>
    <row r="8" spans="2:7" s="171" customFormat="1" x14ac:dyDescent="0.2">
      <c r="B8" s="196"/>
      <c r="C8" s="172"/>
      <c r="D8" s="172"/>
      <c r="E8" s="172"/>
      <c r="F8" s="173"/>
      <c r="G8" s="197"/>
    </row>
    <row r="9" spans="2:7" x14ac:dyDescent="0.35">
      <c r="B9" s="198"/>
      <c r="C9" s="174"/>
      <c r="D9" s="175"/>
      <c r="E9" s="176"/>
      <c r="F9" s="176"/>
      <c r="G9" s="199"/>
    </row>
    <row r="10" spans="2:7" x14ac:dyDescent="0.35">
      <c r="B10" s="198"/>
      <c r="C10" s="174"/>
      <c r="D10" s="175"/>
      <c r="E10" s="176"/>
      <c r="F10" s="176"/>
      <c r="G10" s="199"/>
    </row>
    <row r="11" spans="2:7" x14ac:dyDescent="0.35">
      <c r="B11" s="200"/>
      <c r="C11" s="174"/>
      <c r="D11" s="175"/>
      <c r="E11" s="176"/>
      <c r="F11" s="176"/>
      <c r="G11" s="199"/>
    </row>
    <row r="12" spans="2:7" x14ac:dyDescent="0.35">
      <c r="B12" s="200"/>
      <c r="C12" s="174"/>
      <c r="D12" s="175"/>
      <c r="E12" s="176"/>
      <c r="F12" s="176"/>
      <c r="G12" s="199"/>
    </row>
    <row r="13" spans="2:7" x14ac:dyDescent="0.35">
      <c r="B13" s="200"/>
      <c r="C13" s="174"/>
      <c r="D13" s="175"/>
      <c r="E13" s="176"/>
      <c r="F13" s="176"/>
      <c r="G13" s="199"/>
    </row>
    <row r="14" spans="2:7" x14ac:dyDescent="0.35">
      <c r="B14" s="200"/>
      <c r="C14" s="174"/>
      <c r="D14" s="175"/>
      <c r="E14" s="176"/>
      <c r="F14" s="176"/>
      <c r="G14" s="199"/>
    </row>
    <row r="15" spans="2:7" ht="13.5" thickBot="1" x14ac:dyDescent="0.4">
      <c r="B15" s="201"/>
      <c r="C15" s="202"/>
      <c r="D15" s="202"/>
      <c r="E15" s="202"/>
      <c r="F15" s="202"/>
      <c r="G15" s="203"/>
    </row>
    <row r="16" spans="2:7" x14ac:dyDescent="0.35">
      <c r="D16" s="177"/>
    </row>
    <row r="17" spans="1:4" x14ac:dyDescent="0.35">
      <c r="D17" s="165"/>
    </row>
    <row r="18" spans="1:4" x14ac:dyDescent="0.35">
      <c r="A18" s="178" t="s">
        <v>37</v>
      </c>
      <c r="B18" s="178"/>
    </row>
    <row r="19" spans="1:4" x14ac:dyDescent="0.35">
      <c r="A19" s="165" t="s">
        <v>38</v>
      </c>
    </row>
    <row r="25" spans="1:4" x14ac:dyDescent="0.35">
      <c r="B25" s="179"/>
      <c r="C25" s="179"/>
      <c r="D25" s="18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EMPLEADOS</vt:lpstr>
      <vt:lpstr>IMPUESTOS</vt:lpstr>
      <vt:lpstr>PARAFISCALES</vt:lpstr>
      <vt:lpstr>OBLIGACIONES FINANCIERAS</vt:lpstr>
      <vt:lpstr>CUENTAS POR PAGAR</vt:lpstr>
      <vt:lpstr>RESUMEN</vt:lpstr>
      <vt:lpstr>ACCIONISTAS</vt:lpstr>
      <vt:lpstr>PROCESOS EN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carllantassas</dc:creator>
  <cp:lastModifiedBy>Juan Franco IN-R</cp:lastModifiedBy>
  <cp:lastPrinted>2024-05-13T23:59:08Z</cp:lastPrinted>
  <dcterms:created xsi:type="dcterms:W3CDTF">2021-11-17T22:50:19Z</dcterms:created>
  <dcterms:modified xsi:type="dcterms:W3CDTF">2024-12-25T19:21:26Z</dcterms:modified>
</cp:coreProperties>
</file>