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https://d.docs.live.net/4e7385af9db8d60e/Documentos/"/>
    </mc:Choice>
  </mc:AlternateContent>
  <xr:revisionPtr revIDLastSave="0" documentId="8_{D6801672-FD8C-4D59-AC7A-117A25FA2056}" xr6:coauthVersionLast="47" xr6:coauthVersionMax="47" xr10:uidLastSave="{00000000-0000-0000-0000-000000000000}"/>
  <bookViews>
    <workbookView xWindow="-120" yWindow="-120" windowWidth="20730" windowHeight="11160" xr2:uid="{00000000-000D-0000-FFFF-FFFF00000000}"/>
  </bookViews>
  <sheets>
    <sheet name="INVENTARIO " sheetId="1" r:id="rId1"/>
    <sheet name="Categorias DP" sheetId="2" r:id="rId2"/>
  </sheets>
  <definedNames>
    <definedName name="_xlnm._FilterDatabase" localSheetId="0" hidden="1">'INVENTARIO '!$A$58:$A$84</definedName>
    <definedName name="académicos">'INVENTARIO '!$B$24:$C$24</definedName>
    <definedName name="biométricos">'INVENTARIO '!$B$32:$C$32</definedName>
    <definedName name="Características_físicas">'INVENTARIO '!$B$16:$C$16</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DP'!$N$2:$N$3</definedName>
    <definedName name="Identificación_y_Contacto">'INVENTARIO '!$B$12:$C$12</definedName>
    <definedName name="ideología">'INVENTARIO '!$B$44:$C$44</definedName>
    <definedName name="IDyCONT">'Categorias DP'!$B$2:$B$18</definedName>
    <definedName name="Laborales">'INVENTARIO '!$B$20:$C$20</definedName>
    <definedName name="Logico_Identificaciónycontacto">'INVENTARIO '!$C$12</definedName>
    <definedName name="migratorios">'INVENTARIO '!$B$36:$C$36</definedName>
    <definedName name="Origen_étnico_o_racial">'INVENTARIO '!$B$56:$C$56</definedName>
    <definedName name="Otros">'INVENTARIO '!$B$60:$C$60</definedName>
    <definedName name="pasatiempos">'INVENTARIO '!$B$40:$C$40</definedName>
    <definedName name="patrimoniales_financieros">'INVENTARIO '!$B$28:$C$28</definedName>
    <definedName name="salud">'INVENTARIO '!$B$48:$C$48</definedName>
    <definedName name="vida_sexual">'INVENTARIO '!$B$52:$C$52</definedName>
  </definedNames>
  <calcPr calcId="181029"/>
</workbook>
</file>

<file path=xl/calcChain.xml><?xml version="1.0" encoding="utf-8"?>
<calcChain xmlns="http://schemas.openxmlformats.org/spreadsheetml/2006/main">
  <c r="C8" i="1" l="1"/>
  <c r="C9" i="1"/>
  <c r="C10" i="1"/>
  <c r="C19" i="1" l="1"/>
  <c r="C55" i="1"/>
  <c r="D81" i="1"/>
  <c r="C35" i="1"/>
  <c r="C36" i="1"/>
  <c r="C56" i="1"/>
  <c r="C54" i="1"/>
  <c r="C52" i="1"/>
  <c r="C51" i="1"/>
  <c r="C47" i="1"/>
  <c r="C46" i="1"/>
  <c r="C44" i="1"/>
  <c r="C43" i="1"/>
  <c r="C40" i="1"/>
  <c r="C38" i="1"/>
  <c r="C39" i="1"/>
  <c r="C27" i="1"/>
  <c r="C28" i="1"/>
  <c r="C23" i="1"/>
  <c r="C24" i="1"/>
  <c r="C31" i="1"/>
  <c r="C32" i="1"/>
  <c r="C12" i="1"/>
  <c r="C11" i="1"/>
  <c r="C7" i="1"/>
  <c r="C15" i="1"/>
  <c r="C16" i="1"/>
  <c r="C50" i="1"/>
  <c r="C48" i="1"/>
  <c r="C42" i="1"/>
  <c r="C34" i="1"/>
  <c r="C30" i="1"/>
  <c r="C26" i="1"/>
  <c r="C22" i="1"/>
  <c r="C20" i="1"/>
  <c r="C18" i="1"/>
  <c r="C14" i="1"/>
  <c r="D80" i="1" l="1"/>
  <c r="D82" i="1" s="1"/>
</calcChain>
</file>

<file path=xl/sharedStrings.xml><?xml version="1.0" encoding="utf-8"?>
<sst xmlns="http://schemas.openxmlformats.org/spreadsheetml/2006/main" count="716" uniqueCount="191">
  <si>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</si>
  <si>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</si>
  <si>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</si>
  <si>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</si>
  <si>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</si>
  <si>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</si>
  <si>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</si>
  <si>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</si>
  <si>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</si>
  <si>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</si>
  <si>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</si>
  <si>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</si>
  <si>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</si>
  <si>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</si>
  <si>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</si>
  <si>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</si>
  <si>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</si>
  <si>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</si>
  <si>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</si>
  <si>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</si>
  <si>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</si>
  <si>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</si>
  <si>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</si>
  <si>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</si>
  <si>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</si>
  <si>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</si>
  <si>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</si>
  <si>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</si>
  <si>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</si>
  <si>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</si>
  <si>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</si>
  <si>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</si>
  <si>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</si>
  <si>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</si>
  <si>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</si>
  <si>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</si>
  <si>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</si>
  <si>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</si>
  <si>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</si>
  <si>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</si>
  <si>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</si>
  <si>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</si>
  <si>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</si>
  <si>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</si>
  <si>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</si>
  <si>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</si>
  <si>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</si>
  <si>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</si>
  <si>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</si>
  <si>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</si>
  <si>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</si>
  <si>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</si>
  <si>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</si>
  <si>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</si>
  <si>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</si>
  <si>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</si>
  <si>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</si>
  <si>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</si>
  <si>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</si>
  <si>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</si>
  <si>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</si>
  <si>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</si>
  <si>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</si>
  <si>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</si>
  <si>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</si>
  <si>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</si>
  <si>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</si>
  <si>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</si>
  <si>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</si>
  <si>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</si>
  <si>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</si>
  <si>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</si>
  <si>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</si>
  <si>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</si>
  <si>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</si>
  <si>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</si>
  <si>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</si>
  <si>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</si>
  <si>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</si>
  <si>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</si>
  <si>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</si>
  <si>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</si>
  <si>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</si>
  <si>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</si>
  <si>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</si>
  <si>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</si>
  <si>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</si>
  <si>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</si>
  <si>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</si>
  <si>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</si>
  <si>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</si>
  <si>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</si>
  <si>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</si>
  <si>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</si>
  <si>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</si>
  <si>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</si>
  <si>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</si>
  <si>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</si>
  <si>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FINALIDAD PARA LA CUAL SE OBTUVIERÓN</t>
  </si>
  <si>
    <t>FUNDAMENTO LEGAL QUE FACULTA AL ÁREA ADMINISTRATIVA PARA EL TRATAMIENTO</t>
  </si>
  <si>
    <t>FORMA DE OBTENCIÓN       DIRECTA/INDIRECTAMENTE DEL TITULAR.</t>
  </si>
  <si>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Via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informatico. 
      </t>
    </r>
    <r>
      <rPr>
        <b/>
        <sz val="10"/>
        <color theme="1"/>
        <rFont val="Arial"/>
        <family val="2"/>
      </rPr>
      <t>d)</t>
    </r>
    <r>
      <rPr>
        <sz val="10"/>
        <color theme="1"/>
        <rFont val="Arial"/>
        <family val="2"/>
      </rPr>
      <t xml:space="preserve"> Por escrito presentado directamente
          en lasoficinas del sujeto obligado.
      </t>
    </r>
    <r>
      <rPr>
        <b/>
        <sz val="10"/>
        <color theme="1"/>
        <rFont val="Arial"/>
        <family val="2"/>
      </rPr>
      <t>e)</t>
    </r>
    <r>
      <rPr>
        <sz val="10"/>
        <color theme="1"/>
        <rFont val="Arial"/>
        <family val="2"/>
      </rPr>
      <t xml:space="preserve"> Por escrito enviado por mensajería.</t>
    </r>
  </si>
  <si>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</si>
  <si>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on otras trate datos personales a nombre y por cuenta del responsable.</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</si>
  <si>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</si>
  <si>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</si>
  <si>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</si>
  <si>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</si>
  <si>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</si>
  <si>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</si>
  <si>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</si>
  <si>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</si>
  <si>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</si>
  <si>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portatiles)
b) Memorias extraíbles como USB o SD, CDs, Blue-rays
c) El uso de almacenamiento de servicios en linea (ejemplo nube, o la red electrónica interna "Carpeta COMUN")  </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</si>
  <si>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</si>
  <si>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almecenamiento, tanto físicos como electrónicos (por ejemplo, la casa, la empresa o las instalaciones de un tercero).</t>
    </r>
  </si>
  <si>
    <t>Indicaciones</t>
  </si>
  <si>
    <r>
      <t xml:space="preserve">En este apartado, deberan señalar como es que concentran los datos personales.
Formato Físico: Es el documento físico o impreso que define como se obtiene la información personal
</t>
    </r>
    <r>
      <rPr>
        <b/>
        <sz val="10"/>
        <color theme="1"/>
        <rFont val="Arial"/>
        <family val="2"/>
      </rPr>
      <t>Por ejemplo:</t>
    </r>
    <r>
      <rPr>
        <sz val="10"/>
        <color theme="1"/>
        <rFont val="Arial"/>
        <family val="2"/>
      </rPr>
      <t xml:space="preserve">
En documentos físicos o impresos, los cuales se encuentran en contratos, formularios (los relacionados con gestion de calidad), la correspondencia, expedientes administrativos, legales, físcales o contables.</t>
    </r>
  </si>
  <si>
    <t>VOLUMEN DE FORMATOS (CANTIDAD APROXIMADA) CON LOS QUE CUENTA EL ÁREA ADMINISTRATIVA.</t>
  </si>
  <si>
    <t>En esta columna, se les solicita de la manera mas atenta que ingresen la cantidad de procesos o procedimientos con los que cuenten es decir, contratos, formularios (los relacionados con gestion de calidad), la correspondencia, expedientes administrativos, legales, físcales o contables etc.
Lo anterior, toda vez que es necesario para poder elaborar un analisis de riesgos y brecha a la seguridad de los datos personales.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</si>
  <si>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</si>
  <si>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</si>
  <si>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</si>
  <si>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</si>
  <si>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</si>
  <si>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</si>
  <si>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</si>
  <si>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</si>
  <si>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</si>
  <si>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Categorias de datos personales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</si>
  <si>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</si>
  <si>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</si>
  <si>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</si>
  <si>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</si>
  <si>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</si>
  <si>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</si>
  <si>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</si>
  <si>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</si>
  <si>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</si>
  <si>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</si>
  <si>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</si>
  <si>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</si>
  <si>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</si>
  <si>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</si>
  <si>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</si>
  <si>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</si>
  <si>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</si>
  <si>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</si>
  <si>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</si>
  <si>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</si>
  <si>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Finalidad para la cual se obtuvierón</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</si>
  <si>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</si>
  <si>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</si>
  <si>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</si>
  <si>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</si>
  <si>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</si>
  <si>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</si>
  <si>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</si>
  <si>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</si>
  <si>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</si>
  <si>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</si>
  <si>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</si>
  <si>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</si>
  <si>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</si>
  <si>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</si>
  <si>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</si>
  <si>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</si>
  <si>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</si>
  <si>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</si>
  <si>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</si>
  <si>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</si>
  <si>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</si>
  <si>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Con la finalidad de facilitar el llenado de este inventario, al final de esta hoja de excel, se encuentran las instrucciones y definiciones de cada uno de los criterios que de la manera mas atenta se les invita a llenar. </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</si>
  <si>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</si>
  <si>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Lic. Mayra Abrego Montemayor</t>
  </si>
  <si>
    <t>Solicitud de Derechos</t>
  </si>
  <si>
    <t>Palacio Municipal</t>
  </si>
  <si>
    <t>Archiveros del Area Administrativa</t>
  </si>
  <si>
    <t>Físico y Electronico</t>
  </si>
  <si>
    <t xml:space="preserve"> No Aplica</t>
  </si>
  <si>
    <t xml:space="preserve"> No Aplica2</t>
  </si>
  <si>
    <t xml:space="preserve"> No Aplica3</t>
  </si>
  <si>
    <t xml:space="preserve"> No Aplica4</t>
  </si>
  <si>
    <t xml:space="preserve"> No Aplica5</t>
  </si>
  <si>
    <t xml:space="preserve"> No Aplica6</t>
  </si>
  <si>
    <t>Area de Archivo</t>
  </si>
  <si>
    <t xml:space="preserve"> No Aplica7</t>
  </si>
  <si>
    <t>Gobierno Municipal de Doctor González, N.L.</t>
  </si>
  <si>
    <t>Recaudación de Datos</t>
  </si>
  <si>
    <t>Esta área administrativa cuenta con las atribuciones para el debido tratamiento de los datos personales de todo aquel ciudadano que presente una solicitud de derechos , lo anterior de conformidad con lo establecido en los artículos 60 y 63 de la Ley de Protección de Datos Personales en Posesión de los Sujetos Obligados del Estado de Nuevo León.</t>
  </si>
  <si>
    <t>Formato de inventario de datos personales por Sistema de tratamiento de Gobierno Municipal de Doctor González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</si>
</sst>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u/>
      <sz val="11"/>
      <color theme="10"/>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10" borderId="0" applyNumberFormat="0" applyBorder="0" applyAlignment="0" applyProtection="0"/>
    <xf numFmtId="0" fontId="18" fillId="0" borderId="0" applyNumberFormat="0" applyFill="0" applyBorder="0" applyAlignment="0" applyProtection="0"/>
  </cellStyleXfs>
  <cellXfs count="215">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vertical="center" wrapText="1"/>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2" fillId="2" borderId="37" xfId="0" applyFont="1" applyFill="1" applyBorder="1" applyAlignment="1">
      <alignment horizontal="left" vertical="center" wrapText="1"/>
    </xf>
    <xf numFmtId="0" fontId="3" fillId="3" borderId="38" xfId="0" applyFont="1" applyFill="1" applyBorder="1" applyAlignment="1" applyProtection="1">
      <alignment horizontal="left" vertical="center" wrapText="1"/>
    </xf>
    <xf numFmtId="0" fontId="3" fillId="3" borderId="37" xfId="0" applyFont="1" applyFill="1" applyBorder="1" applyAlignment="1" applyProtection="1">
      <alignment horizontal="left" vertical="center" wrapText="1"/>
    </xf>
    <xf numFmtId="0" fontId="1" fillId="0" borderId="34" xfId="0" applyFont="1" applyFill="1" applyBorder="1" applyAlignment="1" applyProtection="1">
      <alignment vertical="justify"/>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3" fillId="0" borderId="34" xfId="0" applyFont="1" applyFill="1" applyBorder="1" applyAlignment="1" applyProtection="1">
      <alignment vertical="justify"/>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3" fillId="0" borderId="18"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1" fillId="0" borderId="42" xfId="0" applyFont="1" applyBorder="1" applyAlignment="1" applyProtection="1">
      <alignment vertical="justify"/>
      <protection locked="0"/>
    </xf>
    <xf numFmtId="0" fontId="3" fillId="0" borderId="17"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protection locked="0"/>
    </xf>
    <xf numFmtId="2" fontId="2" fillId="0" borderId="38"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2" fontId="2" fillId="0" borderId="44"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45" xfId="0" applyFont="1" applyFill="1" applyBorder="1" applyAlignment="1" applyProtection="1">
      <alignment vertical="justify"/>
      <protection locked="0"/>
    </xf>
    <xf numFmtId="2" fontId="2" fillId="0" borderId="52" xfId="0" applyNumberFormat="1" applyFont="1" applyFill="1" applyBorder="1" applyAlignment="1" applyProtection="1">
      <alignment horizontal="center" vertical="center"/>
      <protection locked="0"/>
    </xf>
    <xf numFmtId="2" fontId="2" fillId="0" borderId="49" xfId="0" applyNumberFormat="1" applyFont="1" applyFill="1" applyBorder="1" applyAlignment="1" applyProtection="1">
      <alignment horizontal="center" vertical="center"/>
      <protection locked="0"/>
    </xf>
    <xf numFmtId="2" fontId="2" fillId="0" borderId="51" xfId="0" applyNumberFormat="1" applyFont="1" applyFill="1" applyBorder="1" applyAlignment="1" applyProtection="1">
      <alignment horizontal="center" vertical="center"/>
      <protection locked="0"/>
    </xf>
    <xf numFmtId="0" fontId="15" fillId="10" borderId="0" xfId="1" applyFont="1" applyAlignment="1" applyProtection="1">
      <alignment horizontal="center" vertical="center"/>
      <protection locked="0"/>
    </xf>
    <xf numFmtId="2" fontId="2" fillId="9" borderId="2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3" fillId="0" borderId="48" xfId="0" applyFont="1" applyFill="1" applyBorder="1" applyAlignment="1" applyProtection="1">
      <alignment vertical="center" wrapText="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3" fillId="9" borderId="22" xfId="0" applyFont="1" applyFill="1" applyBorder="1" applyAlignment="1" applyProtection="1">
      <alignment vertical="center" wrapText="1"/>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2" fontId="2" fillId="0" borderId="0" xfId="0" applyNumberFormat="1" applyFont="1" applyFill="1" applyBorder="1" applyAlignment="1" applyProtection="1">
      <alignment horizontal="center" vertical="center"/>
      <protection locked="0"/>
    </xf>
    <xf numFmtId="2" fontId="2" fillId="0" borderId="37" xfId="0" applyNumberFormat="1" applyFont="1" applyFill="1" applyBorder="1" applyAlignment="1" applyProtection="1">
      <alignment horizontal="center" vertical="center"/>
      <protection locked="0"/>
    </xf>
    <xf numFmtId="2" fontId="2" fillId="0" borderId="48" xfId="0" applyNumberFormat="1" applyFont="1" applyFill="1" applyBorder="1" applyAlignment="1" applyProtection="1">
      <alignment horizontal="center" vertical="center"/>
      <protection locked="0"/>
    </xf>
    <xf numFmtId="2" fontId="2" fillId="0" borderId="50" xfId="0" applyNumberFormat="1" applyFont="1" applyFill="1" applyBorder="1" applyAlignment="1" applyProtection="1">
      <alignment horizontal="center" vertical="center"/>
      <protection locked="0"/>
    </xf>
    <xf numFmtId="2" fontId="2" fillId="0" borderId="22" xfId="0" applyNumberFormat="1" applyFont="1" applyFill="1" applyBorder="1" applyAlignment="1" applyProtection="1">
      <alignment horizontal="center" vertical="center"/>
      <protection locked="0"/>
    </xf>
    <xf numFmtId="2" fontId="2" fillId="0" borderId="51" xfId="0" applyNumberFormat="1" applyFont="1" applyFill="1" applyBorder="1" applyAlignment="1" applyProtection="1">
      <alignment horizontal="center" vertical="center" wrapText="1"/>
      <protection locked="0"/>
    </xf>
    <xf numFmtId="2" fontId="2" fillId="0" borderId="22" xfId="0" applyNumberFormat="1" applyFont="1" applyFill="1" applyBorder="1" applyAlignment="1" applyProtection="1">
      <alignment horizontal="center" vertical="center" wrapText="1"/>
      <protection locked="0"/>
    </xf>
    <xf numFmtId="2" fontId="2" fillId="0" borderId="57" xfId="0" applyNumberFormat="1" applyFont="1" applyFill="1" applyBorder="1" applyAlignment="1" applyProtection="1">
      <alignment horizontal="center" vertical="center"/>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6" xfId="0" applyFont="1" applyFill="1" applyBorder="1" applyAlignment="1" applyProtection="1">
      <alignment horizontal="left" vertical="top" wrapText="1"/>
    </xf>
    <xf numFmtId="0" fontId="6" fillId="5" borderId="57"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3" fillId="0" borderId="61"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3" fillId="0" borderId="61" xfId="0" applyFont="1" applyFill="1" applyBorder="1" applyAlignment="1" applyProtection="1">
      <alignment vertical="center"/>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0" fillId="0" borderId="3" xfId="0" applyFill="1" applyBorder="1" applyProtection="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1" fontId="11" fillId="0" borderId="72"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pplyProtection="1">
      <alignment horizontal="center" vertical="center"/>
      <protection locked="0"/>
    </xf>
    <xf numFmtId="0" fontId="1" fillId="0" borderId="4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2" fontId="2" fillId="0" borderId="54" xfId="0" applyNumberFormat="1" applyFont="1" applyFill="1" applyBorder="1" applyAlignment="1" applyProtection="1">
      <alignment horizontal="center"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2" fontId="2" fillId="0" borderId="49" xfId="0" applyNumberFormat="1" applyFont="1" applyFill="1" applyBorder="1" applyAlignment="1" applyProtection="1">
      <alignment horizontal="center" vertical="center" wrapText="1"/>
      <protection locked="0"/>
    </xf>
    <xf numFmtId="0" fontId="1" fillId="0" borderId="29" xfId="0" applyFont="1" applyFill="1" applyBorder="1" applyAlignment="1" applyProtection="1">
      <alignment vertical="justify"/>
      <protection locked="0"/>
    </xf>
    <xf numFmtId="0" fontId="3" fillId="0" borderId="35" xfId="0" applyFont="1" applyFill="1" applyBorder="1" applyAlignment="1" applyProtection="1">
      <alignment vertical="center" wrapText="1"/>
      <protection locked="0"/>
    </xf>
    <xf numFmtId="0" fontId="1" fillId="0" borderId="53"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8"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1" fontId="11" fillId="0" borderId="29" xfId="0" applyNumberFormat="1"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 fillId="0" borderId="79"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left" vertical="center" wrapText="1"/>
      <protection locked="0"/>
    </xf>
    <xf numFmtId="0" fontId="18" fillId="0" borderId="55" xfId="2" applyNumberFormat="1" applyFill="1" applyBorder="1" applyAlignment="1" applyProtection="1">
      <alignment horizontal="center" vertical="center"/>
      <protection locked="0"/>
    </xf>
    <xf numFmtId="0" fontId="18" fillId="0" borderId="50" xfId="2" applyNumberForma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5" xfId="0" applyFont="1" applyFill="1" applyBorder="1" applyAlignment="1" applyProtection="1">
      <alignment horizontal="left" vertical="center" wrapText="1"/>
      <protection locked="0"/>
    </xf>
    <xf numFmtId="0" fontId="8" fillId="2" borderId="52"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5"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13" fillId="0" borderId="57"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0" fillId="12" borderId="27" xfId="0" applyFill="1" applyBorder="1" applyAlignment="1" applyProtection="1">
      <alignment horizontal="left" vertical="center"/>
      <protection locked="0"/>
    </xf>
    <xf numFmtId="0" fontId="0" fillId="12" borderId="21" xfId="0"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3">
    <cellStyle name="Bad" xfId="1" builtinId="27"/>
    <cellStyle name="Hyperlink" xfId="2" builtinId="8"/>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left/>
        <right style="medium">
          <color indexed="64"/>
        </right>
        <top style="medium">
          <color auto="1"/>
        </top>
        <bottom style="medium">
          <color auto="1"/>
        </bottom>
        <vertical/>
        <horizontal/>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left style="medium">
          <color indexed="64"/>
        </left>
        <right/>
        <top/>
        <bottom/>
        <vertical/>
        <horizontal/>
      </border>
      <protection locked="0" hidden="0"/>
    </dxf>
    <dxf>
      <border outline="0">
        <left style="medium">
          <color indexed="64"/>
        </left>
        <right style="thin">
          <color indexed="64"/>
        </right>
      </border>
    </dxf>
    <dxf>
      <protection locked="0" hidden="0"/>
    </dxf>
    <dxf>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right style="thin">
          <color indexed="64"/>
        </right>
      </border>
    </dxf>
    <dxf>
      <fill>
        <patternFill patternType="none">
          <fgColor indexed="64"/>
          <bgColor indexed="65"/>
        </patternFill>
      </fill>
      <protection locked="0" hidden="0"/>
    </dxf>
    <dxf>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border>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right style="thin">
          <color indexed="64"/>
        </right>
      </border>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border>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right style="thin">
          <color indexed="64"/>
        </right>
      </border>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border>
    </dxf>
    <dxf>
      <fill>
        <patternFill patternType="none">
          <fgColor indexed="64"/>
          <bgColor indexed="65"/>
        </patternFill>
      </fill>
      <alignment textRotation="0" indent="0" justifyLastLine="0" shrinkToFit="0" readingOrder="0"/>
      <protection locked="0" hidden="0"/>
    </dxf>
    <dxf>
      <fill>
        <patternFill patternType="none">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ill>
        <patternFill patternType="none">
          <fgColor indexed="64"/>
          <bgColor indexed="65"/>
        </patternFill>
      </fill>
      <protection locked="0" hidden="0"/>
    </dxf>
    <dxf>
      <font>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right style="thin">
          <color indexed="64"/>
        </right>
      </border>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left style="medium">
          <color indexed="64"/>
        </left>
      </border>
    </dxf>
    <dxf>
      <fill>
        <patternFill patternType="none">
          <bgColor indexed="65"/>
        </patternFill>
      </fill>
      <protection locked="0" hidden="0"/>
    </dxf>
    <dxf>
      <font>
        <strike val="0"/>
        <outline val="0"/>
        <shadow val="0"/>
        <u val="none"/>
        <vertAlign val="baseline"/>
        <sz val="10"/>
        <color auto="1"/>
        <name val="Arial"/>
        <scheme val="none"/>
      </font>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bottom/>
        <vertical/>
        <horizontal/>
      </border>
      <protection locked="0" hidden="0"/>
    </dxf>
    <dxf>
      <border outline="0">
        <right style="thin">
          <color indexed="64"/>
        </right>
      </border>
    </dxf>
    <dxf>
      <fill>
        <patternFill patternType="none">
          <bgColor indexed="65"/>
        </patternFill>
      </fill>
      <protection locked="0" hidden="0"/>
    </dxf>
    <dxf>
      <font>
        <strike val="0"/>
        <outline val="0"/>
        <shadow val="0"/>
        <u val="none"/>
        <vertAlign val="baseline"/>
        <sz val="10"/>
        <color auto="1"/>
        <name val="Arial"/>
        <scheme val="none"/>
      </font>
      <fill>
        <patternFill patternType="none">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249977111117893"/>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ill>
        <patternFill patternType="none">
          <fgColor indexed="64"/>
          <bgColor indexed="65"/>
        </patternFill>
      </fill>
      <protection locked="0" hidden="0"/>
    </dxf>
    <dxf>
      <font>
        <strike val="0"/>
        <outline val="0"/>
        <shadow val="0"/>
        <u val="none"/>
        <vertAlign val="baseline"/>
        <sz val="10"/>
        <color auto="1"/>
        <name val="Arial"/>
        <scheme val="none"/>
      </font>
      <fill>
        <patternFill patternType="none">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color auto="1"/>
        <name val="Arial"/>
        <scheme val="none"/>
      </font>
      <fill>
        <patternFill patternType="none">
          <fgColor indexed="64"/>
          <bgColor indexed="65"/>
        </patternFill>
      </fill>
      <protection locked="0" hidden="0"/>
    </dxf>
    <dxf>
      <font>
        <strike val="0"/>
        <outline val="0"/>
        <shadow val="0"/>
        <u val="none"/>
        <vertAlign val="baseline"/>
        <sz val="10"/>
        <color auto="1"/>
        <name val="Arial"/>
        <scheme val="none"/>
      </font>
      <fill>
        <patternFill patternType="none">
          <fgColor indexed="64"/>
          <bgColor indexed="65"/>
        </patternFill>
      </fill>
      <protection locked="0" hidden="0"/>
    </dxf>
    <dxf>
      <fill>
        <patternFill patternType="none">
          <bgColor indexed="65"/>
        </patternFill>
      </fill>
      <border diagonalUp="0" diagonalDown="0" outline="0">
        <left/>
        <right style="medium">
          <color indexed="64"/>
        </right>
        <top/>
        <bottom/>
      </border>
      <protection locked="0" hidden="0"/>
    </dxf>
    <dxf>
      <fill>
        <patternFill patternType="none">
          <bgColor indexed="65"/>
        </patternFill>
      </fill>
      <protection locked="0" hidden="0"/>
    </dxf>
    <dxf>
      <fill>
        <patternFill patternType="none">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bgColor indexed="65"/>
        </patternFill>
      </fill>
      <alignment horizontal="left" vertical="center" textRotation="0" wrapText="1" relativeIndent="0" justifyLastLine="0" shrinkToFit="0" readingOrder="0"/>
      <protection locked="0" hidden="0"/>
    </dxf>
    <dxf>
      <fill>
        <patternFill patternType="none">
          <bgColor indexed="65"/>
        </patternFill>
      </fill>
      <protection locked="0" hidden="0"/>
    </dxf>
    <dxf>
      <fill>
        <patternFill patternType="none">
          <bgColor indexed="65"/>
        </patternFill>
      </fill>
      <protection locked="0" hidden="0"/>
    </dxf>
    <dxf>
      <fill>
        <patternFill patternType="none">
          <bgColor indexed="65"/>
        </patternFill>
      </fill>
      <protection locked="0" hidden="0"/>
    </dxf>
    <dxf>
      <font>
        <b/>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ill>
        <patternFill patternType="none">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13</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17</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21</xdr:row>
      <xdr:rowOff>16566</xdr:rowOff>
    </xdr:from>
    <xdr:to>
      <xdr:col>0</xdr:col>
      <xdr:colOff>2368308</xdr:colOff>
      <xdr:row>22</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25</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29</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31</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45</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49</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37</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41</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57</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53</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84</xdr:row>
      <xdr:rowOff>27215</xdr:rowOff>
    </xdr:from>
    <xdr:to>
      <xdr:col>1</xdr:col>
      <xdr:colOff>2598964</xdr:colOff>
      <xdr:row>84</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2"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Ó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5:K48"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IF(OR(B46="Estado de salud físico presente, pasado o futuro",B46="Diagnóstico",B46="Estado de salud mental presente, pasado o futuro",B46="Información genética"),"1","")</calculatedColumnFormula>
    </tableColumn>
    <tableColumn id="3" xr3:uid="{00000000-0010-0000-0900-000003000000}" name=" No Aplica" dataDxfId="46"/>
    <tableColumn id="4" xr3:uid="{00000000-0010-0000-0900-000004000000}" name=" No Aplica2" dataDxfId="45"/>
    <tableColumn id="5" xr3:uid="{00000000-0010-0000-0900-000005000000}" name=" No Aplica3" dataDxfId="44"/>
    <tableColumn id="6" xr3:uid="{00000000-0010-0000-0900-000006000000}" name=" No Aplica4" dataDxfId="43"/>
    <tableColumn id="7" xr3:uid="{00000000-0010-0000-0900-000007000000}" name=" No Aplica5" dataDxfId="42"/>
    <tableColumn id="8" xr3:uid="{00000000-0010-0000-0900-000008000000}" name=" No Aplica6" dataDxfId="41"/>
    <tableColumn id="9" xr3:uid="{00000000-0010-0000-0900-000009000000}" name=" No Aplica7"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49:K52"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IF(OR(B50="Preferencias sexuales",B50="Prácticas o hábitos sexuales"),"1","")</calculatedColumnFormula>
    </tableColumn>
    <tableColumn id="3" xr3:uid="{00000000-0010-0000-0A00-000003000000}" name=" No Aplica" dataDxfId="33"/>
    <tableColumn id="4" xr3:uid="{00000000-0010-0000-0A00-000004000000}" name=" No Aplica2" dataDxfId="32"/>
    <tableColumn id="5" xr3:uid="{00000000-0010-0000-0A00-000005000000}" name=" No Aplica3" dataDxfId="31"/>
    <tableColumn id="6" xr3:uid="{00000000-0010-0000-0A00-000006000000}" name=" No Aplica4" dataDxfId="30"/>
    <tableColumn id="7" xr3:uid="{00000000-0010-0000-0A00-000007000000}" name=" No Aplica5" dataDxfId="29"/>
    <tableColumn id="8" xr3:uid="{00000000-0010-0000-0A00-000008000000}" name=" No Aplica6" dataDxfId="28"/>
    <tableColumn id="9" xr3:uid="{00000000-0010-0000-0A00-000009000000}" name=" No Aplica7"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3:K55"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IF(OR(B54="Pertenencia a un pueblo, etnia o región",B54="Lengua originaria", B54="Costumbres"),"1"," ")</calculatedColumnFormula>
    </tableColumn>
    <tableColumn id="3" xr3:uid="{00000000-0010-0000-0B00-000003000000}" name=" No Aplica" dataDxfId="20"/>
    <tableColumn id="4" xr3:uid="{00000000-0010-0000-0B00-000004000000}" name=" No Aplica2" dataDxfId="19"/>
    <tableColumn id="5" xr3:uid="{00000000-0010-0000-0B00-000005000000}" name=" No Aplica3" dataDxfId="18"/>
    <tableColumn id="6" xr3:uid="{00000000-0010-0000-0B00-000006000000}" name=" No Aplica4" dataDxfId="17"/>
    <tableColumn id="7" xr3:uid="{00000000-0010-0000-0B00-000007000000}" name=" No Aplica5" dataDxfId="16"/>
    <tableColumn id="8" xr3:uid="{00000000-0010-0000-0B00-000008000000}" name=" No Aplica6" dataDxfId="15"/>
    <tableColumn id="9" xr3:uid="{00000000-0010-0000-0B00-000009000000}" name=" No Aplica7"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57:K60" totalsRowShown="0" headerRowDxfId="12" dataDxfId="11" tableBorderDxfId="10">
  <tableColumns count="10">
    <tableColumn id="1" xr3:uid="{00000000-0010-0000-0C00-000001000000}" name="Datos personales" dataDxfId="9"/>
    <tableColumn id="2" xr3:uid="{00000000-0010-0000-0C00-000002000000}" name="No." dataDxfId="8">
      <calculatedColumnFormula>IF(OR(B58=ISTEXT(B58),),"1""")</calculatedColumnFormula>
    </tableColumn>
    <tableColumn id="3" xr3:uid="{00000000-0010-0000-0C00-000003000000}" name="Finalidad para la cual se obtuvieró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Formatos en los que se encuentra la información (Datos personales)"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3:K16" totalsRowShown="0" headerRowDxfId="155" dataDxfId="154" tableBorderDxfId="153">
  <tableColumns count="10">
    <tableColumn id="1" xr3:uid="{00000000-0010-0000-0100-000001000000}" name="Datos personales" dataDxfId="152"/>
    <tableColumn id="2" xr3:uid="{00000000-0010-0000-0100-000002000000}" name="No." dataDxfId="151">
      <calculatedColumnFormula>IF(OR(B14="Color de la piel",B14="Color del iris",B14="Color del cabello",B14="Señas particulares", B14="Estatura", B14="Peso",B14="Cicatrices",B14="Tipo de sangre"),"1","")</calculatedColumnFormula>
    </tableColumn>
    <tableColumn id="3" xr3:uid="{00000000-0010-0000-0100-000003000000}" name="Finalidad para la cual se obtuvierón"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Formatos en los que se encuentra la información (Datos personales)"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7:K20" totalsRowShown="0" headerRowDxfId="142" dataDxfId="141" tableBorderDxfId="140">
  <tableColumns count="10">
    <tableColumn id="1" xr3:uid="{00000000-0010-0000-0200-000001000000}" name="Datos personales" dataDxfId="139"/>
    <tableColumn id="2" xr3:uid="{00000000-0010-0000-0200-000002000000}" name="No." dataDxfId="138">
      <calculatedColumnFormula>IF(OR(B18="Puesto o cargo que desempeña o área",B18="Domicilio de trabajo",B18="Correo electrónico institucional",B18="Teléfono institucional",B18="Referencias laborales", B18="Referencias personales",B18="Información generada durante los procesos de reclutamiento, selección y contratación",B18="Trayectoria laboral",B18="Capacitación laboral"),"1","")</calculatedColumnFormula>
    </tableColumn>
    <tableColumn id="3" xr3:uid="{00000000-0010-0000-0200-000003000000}" name=" No Aplica" dataDxfId="137"/>
    <tableColumn id="4" xr3:uid="{00000000-0010-0000-0200-000004000000}" name=" No Aplica2" dataDxfId="136"/>
    <tableColumn id="5" xr3:uid="{00000000-0010-0000-0200-000005000000}" name=" No Aplica3" dataDxfId="135"/>
    <tableColumn id="6" xr3:uid="{00000000-0010-0000-0200-000006000000}" name=" No Aplica4" dataDxfId="134"/>
    <tableColumn id="7" xr3:uid="{00000000-0010-0000-0200-000007000000}" name=" No Aplica5" dataDxfId="133"/>
    <tableColumn id="8" xr3:uid="{00000000-0010-0000-0200-000008000000}" name=" No Aplica6" dataDxfId="132"/>
    <tableColumn id="9" xr3:uid="{00000000-0010-0000-0200-000009000000}" name=" No Aplica7"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1:K24" totalsRowShown="0" headerRowDxfId="129" dataDxfId="128" tableBorderDxfId="127">
  <tableColumns count="10">
    <tableColumn id="1" xr3:uid="{00000000-0010-0000-0300-000001000000}" name="Datos personales" dataDxfId="126"/>
    <tableColumn id="2" xr3:uid="{00000000-0010-0000-0300-000002000000}" name="No." dataDxfId="125">
      <calculatedColumnFormula>IF(OR(B22="Trayectoria educativa",B22="Escolaridad",B22="Títulos",B22="Cédula profesional",B22="Certificados",B22="Reconocimientos"),"1","")</calculatedColumnFormula>
    </tableColumn>
    <tableColumn id="3" xr3:uid="{00000000-0010-0000-0300-000003000000}" name=" No Aplica" dataDxfId="124"/>
    <tableColumn id="4" xr3:uid="{00000000-0010-0000-0300-000004000000}" name=" No Aplica2" dataDxfId="123"/>
    <tableColumn id="5" xr3:uid="{00000000-0010-0000-0300-000005000000}" name=" No Aplica3" dataDxfId="122"/>
    <tableColumn id="6" xr3:uid="{00000000-0010-0000-0300-000006000000}" name=" No Aplica4" dataDxfId="121"/>
    <tableColumn id="7" xr3:uid="{00000000-0010-0000-0300-000007000000}" name=" No Aplica5" dataDxfId="120"/>
    <tableColumn id="8" xr3:uid="{00000000-0010-0000-0300-000008000000}" name=" No Aplica6" dataDxfId="119"/>
    <tableColumn id="9" xr3:uid="{00000000-0010-0000-0300-000009000000}" name=" No Aplica7"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5:K28" totalsRowShown="0" headerRowDxfId="116" dataDxfId="115" tableBorderDxfId="114">
  <tableColumns count="10">
    <tableColumn id="1" xr3:uid="{00000000-0010-0000-0400-000001000000}" name="No se recaban datos de esta categoría" dataDxfId="113"/>
    <tableColumn id="2" xr3:uid="{00000000-0010-0000-0400-000002000000}" name="No." dataDxfId="112">
      <calculatedColumnFormula>IF(OR(B26="Bienes muebles",B26="Bienes inmuebles",B26="Información financiera",B26="Información fiscal", B26="Historial crediticio",B26="Sueldo",B26="Ingresos",B26="Egresos",B26="Cuentas bancarias / número de Cta.",B26="Número de tarjetas de crédito /débito",B26="Código de seguridad tarjeta",B26="Fecha de vencimiento",B26="Seguros",B26="Afores"),"1","")</calculatedColumnFormula>
    </tableColumn>
    <tableColumn id="3" xr3:uid="{00000000-0010-0000-0400-000003000000}" name=" No Aplica" dataDxfId="111"/>
    <tableColumn id="4" xr3:uid="{00000000-0010-0000-0400-000004000000}" name=" No Aplica2" dataDxfId="110"/>
    <tableColumn id="5" xr3:uid="{00000000-0010-0000-0400-000005000000}" name=" No Aplica3" dataDxfId="109"/>
    <tableColumn id="6" xr3:uid="{00000000-0010-0000-0400-000006000000}" name=" No Aplica4" dataDxfId="108"/>
    <tableColumn id="7" xr3:uid="{00000000-0010-0000-0400-000007000000}" name=" No Aplica5" dataDxfId="107"/>
    <tableColumn id="8" xr3:uid="{00000000-0010-0000-0400-000008000000}" name=" No Aplica6" dataDxfId="106"/>
    <tableColumn id="9" xr3:uid="{00000000-0010-0000-0400-000009000000}" name=" No Aplica7"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29:K32"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IF(OR(B30="Imagen del iris",B30="Mapa de venas",B30="Huella dactilar",B30="Palma de la mano"),"1","")</calculatedColumnFormula>
    </tableColumn>
    <tableColumn id="3" xr3:uid="{00000000-0010-0000-0500-000003000000}" name=" No Aplica" dataDxfId="98"/>
    <tableColumn id="4" xr3:uid="{00000000-0010-0000-0500-000004000000}" name=" No Aplica2" dataDxfId="97"/>
    <tableColumn id="5" xr3:uid="{00000000-0010-0000-0500-000005000000}" name=" No Aplica3" dataDxfId="96"/>
    <tableColumn id="6" xr3:uid="{00000000-0010-0000-0500-000006000000}" name=" No Aplica4" dataDxfId="95"/>
    <tableColumn id="7" xr3:uid="{00000000-0010-0000-0500-000007000000}" name=" No Aplica5" dataDxfId="94"/>
    <tableColumn id="8" xr3:uid="{00000000-0010-0000-0500-000008000000}" name=" No Aplica6" dataDxfId="93"/>
    <tableColumn id="9" xr3:uid="{00000000-0010-0000-0500-000009000000}" name=" No Aplica7"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3:K36"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IF(OR(B34="Entradas al país",B34="Salidas del país",B34="Tiempo de permanencia en el país",B34="Calidad migratoria",B34="Derechos de residencia",B34="Aseguramiento",B34="Repatriación"),"1","")</calculatedColumnFormula>
    </tableColumn>
    <tableColumn id="3" xr3:uid="{00000000-0010-0000-0600-000003000000}" name=" No Aplica" dataDxfId="85"/>
    <tableColumn id="4" xr3:uid="{00000000-0010-0000-0600-000004000000}" name=" No Aplica2" dataDxfId="84"/>
    <tableColumn id="5" xr3:uid="{00000000-0010-0000-0600-000005000000}" name=" No Aplica3" dataDxfId="83"/>
    <tableColumn id="6" xr3:uid="{00000000-0010-0000-0600-000006000000}" name=" No Aplica4" dataDxfId="82"/>
    <tableColumn id="7" xr3:uid="{00000000-0010-0000-0600-000007000000}" name=" No Aplica5" dataDxfId="81"/>
    <tableColumn id="8" xr3:uid="{00000000-0010-0000-0600-000008000000}" name=" No Aplica6" dataDxfId="80"/>
    <tableColumn id="9" xr3:uid="{00000000-0010-0000-0600-000009000000}" name=" No Aplica7"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37:K40"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IF(OR(B38="Pasatiempos",B38="Aficiones",B38="Deportes",B38="Juegos de su interés"),"1","")</calculatedColumnFormula>
    </tableColumn>
    <tableColumn id="3" xr3:uid="{00000000-0010-0000-0700-000003000000}" name=" No Aplica" dataDxfId="72"/>
    <tableColumn id="4" xr3:uid="{00000000-0010-0000-0700-000004000000}" name=" No Aplica2" dataDxfId="71"/>
    <tableColumn id="5" xr3:uid="{00000000-0010-0000-0700-000005000000}" name=" No Aplica3" dataDxfId="70"/>
    <tableColumn id="6" xr3:uid="{00000000-0010-0000-0700-000006000000}" name=" No Aplica4" dataDxfId="69"/>
    <tableColumn id="7" xr3:uid="{00000000-0010-0000-0700-000007000000}" name=" No Aplica5" dataDxfId="68"/>
    <tableColumn id="8" xr3:uid="{00000000-0010-0000-0700-000008000000}" name=" No Aplica6" dataDxfId="67"/>
    <tableColumn id="9" xr3:uid="{00000000-0010-0000-0700-000009000000}" name=" No Aplica7"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1:K44"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IF(OR(B42="Posturas ideológicas",B42="Religión que profesa",B42="Posturas filosóficas",B42="Posturas morales",B42="Posturas políticas",B42="Pertenencia a un sindicato"),"1","")</calculatedColumnFormula>
    </tableColumn>
    <tableColumn id="3" xr3:uid="{00000000-0010-0000-0800-000003000000}" name=" No Aplica" dataDxfId="59"/>
    <tableColumn id="4" xr3:uid="{00000000-0010-0000-0800-000004000000}" name=" No Aplica2" dataDxfId="58"/>
    <tableColumn id="5" xr3:uid="{00000000-0010-0000-0800-000005000000}" name=" No Aplica3" dataDxfId="57"/>
    <tableColumn id="6" xr3:uid="{00000000-0010-0000-0800-000006000000}" name=" No Aplica4" dataDxfId="56"/>
    <tableColumn id="7" xr3:uid="{00000000-0010-0000-0800-000007000000}" name=" No Aplica5" dataDxfId="55"/>
    <tableColumn id="8" xr3:uid="{00000000-0010-0000-0800-000008000000}" name=" No Aplica6" dataDxfId="54"/>
    <tableColumn id="9" xr3:uid="{00000000-0010-0000-0800-000009000000}" name=" No Aplica7"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85"/>
  <sheetViews>
    <sheetView tabSelected="1" zoomScale="59" zoomScaleNormal="59" workbookViewId="0">
      <selection activeCell="B1" sqref="B1:L1"/>
    </sheetView>
  </sheetViews>
  <sheetFormatPr defaultColWidth="11.42578125"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58"/>
      <c r="B1" s="160" t="s">
        <v>190</v>
      </c>
      <c r="C1" s="161"/>
      <c r="D1" s="161"/>
      <c r="E1" s="161"/>
      <c r="F1" s="161"/>
      <c r="G1" s="161"/>
      <c r="H1" s="161"/>
      <c r="I1" s="161"/>
      <c r="J1" s="161"/>
      <c r="K1" s="161"/>
      <c r="L1" s="161"/>
    </row>
    <row r="2" spans="1:13" x14ac:dyDescent="0.25">
      <c r="A2" s="158"/>
      <c r="B2" s="127" t="s">
        <v>95</v>
      </c>
      <c r="C2" s="162" t="s">
        <v>187</v>
      </c>
      <c r="D2" s="162"/>
      <c r="E2" s="162"/>
      <c r="F2" s="162"/>
      <c r="G2" s="162"/>
      <c r="H2" s="162"/>
      <c r="I2" s="162"/>
      <c r="J2" s="162"/>
      <c r="K2" s="162"/>
      <c r="L2" s="163"/>
    </row>
    <row r="3" spans="1:13" ht="15.95" customHeight="1" x14ac:dyDescent="0.25">
      <c r="A3" s="158"/>
      <c r="B3" s="128" t="s">
        <v>94</v>
      </c>
      <c r="C3" s="162" t="s">
        <v>174</v>
      </c>
      <c r="D3" s="162"/>
      <c r="E3" s="162"/>
      <c r="F3" s="162"/>
      <c r="G3" s="162"/>
      <c r="H3" s="162"/>
      <c r="I3" s="162"/>
      <c r="J3" s="162"/>
      <c r="K3" s="162"/>
      <c r="L3" s="163"/>
    </row>
    <row r="4" spans="1:13" ht="15" customHeight="1" x14ac:dyDescent="0.25">
      <c r="A4" s="158"/>
      <c r="B4" s="157" t="s">
        <v>96</v>
      </c>
      <c r="C4" s="164" t="s">
        <v>175</v>
      </c>
      <c r="D4" s="164"/>
      <c r="E4" s="166" t="s">
        <v>116</v>
      </c>
      <c r="F4" s="167"/>
      <c r="G4" s="167"/>
      <c r="H4" s="167"/>
      <c r="I4" s="167"/>
      <c r="J4" s="167"/>
      <c r="K4" s="167"/>
      <c r="L4" s="168"/>
    </row>
    <row r="5" spans="1:13" ht="33" customHeight="1" thickBot="1" x14ac:dyDescent="0.3">
      <c r="A5" s="159"/>
      <c r="B5" s="157"/>
      <c r="C5" s="164"/>
      <c r="D5" s="164"/>
      <c r="E5" s="165" t="s">
        <v>172</v>
      </c>
      <c r="F5" s="165"/>
      <c r="G5" s="165"/>
      <c r="H5" s="169"/>
      <c r="I5" s="170"/>
      <c r="J5" s="170"/>
      <c r="K5" s="170"/>
      <c r="L5" s="171"/>
    </row>
    <row r="6" spans="1:13" ht="70.5" customHeight="1" thickBot="1" x14ac:dyDescent="0.3">
      <c r="A6" s="129" t="s">
        <v>97</v>
      </c>
      <c r="B6" s="130" t="s">
        <v>0</v>
      </c>
      <c r="C6" s="130" t="s">
        <v>146</v>
      </c>
      <c r="D6" s="131" t="s">
        <v>98</v>
      </c>
      <c r="E6" s="131" t="s">
        <v>99</v>
      </c>
      <c r="F6" s="131" t="s">
        <v>100</v>
      </c>
      <c r="G6" s="131" t="s">
        <v>1</v>
      </c>
      <c r="H6" s="131" t="s">
        <v>107</v>
      </c>
      <c r="I6" s="131" t="s">
        <v>157</v>
      </c>
      <c r="J6" s="131" t="s">
        <v>159</v>
      </c>
      <c r="K6" s="131" t="s">
        <v>145</v>
      </c>
      <c r="L6" s="129" t="s">
        <v>118</v>
      </c>
    </row>
    <row r="7" spans="1:13" ht="47.25" customHeight="1" thickBot="1" x14ac:dyDescent="0.3">
      <c r="A7" s="199" t="s">
        <v>167</v>
      </c>
      <c r="B7" s="110" t="s">
        <v>2</v>
      </c>
      <c r="C7" s="63" t="str">
        <f t="shared" ref="C7:C12"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136" t="s">
        <v>188</v>
      </c>
      <c r="E7" s="132" t="s">
        <v>189</v>
      </c>
      <c r="F7" s="138" t="s">
        <v>148</v>
      </c>
      <c r="G7" s="137" t="s">
        <v>176</v>
      </c>
      <c r="H7" s="109" t="s">
        <v>177</v>
      </c>
      <c r="I7" s="138" t="s">
        <v>178</v>
      </c>
      <c r="J7" s="142" t="s">
        <v>185</v>
      </c>
      <c r="K7" s="111"/>
      <c r="L7" s="50"/>
      <c r="M7" s="62"/>
    </row>
    <row r="8" spans="1:13" ht="45" customHeight="1" thickBot="1" x14ac:dyDescent="0.3">
      <c r="A8" s="200"/>
      <c r="B8" s="134" t="s">
        <v>9</v>
      </c>
      <c r="C8" s="63" t="str">
        <f t="shared" si="0"/>
        <v>1</v>
      </c>
      <c r="D8" s="136" t="s">
        <v>188</v>
      </c>
      <c r="E8" s="132" t="s">
        <v>189</v>
      </c>
      <c r="F8" s="139" t="s">
        <v>148</v>
      </c>
      <c r="G8" s="137" t="s">
        <v>176</v>
      </c>
      <c r="H8" s="109" t="s">
        <v>177</v>
      </c>
      <c r="I8" s="138" t="s">
        <v>178</v>
      </c>
      <c r="J8" s="142" t="s">
        <v>185</v>
      </c>
      <c r="K8" s="135"/>
      <c r="L8" s="50"/>
      <c r="M8" s="54"/>
    </row>
    <row r="9" spans="1:13" ht="45.75" customHeight="1" thickBot="1" x14ac:dyDescent="0.3">
      <c r="A9" s="200"/>
      <c r="B9" s="134" t="s">
        <v>12</v>
      </c>
      <c r="C9" s="63" t="str">
        <f t="shared" si="0"/>
        <v>1</v>
      </c>
      <c r="D9" s="136" t="s">
        <v>188</v>
      </c>
      <c r="E9" s="132" t="s">
        <v>189</v>
      </c>
      <c r="F9" s="139" t="s">
        <v>148</v>
      </c>
      <c r="G9" s="137" t="s">
        <v>176</v>
      </c>
      <c r="H9" s="109" t="s">
        <v>177</v>
      </c>
      <c r="I9" s="138" t="s">
        <v>178</v>
      </c>
      <c r="J9" s="142" t="s">
        <v>185</v>
      </c>
      <c r="K9" s="135"/>
      <c r="L9" s="50"/>
      <c r="M9" s="54"/>
    </row>
    <row r="10" spans="1:13" ht="50.25" customHeight="1" thickBot="1" x14ac:dyDescent="0.3">
      <c r="A10" s="200"/>
      <c r="B10" s="134" t="s">
        <v>13</v>
      </c>
      <c r="C10" s="63" t="str">
        <f t="shared" si="0"/>
        <v>1</v>
      </c>
      <c r="D10" s="136" t="s">
        <v>188</v>
      </c>
      <c r="E10" s="132" t="s">
        <v>189</v>
      </c>
      <c r="F10" s="139" t="s">
        <v>148</v>
      </c>
      <c r="G10" s="137" t="s">
        <v>176</v>
      </c>
      <c r="H10" s="109" t="s">
        <v>177</v>
      </c>
      <c r="I10" s="138" t="s">
        <v>178</v>
      </c>
      <c r="J10" s="142" t="s">
        <v>185</v>
      </c>
      <c r="K10" s="135"/>
      <c r="L10" s="50"/>
      <c r="M10" s="54"/>
    </row>
    <row r="11" spans="1:13" ht="51.75" customHeight="1" thickBot="1" x14ac:dyDescent="0.3">
      <c r="A11" s="201"/>
      <c r="B11" s="133" t="s">
        <v>15</v>
      </c>
      <c r="C11" s="48" t="str">
        <f t="shared" si="0"/>
        <v>1</v>
      </c>
      <c r="D11" s="136" t="s">
        <v>188</v>
      </c>
      <c r="E11" s="132" t="s">
        <v>189</v>
      </c>
      <c r="F11" s="140" t="s">
        <v>148</v>
      </c>
      <c r="G11" s="137" t="s">
        <v>176</v>
      </c>
      <c r="H11" s="109" t="s">
        <v>177</v>
      </c>
      <c r="I11" s="138" t="s">
        <v>178</v>
      </c>
      <c r="J11" s="142" t="s">
        <v>185</v>
      </c>
      <c r="K11" s="112"/>
      <c r="L11" s="172"/>
    </row>
    <row r="12" spans="1:13" ht="30" hidden="1" customHeight="1" thickBot="1" x14ac:dyDescent="0.3">
      <c r="A12" s="202"/>
      <c r="B12" s="113"/>
      <c r="C12" s="113" t="str">
        <f t="shared" si="0"/>
        <v/>
      </c>
      <c r="D12" s="42"/>
      <c r="E12" s="43"/>
      <c r="F12" s="114"/>
      <c r="G12" s="44"/>
      <c r="H12" s="45"/>
      <c r="I12" s="114"/>
      <c r="J12" s="43"/>
      <c r="K12" s="46"/>
      <c r="L12" s="172"/>
    </row>
    <row r="13" spans="1:13" s="29" customFormat="1" ht="30" hidden="1" customHeight="1" thickBot="1" x14ac:dyDescent="0.3">
      <c r="A13" s="108"/>
      <c r="B13" s="35" t="s">
        <v>151</v>
      </c>
      <c r="C13" s="64" t="s">
        <v>146</v>
      </c>
      <c r="D13" s="33" t="s">
        <v>150</v>
      </c>
      <c r="E13" s="36" t="s">
        <v>152</v>
      </c>
      <c r="F13" s="31" t="s">
        <v>153</v>
      </c>
      <c r="G13" s="36" t="s">
        <v>154</v>
      </c>
      <c r="H13" s="37" t="s">
        <v>155</v>
      </c>
      <c r="I13" s="30" t="s">
        <v>156</v>
      </c>
      <c r="J13" s="33" t="s">
        <v>158</v>
      </c>
      <c r="K13" s="26" t="s">
        <v>160</v>
      </c>
      <c r="L13" s="172"/>
    </row>
    <row r="14" spans="1:13" ht="30" customHeight="1" thickBot="1" x14ac:dyDescent="0.3">
      <c r="A14" s="203" t="s">
        <v>168</v>
      </c>
      <c r="B14" s="134" t="s">
        <v>130</v>
      </c>
      <c r="C14" s="65" t="str">
        <f>IF(OR(B14="Color de la piel",B14="Color del iris",B14="Color del cabello",B14="Señas particulares", B14="Estatura", B14="Peso",B14="Cicatrices",B14="Tipo de sangre"),"1","")</f>
        <v/>
      </c>
      <c r="D14" s="141" t="s">
        <v>179</v>
      </c>
      <c r="E14" s="141" t="s">
        <v>179</v>
      </c>
      <c r="F14" s="141" t="s">
        <v>179</v>
      </c>
      <c r="G14" s="141" t="s">
        <v>179</v>
      </c>
      <c r="H14" s="141" t="s">
        <v>179</v>
      </c>
      <c r="I14" s="141" t="s">
        <v>179</v>
      </c>
      <c r="J14" s="141" t="s">
        <v>179</v>
      </c>
      <c r="K14" s="98"/>
      <c r="L14" s="172"/>
    </row>
    <row r="15" spans="1:13" ht="30" customHeight="1" thickBot="1" x14ac:dyDescent="0.3">
      <c r="A15" s="204"/>
      <c r="B15" s="134" t="s">
        <v>130</v>
      </c>
      <c r="C15" s="63" t="str">
        <f t="shared" ref="C15:C16" si="1">IF(OR(B15="Color de la piel",B15="Color del iris",B15="Color del cabello",B15="Señas particulares", B15="Estatura", B15="Peso",B15="Cicatrices",B15="Tipo de sangre"),"1","")</f>
        <v/>
      </c>
      <c r="D15" s="141" t="s">
        <v>179</v>
      </c>
      <c r="E15" s="141" t="s">
        <v>179</v>
      </c>
      <c r="F15" s="141" t="s">
        <v>179</v>
      </c>
      <c r="G15" s="141" t="s">
        <v>179</v>
      </c>
      <c r="H15" s="141" t="s">
        <v>179</v>
      </c>
      <c r="I15" s="141" t="s">
        <v>179</v>
      </c>
      <c r="J15" s="141" t="s">
        <v>179</v>
      </c>
      <c r="K15" s="24"/>
      <c r="L15" s="172"/>
    </row>
    <row r="16" spans="1:13" ht="15" hidden="1" customHeight="1" thickBot="1" x14ac:dyDescent="0.3">
      <c r="A16" s="205"/>
      <c r="B16" s="115"/>
      <c r="C16" s="116" t="str">
        <f t="shared" si="1"/>
        <v/>
      </c>
      <c r="D16" s="141" t="s">
        <v>179</v>
      </c>
      <c r="E16" s="141" t="s">
        <v>179</v>
      </c>
      <c r="F16" s="141" t="s">
        <v>179</v>
      </c>
      <c r="G16" s="141" t="s">
        <v>179</v>
      </c>
      <c r="H16" s="141" t="s">
        <v>179</v>
      </c>
      <c r="I16" s="141" t="s">
        <v>179</v>
      </c>
      <c r="J16" s="141" t="s">
        <v>179</v>
      </c>
      <c r="K16" s="24"/>
      <c r="L16" s="172"/>
    </row>
    <row r="17" spans="1:12" ht="15" hidden="1" customHeight="1" thickBot="1" x14ac:dyDescent="0.3">
      <c r="A17" s="105"/>
      <c r="B17" s="38" t="s">
        <v>151</v>
      </c>
      <c r="C17" s="66" t="s">
        <v>146</v>
      </c>
      <c r="D17" s="141" t="s">
        <v>179</v>
      </c>
      <c r="E17" s="141" t="s">
        <v>180</v>
      </c>
      <c r="F17" s="141" t="s">
        <v>181</v>
      </c>
      <c r="G17" s="141" t="s">
        <v>182</v>
      </c>
      <c r="H17" s="141" t="s">
        <v>183</v>
      </c>
      <c r="I17" s="141" t="s">
        <v>184</v>
      </c>
      <c r="J17" s="141" t="s">
        <v>186</v>
      </c>
      <c r="K17" s="26" t="s">
        <v>160</v>
      </c>
      <c r="L17" s="172"/>
    </row>
    <row r="18" spans="1:12" ht="20.100000000000001" customHeight="1" thickBot="1" x14ac:dyDescent="0.3">
      <c r="A18" s="207" t="s">
        <v>131</v>
      </c>
      <c r="B18" s="134" t="s">
        <v>130</v>
      </c>
      <c r="C18" s="65" t="str">
        <f>IF(OR(B18="Puesto o cargo que desempeña o área",B18="Domicilio de trabajo",B18="Correo electrónico institucional",B18="Teléfono institucional",B18="Referencias laborales", B18="Referencias personales",B18="Información generada durante los procesos de reclutamiento, selección y contratación",B18="Trayectoria laboral",B18="Capacitación laboral"),"1","")</f>
        <v/>
      </c>
      <c r="D18" s="141" t="s">
        <v>179</v>
      </c>
      <c r="E18" s="141" t="s">
        <v>179</v>
      </c>
      <c r="F18" s="141" t="s">
        <v>179</v>
      </c>
      <c r="G18" s="141" t="s">
        <v>179</v>
      </c>
      <c r="H18" s="141" t="s">
        <v>179</v>
      </c>
      <c r="I18" s="141" t="s">
        <v>179</v>
      </c>
      <c r="J18" s="141" t="s">
        <v>179</v>
      </c>
      <c r="K18" s="97"/>
      <c r="L18" s="172"/>
    </row>
    <row r="19" spans="1:12" ht="20.100000000000001" customHeight="1" thickBot="1" x14ac:dyDescent="0.3">
      <c r="A19" s="208"/>
      <c r="B19" s="134" t="s">
        <v>130</v>
      </c>
      <c r="C19" s="63" t="str">
        <f>IF(OR(B19="Puesto o cargo que desempeña o área",B19="Domicilio de trabajo",B19="Correo electrónico institucional",B19="Teléfono institucional",B19="Referencias laborales", B19="Referencias personales",B19="Información generada durante los procesos de reclutamiento, selección y contratación",B19="Trayectoria laboral",B19="Capacitación laboral"),"1","")</f>
        <v/>
      </c>
      <c r="D19" s="141" t="s">
        <v>179</v>
      </c>
      <c r="E19" s="141" t="s">
        <v>179</v>
      </c>
      <c r="F19" s="141" t="s">
        <v>179</v>
      </c>
      <c r="G19" s="141" t="s">
        <v>179</v>
      </c>
      <c r="H19" s="141" t="s">
        <v>179</v>
      </c>
      <c r="I19" s="141" t="s">
        <v>179</v>
      </c>
      <c r="J19" s="141" t="s">
        <v>179</v>
      </c>
      <c r="K19" s="23"/>
      <c r="L19" s="172"/>
    </row>
    <row r="20" spans="1:12" ht="9.9499999999999993" hidden="1" customHeight="1" thickBot="1" x14ac:dyDescent="0.3">
      <c r="A20" s="209"/>
      <c r="B20" s="115"/>
      <c r="C20" s="116" t="str">
        <f t="shared" ref="C20" si="2">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141" t="s">
        <v>179</v>
      </c>
      <c r="E20" s="141" t="s">
        <v>179</v>
      </c>
      <c r="F20" s="141" t="s">
        <v>179</v>
      </c>
      <c r="G20" s="141" t="s">
        <v>179</v>
      </c>
      <c r="H20" s="141" t="s">
        <v>179</v>
      </c>
      <c r="I20" s="141" t="s">
        <v>179</v>
      </c>
      <c r="J20" s="141" t="s">
        <v>179</v>
      </c>
      <c r="K20" s="23"/>
      <c r="L20" s="172"/>
    </row>
    <row r="21" spans="1:12" ht="39.950000000000003" hidden="1" customHeight="1" thickBot="1" x14ac:dyDescent="0.3">
      <c r="A21" s="106"/>
      <c r="B21" s="38" t="s">
        <v>151</v>
      </c>
      <c r="C21" s="66" t="s">
        <v>146</v>
      </c>
      <c r="D21" s="141" t="s">
        <v>179</v>
      </c>
      <c r="E21" s="141" t="s">
        <v>180</v>
      </c>
      <c r="F21" s="141" t="s">
        <v>181</v>
      </c>
      <c r="G21" s="141" t="s">
        <v>182</v>
      </c>
      <c r="H21" s="141" t="s">
        <v>183</v>
      </c>
      <c r="I21" s="141" t="s">
        <v>184</v>
      </c>
      <c r="J21" s="141" t="s">
        <v>186</v>
      </c>
      <c r="K21" s="26" t="s">
        <v>160</v>
      </c>
      <c r="L21" s="172"/>
    </row>
    <row r="22" spans="1:12" ht="15.75" thickBot="1" x14ac:dyDescent="0.3">
      <c r="A22" s="203" t="s">
        <v>132</v>
      </c>
      <c r="B22" s="134" t="s">
        <v>130</v>
      </c>
      <c r="C22" s="65" t="str">
        <f>IF(OR(B22="Trayectoria educativa",B22="Escolaridad",B22="Títulos",B22="Cédula profesional",B22="Certificados",B22="Reconocimientos"),"1","")</f>
        <v/>
      </c>
      <c r="D22" s="141" t="s">
        <v>179</v>
      </c>
      <c r="E22" s="141" t="s">
        <v>179</v>
      </c>
      <c r="F22" s="141" t="s">
        <v>179</v>
      </c>
      <c r="G22" s="141" t="s">
        <v>179</v>
      </c>
      <c r="H22" s="141" t="s">
        <v>179</v>
      </c>
      <c r="I22" s="141" t="s">
        <v>179</v>
      </c>
      <c r="J22" s="141" t="s">
        <v>179</v>
      </c>
      <c r="K22" s="118"/>
      <c r="L22" s="172"/>
    </row>
    <row r="23" spans="1:12" ht="15.75" thickBot="1" x14ac:dyDescent="0.3">
      <c r="A23" s="204"/>
      <c r="B23" s="134" t="s">
        <v>130</v>
      </c>
      <c r="C23" s="67" t="str">
        <f t="shared" ref="C23:C24" si="3">IF(OR(B23="Trayectoria educativa",B23="Escolaridad",B23="Títulos",B23="Cédula profesional",B23="Certificados",B23="Reconocimientos"),"1","")</f>
        <v/>
      </c>
      <c r="D23" s="141" t="s">
        <v>179</v>
      </c>
      <c r="E23" s="141" t="s">
        <v>179</v>
      </c>
      <c r="F23" s="141" t="s">
        <v>179</v>
      </c>
      <c r="G23" s="141" t="s">
        <v>179</v>
      </c>
      <c r="H23" s="141" t="s">
        <v>179</v>
      </c>
      <c r="I23" s="141" t="s">
        <v>179</v>
      </c>
      <c r="J23" s="141" t="s">
        <v>179</v>
      </c>
      <c r="K23" s="95"/>
      <c r="L23" s="172"/>
    </row>
    <row r="24" spans="1:12" ht="9.9499999999999993" hidden="1" customHeight="1" thickBot="1" x14ac:dyDescent="0.3">
      <c r="A24" s="205"/>
      <c r="B24" s="134" t="s">
        <v>130</v>
      </c>
      <c r="C24" s="48" t="str">
        <f t="shared" si="3"/>
        <v/>
      </c>
      <c r="D24" s="141" t="s">
        <v>179</v>
      </c>
      <c r="E24" s="141" t="s">
        <v>179</v>
      </c>
      <c r="F24" s="141" t="s">
        <v>179</v>
      </c>
      <c r="G24" s="141" t="s">
        <v>179</v>
      </c>
      <c r="H24" s="141" t="s">
        <v>179</v>
      </c>
      <c r="I24" s="141" t="s">
        <v>179</v>
      </c>
      <c r="J24" s="141" t="s">
        <v>179</v>
      </c>
      <c r="K24" s="100"/>
      <c r="L24" s="172"/>
    </row>
    <row r="25" spans="1:12" ht="39.950000000000003" hidden="1" customHeight="1" thickBot="1" x14ac:dyDescent="0.3">
      <c r="A25" s="107"/>
      <c r="B25" s="134" t="s">
        <v>130</v>
      </c>
      <c r="C25" s="47" t="s">
        <v>146</v>
      </c>
      <c r="D25" s="141" t="s">
        <v>179</v>
      </c>
      <c r="E25" s="141" t="s">
        <v>180</v>
      </c>
      <c r="F25" s="141" t="s">
        <v>181</v>
      </c>
      <c r="G25" s="141" t="s">
        <v>182</v>
      </c>
      <c r="H25" s="141" t="s">
        <v>183</v>
      </c>
      <c r="I25" s="141" t="s">
        <v>184</v>
      </c>
      <c r="J25" s="141" t="s">
        <v>186</v>
      </c>
      <c r="K25" s="96" t="s">
        <v>160</v>
      </c>
      <c r="L25" s="172"/>
    </row>
    <row r="26" spans="1:12" ht="15" customHeight="1" thickBot="1" x14ac:dyDescent="0.3">
      <c r="A26" s="210" t="s">
        <v>133</v>
      </c>
      <c r="B26" s="134" t="s">
        <v>130</v>
      </c>
      <c r="C26" s="49" t="str">
        <f>IF(OR(B26="Bienes muebles",B26="Bienes inmuebles",B26="Información financiera",B26="Información fiscal", B26="Historial crediticio",B26="Sueldo",B26="Ingresos",B26="Egresos",B26="Cuentas bancarias / número de Cta.",B26="Número de tarjetas de crédito /débito",B26="Código de seguridad tarjeta",B26="Fecha de vencimiento",B26="Seguros",B26="Afores"),"1","")</f>
        <v/>
      </c>
      <c r="D26" s="141" t="s">
        <v>179</v>
      </c>
      <c r="E26" s="141" t="s">
        <v>179</v>
      </c>
      <c r="F26" s="141" t="s">
        <v>179</v>
      </c>
      <c r="G26" s="141" t="s">
        <v>179</v>
      </c>
      <c r="H26" s="141" t="s">
        <v>179</v>
      </c>
      <c r="I26" s="141" t="s">
        <v>179</v>
      </c>
      <c r="J26" s="141" t="s">
        <v>179</v>
      </c>
      <c r="K26" s="100"/>
      <c r="L26" s="172"/>
    </row>
    <row r="27" spans="1:12" ht="15.75" thickBot="1" x14ac:dyDescent="0.3">
      <c r="A27" s="211"/>
      <c r="B27" s="134" t="s">
        <v>130</v>
      </c>
      <c r="C27" s="67" t="str">
        <f t="shared" ref="C27:C28" si="4">IF(OR(B27="Bienes muebles",B27="Bienes inmuebles",B27="Información financiera",B27="Información fiscal", B27="Historial crediticio",B27="Sueldo",B27="Ingresos",B27="Egresos",B27="Cuentas bancarias / número de Cta.",B27="Número de tarjetas de crédito /débito",B27="Código de seguridad tarjeta",B27="Fecha de vencimiento",B27="Seguros",B27="Afores"),"1","")</f>
        <v/>
      </c>
      <c r="D27" s="141" t="s">
        <v>179</v>
      </c>
      <c r="E27" s="141" t="s">
        <v>179</v>
      </c>
      <c r="F27" s="141" t="s">
        <v>179</v>
      </c>
      <c r="G27" s="141" t="s">
        <v>179</v>
      </c>
      <c r="H27" s="141" t="s">
        <v>179</v>
      </c>
      <c r="I27" s="141" t="s">
        <v>179</v>
      </c>
      <c r="J27" s="141" t="s">
        <v>179</v>
      </c>
      <c r="K27" s="95"/>
      <c r="L27" s="172"/>
    </row>
    <row r="28" spans="1:12" ht="15" hidden="1" customHeight="1" thickBot="1" x14ac:dyDescent="0.3">
      <c r="A28" s="212"/>
      <c r="B28" s="134" t="s">
        <v>130</v>
      </c>
      <c r="C28" s="48" t="str">
        <f t="shared" si="4"/>
        <v/>
      </c>
      <c r="D28" s="141" t="s">
        <v>179</v>
      </c>
      <c r="E28" s="141" t="s">
        <v>179</v>
      </c>
      <c r="F28" s="141" t="s">
        <v>179</v>
      </c>
      <c r="G28" s="141" t="s">
        <v>179</v>
      </c>
      <c r="H28" s="141" t="s">
        <v>179</v>
      </c>
      <c r="I28" s="141" t="s">
        <v>179</v>
      </c>
      <c r="J28" s="141" t="s">
        <v>179</v>
      </c>
      <c r="K28" s="100"/>
      <c r="L28" s="172"/>
    </row>
    <row r="29" spans="1:12" ht="39.950000000000003" hidden="1" customHeight="1" thickBot="1" x14ac:dyDescent="0.3">
      <c r="A29" s="105"/>
      <c r="B29" s="134" t="s">
        <v>130</v>
      </c>
      <c r="C29" s="47" t="s">
        <v>146</v>
      </c>
      <c r="D29" s="141" t="s">
        <v>179</v>
      </c>
      <c r="E29" s="141" t="s">
        <v>180</v>
      </c>
      <c r="F29" s="141" t="s">
        <v>181</v>
      </c>
      <c r="G29" s="141" t="s">
        <v>182</v>
      </c>
      <c r="H29" s="141" t="s">
        <v>183</v>
      </c>
      <c r="I29" s="141" t="s">
        <v>184</v>
      </c>
      <c r="J29" s="141" t="s">
        <v>186</v>
      </c>
      <c r="K29" s="96" t="s">
        <v>160</v>
      </c>
      <c r="L29" s="172"/>
    </row>
    <row r="30" spans="1:12" ht="15.75" thickBot="1" x14ac:dyDescent="0.3">
      <c r="A30" s="203" t="s">
        <v>134</v>
      </c>
      <c r="B30" s="134" t="s">
        <v>130</v>
      </c>
      <c r="C30" s="49" t="str">
        <f>IF(OR(B30="Imagen del iris",B30="Mapa de venas",B30="Huella dactilar",B30="Palma de la mano"),"1","")</f>
        <v/>
      </c>
      <c r="D30" s="141" t="s">
        <v>179</v>
      </c>
      <c r="E30" s="141" t="s">
        <v>179</v>
      </c>
      <c r="F30" s="141" t="s">
        <v>179</v>
      </c>
      <c r="G30" s="141" t="s">
        <v>179</v>
      </c>
      <c r="H30" s="141" t="s">
        <v>179</v>
      </c>
      <c r="I30" s="141" t="s">
        <v>179</v>
      </c>
      <c r="J30" s="141" t="s">
        <v>179</v>
      </c>
      <c r="K30" s="100"/>
      <c r="L30" s="172"/>
    </row>
    <row r="31" spans="1:12" ht="15.75" thickBot="1" x14ac:dyDescent="0.3">
      <c r="A31" s="204"/>
      <c r="B31" s="134" t="s">
        <v>130</v>
      </c>
      <c r="C31" s="67" t="str">
        <f t="shared" ref="C31:C32" si="5">IF(OR(B31="Imagen del iris",B31="Mapa de venas",B31="Huella dactilar",B31="Palma de la mano"),"1","")</f>
        <v/>
      </c>
      <c r="D31" s="141" t="s">
        <v>179</v>
      </c>
      <c r="E31" s="141" t="s">
        <v>179</v>
      </c>
      <c r="F31" s="141" t="s">
        <v>179</v>
      </c>
      <c r="G31" s="141" t="s">
        <v>179</v>
      </c>
      <c r="H31" s="141" t="s">
        <v>179</v>
      </c>
      <c r="I31" s="141" t="s">
        <v>179</v>
      </c>
      <c r="J31" s="141" t="s">
        <v>179</v>
      </c>
      <c r="K31" s="95"/>
      <c r="L31" s="172"/>
    </row>
    <row r="32" spans="1:12" ht="15" hidden="1" customHeight="1" thickBot="1" x14ac:dyDescent="0.3">
      <c r="A32" s="205"/>
      <c r="B32" s="134" t="s">
        <v>130</v>
      </c>
      <c r="C32" s="48" t="str">
        <f t="shared" si="5"/>
        <v/>
      </c>
      <c r="D32" s="141" t="s">
        <v>179</v>
      </c>
      <c r="E32" s="141" t="s">
        <v>179</v>
      </c>
      <c r="F32" s="141" t="s">
        <v>179</v>
      </c>
      <c r="G32" s="141" t="s">
        <v>179</v>
      </c>
      <c r="H32" s="141" t="s">
        <v>179</v>
      </c>
      <c r="I32" s="141" t="s">
        <v>179</v>
      </c>
      <c r="J32" s="141" t="s">
        <v>179</v>
      </c>
      <c r="K32" s="100"/>
      <c r="L32" s="172"/>
    </row>
    <row r="33" spans="1:12" ht="39.950000000000003" hidden="1" customHeight="1" thickBot="1" x14ac:dyDescent="0.3">
      <c r="A33" s="105"/>
      <c r="B33" s="134" t="s">
        <v>130</v>
      </c>
      <c r="C33" s="49" t="s">
        <v>146</v>
      </c>
      <c r="D33" s="141" t="s">
        <v>179</v>
      </c>
      <c r="E33" s="141" t="s">
        <v>180</v>
      </c>
      <c r="F33" s="141" t="s">
        <v>181</v>
      </c>
      <c r="G33" s="141" t="s">
        <v>182</v>
      </c>
      <c r="H33" s="141" t="s">
        <v>183</v>
      </c>
      <c r="I33" s="141" t="s">
        <v>184</v>
      </c>
      <c r="J33" s="141" t="s">
        <v>186</v>
      </c>
      <c r="K33" s="99" t="s">
        <v>160</v>
      </c>
      <c r="L33" s="172"/>
    </row>
    <row r="34" spans="1:12" ht="15.75" thickBot="1" x14ac:dyDescent="0.3">
      <c r="A34" s="207" t="s">
        <v>135</v>
      </c>
      <c r="B34" s="134" t="s">
        <v>130</v>
      </c>
      <c r="C34" s="63" t="str">
        <f>IF(OR(B34="Entradas al país",B34="Salidas del país",B34="Tiempo de permanencia en el país",B34="Calidad migratoria",B34="Derechos de residencia",B34="Aseguramiento",B34="Repatriación"),"1","")</f>
        <v/>
      </c>
      <c r="D34" s="141" t="s">
        <v>179</v>
      </c>
      <c r="E34" s="141" t="s">
        <v>179</v>
      </c>
      <c r="F34" s="141" t="s">
        <v>179</v>
      </c>
      <c r="G34" s="141" t="s">
        <v>179</v>
      </c>
      <c r="H34" s="141" t="s">
        <v>179</v>
      </c>
      <c r="I34" s="141" t="s">
        <v>179</v>
      </c>
      <c r="J34" s="141" t="s">
        <v>179</v>
      </c>
      <c r="K34" s="100"/>
      <c r="L34" s="172"/>
    </row>
    <row r="35" spans="1:12" ht="15.75" thickBot="1" x14ac:dyDescent="0.3">
      <c r="A35" s="213"/>
      <c r="B35" s="134" t="s">
        <v>130</v>
      </c>
      <c r="C35" s="67" t="str">
        <f t="shared" ref="C35:C36" si="6">IF(OR(B35="Entradas al país",B35="Salidas del país",B35="Tiempo de permanencia en el país",B35="Calidad migratoria",B35="Derechos de residencia",B35="Aseguramiento",B35="Repatriación"),"1","")</f>
        <v/>
      </c>
      <c r="D35" s="141" t="s">
        <v>179</v>
      </c>
      <c r="E35" s="141" t="s">
        <v>179</v>
      </c>
      <c r="F35" s="141" t="s">
        <v>179</v>
      </c>
      <c r="G35" s="141" t="s">
        <v>179</v>
      </c>
      <c r="H35" s="141" t="s">
        <v>179</v>
      </c>
      <c r="I35" s="141" t="s">
        <v>179</v>
      </c>
      <c r="J35" s="141" t="s">
        <v>179</v>
      </c>
      <c r="K35" s="95"/>
      <c r="L35" s="172"/>
    </row>
    <row r="36" spans="1:12" ht="15.75" hidden="1" thickBot="1" x14ac:dyDescent="0.3">
      <c r="A36" s="214"/>
      <c r="B36" s="134" t="s">
        <v>130</v>
      </c>
      <c r="C36" s="48" t="str">
        <f t="shared" si="6"/>
        <v/>
      </c>
      <c r="D36" s="141" t="s">
        <v>179</v>
      </c>
      <c r="E36" s="141" t="s">
        <v>179</v>
      </c>
      <c r="F36" s="141" t="s">
        <v>179</v>
      </c>
      <c r="G36" s="141" t="s">
        <v>179</v>
      </c>
      <c r="H36" s="141" t="s">
        <v>179</v>
      </c>
      <c r="I36" s="141" t="s">
        <v>179</v>
      </c>
      <c r="J36" s="141" t="s">
        <v>179</v>
      </c>
      <c r="K36" s="100"/>
      <c r="L36" s="172"/>
    </row>
    <row r="37" spans="1:12" ht="15.75" hidden="1" thickBot="1" x14ac:dyDescent="0.3">
      <c r="A37" s="106"/>
      <c r="B37" s="134" t="s">
        <v>130</v>
      </c>
      <c r="C37" s="47" t="s">
        <v>146</v>
      </c>
      <c r="D37" s="141" t="s">
        <v>179</v>
      </c>
      <c r="E37" s="141" t="s">
        <v>180</v>
      </c>
      <c r="F37" s="141" t="s">
        <v>181</v>
      </c>
      <c r="G37" s="141" t="s">
        <v>182</v>
      </c>
      <c r="H37" s="141" t="s">
        <v>183</v>
      </c>
      <c r="I37" s="141" t="s">
        <v>184</v>
      </c>
      <c r="J37" s="141" t="s">
        <v>186</v>
      </c>
      <c r="K37" s="99" t="s">
        <v>160</v>
      </c>
      <c r="L37" s="172"/>
    </row>
    <row r="38" spans="1:12" ht="15" customHeight="1" thickBot="1" x14ac:dyDescent="0.3">
      <c r="A38" s="203" t="s">
        <v>136</v>
      </c>
      <c r="B38" s="134" t="s">
        <v>130</v>
      </c>
      <c r="C38" s="68" t="str">
        <f t="shared" ref="C38:C40" si="7">IF(OR(B38="Pasatiempos",B38="Aficiones",B38="Deportes",B38="Juegos de su interés"),"1","")</f>
        <v/>
      </c>
      <c r="D38" s="141" t="s">
        <v>179</v>
      </c>
      <c r="E38" s="141" t="s">
        <v>179</v>
      </c>
      <c r="F38" s="141" t="s">
        <v>179</v>
      </c>
      <c r="G38" s="141" t="s">
        <v>179</v>
      </c>
      <c r="H38" s="141" t="s">
        <v>179</v>
      </c>
      <c r="I38" s="141" t="s">
        <v>179</v>
      </c>
      <c r="J38" s="141" t="s">
        <v>179</v>
      </c>
      <c r="K38" s="118"/>
      <c r="L38" s="172"/>
    </row>
    <row r="39" spans="1:12" ht="15.75" thickBot="1" x14ac:dyDescent="0.3">
      <c r="A39" s="204"/>
      <c r="B39" s="134" t="s">
        <v>130</v>
      </c>
      <c r="C39" s="69" t="str">
        <f t="shared" si="7"/>
        <v/>
      </c>
      <c r="D39" s="141" t="s">
        <v>179</v>
      </c>
      <c r="E39" s="141" t="s">
        <v>179</v>
      </c>
      <c r="F39" s="141" t="s">
        <v>179</v>
      </c>
      <c r="G39" s="141" t="s">
        <v>179</v>
      </c>
      <c r="H39" s="141" t="s">
        <v>179</v>
      </c>
      <c r="I39" s="141" t="s">
        <v>179</v>
      </c>
      <c r="J39" s="141" t="s">
        <v>179</v>
      </c>
      <c r="K39" s="95"/>
      <c r="L39" s="172"/>
    </row>
    <row r="40" spans="1:12" ht="15" hidden="1" customHeight="1" thickBot="1" x14ac:dyDescent="0.3">
      <c r="A40" s="205"/>
      <c r="B40" s="134" t="s">
        <v>130</v>
      </c>
      <c r="C40" s="119" t="str">
        <f t="shared" si="7"/>
        <v/>
      </c>
      <c r="D40" s="141" t="s">
        <v>179</v>
      </c>
      <c r="E40" s="141" t="s">
        <v>179</v>
      </c>
      <c r="F40" s="141" t="s">
        <v>179</v>
      </c>
      <c r="G40" s="141" t="s">
        <v>179</v>
      </c>
      <c r="H40" s="141" t="s">
        <v>179</v>
      </c>
      <c r="I40" s="141" t="s">
        <v>179</v>
      </c>
      <c r="J40" s="141" t="s">
        <v>179</v>
      </c>
      <c r="K40" s="100"/>
      <c r="L40" s="172"/>
    </row>
    <row r="41" spans="1:12" ht="39.950000000000003" hidden="1" customHeight="1" thickBot="1" x14ac:dyDescent="0.3">
      <c r="A41" s="105"/>
      <c r="B41" s="134" t="s">
        <v>130</v>
      </c>
      <c r="C41" s="47" t="s">
        <v>146</v>
      </c>
      <c r="D41" s="141" t="s">
        <v>179</v>
      </c>
      <c r="E41" s="141" t="s">
        <v>180</v>
      </c>
      <c r="F41" s="141" t="s">
        <v>181</v>
      </c>
      <c r="G41" s="141" t="s">
        <v>182</v>
      </c>
      <c r="H41" s="141" t="s">
        <v>183</v>
      </c>
      <c r="I41" s="141" t="s">
        <v>184</v>
      </c>
      <c r="J41" s="141" t="s">
        <v>186</v>
      </c>
      <c r="K41" s="99" t="s">
        <v>160</v>
      </c>
      <c r="L41" s="172"/>
    </row>
    <row r="42" spans="1:12" ht="38.1" customHeight="1" thickBot="1" x14ac:dyDescent="0.3">
      <c r="A42" s="210" t="s">
        <v>166</v>
      </c>
      <c r="B42" s="134" t="s">
        <v>130</v>
      </c>
      <c r="C42" s="49" t="str">
        <f>IF(OR(B42="Posturas ideológicas",B42="Religión que profesa",B42="Posturas filosóficas",B42="Posturas morales",B42="Posturas políticas",B42="Pertenencia a un sindicato"),"1","")</f>
        <v/>
      </c>
      <c r="D42" s="141" t="s">
        <v>179</v>
      </c>
      <c r="E42" s="141" t="s">
        <v>179</v>
      </c>
      <c r="F42" s="141" t="s">
        <v>179</v>
      </c>
      <c r="G42" s="141" t="s">
        <v>179</v>
      </c>
      <c r="H42" s="141" t="s">
        <v>179</v>
      </c>
      <c r="I42" s="141" t="s">
        <v>179</v>
      </c>
      <c r="J42" s="141" t="s">
        <v>179</v>
      </c>
      <c r="K42" s="100"/>
      <c r="L42" s="172"/>
    </row>
    <row r="43" spans="1:12" ht="38.1" customHeight="1" thickBot="1" x14ac:dyDescent="0.3">
      <c r="A43" s="200"/>
      <c r="B43" s="134" t="s">
        <v>130</v>
      </c>
      <c r="C43" s="63" t="str">
        <f t="shared" ref="C43:C44" si="8">IF(OR(B43="Posturas ideológicas",B43="Religión que profesa",B43="Posturas filosóficas",B43="Posturas morales",B43="Posturas políticas",B43="Pertenencia a un sindicato"),"1","")</f>
        <v/>
      </c>
      <c r="D43" s="141" t="s">
        <v>179</v>
      </c>
      <c r="E43" s="141" t="s">
        <v>179</v>
      </c>
      <c r="F43" s="141" t="s">
        <v>179</v>
      </c>
      <c r="G43" s="141" t="s">
        <v>179</v>
      </c>
      <c r="H43" s="141" t="s">
        <v>179</v>
      </c>
      <c r="I43" s="141" t="s">
        <v>179</v>
      </c>
      <c r="J43" s="141" t="s">
        <v>179</v>
      </c>
      <c r="K43" s="120"/>
      <c r="L43" s="173"/>
    </row>
    <row r="44" spans="1:12" ht="15" hidden="1" customHeight="1" thickBot="1" x14ac:dyDescent="0.3">
      <c r="A44" s="212"/>
      <c r="B44" s="134" t="s">
        <v>130</v>
      </c>
      <c r="C44" s="67" t="str">
        <f t="shared" si="8"/>
        <v/>
      </c>
      <c r="D44" s="141" t="s">
        <v>179</v>
      </c>
      <c r="E44" s="141" t="s">
        <v>179</v>
      </c>
      <c r="F44" s="141" t="s">
        <v>179</v>
      </c>
      <c r="G44" s="141" t="s">
        <v>179</v>
      </c>
      <c r="H44" s="141" t="s">
        <v>179</v>
      </c>
      <c r="I44" s="141" t="s">
        <v>179</v>
      </c>
      <c r="J44" s="141" t="s">
        <v>179</v>
      </c>
      <c r="K44" s="95"/>
      <c r="L44" s="172"/>
    </row>
    <row r="45" spans="1:12" ht="36" hidden="1" customHeight="1" thickBot="1" x14ac:dyDescent="0.3">
      <c r="A45" s="105"/>
      <c r="B45" s="134" t="s">
        <v>130</v>
      </c>
      <c r="C45" s="63" t="s">
        <v>146</v>
      </c>
      <c r="D45" s="141" t="s">
        <v>179</v>
      </c>
      <c r="E45" s="141" t="s">
        <v>180</v>
      </c>
      <c r="F45" s="141" t="s">
        <v>181</v>
      </c>
      <c r="G45" s="141" t="s">
        <v>182</v>
      </c>
      <c r="H45" s="141" t="s">
        <v>183</v>
      </c>
      <c r="I45" s="141" t="s">
        <v>184</v>
      </c>
      <c r="J45" s="141" t="s">
        <v>186</v>
      </c>
      <c r="K45" s="99" t="s">
        <v>160</v>
      </c>
      <c r="L45" s="172"/>
    </row>
    <row r="46" spans="1:12" ht="15.75" thickBot="1" x14ac:dyDescent="0.3">
      <c r="A46" s="203" t="s">
        <v>137</v>
      </c>
      <c r="B46" s="134" t="s">
        <v>130</v>
      </c>
      <c r="C46" s="65" t="str">
        <f t="shared" ref="C46:C47" si="9">IF(OR(B46="Estado de salud físico presente, pasado o futuro",B46="Diagnóstico",B46="Estado de salud mental presente, pasado o futuro",B46="Información genética"),"1","")</f>
        <v/>
      </c>
      <c r="D46" s="141" t="s">
        <v>179</v>
      </c>
      <c r="E46" s="141" t="s">
        <v>179</v>
      </c>
      <c r="F46" s="141" t="s">
        <v>179</v>
      </c>
      <c r="G46" s="141" t="s">
        <v>179</v>
      </c>
      <c r="H46" s="141" t="s">
        <v>179</v>
      </c>
      <c r="I46" s="141" t="s">
        <v>179</v>
      </c>
      <c r="J46" s="141" t="s">
        <v>179</v>
      </c>
      <c r="K46" s="100"/>
      <c r="L46" s="172"/>
    </row>
    <row r="47" spans="1:12" ht="15.75" thickBot="1" x14ac:dyDescent="0.3">
      <c r="A47" s="204"/>
      <c r="B47" s="134" t="s">
        <v>130</v>
      </c>
      <c r="C47" s="67" t="str">
        <f t="shared" si="9"/>
        <v/>
      </c>
      <c r="D47" s="141" t="s">
        <v>179</v>
      </c>
      <c r="E47" s="141" t="s">
        <v>179</v>
      </c>
      <c r="F47" s="141" t="s">
        <v>179</v>
      </c>
      <c r="G47" s="141" t="s">
        <v>179</v>
      </c>
      <c r="H47" s="141" t="s">
        <v>179</v>
      </c>
      <c r="I47" s="141" t="s">
        <v>179</v>
      </c>
      <c r="J47" s="141" t="s">
        <v>179</v>
      </c>
      <c r="K47" s="95"/>
      <c r="L47" s="172"/>
    </row>
    <row r="48" spans="1:12" ht="39.950000000000003" hidden="1" customHeight="1" thickBot="1" x14ac:dyDescent="0.3">
      <c r="A48" s="205"/>
      <c r="B48" s="134" t="s">
        <v>130</v>
      </c>
      <c r="C48" s="67" t="str">
        <f t="shared" ref="C48" si="10">IF(OR(B48="Estado de salud físico presente, pasado o futuro",B48="Diagnóstico",B48="Estado de salud mental presente, pasado o futuro",B48="Información genética"),"1","")</f>
        <v/>
      </c>
      <c r="D48" s="141" t="s">
        <v>179</v>
      </c>
      <c r="E48" s="141" t="s">
        <v>179</v>
      </c>
      <c r="F48" s="141" t="s">
        <v>179</v>
      </c>
      <c r="G48" s="141" t="s">
        <v>179</v>
      </c>
      <c r="H48" s="141" t="s">
        <v>179</v>
      </c>
      <c r="I48" s="141" t="s">
        <v>179</v>
      </c>
      <c r="J48" s="141" t="s">
        <v>179</v>
      </c>
      <c r="K48" s="95"/>
      <c r="L48" s="172"/>
    </row>
    <row r="49" spans="1:12" ht="39.950000000000003" hidden="1" customHeight="1" thickBot="1" x14ac:dyDescent="0.3">
      <c r="A49" s="105"/>
      <c r="B49" s="134" t="s">
        <v>130</v>
      </c>
      <c r="C49" s="48" t="s">
        <v>146</v>
      </c>
      <c r="D49" s="141" t="s">
        <v>179</v>
      </c>
      <c r="E49" s="141" t="s">
        <v>180</v>
      </c>
      <c r="F49" s="141" t="s">
        <v>181</v>
      </c>
      <c r="G49" s="141" t="s">
        <v>182</v>
      </c>
      <c r="H49" s="141" t="s">
        <v>183</v>
      </c>
      <c r="I49" s="141" t="s">
        <v>184</v>
      </c>
      <c r="J49" s="141" t="s">
        <v>186</v>
      </c>
      <c r="K49" s="99" t="s">
        <v>160</v>
      </c>
      <c r="L49" s="172"/>
    </row>
    <row r="50" spans="1:12" ht="15.75" thickBot="1" x14ac:dyDescent="0.3">
      <c r="A50" s="210" t="s">
        <v>138</v>
      </c>
      <c r="B50" s="134" t="s">
        <v>130</v>
      </c>
      <c r="C50" s="49" t="str">
        <f>IF(OR(B50="Preferencias sexuales",B50="Prácticas o hábitos sexuales"),"1","")</f>
        <v/>
      </c>
      <c r="D50" s="141" t="s">
        <v>179</v>
      </c>
      <c r="E50" s="141" t="s">
        <v>179</v>
      </c>
      <c r="F50" s="141" t="s">
        <v>179</v>
      </c>
      <c r="G50" s="141" t="s">
        <v>179</v>
      </c>
      <c r="H50" s="141" t="s">
        <v>179</v>
      </c>
      <c r="I50" s="141" t="s">
        <v>179</v>
      </c>
      <c r="J50" s="141" t="s">
        <v>179</v>
      </c>
      <c r="K50" s="100"/>
      <c r="L50" s="172"/>
    </row>
    <row r="51" spans="1:12" ht="15.75" thickBot="1" x14ac:dyDescent="0.3">
      <c r="A51" s="211"/>
      <c r="B51" s="134" t="s">
        <v>130</v>
      </c>
      <c r="C51" s="67" t="str">
        <f t="shared" ref="C51:C52" si="11">IF(OR(B51="Preferencias sexuales",B51="Prácticas o hábitos sexuales"),"1","")</f>
        <v/>
      </c>
      <c r="D51" s="141" t="s">
        <v>179</v>
      </c>
      <c r="E51" s="141" t="s">
        <v>179</v>
      </c>
      <c r="F51" s="141" t="s">
        <v>179</v>
      </c>
      <c r="G51" s="141" t="s">
        <v>179</v>
      </c>
      <c r="H51" s="141" t="s">
        <v>179</v>
      </c>
      <c r="I51" s="141" t="s">
        <v>179</v>
      </c>
      <c r="J51" s="141" t="s">
        <v>179</v>
      </c>
      <c r="K51" s="95"/>
      <c r="L51" s="172"/>
    </row>
    <row r="52" spans="1:12" ht="23.25" hidden="1" customHeight="1" thickBot="1" x14ac:dyDescent="0.3">
      <c r="A52" s="212"/>
      <c r="B52" s="134" t="s">
        <v>130</v>
      </c>
      <c r="C52" s="48" t="str">
        <f t="shared" si="11"/>
        <v/>
      </c>
      <c r="D52" s="141" t="s">
        <v>179</v>
      </c>
      <c r="E52" s="141" t="s">
        <v>179</v>
      </c>
      <c r="F52" s="141" t="s">
        <v>179</v>
      </c>
      <c r="G52" s="141" t="s">
        <v>179</v>
      </c>
      <c r="H52" s="141" t="s">
        <v>179</v>
      </c>
      <c r="I52" s="141" t="s">
        <v>179</v>
      </c>
      <c r="J52" s="141" t="s">
        <v>179</v>
      </c>
      <c r="K52" s="100"/>
      <c r="L52" s="172"/>
    </row>
    <row r="53" spans="1:12" ht="23.25" hidden="1" customHeight="1" thickBot="1" x14ac:dyDescent="0.3">
      <c r="A53" s="105"/>
      <c r="B53" s="134" t="s">
        <v>130</v>
      </c>
      <c r="C53" s="47" t="s">
        <v>146</v>
      </c>
      <c r="D53" s="141" t="s">
        <v>179</v>
      </c>
      <c r="E53" s="141" t="s">
        <v>180</v>
      </c>
      <c r="F53" s="141" t="s">
        <v>181</v>
      </c>
      <c r="G53" s="141" t="s">
        <v>182</v>
      </c>
      <c r="H53" s="141" t="s">
        <v>183</v>
      </c>
      <c r="I53" s="141" t="s">
        <v>184</v>
      </c>
      <c r="J53" s="141" t="s">
        <v>186</v>
      </c>
      <c r="K53" s="99" t="s">
        <v>160</v>
      </c>
      <c r="L53" s="172"/>
    </row>
    <row r="54" spans="1:12" ht="19.5" customHeight="1" thickBot="1" x14ac:dyDescent="0.3">
      <c r="A54" s="203" t="s">
        <v>169</v>
      </c>
      <c r="B54" s="134" t="s">
        <v>130</v>
      </c>
      <c r="C54" s="49" t="str">
        <f>IF(OR(B54="Pertenencia a un pueblo, etnia o región",B54="Lengua originaria", B54="Costumbres"),"1"," ")</f>
        <v xml:space="preserve"> </v>
      </c>
      <c r="D54" s="141" t="s">
        <v>179</v>
      </c>
      <c r="E54" s="141" t="s">
        <v>179</v>
      </c>
      <c r="F54" s="141" t="s">
        <v>179</v>
      </c>
      <c r="G54" s="141" t="s">
        <v>179</v>
      </c>
      <c r="H54" s="141" t="s">
        <v>179</v>
      </c>
      <c r="I54" s="141" t="s">
        <v>179</v>
      </c>
      <c r="J54" s="141" t="s">
        <v>179</v>
      </c>
      <c r="K54" s="100"/>
      <c r="L54" s="172"/>
    </row>
    <row r="55" spans="1:12" ht="22.5" customHeight="1" thickBot="1" x14ac:dyDescent="0.3">
      <c r="A55" s="204"/>
      <c r="B55" s="134" t="s">
        <v>130</v>
      </c>
      <c r="C55" s="67" t="str">
        <f>IF(OR(B55="Pertenencia a un pueblo, etnia o región",B55="Lengua originaria", B55="Costumbres"),"1"," ")</f>
        <v xml:space="preserve"> </v>
      </c>
      <c r="D55" s="141" t="s">
        <v>179</v>
      </c>
      <c r="E55" s="141" t="s">
        <v>179</v>
      </c>
      <c r="F55" s="141" t="s">
        <v>179</v>
      </c>
      <c r="G55" s="141" t="s">
        <v>179</v>
      </c>
      <c r="H55" s="141" t="s">
        <v>179</v>
      </c>
      <c r="I55" s="141" t="s">
        <v>179</v>
      </c>
      <c r="J55" s="141" t="s">
        <v>179</v>
      </c>
      <c r="K55" s="95"/>
      <c r="L55" s="172"/>
    </row>
    <row r="56" spans="1:12" ht="20.100000000000001" hidden="1" customHeight="1" thickBot="1" x14ac:dyDescent="0.3">
      <c r="A56" s="205"/>
      <c r="B56" s="121"/>
      <c r="C56" s="48" t="str">
        <f t="shared" ref="C56" si="12">IF(OR(B56="Pertenencia a un pueblo, etnia o región",B56="Lengua originaria", B56="Costumbres"),"1"," ")</f>
        <v xml:space="preserve"> </v>
      </c>
      <c r="D56" s="122"/>
      <c r="E56" s="123"/>
      <c r="F56" s="25"/>
      <c r="G56" s="123"/>
      <c r="H56" s="123"/>
      <c r="I56" s="123"/>
      <c r="J56" s="123"/>
      <c r="K56" s="124"/>
      <c r="L56" s="172"/>
    </row>
    <row r="57" spans="1:12" ht="26.25" hidden="1" thickBot="1" x14ac:dyDescent="0.3">
      <c r="A57" s="104"/>
      <c r="B57" s="49" t="s">
        <v>151</v>
      </c>
      <c r="C57" s="49" t="s">
        <v>146</v>
      </c>
      <c r="D57" s="39" t="s">
        <v>150</v>
      </c>
      <c r="E57" s="40" t="s">
        <v>152</v>
      </c>
      <c r="F57" s="41" t="s">
        <v>153</v>
      </c>
      <c r="G57" s="36" t="s">
        <v>154</v>
      </c>
      <c r="H57" s="37" t="s">
        <v>155</v>
      </c>
      <c r="I57" s="39" t="s">
        <v>156</v>
      </c>
      <c r="J57" s="39" t="s">
        <v>158</v>
      </c>
      <c r="K57" s="99" t="s">
        <v>160</v>
      </c>
      <c r="L57" s="172"/>
    </row>
    <row r="58" spans="1:12" ht="15.75" thickBot="1" x14ac:dyDescent="0.3">
      <c r="A58" s="199" t="s">
        <v>142</v>
      </c>
      <c r="B58" s="55"/>
      <c r="C58" s="70"/>
      <c r="D58" s="125"/>
      <c r="E58" s="126"/>
      <c r="F58" s="34"/>
      <c r="G58" s="126"/>
      <c r="H58" s="126"/>
      <c r="I58" s="117"/>
      <c r="J58" s="117"/>
      <c r="K58" s="118"/>
      <c r="L58" s="172"/>
    </row>
    <row r="59" spans="1:12" ht="15.75" thickBot="1" x14ac:dyDescent="0.3">
      <c r="A59" s="200"/>
      <c r="B59" s="52"/>
      <c r="C59" s="63"/>
      <c r="D59" s="27"/>
      <c r="E59" s="28"/>
      <c r="F59" s="53"/>
      <c r="G59" s="28"/>
      <c r="H59" s="28"/>
      <c r="I59" s="27"/>
      <c r="J59" s="27"/>
      <c r="K59" s="100"/>
      <c r="L59" s="172"/>
    </row>
    <row r="60" spans="1:12" s="54" customFormat="1" ht="32.25" hidden="1" customHeight="1" thickBot="1" x14ac:dyDescent="0.3">
      <c r="A60" s="206"/>
      <c r="B60" s="58"/>
      <c r="C60" s="51"/>
      <c r="D60" s="59"/>
      <c r="E60" s="59"/>
      <c r="F60" s="60"/>
      <c r="G60" s="59"/>
      <c r="H60" s="59"/>
      <c r="I60" s="59"/>
      <c r="J60" s="59"/>
      <c r="K60" s="61"/>
      <c r="L60" s="172"/>
    </row>
    <row r="61" spans="1:12" x14ac:dyDescent="0.25">
      <c r="A61" s="190" t="s">
        <v>139</v>
      </c>
      <c r="B61" s="152" t="s">
        <v>86</v>
      </c>
      <c r="C61" s="154"/>
      <c r="D61" s="177" t="s">
        <v>170</v>
      </c>
      <c r="E61" s="174" t="s">
        <v>170</v>
      </c>
      <c r="F61" s="174" t="s">
        <v>170</v>
      </c>
      <c r="G61" s="174" t="s">
        <v>170</v>
      </c>
      <c r="H61" s="174" t="s">
        <v>170</v>
      </c>
      <c r="I61" s="174" t="s">
        <v>170</v>
      </c>
      <c r="J61" s="174" t="s">
        <v>170</v>
      </c>
      <c r="K61" s="56"/>
      <c r="L61" s="172"/>
    </row>
    <row r="62" spans="1:12" x14ac:dyDescent="0.25">
      <c r="A62" s="191"/>
      <c r="B62" s="153"/>
      <c r="C62" s="155"/>
      <c r="D62" s="178" t="s">
        <v>105</v>
      </c>
      <c r="E62" s="175" t="s">
        <v>105</v>
      </c>
      <c r="F62" s="175" t="s">
        <v>105</v>
      </c>
      <c r="G62" s="175" t="s">
        <v>105</v>
      </c>
      <c r="H62" s="175" t="s">
        <v>105</v>
      </c>
      <c r="I62" s="175" t="s">
        <v>105</v>
      </c>
      <c r="J62" s="175" t="s">
        <v>105</v>
      </c>
      <c r="K62" s="57"/>
      <c r="L62" s="172"/>
    </row>
    <row r="63" spans="1:12" x14ac:dyDescent="0.25">
      <c r="A63" s="191"/>
      <c r="B63" s="153"/>
      <c r="C63" s="155"/>
      <c r="D63" s="178" t="s">
        <v>105</v>
      </c>
      <c r="E63" s="175" t="s">
        <v>105</v>
      </c>
      <c r="F63" s="175" t="s">
        <v>105</v>
      </c>
      <c r="G63" s="175" t="s">
        <v>105</v>
      </c>
      <c r="H63" s="175" t="s">
        <v>105</v>
      </c>
      <c r="I63" s="175" t="s">
        <v>105</v>
      </c>
      <c r="J63" s="175" t="s">
        <v>105</v>
      </c>
      <c r="K63" s="57"/>
      <c r="L63" s="172"/>
    </row>
    <row r="64" spans="1:12" x14ac:dyDescent="0.25">
      <c r="A64" s="191"/>
      <c r="B64" s="153"/>
      <c r="C64" s="155"/>
      <c r="D64" s="179" t="s">
        <v>105</v>
      </c>
      <c r="E64" s="176" t="s">
        <v>105</v>
      </c>
      <c r="F64" s="176" t="s">
        <v>105</v>
      </c>
      <c r="G64" s="176" t="s">
        <v>105</v>
      </c>
      <c r="H64" s="176" t="s">
        <v>105</v>
      </c>
      <c r="I64" s="176" t="s">
        <v>105</v>
      </c>
      <c r="J64" s="176" t="s">
        <v>105</v>
      </c>
      <c r="K64" s="57"/>
      <c r="L64" s="172"/>
    </row>
    <row r="65" spans="1:12" x14ac:dyDescent="0.25">
      <c r="A65" s="191"/>
      <c r="B65" s="103"/>
      <c r="C65" s="71"/>
      <c r="D65" s="7"/>
      <c r="E65" s="8"/>
      <c r="F65" s="8"/>
      <c r="G65" s="8"/>
      <c r="H65" s="8"/>
      <c r="I65" s="8"/>
      <c r="J65" s="8"/>
      <c r="K65" s="57"/>
      <c r="L65" s="172"/>
    </row>
    <row r="66" spans="1:12" x14ac:dyDescent="0.25">
      <c r="A66" s="191"/>
      <c r="B66" s="193" t="s">
        <v>87</v>
      </c>
      <c r="C66" s="156"/>
      <c r="D66" s="147" t="s">
        <v>170</v>
      </c>
      <c r="E66" s="147" t="s">
        <v>170</v>
      </c>
      <c r="F66" s="147" t="s">
        <v>170</v>
      </c>
      <c r="G66" s="147" t="s">
        <v>170</v>
      </c>
      <c r="H66" s="147" t="s">
        <v>170</v>
      </c>
      <c r="I66" s="147" t="s">
        <v>170</v>
      </c>
      <c r="J66" s="147" t="s">
        <v>170</v>
      </c>
      <c r="K66" s="57"/>
      <c r="L66" s="172"/>
    </row>
    <row r="67" spans="1:12" x14ac:dyDescent="0.25">
      <c r="A67" s="191"/>
      <c r="B67" s="193"/>
      <c r="C67" s="156"/>
      <c r="D67" s="147" t="s">
        <v>105</v>
      </c>
      <c r="E67" s="147" t="s">
        <v>105</v>
      </c>
      <c r="F67" s="147" t="s">
        <v>105</v>
      </c>
      <c r="G67" s="147" t="s">
        <v>105</v>
      </c>
      <c r="H67" s="147" t="s">
        <v>105</v>
      </c>
      <c r="I67" s="147" t="s">
        <v>105</v>
      </c>
      <c r="J67" s="147" t="s">
        <v>105</v>
      </c>
      <c r="K67" s="57"/>
      <c r="L67" s="172"/>
    </row>
    <row r="68" spans="1:12" x14ac:dyDescent="0.25">
      <c r="A68" s="191"/>
      <c r="B68" s="193"/>
      <c r="C68" s="156"/>
      <c r="D68" s="147" t="s">
        <v>105</v>
      </c>
      <c r="E68" s="147" t="s">
        <v>105</v>
      </c>
      <c r="F68" s="147" t="s">
        <v>105</v>
      </c>
      <c r="G68" s="147" t="s">
        <v>105</v>
      </c>
      <c r="H68" s="147" t="s">
        <v>105</v>
      </c>
      <c r="I68" s="147" t="s">
        <v>105</v>
      </c>
      <c r="J68" s="147" t="s">
        <v>105</v>
      </c>
      <c r="K68" s="57"/>
      <c r="L68" s="172"/>
    </row>
    <row r="69" spans="1:12" x14ac:dyDescent="0.25">
      <c r="A69" s="191"/>
      <c r="B69" s="193"/>
      <c r="C69" s="156"/>
      <c r="D69" s="148" t="s">
        <v>105</v>
      </c>
      <c r="E69" s="148" t="s">
        <v>105</v>
      </c>
      <c r="F69" s="148" t="s">
        <v>105</v>
      </c>
      <c r="G69" s="148" t="s">
        <v>105</v>
      </c>
      <c r="H69" s="148" t="s">
        <v>105</v>
      </c>
      <c r="I69" s="148" t="s">
        <v>105</v>
      </c>
      <c r="J69" s="148" t="s">
        <v>105</v>
      </c>
      <c r="K69" s="57"/>
      <c r="L69" s="172"/>
    </row>
    <row r="70" spans="1:12" x14ac:dyDescent="0.25">
      <c r="A70" s="191"/>
      <c r="B70" s="103"/>
      <c r="C70" s="71"/>
      <c r="D70" s="7"/>
      <c r="E70" s="8"/>
      <c r="F70" s="8"/>
      <c r="G70" s="8"/>
      <c r="H70" s="8"/>
      <c r="I70" s="8"/>
      <c r="J70" s="8"/>
      <c r="K70" s="57"/>
      <c r="L70" s="172"/>
    </row>
    <row r="71" spans="1:12" x14ac:dyDescent="0.25">
      <c r="A71" s="191"/>
      <c r="B71" s="193" t="s">
        <v>88</v>
      </c>
      <c r="C71" s="156"/>
      <c r="D71" s="147" t="s">
        <v>170</v>
      </c>
      <c r="E71" s="147" t="s">
        <v>170</v>
      </c>
      <c r="F71" s="147" t="s">
        <v>170</v>
      </c>
      <c r="G71" s="147" t="s">
        <v>170</v>
      </c>
      <c r="H71" s="147" t="s">
        <v>170</v>
      </c>
      <c r="I71" s="147" t="s">
        <v>170</v>
      </c>
      <c r="J71" s="147" t="s">
        <v>170</v>
      </c>
      <c r="K71" s="57"/>
      <c r="L71" s="172"/>
    </row>
    <row r="72" spans="1:12" x14ac:dyDescent="0.25">
      <c r="A72" s="191"/>
      <c r="B72" s="193"/>
      <c r="C72" s="156"/>
      <c r="D72" s="147" t="s">
        <v>105</v>
      </c>
      <c r="E72" s="147" t="s">
        <v>105</v>
      </c>
      <c r="F72" s="147" t="s">
        <v>105</v>
      </c>
      <c r="G72" s="147" t="s">
        <v>105</v>
      </c>
      <c r="H72" s="147" t="s">
        <v>105</v>
      </c>
      <c r="I72" s="147" t="s">
        <v>105</v>
      </c>
      <c r="J72" s="147" t="s">
        <v>105</v>
      </c>
      <c r="K72" s="57"/>
      <c r="L72" s="172"/>
    </row>
    <row r="73" spans="1:12" x14ac:dyDescent="0.25">
      <c r="A73" s="191"/>
      <c r="B73" s="193"/>
      <c r="C73" s="156"/>
      <c r="D73" s="147" t="s">
        <v>105</v>
      </c>
      <c r="E73" s="147" t="s">
        <v>105</v>
      </c>
      <c r="F73" s="147" t="s">
        <v>105</v>
      </c>
      <c r="G73" s="147" t="s">
        <v>105</v>
      </c>
      <c r="H73" s="147" t="s">
        <v>105</v>
      </c>
      <c r="I73" s="147" t="s">
        <v>105</v>
      </c>
      <c r="J73" s="147" t="s">
        <v>105</v>
      </c>
      <c r="K73" s="57"/>
      <c r="L73" s="172"/>
    </row>
    <row r="74" spans="1:12" x14ac:dyDescent="0.25">
      <c r="A74" s="191"/>
      <c r="B74" s="193"/>
      <c r="C74" s="156"/>
      <c r="D74" s="148" t="s">
        <v>105</v>
      </c>
      <c r="E74" s="148" t="s">
        <v>105</v>
      </c>
      <c r="F74" s="148" t="s">
        <v>105</v>
      </c>
      <c r="G74" s="148" t="s">
        <v>105</v>
      </c>
      <c r="H74" s="148" t="s">
        <v>105</v>
      </c>
      <c r="I74" s="148" t="s">
        <v>105</v>
      </c>
      <c r="J74" s="148" t="s">
        <v>105</v>
      </c>
      <c r="K74" s="57"/>
      <c r="L74" s="172"/>
    </row>
    <row r="75" spans="1:12" x14ac:dyDescent="0.25">
      <c r="A75" s="191"/>
      <c r="B75" s="103"/>
      <c r="C75" s="71"/>
      <c r="D75" s="7"/>
      <c r="E75" s="8"/>
      <c r="F75" s="8"/>
      <c r="G75" s="8"/>
      <c r="H75" s="8"/>
      <c r="I75" s="8"/>
      <c r="J75" s="8"/>
      <c r="K75" s="57"/>
      <c r="L75" s="172"/>
    </row>
    <row r="76" spans="1:12" x14ac:dyDescent="0.25">
      <c r="A76" s="191"/>
      <c r="B76" s="153" t="s">
        <v>89</v>
      </c>
      <c r="C76" s="156"/>
      <c r="D76" s="147" t="s">
        <v>170</v>
      </c>
      <c r="E76" s="147" t="s">
        <v>170</v>
      </c>
      <c r="F76" s="147" t="s">
        <v>170</v>
      </c>
      <c r="G76" s="147" t="s">
        <v>170</v>
      </c>
      <c r="H76" s="147" t="s">
        <v>170</v>
      </c>
      <c r="I76" s="147" t="s">
        <v>170</v>
      </c>
      <c r="J76" s="147" t="s">
        <v>170</v>
      </c>
      <c r="K76" s="57"/>
      <c r="L76" s="172"/>
    </row>
    <row r="77" spans="1:12" x14ac:dyDescent="0.25">
      <c r="A77" s="191"/>
      <c r="B77" s="153"/>
      <c r="C77" s="156"/>
      <c r="D77" s="147" t="s">
        <v>105</v>
      </c>
      <c r="E77" s="147" t="s">
        <v>105</v>
      </c>
      <c r="F77" s="147" t="s">
        <v>105</v>
      </c>
      <c r="G77" s="147" t="s">
        <v>105</v>
      </c>
      <c r="H77" s="147" t="s">
        <v>105</v>
      </c>
      <c r="I77" s="147" t="s">
        <v>105</v>
      </c>
      <c r="J77" s="147" t="s">
        <v>105</v>
      </c>
      <c r="K77" s="57"/>
      <c r="L77" s="172"/>
    </row>
    <row r="78" spans="1:12" x14ac:dyDescent="0.25">
      <c r="A78" s="191"/>
      <c r="B78" s="153"/>
      <c r="C78" s="156"/>
      <c r="D78" s="147" t="s">
        <v>105</v>
      </c>
      <c r="E78" s="147" t="s">
        <v>105</v>
      </c>
      <c r="F78" s="147" t="s">
        <v>105</v>
      </c>
      <c r="G78" s="147" t="s">
        <v>105</v>
      </c>
      <c r="H78" s="147" t="s">
        <v>105</v>
      </c>
      <c r="I78" s="147" t="s">
        <v>105</v>
      </c>
      <c r="J78" s="147" t="s">
        <v>105</v>
      </c>
      <c r="K78" s="57"/>
      <c r="L78" s="172"/>
    </row>
    <row r="79" spans="1:12" ht="15.75" thickBot="1" x14ac:dyDescent="0.3">
      <c r="A79" s="192"/>
      <c r="B79" s="194"/>
      <c r="C79" s="187"/>
      <c r="D79" s="149" t="s">
        <v>105</v>
      </c>
      <c r="E79" s="149" t="s">
        <v>105</v>
      </c>
      <c r="F79" s="149" t="s">
        <v>105</v>
      </c>
      <c r="G79" s="149" t="s">
        <v>105</v>
      </c>
      <c r="H79" s="149" t="s">
        <v>105</v>
      </c>
      <c r="I79" s="149" t="s">
        <v>105</v>
      </c>
      <c r="J79" s="149" t="s">
        <v>105</v>
      </c>
      <c r="K79" s="32"/>
      <c r="L79" s="172"/>
    </row>
    <row r="80" spans="1:12" ht="26.25" customHeight="1" thickBot="1" x14ac:dyDescent="0.3">
      <c r="A80" s="183" t="s">
        <v>140</v>
      </c>
      <c r="B80" s="184"/>
      <c r="C80" s="101"/>
      <c r="D80" s="102">
        <f>COUNTIF(C7:C60,"1")</f>
        <v>5</v>
      </c>
      <c r="E80" s="143"/>
      <c r="F80" s="150"/>
      <c r="G80" s="150"/>
      <c r="H80" s="143"/>
      <c r="I80" s="143"/>
      <c r="J80" s="150"/>
      <c r="K80" s="143"/>
      <c r="L80" s="145"/>
    </row>
    <row r="81" spans="1:13" ht="15.75" thickBot="1" x14ac:dyDescent="0.3">
      <c r="A81" s="185" t="s">
        <v>141</v>
      </c>
      <c r="B81" s="186"/>
      <c r="C81" s="73"/>
      <c r="D81" s="19">
        <f>L7</f>
        <v>0</v>
      </c>
      <c r="E81" s="143"/>
      <c r="F81" s="150"/>
      <c r="G81" s="150"/>
      <c r="H81" s="143"/>
      <c r="I81" s="143"/>
      <c r="J81" s="150"/>
      <c r="K81" s="143"/>
      <c r="L81" s="145"/>
    </row>
    <row r="82" spans="1:13" ht="15.75" thickBot="1" x14ac:dyDescent="0.3">
      <c r="A82" s="185" t="s">
        <v>165</v>
      </c>
      <c r="B82" s="186"/>
      <c r="C82" s="72"/>
      <c r="D82" s="18">
        <f>D80*D81</f>
        <v>0</v>
      </c>
      <c r="E82" s="144"/>
      <c r="F82" s="151"/>
      <c r="G82" s="151"/>
      <c r="H82" s="144"/>
      <c r="I82" s="144"/>
      <c r="J82" s="151"/>
      <c r="K82" s="144"/>
      <c r="L82" s="146"/>
    </row>
    <row r="83" spans="1:13" ht="26.25" thickBot="1" x14ac:dyDescent="0.3">
      <c r="A83" s="188" t="s">
        <v>121</v>
      </c>
      <c r="B83" s="74" t="s">
        <v>90</v>
      </c>
      <c r="C83" s="74"/>
      <c r="D83" s="75" t="s">
        <v>91</v>
      </c>
      <c r="E83" s="75" t="s">
        <v>92</v>
      </c>
      <c r="F83" s="75" t="s">
        <v>93</v>
      </c>
      <c r="G83" s="75" t="s">
        <v>1</v>
      </c>
      <c r="H83" s="76" t="s">
        <v>104</v>
      </c>
      <c r="I83" s="76" t="s">
        <v>106</v>
      </c>
      <c r="J83" s="77" t="s">
        <v>111</v>
      </c>
      <c r="K83" s="78" t="s">
        <v>109</v>
      </c>
      <c r="L83" s="79" t="s">
        <v>118</v>
      </c>
    </row>
    <row r="84" spans="1:13" ht="222" customHeight="1" thickBot="1" x14ac:dyDescent="0.3">
      <c r="A84" s="189"/>
      <c r="B84" s="80" t="s">
        <v>103</v>
      </c>
      <c r="C84" s="81" t="s">
        <v>120</v>
      </c>
      <c r="D84" s="82" t="s">
        <v>102</v>
      </c>
      <c r="E84" s="83" t="s">
        <v>108</v>
      </c>
      <c r="F84" s="84" t="s">
        <v>101</v>
      </c>
      <c r="G84" s="180" t="s">
        <v>171</v>
      </c>
      <c r="H84" s="181"/>
      <c r="I84" s="182"/>
      <c r="J84" s="85" t="s">
        <v>112</v>
      </c>
      <c r="K84" s="86" t="s">
        <v>110</v>
      </c>
      <c r="L84" s="87" t="s">
        <v>119</v>
      </c>
      <c r="M84" s="62"/>
    </row>
    <row r="85" spans="1:13" ht="409.6" thickBot="1" x14ac:dyDescent="0.3">
      <c r="A85" s="197"/>
      <c r="B85" s="198"/>
      <c r="C85" s="88"/>
      <c r="D85" s="195" t="s">
        <v>173</v>
      </c>
      <c r="E85" s="196"/>
      <c r="F85" s="89" t="s">
        <v>114</v>
      </c>
      <c r="G85" s="90" t="s">
        <v>115</v>
      </c>
      <c r="H85" s="91" t="s">
        <v>113</v>
      </c>
      <c r="I85" s="91" t="s">
        <v>117</v>
      </c>
      <c r="J85" s="92"/>
      <c r="K85" s="93"/>
      <c r="L85" s="94"/>
      <c r="M85" s="62"/>
    </row>
  </sheetData>
  <sheetProtection password="ED64" sheet="1" objects="1" scenarios="1" formatCells="0" formatRows="0" insertRows="0" insertHyperlinks="0" deleteRows="0" sort="0" autoFilter="0"/>
  <mergeCells count="75">
    <mergeCell ref="D85:E85"/>
    <mergeCell ref="A85:B85"/>
    <mergeCell ref="A7:A12"/>
    <mergeCell ref="A14:A16"/>
    <mergeCell ref="E76:E79"/>
    <mergeCell ref="A58:A60"/>
    <mergeCell ref="A18:A20"/>
    <mergeCell ref="A22:A24"/>
    <mergeCell ref="A50:A52"/>
    <mergeCell ref="A54:A56"/>
    <mergeCell ref="A26:A28"/>
    <mergeCell ref="A30:A32"/>
    <mergeCell ref="A34:A36"/>
    <mergeCell ref="A38:A40"/>
    <mergeCell ref="A42:A44"/>
    <mergeCell ref="A46:A48"/>
    <mergeCell ref="G84:I84"/>
    <mergeCell ref="A80:B80"/>
    <mergeCell ref="A82:B82"/>
    <mergeCell ref="C76:C79"/>
    <mergeCell ref="A81:B81"/>
    <mergeCell ref="A83:A84"/>
    <mergeCell ref="F80:F82"/>
    <mergeCell ref="G80:G82"/>
    <mergeCell ref="H80:H82"/>
    <mergeCell ref="I80:I82"/>
    <mergeCell ref="F76:F79"/>
    <mergeCell ref="G76:G79"/>
    <mergeCell ref="A61:A79"/>
    <mergeCell ref="B66:B69"/>
    <mergeCell ref="B71:B74"/>
    <mergeCell ref="B76:B79"/>
    <mergeCell ref="G71:G74"/>
    <mergeCell ref="D71:D74"/>
    <mergeCell ref="E71:E74"/>
    <mergeCell ref="F71:F74"/>
    <mergeCell ref="L11:L79"/>
    <mergeCell ref="G66:G69"/>
    <mergeCell ref="F66:F69"/>
    <mergeCell ref="F61:F64"/>
    <mergeCell ref="I61:I64"/>
    <mergeCell ref="G61:G64"/>
    <mergeCell ref="J61:J64"/>
    <mergeCell ref="J66:J69"/>
    <mergeCell ref="H61:H64"/>
    <mergeCell ref="D61:D64"/>
    <mergeCell ref="E61:E64"/>
    <mergeCell ref="B4:B5"/>
    <mergeCell ref="A1:A5"/>
    <mergeCell ref="B1:L1"/>
    <mergeCell ref="C2:L2"/>
    <mergeCell ref="C4:D5"/>
    <mergeCell ref="E5:G5"/>
    <mergeCell ref="C3:L3"/>
    <mergeCell ref="E4:L4"/>
    <mergeCell ref="H5:L5"/>
    <mergeCell ref="E80:E82"/>
    <mergeCell ref="B61:B64"/>
    <mergeCell ref="C61:C64"/>
    <mergeCell ref="C66:C69"/>
    <mergeCell ref="C71:C74"/>
    <mergeCell ref="D66:D69"/>
    <mergeCell ref="E66:E69"/>
    <mergeCell ref="D76:D79"/>
    <mergeCell ref="K80:K82"/>
    <mergeCell ref="L80:L82"/>
    <mergeCell ref="H71:H74"/>
    <mergeCell ref="H66:H69"/>
    <mergeCell ref="I66:I69"/>
    <mergeCell ref="I71:I74"/>
    <mergeCell ref="I76:I79"/>
    <mergeCell ref="H76:H79"/>
    <mergeCell ref="J76:J79"/>
    <mergeCell ref="J71:J74"/>
    <mergeCell ref="J80:J82"/>
  </mergeCells>
  <dataValidations count="14">
    <dataValidation type="list" allowBlank="1" showInputMessage="1" showErrorMessage="1" sqref="C66:C69 C76:C79 C71:C74 C61:C64" xr:uid="{00000000-0002-0000-0000-000000000000}">
      <formula1>#REF!</formula1>
    </dataValidation>
    <dataValidation type="list" allowBlank="1" showInputMessage="1" showErrorMessage="1" sqref="B54:B56" xr:uid="{00000000-0002-0000-0000-000001000000}">
      <formula1>Datos_de_origen_étnico_o_racial</formula1>
    </dataValidation>
    <dataValidation type="list" allowBlank="1" showInputMessage="1" showErrorMessage="1" sqref="F54:F56 F58:F60 F50:F52 F46:F48 F38:F40 F30:F32 F22:F24 F14:F16 F7:F12 F18:F20 F26:F28 F34:F36 F42:F44" xr:uid="{00000000-0002-0000-0000-000002000000}">
      <formula1>Forma_de_obtención</formula1>
    </dataValidation>
    <dataValidation type="list" allowBlank="1" showInputMessage="1" showErrorMessage="1" sqref="B50:B52" xr:uid="{00000000-0002-0000-0000-000003000000}">
      <formula1>Datos_sobre_vida_sexual</formula1>
    </dataValidation>
    <dataValidation type="list" allowBlank="1" showInputMessage="1" showErrorMessage="1" sqref="B46:B48" xr:uid="{00000000-0002-0000-0000-000004000000}">
      <formula1>Datos_de_salud</formula1>
    </dataValidation>
    <dataValidation type="list" allowBlank="1" showInputMessage="1" showErrorMessage="1" sqref="B42:B44" xr:uid="{00000000-0002-0000-0000-000005000000}">
      <formula1>Datos_sobre_ideología_creencias_religiosas_filosóficas</formula1>
    </dataValidation>
    <dataValidation type="list" allowBlank="1" showInputMessage="1" showErrorMessage="1" sqref="B38:B40" xr:uid="{00000000-0002-0000-0000-000006000000}">
      <formula1>Datos_sobre_pasatiempos</formula1>
    </dataValidation>
    <dataValidation type="list" allowBlank="1" showInputMessage="1" showErrorMessage="1" sqref="B34:B36" xr:uid="{00000000-0002-0000-0000-000007000000}">
      <formula1>Datos_migratorios</formula1>
    </dataValidation>
    <dataValidation type="list" allowBlank="1" showInputMessage="1" showErrorMessage="1" sqref="B30:B32" xr:uid="{00000000-0002-0000-0000-000008000000}">
      <formula1>Datos_biométricos</formula1>
    </dataValidation>
    <dataValidation type="list" allowBlank="1" showInputMessage="1" showErrorMessage="1" sqref="B26:B28" xr:uid="{00000000-0002-0000-0000-000009000000}">
      <formula1>Datos_patrimoniales</formula1>
    </dataValidation>
    <dataValidation type="list" allowBlank="1" showInputMessage="1" showErrorMessage="1" sqref="B22:B23" xr:uid="{00000000-0002-0000-0000-00000A000000}">
      <formula1>Datos_académicos</formula1>
    </dataValidation>
    <dataValidation type="list" allowBlank="1" showInputMessage="1" showErrorMessage="1" sqref="B18:B20" xr:uid="{00000000-0002-0000-0000-00000B000000}">
      <formula1>Datos_laborales</formula1>
    </dataValidation>
    <dataValidation type="list" allowBlank="1" showInputMessage="1" showErrorMessage="1" sqref="B14:B16" xr:uid="{00000000-0002-0000-0000-00000C000000}">
      <formula1>Datos_sobre_características_físicas</formula1>
    </dataValidation>
    <dataValidation type="list" allowBlank="1" showInputMessage="1" showErrorMessage="1" sqref="B7:B11" xr:uid="{00000000-0002-0000-0000-00000D000000}">
      <formula1>Datos_Identificación_Contacto</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18"/>
  <sheetViews>
    <sheetView workbookViewId="0">
      <selection activeCell="A5" sqref="A5"/>
    </sheetView>
  </sheetViews>
  <sheetFormatPr defaultColWidth="11.42578125"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4" ht="90" x14ac:dyDescent="0.25">
      <c r="A1" s="13" t="s">
        <v>129</v>
      </c>
      <c r="B1" s="12" t="s">
        <v>122</v>
      </c>
      <c r="C1" s="11" t="s">
        <v>123</v>
      </c>
      <c r="D1" s="12" t="s">
        <v>124</v>
      </c>
      <c r="E1" s="11" t="s">
        <v>125</v>
      </c>
      <c r="F1" s="11" t="s">
        <v>126</v>
      </c>
      <c r="G1" s="11" t="s">
        <v>127</v>
      </c>
      <c r="H1" s="11" t="s">
        <v>128</v>
      </c>
      <c r="I1" s="11" t="s">
        <v>65</v>
      </c>
      <c r="J1" s="11" t="s">
        <v>69</v>
      </c>
      <c r="K1" s="11" t="s">
        <v>76</v>
      </c>
      <c r="L1" s="11" t="s">
        <v>81</v>
      </c>
      <c r="M1" s="11" t="s">
        <v>84</v>
      </c>
      <c r="N1" s="20" t="s">
        <v>147</v>
      </c>
    </row>
    <row r="2" spans="1:14" ht="63.75" x14ac:dyDescent="0.25">
      <c r="A2" s="14" t="s">
        <v>143</v>
      </c>
      <c r="B2" s="15" t="s">
        <v>130</v>
      </c>
      <c r="C2" s="15" t="s">
        <v>130</v>
      </c>
      <c r="D2" s="15" t="s">
        <v>130</v>
      </c>
      <c r="E2" s="15" t="s">
        <v>130</v>
      </c>
      <c r="F2" s="15" t="s">
        <v>130</v>
      </c>
      <c r="G2" s="15" t="s">
        <v>130</v>
      </c>
      <c r="H2" s="15" t="s">
        <v>130</v>
      </c>
      <c r="I2" s="15" t="s">
        <v>130</v>
      </c>
      <c r="J2" s="15" t="s">
        <v>130</v>
      </c>
      <c r="K2" s="15" t="s">
        <v>130</v>
      </c>
      <c r="L2" s="15" t="s">
        <v>130</v>
      </c>
      <c r="M2" s="15" t="s">
        <v>130</v>
      </c>
      <c r="N2" s="21" t="s">
        <v>148</v>
      </c>
    </row>
    <row r="3" spans="1:14" ht="63.75" x14ac:dyDescent="0.25">
      <c r="A3" s="14" t="s">
        <v>144</v>
      </c>
      <c r="B3" s="4" t="s">
        <v>2</v>
      </c>
      <c r="C3" s="6" t="s">
        <v>18</v>
      </c>
      <c r="D3" s="6" t="s">
        <v>26</v>
      </c>
      <c r="E3" s="2" t="s">
        <v>35</v>
      </c>
      <c r="F3" s="6" t="s">
        <v>41</v>
      </c>
      <c r="G3" s="2" t="s">
        <v>161</v>
      </c>
      <c r="H3" s="6" t="s">
        <v>58</v>
      </c>
      <c r="I3" s="2" t="s">
        <v>66</v>
      </c>
      <c r="J3" s="6" t="s">
        <v>70</v>
      </c>
      <c r="K3" s="6" t="s">
        <v>77</v>
      </c>
      <c r="L3" s="6" t="s">
        <v>82</v>
      </c>
      <c r="M3" s="9" t="s">
        <v>85</v>
      </c>
      <c r="N3" s="4" t="s">
        <v>149</v>
      </c>
    </row>
    <row r="4" spans="1:14" ht="39" thickBot="1" x14ac:dyDescent="0.3">
      <c r="A4" s="13" t="s">
        <v>123</v>
      </c>
      <c r="B4" s="16" t="s">
        <v>3</v>
      </c>
      <c r="C4" s="4" t="s">
        <v>19</v>
      </c>
      <c r="D4" s="4" t="s">
        <v>27</v>
      </c>
      <c r="E4" s="3" t="s">
        <v>36</v>
      </c>
      <c r="F4" s="4" t="s">
        <v>42</v>
      </c>
      <c r="G4" s="3" t="s">
        <v>55</v>
      </c>
      <c r="H4" s="4" t="s">
        <v>59</v>
      </c>
      <c r="I4" s="3" t="s">
        <v>67</v>
      </c>
      <c r="J4" s="4" t="s">
        <v>71</v>
      </c>
      <c r="K4" s="4" t="s">
        <v>78</v>
      </c>
      <c r="L4" s="5" t="s">
        <v>83</v>
      </c>
      <c r="M4" s="22" t="s">
        <v>163</v>
      </c>
    </row>
    <row r="5" spans="1:14" ht="76.5" x14ac:dyDescent="0.25">
      <c r="A5" s="14" t="s">
        <v>124</v>
      </c>
      <c r="B5" s="16" t="s">
        <v>4</v>
      </c>
      <c r="C5" s="4" t="s">
        <v>20</v>
      </c>
      <c r="D5" s="4" t="s">
        <v>28</v>
      </c>
      <c r="E5" s="3" t="s">
        <v>37</v>
      </c>
      <c r="F5" s="4" t="s">
        <v>43</v>
      </c>
      <c r="G5" s="3" t="s">
        <v>56</v>
      </c>
      <c r="H5" s="4" t="s">
        <v>60</v>
      </c>
      <c r="I5" s="3" t="s">
        <v>162</v>
      </c>
      <c r="J5" s="4" t="s">
        <v>72</v>
      </c>
      <c r="K5" s="4" t="s">
        <v>79</v>
      </c>
      <c r="M5" s="4" t="s">
        <v>164</v>
      </c>
    </row>
    <row r="6" spans="1:14" ht="25.5" x14ac:dyDescent="0.25">
      <c r="A6" s="13" t="s">
        <v>125</v>
      </c>
      <c r="B6" s="16" t="s">
        <v>5</v>
      </c>
      <c r="C6" s="4" t="s">
        <v>21</v>
      </c>
      <c r="D6" s="4" t="s">
        <v>29</v>
      </c>
      <c r="E6" s="3" t="s">
        <v>38</v>
      </c>
      <c r="F6" s="4" t="s">
        <v>44</v>
      </c>
      <c r="G6" s="3" t="s">
        <v>57</v>
      </c>
      <c r="H6" s="4" t="s">
        <v>61</v>
      </c>
      <c r="I6" s="3" t="s">
        <v>68</v>
      </c>
      <c r="J6" s="4" t="s">
        <v>73</v>
      </c>
      <c r="K6" s="4" t="s">
        <v>80</v>
      </c>
    </row>
    <row r="7" spans="1:14" x14ac:dyDescent="0.25">
      <c r="A7" s="13" t="s">
        <v>126</v>
      </c>
      <c r="B7" s="16" t="s">
        <v>6</v>
      </c>
      <c r="C7" s="4" t="s">
        <v>22</v>
      </c>
      <c r="D7" s="4" t="s">
        <v>30</v>
      </c>
      <c r="E7" s="3" t="s">
        <v>39</v>
      </c>
      <c r="F7" s="4" t="s">
        <v>45</v>
      </c>
      <c r="H7" s="6" t="s">
        <v>62</v>
      </c>
      <c r="J7" s="6" t="s">
        <v>74</v>
      </c>
    </row>
    <row r="8" spans="1:14" ht="25.5" x14ac:dyDescent="0.25">
      <c r="A8" s="13" t="s">
        <v>127</v>
      </c>
      <c r="B8" s="16" t="s">
        <v>7</v>
      </c>
      <c r="C8" s="4" t="s">
        <v>23</v>
      </c>
      <c r="D8" s="4" t="s">
        <v>31</v>
      </c>
      <c r="E8" s="3" t="s">
        <v>40</v>
      </c>
      <c r="F8" s="4" t="s">
        <v>46</v>
      </c>
      <c r="H8" s="4" t="s">
        <v>63</v>
      </c>
      <c r="J8" s="4" t="s">
        <v>75</v>
      </c>
    </row>
    <row r="9" spans="1:14" ht="51" x14ac:dyDescent="0.25">
      <c r="A9" s="13" t="s">
        <v>128</v>
      </c>
      <c r="B9" s="17" t="s">
        <v>8</v>
      </c>
      <c r="C9" s="4" t="s">
        <v>24</v>
      </c>
      <c r="D9" s="10" t="s">
        <v>32</v>
      </c>
      <c r="F9" s="4" t="s">
        <v>47</v>
      </c>
      <c r="H9" s="4" t="s">
        <v>64</v>
      </c>
    </row>
    <row r="10" spans="1:14" ht="30" x14ac:dyDescent="0.25">
      <c r="A10" s="13" t="s">
        <v>65</v>
      </c>
      <c r="B10" s="16" t="s">
        <v>9</v>
      </c>
      <c r="C10" s="4" t="s">
        <v>25</v>
      </c>
      <c r="D10" s="10" t="s">
        <v>33</v>
      </c>
      <c r="F10" s="4" t="s">
        <v>48</v>
      </c>
    </row>
    <row r="11" spans="1:14" ht="60" x14ac:dyDescent="0.25">
      <c r="A11" s="13" t="s">
        <v>69</v>
      </c>
      <c r="B11" s="16" t="s">
        <v>10</v>
      </c>
      <c r="D11" s="4" t="s">
        <v>34</v>
      </c>
      <c r="F11" s="4" t="s">
        <v>49</v>
      </c>
    </row>
    <row r="12" spans="1:14" ht="25.5" x14ac:dyDescent="0.25">
      <c r="A12" s="13" t="s">
        <v>76</v>
      </c>
      <c r="B12" s="16" t="s">
        <v>11</v>
      </c>
      <c r="F12" s="4" t="s">
        <v>50</v>
      </c>
    </row>
    <row r="13" spans="1:14" ht="25.5" x14ac:dyDescent="0.25">
      <c r="A13" s="13" t="s">
        <v>84</v>
      </c>
      <c r="B13" s="16" t="s">
        <v>12</v>
      </c>
      <c r="F13" s="4" t="s">
        <v>51</v>
      </c>
    </row>
    <row r="14" spans="1:14" x14ac:dyDescent="0.25">
      <c r="B14" s="4" t="s">
        <v>13</v>
      </c>
      <c r="F14" s="4" t="s">
        <v>52</v>
      </c>
    </row>
    <row r="15" spans="1:14" x14ac:dyDescent="0.25">
      <c r="B15" s="4" t="s">
        <v>14</v>
      </c>
      <c r="F15" s="4" t="s">
        <v>53</v>
      </c>
    </row>
    <row r="16" spans="1:14"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eulogio chavez</cp:lastModifiedBy>
  <dcterms:created xsi:type="dcterms:W3CDTF">2021-10-21T19:24:41Z</dcterms:created>
  <dcterms:modified xsi:type="dcterms:W3CDTF">2022-12-02T16:29:47Z</dcterms:modified>
  <cp:category>Mejor práctica</cp:category>
  <cp:contentStatus>Primera edición</cp:contentStatus>
</cp:coreProperties>
</file>