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<sst xmlns="http://schemas.openxmlformats.org/spreadsheetml/2006/main" uniqueCount="26">
  <si>
    <t>Company Comparison</t>
  </si>
  <si>
    <t>User Input</t>
  </si>
  <si>
    <t>Calculated</t>
  </si>
  <si>
    <t>Income</t>
  </si>
  <si>
    <t># of sides per year</t>
  </si>
  <si>
    <t>x</t>
  </si>
  <si>
    <t>average sales price</t>
  </si>
  <si>
    <t>=</t>
  </si>
  <si>
    <t>Annual Sales Volume</t>
  </si>
  <si>
    <t>Average Sales Commission per side</t>
  </si>
  <si>
    <t>Gross Commission</t>
  </si>
  <si>
    <t>Company A</t>
  </si>
  <si>
    <t>Homestead Ranch Realty</t>
  </si>
  <si>
    <t>Expense</t>
  </si>
  <si>
    <t>Commission Split 
(enter % you contribute to Broker)</t>
  </si>
  <si>
    <t>Enter the company cap here</t>
  </si>
  <si>
    <t>Franchise Fee</t>
  </si>
  <si>
    <r>
      <rPr>
        <b val="1"/>
        <sz val="12"/>
        <color indexed="8"/>
        <rFont val="Arial"/>
      </rPr>
      <t>Enter</t>
    </r>
    <r>
      <rPr>
        <b val="1"/>
        <i val="1"/>
        <sz val="12"/>
        <color indexed="8"/>
        <rFont val="Arial"/>
      </rPr>
      <t xml:space="preserve"> Annual</t>
    </r>
    <r>
      <rPr>
        <b val="1"/>
        <sz val="12"/>
        <color indexed="8"/>
        <rFont val="Arial"/>
      </rPr>
      <t xml:space="preserve"> Office/Desk Cost      </t>
    </r>
  </si>
  <si>
    <t>$199.00 Monthly</t>
  </si>
  <si>
    <t>(If you pay monthly, multiply the monthly amount by 12)</t>
  </si>
  <si>
    <t>.</t>
  </si>
  <si>
    <t>Transaction fee per side</t>
  </si>
  <si>
    <t xml:space="preserve">Other "annual" miscellaneous fees, like E&amp;O Insurance. </t>
  </si>
  <si>
    <t>$199.00 Yearly</t>
  </si>
  <si>
    <t>Total Expenses</t>
  </si>
  <si>
    <t>Bottom Line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</si>
</sst>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&quot;$&quot;* #,##0&quot; &quot;;&quot; &quot;&quot;$&quot;* (#,##0);&quot; &quot;&quot;$&quot;* &quot;-&quot;??&quot; &quot;"/>
    <numFmt numFmtId="60" formatCode="0.0%"/>
  </numFmts>
  <fonts count="14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8"/>
      <name val="Arial"/>
    </font>
    <font>
      <b val="1"/>
      <sz val="12"/>
      <color indexed="11"/>
      <name val="Arial"/>
    </font>
    <font>
      <b val="1"/>
      <sz val="12"/>
      <color indexed="14"/>
      <name val="Arial"/>
    </font>
    <font>
      <b val="1"/>
      <i val="1"/>
      <sz val="12"/>
      <color indexed="8"/>
      <name val="Arial"/>
    </font>
    <font>
      <b val="1"/>
      <sz val="14"/>
      <color indexed="15"/>
      <name val="Arial"/>
    </font>
    <font>
      <b val="1"/>
      <sz val="12"/>
      <color indexed="8"/>
      <name val="Arial"/>
    </font>
    <font>
      <b val="1"/>
      <sz val="14"/>
      <color indexed="14"/>
      <name val="Arial"/>
    </font>
    <font>
      <b val="1"/>
      <sz val="10"/>
      <color indexed="14"/>
      <name val="Arial"/>
    </font>
    <font>
      <sz val="10"/>
      <color indexed="14"/>
      <name val="Arial"/>
    </font>
    <font>
      <b val="1"/>
      <sz val="11"/>
      <color indexed="8"/>
      <name val="Arial"/>
    </font>
    <font>
      <b val="1"/>
      <sz val="14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4" fillId="3" borderId="4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4" borderId="4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5" fillId="2" borderId="1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49" fontId="7" fillId="5" borderId="9" applyNumberFormat="1" applyFont="1" applyFill="1" applyBorder="1" applyAlignment="1" applyProtection="0">
      <alignment horizontal="center" vertical="bottom"/>
    </xf>
    <xf numFmtId="0" fontId="7" fillId="5" borderId="10" applyNumberFormat="0" applyFont="1" applyFill="1" applyBorder="1" applyAlignment="1" applyProtection="0">
      <alignment horizontal="center" vertical="bottom"/>
    </xf>
    <xf numFmtId="0" fontId="7" fillId="5" borderId="11" applyNumberFormat="0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4" fillId="3" borderId="4" applyNumberFormat="1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horizontal="left" vertical="bottom"/>
    </xf>
    <xf numFmtId="0" fontId="8" fillId="2" borderId="1" applyNumberFormat="0" applyFont="1" applyFill="1" applyBorder="1" applyAlignment="1" applyProtection="0">
      <alignment horizontal="center" vertical="bottom"/>
    </xf>
    <xf numFmtId="49" fontId="0" fillId="2" borderId="15" applyNumberFormat="1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left" vertical="bottom"/>
    </xf>
    <xf numFmtId="59" fontId="4" fillId="3" borderId="4" applyNumberFormat="1" applyFont="1" applyFill="1" applyBorder="1" applyAlignment="1" applyProtection="0">
      <alignment horizontal="center" vertical="bottom"/>
    </xf>
    <xf numFmtId="59" fontId="8" fillId="2" borderId="1" applyNumberFormat="1" applyFont="1" applyFill="1" applyBorder="1" applyAlignment="1" applyProtection="0">
      <alignment horizontal="center" vertical="bottom"/>
    </xf>
    <xf numFmtId="59" fontId="0" fillId="4" borderId="4" applyNumberFormat="1" applyFont="1" applyFill="1" applyBorder="1" applyAlignment="1" applyProtection="0">
      <alignment vertical="bottom"/>
    </xf>
    <xf numFmtId="60" fontId="4" fillId="3" borderId="4" applyNumberFormat="1" applyFont="1" applyFill="1" applyBorder="1" applyAlignment="1" applyProtection="0">
      <alignment horizontal="center" vertical="bottom"/>
    </xf>
    <xf numFmtId="60" fontId="8" fillId="2" borderId="1" applyNumberFormat="1" applyFont="1" applyFill="1" applyBorder="1" applyAlignment="1" applyProtection="0">
      <alignment horizontal="center" vertical="bottom"/>
    </xf>
    <xf numFmtId="49" fontId="0" fillId="2" borderId="16" applyNumberFormat="1" applyFont="1" applyFill="1" applyBorder="1" applyAlignment="1" applyProtection="0">
      <alignment vertical="bottom"/>
    </xf>
    <xf numFmtId="59" fontId="0" fillId="4" borderId="17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center" vertical="bottom"/>
    </xf>
    <xf numFmtId="49" fontId="9" fillId="5" borderId="9" applyNumberFormat="1" applyFont="1" applyFill="1" applyBorder="1" applyAlignment="1" applyProtection="0">
      <alignment horizontal="center" vertical="bottom"/>
    </xf>
    <xf numFmtId="0" fontId="9" fillId="5" borderId="10" applyNumberFormat="0" applyFont="1" applyFill="1" applyBorder="1" applyAlignment="1" applyProtection="0">
      <alignment horizontal="center" vertical="bottom"/>
    </xf>
    <xf numFmtId="0" fontId="9" fillId="5" borderId="11" applyNumberFormat="0" applyFont="1" applyFill="1" applyBorder="1" applyAlignment="1" applyProtection="0">
      <alignment horizontal="center" vertical="bottom"/>
    </xf>
    <xf numFmtId="60" fontId="4" fillId="3" borderId="4" applyNumberFormat="1" applyFont="1" applyFill="1" applyBorder="1" applyAlignment="1" applyProtection="0">
      <alignment horizontal="right" vertical="bottom"/>
    </xf>
    <xf numFmtId="49" fontId="0" fillId="2" borderId="5" applyNumberFormat="1" applyFont="1" applyFill="1" applyBorder="1" applyAlignment="1" applyProtection="0">
      <alignment vertical="bottom" wrapText="1"/>
    </xf>
    <xf numFmtId="0" fontId="0" fillId="2" borderId="3" applyNumberFormat="0" applyFont="1" applyFill="1" applyBorder="1" applyAlignment="1" applyProtection="0">
      <alignment horizontal="center" vertical="bottom" wrapText="1"/>
    </xf>
    <xf numFmtId="59" fontId="8" fillId="4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 wrapText="1"/>
    </xf>
    <xf numFmtId="59" fontId="4" fillId="3" borderId="4" applyNumberFormat="1" applyFont="1" applyFill="1" applyBorder="1" applyAlignment="1" applyProtection="0">
      <alignment horizontal="right" vertical="bottom"/>
    </xf>
    <xf numFmtId="0" fontId="0" fillId="2" borderId="18" applyNumberFormat="0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center" vertical="bottom" wrapText="1"/>
    </xf>
    <xf numFmtId="0" fontId="0" fillId="2" borderId="3" applyNumberFormat="0" applyFont="1" applyFill="1" applyBorder="1" applyAlignment="1" applyProtection="0">
      <alignment vertical="bottom" wrapText="1"/>
    </xf>
    <xf numFmtId="0" fontId="0" fillId="2" borderId="19" applyNumberFormat="0" applyFont="1" applyFill="1" applyBorder="1" applyAlignment="1" applyProtection="0">
      <alignment vertical="bottom"/>
    </xf>
    <xf numFmtId="59" fontId="8" fillId="4" borderId="4" applyNumberFormat="1" applyFont="1" applyFill="1" applyBorder="1" applyAlignment="1" applyProtection="0">
      <alignment vertical="bottom"/>
    </xf>
    <xf numFmtId="59" fontId="8" fillId="2" borderId="5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59" fontId="4" fillId="2" borderId="6" applyNumberFormat="1" applyFont="1" applyFill="1" applyBorder="1" applyAlignment="1" applyProtection="0">
      <alignment horizontal="center" vertical="bottom"/>
    </xf>
    <xf numFmtId="49" fontId="10" fillId="2" borderId="1" applyNumberFormat="1" applyFont="1" applyFill="1" applyBorder="1" applyAlignment="1" applyProtection="0">
      <alignment horizontal="center" vertical="bottom" wrapText="1"/>
    </xf>
    <xf numFmtId="0" fontId="11" fillId="2" borderId="1" applyNumberFormat="0" applyFont="1" applyFill="1" applyBorder="1" applyAlignment="1" applyProtection="0">
      <alignment horizontal="center" vertical="bottom" wrapText="1"/>
    </xf>
    <xf numFmtId="0" fontId="6" fillId="2" borderId="1" applyNumberFormat="0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12" fillId="2" borderId="5" applyNumberFormat="1" applyFont="1" applyFill="1" applyBorder="1" applyAlignment="1" applyProtection="0">
      <alignment horizontal="center" vertical="top" wrapText="1"/>
    </xf>
    <xf numFmtId="0" fontId="0" fillId="2" borderId="1" applyNumberFormat="0" applyFont="1" applyFill="1" applyBorder="1" applyAlignment="1" applyProtection="0">
      <alignment horizontal="center" vertical="bottom" wrapText="1"/>
    </xf>
    <xf numFmtId="0" fontId="0" fillId="2" borderId="5" applyNumberFormat="0" applyFont="1" applyFill="1" applyBorder="1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bottom" wrapText="1"/>
    </xf>
    <xf numFmtId="59" fontId="4" fillId="2" borderId="1" applyNumberFormat="1" applyFont="1" applyFill="1" applyBorder="1" applyAlignment="1" applyProtection="0">
      <alignment horizontal="center" vertical="bottom"/>
    </xf>
    <xf numFmtId="59" fontId="9" fillId="4" borderId="17" applyNumberFormat="1" applyFont="1" applyFill="1" applyBorder="1" applyAlignment="1" applyProtection="0">
      <alignment horizontal="center" vertical="bottom"/>
    </xf>
    <xf numFmtId="49" fontId="9" fillId="2" borderId="12" applyNumberFormat="1" applyFont="1" applyFill="1" applyBorder="1" applyAlignment="1" applyProtection="0">
      <alignment horizontal="center" vertical="bottom" wrapText="1"/>
    </xf>
    <xf numFmtId="0" fontId="5" fillId="2" borderId="12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49" fontId="13" fillId="5" borderId="9" applyNumberFormat="1" applyFont="1" applyFill="1" applyBorder="1" applyAlignment="1" applyProtection="0">
      <alignment horizontal="center" vertical="bottom"/>
    </xf>
    <xf numFmtId="0" fontId="13" fillId="5" borderId="10" applyNumberFormat="0" applyFont="1" applyFill="1" applyBorder="1" applyAlignment="1" applyProtection="0">
      <alignment horizontal="center" vertical="bottom"/>
    </xf>
    <xf numFmtId="0" fontId="13" fillId="5" borderId="11" applyNumberFormat="0" applyFont="1" applyFill="1" applyBorder="1" applyAlignment="1" applyProtection="0">
      <alignment horizontal="center" vertical="bottom"/>
    </xf>
    <xf numFmtId="59" fontId="13" fillId="4" borderId="17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d4"/>
      <rgbColor rgb="ffffff99"/>
      <rgbColor rgb="ffccffff"/>
      <rgbColor rgb="ffdd0806"/>
      <rgbColor rgb="ff006411"/>
      <rgbColor rgb="ffc0c0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525462</xdr:colOff>
      <xdr:row>25</xdr:row>
      <xdr:rowOff>11445</xdr:rowOff>
    </xdr:from>
    <xdr:to>
      <xdr:col>4</xdr:col>
      <xdr:colOff>1842144</xdr:colOff>
      <xdr:row>26</xdr:row>
      <xdr:rowOff>132903</xdr:rowOff>
    </xdr:to>
    <xdr:grpSp>
      <xdr:nvGrpSpPr>
        <xdr:cNvPr id="4" name="Adjustment to cap variance"/>
        <xdr:cNvGrpSpPr/>
      </xdr:nvGrpSpPr>
      <xdr:grpSpPr>
        <a:xfrm>
          <a:off x="3776662" y="5745495"/>
          <a:ext cx="1316683" cy="369109"/>
          <a:chOff x="-14287" y="-19309"/>
          <a:chExt cx="1316682" cy="369107"/>
        </a:xfrm>
      </xdr:grpSpPr>
      <xdr:sp>
        <xdr:nvSpPr>
          <xdr:cNvPr id="2" name="Rectangle"/>
          <xdr:cNvSpPr/>
        </xdr:nvSpPr>
        <xdr:spPr>
          <a:xfrm>
            <a:off x="0" y="0"/>
            <a:ext cx="1288108" cy="209674"/>
          </a:xfrm>
          <a:prstGeom prst="rect">
            <a:avLst/>
          </a:prstGeom>
          <a:solidFill>
            <a:srgbClr val="FFFFFF"/>
          </a:solidFill>
          <a:ln w="9525" cap="flat">
            <a:solidFill>
              <a:srgbClr val="000000"/>
            </a:solidFill>
            <a:prstDash val="solid"/>
            <a:round/>
          </a:ln>
          <a:effectLst/>
        </xdr:spPr>
        <xdr:txBody>
          <a:bodyPr/>
          <a:lstStyle/>
          <a:p>
            <a:pPr/>
          </a:p>
        </xdr:txBody>
      </xdr:sp>
      <xdr:sp>
        <xdr:nvSpPr>
          <xdr:cNvPr id="3" name="Adjustment to cap variance"/>
          <xdr:cNvSpPr txBox="1"/>
        </xdr:nvSpPr>
        <xdr:spPr>
          <a:xfrm>
            <a:off x="-14288" y="-19310"/>
            <a:ext cx="1316683" cy="36910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22859" tIns="22859" rIns="22859" bIns="22859" numCol="1" anchor="t">
            <a:spAutoFit/>
          </a:bodyPr>
          <a:lstStyle/>
          <a:p>
            <a:pPr marL="0" marR="0" indent="0" algn="ctr" defTabSz="4572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0" baseline="0" cap="none" i="0" spc="0" strike="noStrike" sz="1000" u="none">
                <a:solidFill>
                  <a:srgbClr val="DD0806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b="0" baseline="0" cap="none" i="0" spc="0" strike="noStrike" sz="1000" u="none">
                <a:solidFill>
                  <a:srgbClr val="DD0806"/>
                </a:solidFill>
                <a:uFillTx/>
                <a:latin typeface="Arial"/>
                <a:ea typeface="Arial"/>
                <a:cs typeface="Arial"/>
                <a:sym typeface="Arial"/>
              </a:rPr>
              <a:t>Adjustment to cap variance</a:t>
            </a:r>
          </a:p>
        </xdr:txBody>
      </xdr:sp>
    </xdr:grpSp>
    <xdr:clientData/>
  </xdr:twoCellAnchor>
  <xdr:twoCellAnchor>
    <xdr:from>
      <xdr:col>3</xdr:col>
      <xdr:colOff>10766</xdr:colOff>
      <xdr:row>25</xdr:row>
      <xdr:rowOff>134549</xdr:rowOff>
    </xdr:from>
    <xdr:to>
      <xdr:col>4</xdr:col>
      <xdr:colOff>0</xdr:colOff>
      <xdr:row>25</xdr:row>
      <xdr:rowOff>144298</xdr:rowOff>
    </xdr:to>
    <xdr:sp>
      <xdr:nvSpPr>
        <xdr:cNvPr id="5" name="Line"/>
        <xdr:cNvSpPr/>
      </xdr:nvSpPr>
      <xdr:spPr>
        <a:xfrm flipH="1" flipV="1">
          <a:off x="2868266" y="5868599"/>
          <a:ext cx="382935" cy="975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1272530</xdr:colOff>
      <xdr:row>25</xdr:row>
      <xdr:rowOff>144300</xdr:rowOff>
    </xdr:from>
    <xdr:to>
      <xdr:col>5</xdr:col>
      <xdr:colOff>1043446</xdr:colOff>
      <xdr:row>25</xdr:row>
      <xdr:rowOff>144300</xdr:rowOff>
    </xdr:to>
    <xdr:sp>
      <xdr:nvSpPr>
        <xdr:cNvPr id="6" name="Line"/>
        <xdr:cNvSpPr/>
      </xdr:nvSpPr>
      <xdr:spPr>
        <a:xfrm>
          <a:off x="4523730" y="5878350"/>
          <a:ext cx="2653817" cy="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751644</xdr:colOff>
      <xdr:row>19</xdr:row>
      <xdr:rowOff>228600</xdr:rowOff>
    </xdr:from>
    <xdr:to>
      <xdr:col>2</xdr:col>
      <xdr:colOff>763053</xdr:colOff>
      <xdr:row>22</xdr:row>
      <xdr:rowOff>114975</xdr:rowOff>
    </xdr:to>
    <xdr:sp>
      <xdr:nvSpPr>
        <xdr:cNvPr id="7" name="Line"/>
        <xdr:cNvSpPr/>
      </xdr:nvSpPr>
      <xdr:spPr>
        <a:xfrm>
          <a:off x="2148644" y="4229099"/>
          <a:ext cx="11410" cy="562652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6</xdr:col>
      <xdr:colOff>717785</xdr:colOff>
      <xdr:row>20</xdr:row>
      <xdr:rowOff>92</xdr:rowOff>
    </xdr:from>
    <xdr:to>
      <xdr:col>6</xdr:col>
      <xdr:colOff>717785</xdr:colOff>
      <xdr:row>40</xdr:row>
      <xdr:rowOff>105715</xdr:rowOff>
    </xdr:to>
    <xdr:sp>
      <xdr:nvSpPr>
        <xdr:cNvPr id="8" name="Line"/>
        <xdr:cNvSpPr/>
      </xdr:nvSpPr>
      <xdr:spPr>
        <a:xfrm flipH="1">
          <a:off x="8134585" y="4229192"/>
          <a:ext cx="1" cy="4948134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42"/>
  <sheetViews>
    <sheetView workbookViewId="0" showGridLines="0" defaultGridColor="1"/>
  </sheetViews>
  <sheetFormatPr defaultColWidth="8.83333" defaultRowHeight="15.75" customHeight="1" outlineLevelRow="0" outlineLevelCol="0"/>
  <cols>
    <col min="1" max="1" width="1.5" style="1" customWidth="1"/>
    <col min="2" max="2" width="16.8516" style="1" customWidth="1"/>
    <col min="3" max="3" width="19.1719" style="1" customWidth="1"/>
    <col min="4" max="4" width="5.17188" style="1" customWidth="1"/>
    <col min="5" max="5" width="37.8516" style="1" customWidth="1"/>
    <col min="6" max="6" width="16.8516" style="1" customWidth="1"/>
    <col min="7" max="7" width="19.1719" style="1" customWidth="1"/>
    <col min="8" max="8" width="5.17188" style="1" customWidth="1"/>
    <col min="9" max="16384" width="8.85156" style="1" customWidth="1"/>
  </cols>
  <sheetData>
    <row r="1" ht="26.25" customHeight="1">
      <c r="A1" t="s" s="2">
        <v>0</v>
      </c>
      <c r="B1" s="3"/>
      <c r="C1" s="3"/>
      <c r="D1" s="3"/>
      <c r="E1" s="3"/>
      <c r="F1" s="3"/>
      <c r="G1" s="3"/>
      <c r="H1" s="4"/>
    </row>
    <row r="2" ht="15.75" customHeight="1">
      <c r="A2" s="4"/>
      <c r="B2" s="5"/>
      <c r="C2" s="4"/>
      <c r="D2" s="4"/>
      <c r="E2" s="4"/>
      <c r="F2" s="4"/>
      <c r="G2" s="4"/>
      <c r="H2" s="4"/>
    </row>
    <row r="3" ht="15.75" customHeight="1">
      <c r="A3" s="6"/>
      <c r="B3" t="s" s="7">
        <v>1</v>
      </c>
      <c r="C3" s="8"/>
      <c r="D3" s="4"/>
      <c r="E3" s="4"/>
      <c r="F3" s="4"/>
      <c r="G3" s="4"/>
      <c r="H3" s="4"/>
    </row>
    <row r="4" ht="15.75" customHeight="1">
      <c r="A4" s="6"/>
      <c r="B4" t="s" s="9">
        <v>2</v>
      </c>
      <c r="C4" s="8"/>
      <c r="D4" s="4"/>
      <c r="E4" s="4"/>
      <c r="F4" s="4"/>
      <c r="G4" s="4"/>
      <c r="H4" s="4"/>
    </row>
    <row r="5" ht="15.75" customHeight="1">
      <c r="A5" s="4"/>
      <c r="B5" s="10"/>
      <c r="C5" s="4"/>
      <c r="D5" s="4"/>
      <c r="E5" s="11"/>
      <c r="F5" s="4"/>
      <c r="G5" s="4"/>
      <c r="H5" s="4"/>
    </row>
    <row r="6" ht="16.5" customHeight="1">
      <c r="A6" s="4"/>
      <c r="B6" s="12"/>
      <c r="C6" s="13"/>
      <c r="D6" s="13"/>
      <c r="E6" s="12"/>
      <c r="F6" s="12"/>
      <c r="G6" s="12"/>
      <c r="H6" s="4"/>
    </row>
    <row r="7" ht="18.75" customHeight="1">
      <c r="A7" s="14"/>
      <c r="B7" t="s" s="15">
        <v>3</v>
      </c>
      <c r="C7" s="16"/>
      <c r="D7" s="16"/>
      <c r="E7" s="16"/>
      <c r="F7" s="16"/>
      <c r="G7" s="17"/>
      <c r="H7" s="18"/>
    </row>
    <row r="8" ht="15.75" customHeight="1">
      <c r="A8" s="4"/>
      <c r="B8" s="19"/>
      <c r="C8" s="20"/>
      <c r="D8" s="19"/>
      <c r="E8" s="19"/>
      <c r="F8" s="19"/>
      <c r="G8" s="19"/>
      <c r="H8" s="4"/>
    </row>
    <row r="9" ht="15.75" customHeight="1">
      <c r="A9" s="4"/>
      <c r="B9" s="6"/>
      <c r="C9" s="21">
        <v>5</v>
      </c>
      <c r="D9" s="8"/>
      <c r="E9" t="s" s="22">
        <v>4</v>
      </c>
      <c r="F9" s="4"/>
      <c r="G9" s="23"/>
      <c r="H9" s="4"/>
    </row>
    <row r="10" ht="15.75" customHeight="1">
      <c r="A10" s="4"/>
      <c r="B10" s="4"/>
      <c r="C10" t="s" s="24">
        <v>5</v>
      </c>
      <c r="D10" s="4"/>
      <c r="E10" s="25"/>
      <c r="F10" s="4"/>
      <c r="G10" s="23"/>
      <c r="H10" s="4"/>
    </row>
    <row r="11" ht="15.75" customHeight="1">
      <c r="A11" s="4"/>
      <c r="B11" s="6"/>
      <c r="C11" s="26">
        <v>230000</v>
      </c>
      <c r="D11" s="8"/>
      <c r="E11" t="s" s="22">
        <v>6</v>
      </c>
      <c r="F11" s="4"/>
      <c r="G11" s="27"/>
      <c r="H11" s="4"/>
    </row>
    <row r="12" ht="15.75" customHeight="1">
      <c r="A12" s="4"/>
      <c r="B12" s="4"/>
      <c r="C12" t="s" s="24">
        <v>7</v>
      </c>
      <c r="D12" s="4"/>
      <c r="E12" s="25"/>
      <c r="F12" s="4"/>
      <c r="G12" s="23"/>
      <c r="H12" s="4"/>
    </row>
    <row r="13" ht="15.75" customHeight="1">
      <c r="A13" s="4"/>
      <c r="B13" s="6"/>
      <c r="C13" s="28">
        <f>$C$9*$C$11</f>
        <v>1150000</v>
      </c>
      <c r="D13" s="8"/>
      <c r="E13" t="s" s="22">
        <v>8</v>
      </c>
      <c r="F13" s="4"/>
      <c r="G13" s="27"/>
      <c r="H13" s="4"/>
    </row>
    <row r="14" ht="15.75" customHeight="1">
      <c r="A14" s="4"/>
      <c r="B14" s="4"/>
      <c r="C14" t="s" s="24">
        <v>5</v>
      </c>
      <c r="D14" s="4"/>
      <c r="E14" s="25"/>
      <c r="F14" s="4"/>
      <c r="G14" s="23"/>
      <c r="H14" s="4"/>
    </row>
    <row r="15" ht="15.75" customHeight="1">
      <c r="A15" s="4"/>
      <c r="B15" s="6"/>
      <c r="C15" s="29">
        <v>0.028</v>
      </c>
      <c r="D15" s="8"/>
      <c r="E15" t="s" s="22">
        <v>9</v>
      </c>
      <c r="F15" s="4"/>
      <c r="G15" s="30"/>
      <c r="H15" s="4"/>
    </row>
    <row r="16" ht="16.5" customHeight="1">
      <c r="A16" s="4"/>
      <c r="B16" s="4"/>
      <c r="C16" t="s" s="31">
        <v>7</v>
      </c>
      <c r="D16" s="4"/>
      <c r="E16" s="25"/>
      <c r="F16" s="4"/>
      <c r="G16" s="23"/>
      <c r="H16" s="4"/>
    </row>
    <row r="17" ht="16.5" customHeight="1">
      <c r="A17" s="4"/>
      <c r="B17" s="14"/>
      <c r="C17" s="32">
        <f>$C$13*$C$15</f>
        <v>32200</v>
      </c>
      <c r="D17" s="18"/>
      <c r="E17" t="s" s="22">
        <v>10</v>
      </c>
      <c r="F17" s="4"/>
      <c r="G17" s="27"/>
      <c r="H17" s="4"/>
    </row>
    <row r="18" ht="15.75" customHeight="1">
      <c r="A18" s="4"/>
      <c r="B18" s="4"/>
      <c r="C18" s="19"/>
      <c r="D18" s="4"/>
      <c r="E18" s="4"/>
      <c r="F18" s="4"/>
      <c r="G18" s="4"/>
      <c r="H18" s="4"/>
    </row>
    <row r="19" ht="15.75" customHeight="1">
      <c r="A19" s="4"/>
      <c r="B19" s="4"/>
      <c r="C19" s="4"/>
      <c r="D19" s="4"/>
      <c r="E19" s="4"/>
      <c r="F19" s="4"/>
      <c r="G19" s="4"/>
      <c r="H19" s="4"/>
    </row>
    <row r="20" ht="18" customHeight="1">
      <c r="A20" s="4"/>
      <c r="B20" s="4"/>
      <c r="C20" t="s" s="33">
        <v>11</v>
      </c>
      <c r="D20" s="34"/>
      <c r="E20" s="4"/>
      <c r="F20" s="4"/>
      <c r="G20" t="s" s="33">
        <v>12</v>
      </c>
      <c r="H20" s="4"/>
    </row>
    <row r="21" ht="16.5" customHeight="1">
      <c r="A21" s="4"/>
      <c r="B21" s="12"/>
      <c r="C21" s="12"/>
      <c r="D21" s="12"/>
      <c r="E21" s="12"/>
      <c r="F21" s="12"/>
      <c r="G21" s="12"/>
      <c r="H21" s="4"/>
    </row>
    <row r="22" ht="18.75" customHeight="1">
      <c r="A22" s="14"/>
      <c r="B22" t="s" s="35">
        <v>13</v>
      </c>
      <c r="C22" s="36"/>
      <c r="D22" s="36"/>
      <c r="E22" s="36"/>
      <c r="F22" s="36"/>
      <c r="G22" s="37"/>
      <c r="H22" s="18"/>
    </row>
    <row r="23" ht="15.75" customHeight="1">
      <c r="A23" s="4"/>
      <c r="B23" s="20"/>
      <c r="C23" s="20"/>
      <c r="D23" s="19"/>
      <c r="E23" s="19"/>
      <c r="F23" s="20"/>
      <c r="G23" s="20"/>
      <c r="H23" s="4"/>
    </row>
    <row r="24" ht="39" customHeight="1">
      <c r="A24" s="6"/>
      <c r="B24" s="38">
        <v>0.3</v>
      </c>
      <c r="C24" s="28">
        <f>$C$17*$B$24</f>
        <v>9660</v>
      </c>
      <c r="D24" t="s" s="39">
        <v>14</v>
      </c>
      <c r="E24" s="40"/>
      <c r="F24" s="38">
        <v>0</v>
      </c>
      <c r="G24" s="41">
        <f>C$17*$F$24</f>
        <v>0</v>
      </c>
      <c r="H24" s="42"/>
    </row>
    <row r="25" ht="28.5" customHeight="1">
      <c r="A25" s="6"/>
      <c r="B25" s="43">
        <v>18000</v>
      </c>
      <c r="C25" s="44"/>
      <c r="D25" t="s" s="45">
        <v>15</v>
      </c>
      <c r="E25" s="46"/>
      <c r="F25" s="43">
        <v>0</v>
      </c>
      <c r="G25" s="44"/>
      <c r="H25" s="4"/>
    </row>
    <row r="26" ht="19.5" customHeight="1">
      <c r="A26" s="4"/>
      <c r="B26" s="47"/>
      <c r="C26" s="48">
        <f>IF(((($C$24)&lt;$B$25)),((0)),(($C$24)-$B$25)*-1)</f>
        <v>0</v>
      </c>
      <c r="D26" s="49"/>
      <c r="E26" s="23"/>
      <c r="F26" s="47"/>
      <c r="G26" s="28">
        <f>IF(((($G$24)&lt;$F$25)),((0)),(($G$24)-$F$25)*-1)</f>
        <v>0</v>
      </c>
      <c r="H26" s="8"/>
    </row>
    <row r="27" ht="16.6" customHeight="1">
      <c r="A27" s="6"/>
      <c r="B27" s="38">
        <v>0</v>
      </c>
      <c r="C27" s="28">
        <f>$C$17*$B$27</f>
        <v>0</v>
      </c>
      <c r="D27" t="s" s="39">
        <v>16</v>
      </c>
      <c r="E27" s="40"/>
      <c r="F27" s="38">
        <v>0</v>
      </c>
      <c r="G27" s="41">
        <f>$C$17*$F$27</f>
        <v>0</v>
      </c>
      <c r="H27" s="8"/>
    </row>
    <row r="28" ht="15.75" customHeight="1">
      <c r="A28" s="4"/>
      <c r="B28" s="10"/>
      <c r="C28" s="50"/>
      <c r="D28" s="4"/>
      <c r="E28" s="23"/>
      <c r="F28" s="10"/>
      <c r="G28" s="50"/>
      <c r="H28" s="4"/>
    </row>
    <row r="29" ht="15.75" customHeight="1">
      <c r="A29" s="4"/>
      <c r="B29" s="6"/>
      <c r="C29" s="26">
        <v>5000</v>
      </c>
      <c r="D29" t="s" s="51">
        <v>17</v>
      </c>
      <c r="E29" s="3"/>
      <c r="F29" t="s" s="52">
        <v>18</v>
      </c>
      <c r="G29" s="26">
        <v>2388</v>
      </c>
      <c r="H29" s="53"/>
    </row>
    <row r="30" ht="27.75" customHeight="1">
      <c r="A30" s="4"/>
      <c r="B30" s="4"/>
      <c r="C30" s="54"/>
      <c r="D30" t="s" s="55">
        <v>19</v>
      </c>
      <c r="E30" s="56"/>
      <c r="F30" s="4"/>
      <c r="G30" s="54"/>
      <c r="H30" s="57"/>
    </row>
    <row r="31" ht="15.75" customHeight="1">
      <c r="A31" s="4"/>
      <c r="B31" s="5"/>
      <c r="C31" t="s" s="58">
        <v>20</v>
      </c>
      <c r="D31" s="4"/>
      <c r="E31" s="23"/>
      <c r="F31" s="5"/>
      <c r="G31" s="5"/>
      <c r="H31" s="4"/>
    </row>
    <row r="32" ht="16.6" customHeight="1">
      <c r="A32" s="6"/>
      <c r="B32" s="43">
        <v>200</v>
      </c>
      <c r="C32" s="28">
        <f>$B$32*$C$9</f>
        <v>1000</v>
      </c>
      <c r="D32" t="s" s="39">
        <v>21</v>
      </c>
      <c r="E32" s="40"/>
      <c r="F32" s="43">
        <v>0</v>
      </c>
      <c r="G32" s="41">
        <f>$F$32*$C$9</f>
        <v>0</v>
      </c>
      <c r="H32" s="8"/>
    </row>
    <row r="33" ht="15.75" customHeight="1">
      <c r="A33" s="4"/>
      <c r="B33" s="10"/>
      <c r="C33" s="50"/>
      <c r="D33" s="4"/>
      <c r="E33" s="23"/>
      <c r="F33" s="10"/>
      <c r="G33" s="50"/>
      <c r="H33" s="4"/>
    </row>
    <row r="34" ht="16.6" customHeight="1">
      <c r="A34" s="4"/>
      <c r="B34" s="6"/>
      <c r="C34" s="26">
        <v>0</v>
      </c>
      <c r="D34" t="s" s="59">
        <v>22</v>
      </c>
      <c r="E34" s="60"/>
      <c r="F34" t="s" s="52">
        <v>23</v>
      </c>
      <c r="G34" s="26">
        <v>199</v>
      </c>
      <c r="H34" s="61"/>
    </row>
    <row r="35" ht="15.75" customHeight="1">
      <c r="A35" s="4"/>
      <c r="B35" s="4"/>
      <c r="C35" s="54"/>
      <c r="D35" s="62"/>
      <c r="E35" s="62"/>
      <c r="F35" s="4"/>
      <c r="G35" s="10"/>
      <c r="H35" s="4"/>
    </row>
    <row r="36" ht="15.75" customHeight="1">
      <c r="A36" s="4"/>
      <c r="B36" s="4"/>
      <c r="C36" s="63"/>
      <c r="D36" s="63"/>
      <c r="E36" s="62"/>
      <c r="F36" s="4"/>
      <c r="G36" s="4"/>
      <c r="H36" s="4"/>
    </row>
    <row r="37" ht="16.5" customHeight="1">
      <c r="A37" s="4"/>
      <c r="B37" s="4"/>
      <c r="C37" s="12"/>
      <c r="D37" s="4"/>
      <c r="E37" s="4"/>
      <c r="F37" s="4"/>
      <c r="G37" s="12"/>
      <c r="H37" s="4"/>
    </row>
    <row r="38" ht="19.5" customHeight="1">
      <c r="A38" s="4"/>
      <c r="B38" s="14"/>
      <c r="C38" s="64">
        <f>C24+C26+C27+C29+C32+C34</f>
        <v>15660</v>
      </c>
      <c r="D38" t="s" s="65">
        <v>24</v>
      </c>
      <c r="E38" s="60"/>
      <c r="F38" s="14"/>
      <c r="G38" s="64">
        <f>G24+G27+G26+G29+G32+G34</f>
        <v>2587</v>
      </c>
      <c r="H38" s="66"/>
    </row>
    <row r="39" ht="16.5" customHeight="1">
      <c r="A39" s="4"/>
      <c r="B39" s="12"/>
      <c r="C39" s="67"/>
      <c r="D39" s="12"/>
      <c r="E39" s="12"/>
      <c r="F39" s="12"/>
      <c r="G39" s="67"/>
      <c r="H39" s="4"/>
    </row>
    <row r="40" ht="18.75" customHeight="1">
      <c r="A40" s="14"/>
      <c r="B40" t="s" s="68">
        <v>25</v>
      </c>
      <c r="C40" s="69"/>
      <c r="D40" s="69"/>
      <c r="E40" s="69"/>
      <c r="F40" s="69"/>
      <c r="G40" s="70"/>
      <c r="H40" s="18"/>
    </row>
    <row r="41" ht="16.5" customHeight="1">
      <c r="A41" s="4"/>
      <c r="B41" s="19"/>
      <c r="C41" s="67"/>
      <c r="D41" s="19"/>
      <c r="E41" s="19"/>
      <c r="F41" s="19"/>
      <c r="G41" s="67"/>
      <c r="H41" s="4"/>
    </row>
    <row r="42" ht="18.75" customHeight="1">
      <c r="A42" s="4"/>
      <c r="B42" s="14"/>
      <c r="C42" s="71">
        <f>C17-C38</f>
        <v>16540</v>
      </c>
      <c r="D42" s="72"/>
      <c r="E42" s="4"/>
      <c r="F42" s="14"/>
      <c r="G42" s="71">
        <f>C17-G38</f>
        <v>29613</v>
      </c>
      <c r="H42" s="18"/>
    </row>
  </sheetData>
  <mergeCells count="12">
    <mergeCell ref="A1:G1"/>
    <mergeCell ref="B7:G7"/>
    <mergeCell ref="B22:G22"/>
    <mergeCell ref="B40:G40"/>
    <mergeCell ref="D24:E24"/>
    <mergeCell ref="D25:E25"/>
    <mergeCell ref="D27:E27"/>
    <mergeCell ref="D29:E29"/>
    <mergeCell ref="D32:E32"/>
    <mergeCell ref="D34:E35"/>
    <mergeCell ref="D30:E30"/>
    <mergeCell ref="D38:E38"/>
  </mergeCells>
  <pageMargins left="0.28" right="0.32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