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300" yWindow="84" windowWidth="11460" windowHeight="8232" activeTab="1"/>
  </bookViews>
  <sheets>
    <sheet name="Income Expense" sheetId="1" r:id="rId1"/>
    <sheet name="Balance Sheet" sheetId="2" r:id="rId2"/>
    <sheet name="Debt Payoff" sheetId="4" r:id="rId3"/>
    <sheet name="Sheet1" sheetId="5" r:id="rId4"/>
  </sheets>
  <calcPr calcId="144525"/>
</workbook>
</file>

<file path=xl/calcChain.xml><?xml version="1.0" encoding="utf-8"?>
<calcChain xmlns="http://schemas.openxmlformats.org/spreadsheetml/2006/main">
  <c r="F30" i="4" l="1"/>
  <c r="J46" i="1"/>
  <c r="E29" i="4"/>
  <c r="E17" i="4"/>
  <c r="F36" i="1"/>
  <c r="F35" i="1"/>
  <c r="D35" i="1"/>
  <c r="F34" i="1"/>
  <c r="D34" i="1"/>
  <c r="A17" i="5"/>
  <c r="B17" i="5"/>
  <c r="C17" i="5"/>
  <c r="D17" i="5"/>
  <c r="E17" i="5"/>
  <c r="F17" i="5"/>
  <c r="G17" i="5"/>
  <c r="H17" i="5"/>
  <c r="I17" i="5"/>
  <c r="J17" i="5"/>
  <c r="K2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F27" i="1"/>
  <c r="J27" i="1"/>
  <c r="D27" i="1"/>
  <c r="K17" i="5" l="1"/>
  <c r="D17" i="4"/>
  <c r="F17" i="4"/>
  <c r="D29" i="4"/>
  <c r="F29" i="4"/>
  <c r="F18" i="4" l="1"/>
  <c r="D46" i="1"/>
  <c r="J4" i="1" l="1"/>
  <c r="D36" i="1" s="1"/>
  <c r="F46" i="1"/>
</calcChain>
</file>

<file path=xl/sharedStrings.xml><?xml version="1.0" encoding="utf-8"?>
<sst xmlns="http://schemas.openxmlformats.org/spreadsheetml/2006/main" count="168" uniqueCount="132">
  <si>
    <t>Household Budget (Self Calculating)</t>
  </si>
  <si>
    <r>
      <rPr>
        <sz val="14"/>
        <color theme="1"/>
        <rFont val="Calibri"/>
        <family val="2"/>
        <scheme val="minor"/>
      </rPr>
      <t>Month/Year</t>
    </r>
    <r>
      <rPr>
        <sz val="11"/>
        <color theme="1"/>
        <rFont val="Calibri"/>
        <family val="2"/>
        <scheme val="minor"/>
      </rPr>
      <t xml:space="preserve"> __________________________</t>
    </r>
  </si>
  <si>
    <t>Total Months Income</t>
  </si>
  <si>
    <t>Savings Goal</t>
  </si>
  <si>
    <t>Escrow Goal</t>
  </si>
  <si>
    <t>Net Remaining</t>
  </si>
  <si>
    <t>Bill Period End</t>
  </si>
  <si>
    <t>Mortgage or Rent</t>
  </si>
  <si>
    <t>Bill Due</t>
  </si>
  <si>
    <t>Paid</t>
  </si>
  <si>
    <t>Date Paid</t>
  </si>
  <si>
    <t>____</t>
  </si>
  <si>
    <t>Gas</t>
  </si>
  <si>
    <t>Electric</t>
  </si>
  <si>
    <t>Oil - Furnace</t>
  </si>
  <si>
    <t>Water</t>
  </si>
  <si>
    <t>Trash</t>
  </si>
  <si>
    <t>Internet</t>
  </si>
  <si>
    <t>Cable/Satellite</t>
  </si>
  <si>
    <t>Phone</t>
  </si>
  <si>
    <t>Interest</t>
  </si>
  <si>
    <t>Equity Line of Credit</t>
  </si>
  <si>
    <t>Credit Card Payment 1</t>
  </si>
  <si>
    <t>Credit Card Payment 2</t>
  </si>
  <si>
    <t>Car Payment 1</t>
  </si>
  <si>
    <t>Car Payment 2</t>
  </si>
  <si>
    <t>Child Support 1</t>
  </si>
  <si>
    <t>Liens - IRS, Court, Parking</t>
  </si>
  <si>
    <t>Bail Bonds</t>
  </si>
  <si>
    <t>Clothing/Cleaners added</t>
  </si>
  <si>
    <t xml:space="preserve">Home Repairs added </t>
  </si>
  <si>
    <t>Tithes of any kind 10%</t>
  </si>
  <si>
    <t>Entertainment/Eat Out..</t>
  </si>
  <si>
    <t>Gasoline added</t>
  </si>
  <si>
    <t>Other - List</t>
  </si>
  <si>
    <t>TOTAL - from NET checking</t>
  </si>
  <si>
    <t>IRS Taxs set aside</t>
  </si>
  <si>
    <t>Over/Under Budget</t>
  </si>
  <si>
    <t>Enter Amt</t>
  </si>
  <si>
    <t>PUT TOWARDS FUTURE BILLS SAVINGS</t>
  </si>
  <si>
    <t>Auto Insurance</t>
  </si>
  <si>
    <t>Home Insurance</t>
  </si>
  <si>
    <t>Life Insurance</t>
  </si>
  <si>
    <t>Car Registration</t>
  </si>
  <si>
    <t>Car Repairs</t>
  </si>
  <si>
    <t>Home Purchases</t>
  </si>
  <si>
    <t>Months Due</t>
  </si>
  <si>
    <t>Period</t>
  </si>
  <si>
    <t>Bi-Annual</t>
  </si>
  <si>
    <t>Annual</t>
  </si>
  <si>
    <t xml:space="preserve">Note: Where you see "0" or #VALUE!, there is a formula built in. If you want that formula to work, don't put anything in those boxes. </t>
  </si>
  <si>
    <t>Household Balance Sheet</t>
  </si>
  <si>
    <t>Date:</t>
  </si>
  <si>
    <t>Balance</t>
  </si>
  <si>
    <t>Goal Balance</t>
  </si>
  <si>
    <t>Bank account 1</t>
  </si>
  <si>
    <t>Bank account 2</t>
  </si>
  <si>
    <t>Bank account 3</t>
  </si>
  <si>
    <t>Other Asset Account 1</t>
  </si>
  <si>
    <t>Other Asset Account 2</t>
  </si>
  <si>
    <t>Other Asset Account 3</t>
  </si>
  <si>
    <t>Net Cash Assets</t>
  </si>
  <si>
    <t>Credit Card 1</t>
  </si>
  <si>
    <t>Term</t>
  </si>
  <si>
    <t>Payment</t>
  </si>
  <si>
    <t>Credit Card 2</t>
  </si>
  <si>
    <t>Loan/Other Liability</t>
  </si>
  <si>
    <t>Net Liabilities</t>
  </si>
  <si>
    <t xml:space="preserve">Where are you financially?  The less liabilities you have the better you can take on debt for investments like Real Estate or Business Assets </t>
  </si>
  <si>
    <t>Set Aside 25% Taxes - other</t>
  </si>
  <si>
    <t>Monthly</t>
  </si>
  <si>
    <t>TOTAL Escrow</t>
  </si>
  <si>
    <t>Total Month Estimate</t>
  </si>
  <si>
    <t>Total</t>
  </si>
  <si>
    <t>Total Debt + Mortage</t>
  </si>
  <si>
    <t>House 3</t>
  </si>
  <si>
    <t>House 2</t>
  </si>
  <si>
    <t>cut off 13 years from a 30 year mortgage</t>
  </si>
  <si>
    <t>House 1</t>
  </si>
  <si>
    <t xml:space="preserve">Pay mortgage on BI-WEEKLY plan and </t>
  </si>
  <si>
    <t xml:space="preserve">Reference for above cacluation.  </t>
  </si>
  <si>
    <t>% Rate</t>
  </si>
  <si>
    <t>Mortgage Debt</t>
  </si>
  <si>
    <t>Total debt payments</t>
  </si>
  <si>
    <t>Student Loan</t>
  </si>
  <si>
    <t>Car Loan</t>
  </si>
  <si>
    <t>1st Debt pay-off</t>
  </si>
  <si>
    <t>1st Payoff</t>
  </si>
  <si>
    <t>Total Amount to pay</t>
  </si>
  <si>
    <t>Personal Loan</t>
  </si>
  <si>
    <t>For Debt Payment</t>
  </si>
  <si>
    <t>Credit Card</t>
  </si>
  <si>
    <t>Extra</t>
  </si>
  <si>
    <t>Available Extra Money</t>
  </si>
  <si>
    <t>Total Minimum</t>
  </si>
  <si>
    <t>Income - Available</t>
  </si>
  <si>
    <t>Rate %</t>
  </si>
  <si>
    <t>Debt</t>
  </si>
  <si>
    <t>Name</t>
  </si>
  <si>
    <t>Available</t>
  </si>
  <si>
    <t>Household</t>
  </si>
  <si>
    <t>Minimum</t>
  </si>
  <si>
    <t>Current</t>
  </si>
  <si>
    <t>Non-Mortgage</t>
  </si>
  <si>
    <t xml:space="preserve">Account </t>
  </si>
  <si>
    <r>
      <t xml:space="preserve">Order Debts by </t>
    </r>
    <r>
      <rPr>
        <b/>
        <u/>
        <sz val="11"/>
        <color theme="6" tint="-0.499984740745262"/>
        <rFont val="Calibri"/>
        <family val="2"/>
        <scheme val="minor"/>
      </rPr>
      <t>$Amount</t>
    </r>
    <r>
      <rPr>
        <b/>
        <sz val="11"/>
        <color theme="6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smallest to largest or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u/>
        <sz val="11"/>
        <color rgb="FFFF0000"/>
        <rFont val="Calibri"/>
        <family val="2"/>
        <scheme val="minor"/>
      </rPr>
      <t>%Rate</t>
    </r>
    <r>
      <rPr>
        <b/>
        <sz val="11"/>
        <color theme="1"/>
        <rFont val="Calibri"/>
        <family val="2"/>
        <scheme val="minor"/>
      </rPr>
      <t xml:space="preserve"> Largest to smallest</t>
    </r>
  </si>
  <si>
    <t>Over/Under $</t>
  </si>
  <si>
    <t>TOTAL</t>
  </si>
  <si>
    <t>Wire Transfers</t>
  </si>
  <si>
    <t>Groceries</t>
  </si>
  <si>
    <t xml:space="preserve">Eat Out </t>
  </si>
  <si>
    <t>Auto Rep</t>
  </si>
  <si>
    <t>Travel</t>
  </si>
  <si>
    <t>Cloths</t>
  </si>
  <si>
    <t>Home Rep</t>
  </si>
  <si>
    <t>USPS</t>
  </si>
  <si>
    <t>1 6.93</t>
  </si>
  <si>
    <t>INSURanc</t>
  </si>
  <si>
    <t>ENT</t>
  </si>
  <si>
    <t>Budgeted</t>
  </si>
  <si>
    <t>Family Fund 10%</t>
  </si>
  <si>
    <t>DEBT SNOWBALL</t>
  </si>
  <si>
    <t>MIN</t>
  </si>
  <si>
    <t>Remainder</t>
  </si>
  <si>
    <t>for debts</t>
  </si>
  <si>
    <t xml:space="preserve">% Highest paid off 1st </t>
  </si>
  <si>
    <t>Remaining</t>
  </si>
  <si>
    <t xml:space="preserve">Put this in </t>
  </si>
  <si>
    <t>Highest %</t>
  </si>
  <si>
    <t>Snowball</t>
  </si>
  <si>
    <t>from Income Expense</t>
  </si>
  <si>
    <t>If you have a mortgage this is separate from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</si>
</sst>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-409]mmm\-yy;@"/>
    <numFmt numFmtId="165" formatCode="[$-409]d\-mmm;@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u/>
      <sz val="11"/>
      <color theme="6" tint="-0.499984740745262"/>
      <name val="Calibri"/>
      <family val="2"/>
      <scheme val="minor"/>
    </font>
    <font>
      <b/>
      <sz val="11"/>
      <color theme="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0" fillId="2" borderId="0" xfId="0" applyFill="1"/>
    <xf numFmtId="0" fontId="7" fillId="3" borderId="0" xfId="0" applyFont="1" applyFill="1" applyAlignment="1">
      <alignment horizontal="center" vertical="top" wrapText="1"/>
    </xf>
    <xf numFmtId="0" fontId="0" fillId="3" borderId="0" xfId="0" applyFill="1"/>
    <xf numFmtId="0" fontId="7" fillId="4" borderId="0" xfId="0" applyFont="1" applyFill="1" applyAlignment="1">
      <alignment horizontal="center" vertical="top" wrapText="1"/>
    </xf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5" borderId="0" xfId="0" applyFont="1" applyFill="1"/>
    <xf numFmtId="0" fontId="0" fillId="5" borderId="0" xfId="0" applyFill="1"/>
    <xf numFmtId="0" fontId="0" fillId="5" borderId="0" xfId="0" applyFill="1" applyAlignment="1"/>
    <xf numFmtId="0" fontId="1" fillId="3" borderId="0" xfId="0" applyFont="1" applyFill="1"/>
    <xf numFmtId="0" fontId="1" fillId="2" borderId="0" xfId="0" applyFont="1" applyFill="1"/>
    <xf numFmtId="164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2" borderId="0" xfId="0" applyFill="1" applyAlignment="1"/>
    <xf numFmtId="0" fontId="0" fillId="2" borderId="0" xfId="0" applyFont="1" applyFill="1"/>
    <xf numFmtId="0" fontId="0" fillId="2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0" xfId="0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4" xfId="0" applyBorder="1"/>
    <xf numFmtId="0" fontId="11" fillId="0" borderId="0" xfId="0" applyFont="1"/>
    <xf numFmtId="0" fontId="0" fillId="0" borderId="4" xfId="0" applyBorder="1" applyAlignment="1">
      <alignment horizontal="center"/>
    </xf>
    <xf numFmtId="0" fontId="3" fillId="4" borderId="0" xfId="0" applyFont="1" applyFill="1"/>
    <xf numFmtId="0" fontId="3" fillId="7" borderId="0" xfId="0" applyFont="1" applyFill="1"/>
    <xf numFmtId="0" fontId="11" fillId="0" borderId="4" xfId="0" applyFont="1" applyBorder="1"/>
    <xf numFmtId="0" fontId="0" fillId="0" borderId="5" xfId="0" applyBorder="1" applyAlignment="1">
      <alignment horizontal="right"/>
    </xf>
    <xf numFmtId="0" fontId="3" fillId="4" borderId="0" xfId="0" applyFont="1" applyFill="1" applyAlignment="1">
      <alignment horizontal="left"/>
    </xf>
    <xf numFmtId="0" fontId="0" fillId="4" borderId="0" xfId="0" applyFill="1"/>
    <xf numFmtId="0" fontId="3" fillId="4" borderId="0" xfId="0" applyFont="1" applyFill="1" applyAlignment="1">
      <alignment horizontal="right"/>
    </xf>
    <xf numFmtId="2" fontId="0" fillId="3" borderId="4" xfId="0" applyNumberFormat="1" applyFill="1" applyBorder="1"/>
    <xf numFmtId="2" fontId="0" fillId="3" borderId="5" xfId="0" applyNumberFormat="1" applyFill="1" applyBorder="1"/>
    <xf numFmtId="2" fontId="0" fillId="3" borderId="0" xfId="0" applyNumberFormat="1" applyFill="1" applyBorder="1"/>
    <xf numFmtId="0" fontId="0" fillId="9" borderId="0" xfId="0" applyFill="1"/>
    <xf numFmtId="0" fontId="0" fillId="10" borderId="0" xfId="0" applyFill="1"/>
    <xf numFmtId="44" fontId="0" fillId="11" borderId="0" xfId="0" applyNumberFormat="1" applyFill="1"/>
    <xf numFmtId="0" fontId="0" fillId="11" borderId="0" xfId="0" applyFill="1"/>
    <xf numFmtId="44" fontId="0" fillId="10" borderId="0" xfId="0" applyNumberFormat="1" applyFill="1"/>
    <xf numFmtId="10" fontId="0" fillId="11" borderId="0" xfId="0" applyNumberFormat="1" applyFill="1"/>
    <xf numFmtId="0" fontId="1" fillId="10" borderId="0" xfId="0" applyFont="1" applyFill="1"/>
    <xf numFmtId="0" fontId="1" fillId="11" borderId="0" xfId="0" applyFont="1" applyFill="1"/>
    <xf numFmtId="44" fontId="0" fillId="0" borderId="0" xfId="0" applyNumberFormat="1"/>
    <xf numFmtId="44" fontId="0" fillId="12" borderId="0" xfId="0" applyNumberFormat="1" applyFill="1"/>
    <xf numFmtId="0" fontId="0" fillId="12" borderId="0" xfId="0" applyFill="1"/>
    <xf numFmtId="0" fontId="1" fillId="12" borderId="0" xfId="0" applyFont="1" applyFill="1"/>
    <xf numFmtId="10" fontId="0" fillId="12" borderId="0" xfId="0" applyNumberFormat="1" applyFill="1"/>
    <xf numFmtId="0" fontId="0" fillId="13" borderId="0" xfId="0" applyFill="1"/>
    <xf numFmtId="0" fontId="1" fillId="13" borderId="0" xfId="0" applyFont="1" applyFill="1"/>
    <xf numFmtId="44" fontId="13" fillId="13" borderId="0" xfId="0" applyNumberFormat="1" applyFont="1" applyFill="1"/>
    <xf numFmtId="0" fontId="0" fillId="14" borderId="0" xfId="0" applyFill="1"/>
    <xf numFmtId="44" fontId="0" fillId="14" borderId="0" xfId="0" applyNumberFormat="1" applyFill="1"/>
    <xf numFmtId="0" fontId="1" fillId="14" borderId="0" xfId="0" applyFont="1" applyFill="1"/>
    <xf numFmtId="44" fontId="14" fillId="14" borderId="0" xfId="0" applyNumberFormat="1" applyFont="1" applyFill="1"/>
    <xf numFmtId="44" fontId="6" fillId="14" borderId="0" xfId="0" applyNumberFormat="1" applyFont="1" applyFill="1"/>
    <xf numFmtId="0" fontId="4" fillId="0" borderId="0" xfId="0" applyFont="1" applyAlignment="1">
      <alignment horizontal="center"/>
    </xf>
    <xf numFmtId="0" fontId="0" fillId="0" borderId="0" xfId="0" applyAlignment="1"/>
    <xf numFmtId="0" fontId="9" fillId="6" borderId="0" xfId="0" applyFont="1" applyFill="1" applyAlignment="1">
      <alignment vertical="top" wrapText="1"/>
    </xf>
    <xf numFmtId="0" fontId="9" fillId="6" borderId="0" xfId="0" applyFont="1" applyFill="1" applyAlignment="1">
      <alignment vertical="top"/>
    </xf>
    <xf numFmtId="0" fontId="6" fillId="5" borderId="1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3" fillId="4" borderId="0" xfId="0" applyFont="1" applyFill="1" applyAlignment="1">
      <alignment horizontal="left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  <xf numFmtId="0" fontId="1" fillId="13" borderId="0" xfId="0" applyFont="1" applyFill="1" applyAlignment="1"/>
    <xf numFmtId="0" fontId="1" fillId="0" borderId="0" xfId="0" applyFont="1" applyAlignment="1"/>
    <xf numFmtId="0" fontId="1" fillId="10" borderId="0" xfId="0" applyFont="1" applyFill="1" applyAlignment="1"/>
    <xf numFmtId="0" fontId="1" fillId="14" borderId="0" xfId="0" applyFont="1" applyFill="1" applyAlignment="1"/>
    <xf numFmtId="0" fontId="0" fillId="14" borderId="0" xfId="0" applyFill="1" applyAlignment="1"/>
    <xf numFmtId="2" fontId="0" fillId="15" borderId="0" xfId="0" applyNumberFormat="1" applyFill="1" applyAlignment="1">
      <alignment horizontal="center"/>
    </xf>
    <xf numFmtId="39" fontId="0" fillId="15" borderId="0" xfId="0" applyNumberFormat="1" applyFill="1" applyAlignment="1"/>
    <xf numFmtId="44" fontId="0" fillId="15" borderId="0" xfId="0" applyNumberFormat="1" applyFill="1" applyAlignment="1">
      <alignment horizontal="center"/>
    </xf>
    <xf numFmtId="44" fontId="0" fillId="2" borderId="0" xfId="0" applyNumberFormat="1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44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7" xfId="0" applyFill="1" applyBorder="1" applyAlignment="1"/>
    <xf numFmtId="44" fontId="0" fillId="2" borderId="8" xfId="0" applyNumberFormat="1" applyFill="1" applyBorder="1" applyAlignment="1">
      <alignment horizontal="center"/>
    </xf>
    <xf numFmtId="165" fontId="0" fillId="2" borderId="9" xfId="0" applyNumberFormat="1" applyFill="1" applyBorder="1" applyAlignment="1">
      <alignment horizontal="center"/>
    </xf>
    <xf numFmtId="44" fontId="0" fillId="2" borderId="9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/>
    <xf numFmtId="44" fontId="0" fillId="2" borderId="1" xfId="0" applyNumberFormat="1" applyFill="1" applyBorder="1" applyAlignment="1">
      <alignment horizontal="center"/>
    </xf>
    <xf numFmtId="10" fontId="12" fillId="8" borderId="4" xfId="0" applyNumberFormat="1" applyFont="1" applyFill="1" applyBorder="1"/>
    <xf numFmtId="10" fontId="12" fillId="8" borderId="5" xfId="0" applyNumberFormat="1" applyFont="1" applyFill="1" applyBorder="1"/>
    <xf numFmtId="165" fontId="0" fillId="2" borderId="6" xfId="0" applyNumberForma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44" fontId="8" fillId="2" borderId="6" xfId="0" applyNumberFormat="1" applyFont="1" applyFill="1" applyBorder="1"/>
    <xf numFmtId="44" fontId="0" fillId="2" borderId="7" xfId="0" applyNumberFormat="1" applyFill="1" applyBorder="1"/>
    <xf numFmtId="44" fontId="0" fillId="2" borderId="8" xfId="0" applyNumberFormat="1" applyFill="1" applyBorder="1" applyAlignment="1"/>
    <xf numFmtId="44" fontId="0" fillId="2" borderId="2" xfId="0" applyNumberFormat="1" applyFill="1" applyBorder="1"/>
    <xf numFmtId="44" fontId="0" fillId="2" borderId="9" xfId="0" applyNumberFormat="1" applyFill="1" applyBorder="1"/>
    <xf numFmtId="44" fontId="0" fillId="2" borderId="2" xfId="0" applyNumberFormat="1" applyFill="1" applyBorder="1" applyAlignment="1">
      <alignment horizontal="center"/>
    </xf>
    <xf numFmtId="44" fontId="0" fillId="2" borderId="7" xfId="0" applyNumberFormat="1" applyFill="1" applyBorder="1" applyAlignment="1"/>
    <xf numFmtId="44" fontId="0" fillId="2" borderId="9" xfId="0" applyNumberFormat="1" applyFill="1" applyBorder="1" applyAlignment="1"/>
    <xf numFmtId="44" fontId="0" fillId="2" borderId="1" xfId="0" applyNumberFormat="1" applyFill="1" applyBorder="1" applyAlignment="1"/>
    <xf numFmtId="44" fontId="0" fillId="15" borderId="0" xfId="0" applyNumberFormat="1" applyFill="1" applyBorder="1" applyAlignment="1">
      <alignment horizontal="center"/>
    </xf>
    <xf numFmtId="44" fontId="0" fillId="15" borderId="0" xfId="0" applyNumberFormat="1" applyFill="1" applyAlignment="1"/>
    <xf numFmtId="44" fontId="12" fillId="5" borderId="0" xfId="0" applyNumberFormat="1" applyFont="1" applyFill="1" applyAlignment="1"/>
    <xf numFmtId="44" fontId="12" fillId="5" borderId="0" xfId="0" applyNumberFormat="1" applyFont="1" applyFill="1"/>
    <xf numFmtId="2" fontId="12" fillId="0" borderId="0" xfId="0" applyNumberFormat="1" applyFont="1"/>
    <xf numFmtId="2" fontId="0" fillId="15" borderId="0" xfId="0" applyNumberFormat="1" applyFill="1"/>
    <xf numFmtId="0" fontId="0" fillId="0" borderId="0" xfId="0" applyFont="1"/>
    <xf numFmtId="2" fontId="19" fillId="4" borderId="0" xfId="0" applyNumberFormat="1" applyFont="1" applyFill="1"/>
    <xf numFmtId="44" fontId="0" fillId="4" borderId="0" xfId="0" applyNumberFormat="1" applyFill="1"/>
    <xf numFmtId="44" fontId="0" fillId="16" borderId="0" xfId="0" applyNumberFormat="1" applyFill="1"/>
    <xf numFmtId="44" fontId="20" fillId="12" borderId="0" xfId="0" applyNumberFormat="1" applyFont="1" applyFill="1"/>
    <xf numFmtId="10" fontId="22" fillId="12" borderId="0" xfId="0" applyNumberFormat="1" applyFont="1" applyFill="1"/>
    <xf numFmtId="44" fontId="21" fillId="12" borderId="0" xfId="0" applyNumberFormat="1" applyFont="1" applyFill="1"/>
    <xf numFmtId="44" fontId="22" fillId="12" borderId="0" xfId="0" applyNumberFormat="1" applyFont="1" applyFill="1"/>
    <xf numFmtId="0" fontId="21" fillId="12" borderId="0" xfId="0" applyFont="1" applyFill="1"/>
    <xf numFmtId="0" fontId="21" fillId="0" borderId="0" xfId="0" applyFont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Layout" topLeftCell="A18" zoomScale="90" zoomScaleNormal="100" zoomScalePageLayoutView="90" workbookViewId="0">
      <selection activeCell="J46" sqref="J46"/>
    </sheetView>
  </sheetViews>
  <sheetFormatPr defaultRowHeight="14.4" x14ac:dyDescent="0.3"/>
  <cols>
    <col min="1" max="1" width="22.5546875" customWidth="1"/>
    <col min="2" max="2" width="12.109375" customWidth="1"/>
    <col min="3" max="3" width="9.5546875" customWidth="1"/>
    <col min="4" max="4" width="11.33203125" customWidth="1"/>
    <col min="5" max="5" width="1.5546875" customWidth="1"/>
    <col min="6" max="6" width="11" customWidth="1"/>
    <col min="7" max="7" width="1.77734375" customWidth="1"/>
    <col min="8" max="8" width="9.6640625" customWidth="1"/>
    <col min="9" max="9" width="1.6640625" customWidth="1"/>
    <col min="10" max="10" width="11.109375" customWidth="1"/>
    <col min="11" max="11" width="7.109375" customWidth="1"/>
  </cols>
  <sheetData>
    <row r="1" spans="1:11" ht="21" x14ac:dyDescent="0.4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23.4" customHeight="1" x14ac:dyDescent="0.35">
      <c r="A2" s="68" t="s">
        <v>1</v>
      </c>
      <c r="B2" s="68"/>
      <c r="C2" s="68"/>
      <c r="D2" s="68"/>
      <c r="E2" s="68"/>
      <c r="F2" t="s">
        <v>38</v>
      </c>
      <c r="H2" t="s">
        <v>38</v>
      </c>
    </row>
    <row r="3" spans="1:11" s="1" customFormat="1" ht="28.8" x14ac:dyDescent="0.3">
      <c r="A3" s="69" t="s">
        <v>50</v>
      </c>
      <c r="C3" s="71" t="s">
        <v>2</v>
      </c>
      <c r="D3" s="72"/>
      <c r="E3" s="2"/>
      <c r="F3" s="4" t="s">
        <v>3</v>
      </c>
      <c r="G3" s="3"/>
      <c r="H3" s="6" t="s">
        <v>4</v>
      </c>
      <c r="I3" s="3"/>
      <c r="J3" s="8" t="s">
        <v>5</v>
      </c>
    </row>
    <row r="4" spans="1:11" x14ac:dyDescent="0.3">
      <c r="A4" s="70"/>
      <c r="C4" s="73">
        <v>6000</v>
      </c>
      <c r="D4" s="74"/>
      <c r="F4" s="24">
        <v>1000</v>
      </c>
      <c r="G4" s="12"/>
      <c r="H4" s="25">
        <v>640</v>
      </c>
      <c r="J4" s="26">
        <f>SUM(C4-F4-H4)</f>
        <v>4360</v>
      </c>
    </row>
    <row r="5" spans="1:11" x14ac:dyDescent="0.3">
      <c r="A5" s="70"/>
    </row>
    <row r="6" spans="1:11" x14ac:dyDescent="0.3">
      <c r="A6" s="70"/>
    </row>
    <row r="7" spans="1:11" x14ac:dyDescent="0.3">
      <c r="A7" s="70"/>
      <c r="B7" s="11" t="s">
        <v>6</v>
      </c>
      <c r="C7" s="11" t="s">
        <v>8</v>
      </c>
      <c r="D7" s="11" t="s">
        <v>119</v>
      </c>
      <c r="E7" s="11"/>
      <c r="F7" s="11" t="s">
        <v>9</v>
      </c>
      <c r="G7" s="11"/>
      <c r="H7" s="11" t="s">
        <v>10</v>
      </c>
      <c r="I7" s="11"/>
      <c r="J7" s="11" t="s">
        <v>106</v>
      </c>
      <c r="K7" s="11" t="s">
        <v>20</v>
      </c>
    </row>
    <row r="8" spans="1:11" x14ac:dyDescent="0.3">
      <c r="A8" s="18" t="s">
        <v>7</v>
      </c>
      <c r="B8" s="106"/>
      <c r="C8" s="92"/>
      <c r="D8" s="93">
        <v>1100</v>
      </c>
      <c r="E8" s="94"/>
      <c r="F8" s="93">
        <v>1100</v>
      </c>
      <c r="G8" s="95"/>
      <c r="H8" s="92">
        <v>45692</v>
      </c>
      <c r="I8" s="96"/>
      <c r="J8" s="97">
        <v>0</v>
      </c>
      <c r="K8" s="104">
        <v>0</v>
      </c>
    </row>
    <row r="9" spans="1:11" x14ac:dyDescent="0.3">
      <c r="A9" s="18" t="s">
        <v>21</v>
      </c>
      <c r="B9" s="107"/>
      <c r="C9" s="98"/>
      <c r="D9" s="99"/>
      <c r="E9" s="100"/>
      <c r="F9" s="99"/>
      <c r="G9" s="101"/>
      <c r="H9" s="98"/>
      <c r="I9" s="102"/>
      <c r="J9" s="103">
        <v>0</v>
      </c>
      <c r="K9" s="105"/>
    </row>
    <row r="10" spans="1:11" x14ac:dyDescent="0.3">
      <c r="A10" s="18" t="s">
        <v>12</v>
      </c>
      <c r="B10" s="107"/>
      <c r="C10" s="98"/>
      <c r="D10" s="99"/>
      <c r="E10" s="100"/>
      <c r="F10" s="99"/>
      <c r="G10" s="101"/>
      <c r="H10" s="98"/>
      <c r="I10" s="102"/>
      <c r="J10" s="103">
        <v>0</v>
      </c>
      <c r="K10" s="105"/>
    </row>
    <row r="11" spans="1:11" x14ac:dyDescent="0.3">
      <c r="A11" s="18" t="s">
        <v>13</v>
      </c>
      <c r="B11" s="107"/>
      <c r="C11" s="98"/>
      <c r="D11" s="99">
        <v>200</v>
      </c>
      <c r="E11" s="100"/>
      <c r="F11" s="99">
        <v>139.37</v>
      </c>
      <c r="G11" s="101"/>
      <c r="H11" s="98">
        <v>45692</v>
      </c>
      <c r="I11" s="102"/>
      <c r="J11" s="103">
        <v>-60.63</v>
      </c>
      <c r="K11" s="105">
        <v>0</v>
      </c>
    </row>
    <row r="12" spans="1:11" x14ac:dyDescent="0.3">
      <c r="A12" s="18" t="s">
        <v>108</v>
      </c>
      <c r="B12" s="107"/>
      <c r="C12" s="98"/>
      <c r="D12" s="99">
        <v>100</v>
      </c>
      <c r="E12" s="100"/>
      <c r="F12" s="99">
        <v>100</v>
      </c>
      <c r="G12" s="101"/>
      <c r="H12" s="98">
        <v>45706</v>
      </c>
      <c r="I12" s="102"/>
      <c r="J12" s="103">
        <v>0</v>
      </c>
      <c r="K12" s="105"/>
    </row>
    <row r="13" spans="1:11" x14ac:dyDescent="0.3">
      <c r="A13" s="18" t="s">
        <v>14</v>
      </c>
      <c r="B13" s="107"/>
      <c r="C13" s="98"/>
      <c r="D13" s="99"/>
      <c r="E13" s="100"/>
      <c r="F13" s="99"/>
      <c r="G13" s="101"/>
      <c r="H13" s="98"/>
      <c r="I13" s="102"/>
      <c r="J13" s="103">
        <v>0</v>
      </c>
      <c r="K13" s="105"/>
    </row>
    <row r="14" spans="1:11" x14ac:dyDescent="0.3">
      <c r="A14" s="18" t="s">
        <v>15</v>
      </c>
      <c r="B14" s="107"/>
      <c r="C14" s="98"/>
      <c r="D14" s="99">
        <v>85</v>
      </c>
      <c r="E14" s="100"/>
      <c r="F14" s="99">
        <v>76.739999999999995</v>
      </c>
      <c r="G14" s="101"/>
      <c r="H14" s="98">
        <v>45715</v>
      </c>
      <c r="I14" s="102"/>
      <c r="J14" s="103">
        <v>-8.26</v>
      </c>
      <c r="K14" s="105">
        <v>0</v>
      </c>
    </row>
    <row r="15" spans="1:11" x14ac:dyDescent="0.3">
      <c r="A15" s="18" t="s">
        <v>16</v>
      </c>
      <c r="B15" s="107"/>
      <c r="C15" s="98"/>
      <c r="D15" s="99"/>
      <c r="E15" s="100"/>
      <c r="F15" s="99"/>
      <c r="G15" s="101"/>
      <c r="H15" s="98"/>
      <c r="I15" s="102"/>
      <c r="J15" s="103">
        <v>0</v>
      </c>
      <c r="K15" s="105"/>
    </row>
    <row r="16" spans="1:11" x14ac:dyDescent="0.3">
      <c r="A16" s="18" t="s">
        <v>17</v>
      </c>
      <c r="B16" s="107"/>
      <c r="C16" s="98"/>
      <c r="D16" s="99">
        <v>50</v>
      </c>
      <c r="E16" s="100"/>
      <c r="F16" s="99">
        <v>50</v>
      </c>
      <c r="G16" s="101"/>
      <c r="H16" s="98">
        <v>45693</v>
      </c>
      <c r="I16" s="102"/>
      <c r="J16" s="103">
        <v>0</v>
      </c>
      <c r="K16" s="105">
        <v>0</v>
      </c>
    </row>
    <row r="17" spans="1:11" x14ac:dyDescent="0.3">
      <c r="A17" s="18" t="s">
        <v>18</v>
      </c>
      <c r="B17" s="107"/>
      <c r="C17" s="98"/>
      <c r="D17" s="99"/>
      <c r="E17" s="100"/>
      <c r="F17" s="99"/>
      <c r="G17" s="101"/>
      <c r="H17" s="98"/>
      <c r="I17" s="102"/>
      <c r="J17" s="103">
        <v>0</v>
      </c>
      <c r="K17" s="105"/>
    </row>
    <row r="18" spans="1:11" x14ac:dyDescent="0.3">
      <c r="A18" s="18" t="s">
        <v>19</v>
      </c>
      <c r="B18" s="107"/>
      <c r="C18" s="98"/>
      <c r="D18" s="99">
        <v>140</v>
      </c>
      <c r="E18" s="100"/>
      <c r="F18" s="99">
        <v>135.47</v>
      </c>
      <c r="G18" s="101"/>
      <c r="H18" s="98">
        <v>45712</v>
      </c>
      <c r="I18" s="102"/>
      <c r="J18" s="103">
        <v>-4.53</v>
      </c>
      <c r="K18" s="105">
        <v>0</v>
      </c>
    </row>
    <row r="19" spans="1:11" x14ac:dyDescent="0.3">
      <c r="A19" s="18" t="s">
        <v>24</v>
      </c>
      <c r="B19" s="107"/>
      <c r="C19" s="98"/>
      <c r="D19" s="99"/>
      <c r="E19" s="100"/>
      <c r="F19" s="99"/>
      <c r="G19" s="101"/>
      <c r="H19" s="98"/>
      <c r="I19" s="102"/>
      <c r="J19" s="103">
        <v>0</v>
      </c>
      <c r="K19" s="105"/>
    </row>
    <row r="20" spans="1:11" x14ac:dyDescent="0.3">
      <c r="A20" s="18" t="s">
        <v>25</v>
      </c>
      <c r="B20" s="107"/>
      <c r="C20" s="98"/>
      <c r="D20" s="99"/>
      <c r="E20" s="100"/>
      <c r="F20" s="99"/>
      <c r="G20" s="101"/>
      <c r="H20" s="98"/>
      <c r="I20" s="102"/>
      <c r="J20" s="103">
        <v>0</v>
      </c>
      <c r="K20" s="105"/>
    </row>
    <row r="21" spans="1:11" x14ac:dyDescent="0.3">
      <c r="A21" s="18" t="s">
        <v>22</v>
      </c>
      <c r="B21" s="107"/>
      <c r="C21" s="98"/>
      <c r="D21" s="99"/>
      <c r="E21" s="100"/>
      <c r="F21" s="99"/>
      <c r="G21" s="101"/>
      <c r="H21" s="98"/>
      <c r="I21" s="102"/>
      <c r="J21" s="103">
        <v>0</v>
      </c>
      <c r="K21" s="105"/>
    </row>
    <row r="22" spans="1:11" x14ac:dyDescent="0.3">
      <c r="A22" s="18" t="s">
        <v>23</v>
      </c>
      <c r="B22" s="107"/>
      <c r="C22" s="98"/>
      <c r="D22" s="99"/>
      <c r="E22" s="100"/>
      <c r="F22" s="99"/>
      <c r="G22" s="101"/>
      <c r="H22" s="98"/>
      <c r="I22" s="102"/>
      <c r="J22" s="103">
        <v>0</v>
      </c>
      <c r="K22" s="105"/>
    </row>
    <row r="23" spans="1:11" x14ac:dyDescent="0.3">
      <c r="A23" s="18" t="s">
        <v>36</v>
      </c>
      <c r="B23" s="107"/>
      <c r="C23" s="98"/>
      <c r="D23" s="99"/>
      <c r="E23" s="100"/>
      <c r="F23" s="99"/>
      <c r="G23" s="101"/>
      <c r="H23" s="98"/>
      <c r="I23" s="102"/>
      <c r="J23" s="103">
        <v>0</v>
      </c>
      <c r="K23" s="105"/>
    </row>
    <row r="24" spans="1:11" x14ac:dyDescent="0.3">
      <c r="A24" s="18" t="s">
        <v>26</v>
      </c>
      <c r="B24" s="107"/>
      <c r="C24" s="98"/>
      <c r="D24" s="99"/>
      <c r="E24" s="100"/>
      <c r="F24" s="99"/>
      <c r="G24" s="101"/>
      <c r="H24" s="98"/>
      <c r="I24" s="102"/>
      <c r="J24" s="103">
        <v>0</v>
      </c>
      <c r="K24" s="105"/>
    </row>
    <row r="25" spans="1:11" x14ac:dyDescent="0.3">
      <c r="A25" s="18" t="s">
        <v>27</v>
      </c>
      <c r="B25" s="107"/>
      <c r="C25" s="98"/>
      <c r="D25" s="99"/>
      <c r="E25" s="100"/>
      <c r="F25" s="99"/>
      <c r="G25" s="101"/>
      <c r="H25" s="98"/>
      <c r="I25" s="102"/>
      <c r="J25" s="103">
        <v>0</v>
      </c>
      <c r="K25" s="105"/>
    </row>
    <row r="26" spans="1:11" x14ac:dyDescent="0.3">
      <c r="A26" s="18" t="s">
        <v>28</v>
      </c>
      <c r="B26" s="107"/>
      <c r="C26" s="98"/>
      <c r="D26" s="99"/>
      <c r="E26" s="100"/>
      <c r="F26" s="99"/>
      <c r="G26" s="101"/>
      <c r="H26" s="98"/>
      <c r="I26" s="102"/>
      <c r="J26" s="103">
        <v>0</v>
      </c>
      <c r="K26" s="105"/>
    </row>
    <row r="27" spans="1:11" x14ac:dyDescent="0.3">
      <c r="A27" s="18" t="s">
        <v>107</v>
      </c>
      <c r="B27" s="19"/>
      <c r="C27" s="20"/>
      <c r="D27" s="88">
        <f>SUM(D8:D26)</f>
        <v>1675</v>
      </c>
      <c r="E27" s="13"/>
      <c r="F27" s="90">
        <f>SUM(F8:F26)</f>
        <v>1601.58</v>
      </c>
      <c r="G27" s="20"/>
      <c r="H27" s="21"/>
      <c r="I27" s="22"/>
      <c r="J27" s="89">
        <f>SUM(J8:J26)</f>
        <v>-73.42</v>
      </c>
    </row>
    <row r="28" spans="1:11" x14ac:dyDescent="0.3">
      <c r="A28" s="23" t="s">
        <v>31</v>
      </c>
      <c r="B28" s="108"/>
      <c r="C28" s="109"/>
      <c r="D28" s="114"/>
      <c r="E28" s="93"/>
      <c r="F28" s="109"/>
      <c r="G28" s="114"/>
      <c r="H28" s="114"/>
      <c r="I28" s="114"/>
      <c r="J28" s="110"/>
    </row>
    <row r="29" spans="1:11" x14ac:dyDescent="0.3">
      <c r="A29" s="18" t="s">
        <v>32</v>
      </c>
      <c r="B29" s="111"/>
      <c r="C29" s="112"/>
      <c r="D29" s="112">
        <v>150</v>
      </c>
      <c r="E29" s="99"/>
      <c r="F29" s="115">
        <v>176.97</v>
      </c>
      <c r="G29" s="115"/>
      <c r="H29" s="115"/>
      <c r="I29" s="115"/>
      <c r="J29" s="116"/>
    </row>
    <row r="30" spans="1:11" x14ac:dyDescent="0.3">
      <c r="A30" s="18" t="s">
        <v>30</v>
      </c>
      <c r="B30" s="113"/>
      <c r="C30" s="99"/>
      <c r="D30" s="99">
        <v>100</v>
      </c>
      <c r="E30" s="99"/>
      <c r="F30" s="115">
        <v>64.569999999999993</v>
      </c>
      <c r="G30" s="115"/>
      <c r="H30" s="115"/>
      <c r="I30" s="115"/>
      <c r="J30" s="116"/>
    </row>
    <row r="31" spans="1:11" x14ac:dyDescent="0.3">
      <c r="A31" s="18" t="s">
        <v>29</v>
      </c>
      <c r="B31" s="113" t="s">
        <v>11</v>
      </c>
      <c r="C31" s="99" t="s">
        <v>11</v>
      </c>
      <c r="D31" s="99">
        <v>200</v>
      </c>
      <c r="E31" s="99"/>
      <c r="F31" s="115">
        <v>222.98</v>
      </c>
      <c r="G31" s="115"/>
      <c r="H31" s="115"/>
      <c r="I31" s="115"/>
      <c r="J31" s="116"/>
    </row>
    <row r="32" spans="1:11" x14ac:dyDescent="0.3">
      <c r="A32" s="18" t="s">
        <v>33</v>
      </c>
      <c r="B32" s="113" t="s">
        <v>11</v>
      </c>
      <c r="C32" s="99" t="s">
        <v>11</v>
      </c>
      <c r="D32" s="99">
        <v>150</v>
      </c>
      <c r="E32" s="99"/>
      <c r="F32" s="115">
        <v>71.86</v>
      </c>
      <c r="G32" s="115"/>
      <c r="H32" s="115"/>
      <c r="I32" s="115"/>
      <c r="J32" s="116"/>
    </row>
    <row r="33" spans="1:10" x14ac:dyDescent="0.3">
      <c r="A33" s="18" t="s">
        <v>34</v>
      </c>
      <c r="B33" s="113" t="s">
        <v>11</v>
      </c>
      <c r="C33" s="99" t="s">
        <v>11</v>
      </c>
      <c r="D33" s="99"/>
      <c r="E33" s="112"/>
      <c r="F33" s="115"/>
      <c r="G33" s="115"/>
      <c r="H33" s="115"/>
      <c r="I33" s="115"/>
      <c r="J33" s="116"/>
    </row>
    <row r="34" spans="1:10" s="27" customFormat="1" x14ac:dyDescent="0.3">
      <c r="A34" s="18" t="s">
        <v>107</v>
      </c>
      <c r="B34" s="91"/>
      <c r="C34" s="91"/>
      <c r="D34" s="117">
        <f>SUM(D29:D33)</f>
        <v>600</v>
      </c>
      <c r="E34" s="5"/>
      <c r="F34" s="118">
        <f>SUM(F29:F33)</f>
        <v>536.38</v>
      </c>
      <c r="G34" s="22"/>
      <c r="H34" s="22"/>
      <c r="I34" s="22"/>
      <c r="J34" s="22"/>
    </row>
    <row r="35" spans="1:10" x14ac:dyDescent="0.3">
      <c r="A35" s="14" t="s">
        <v>35</v>
      </c>
      <c r="B35" s="15"/>
      <c r="C35" s="15"/>
      <c r="D35" s="119">
        <f>SUM(D8:D26,D28:D33)</f>
        <v>2275</v>
      </c>
      <c r="E35" s="15"/>
      <c r="F35" s="120">
        <f>SUM(F8:F26,F28:F33)</f>
        <v>2137.96</v>
      </c>
      <c r="G35" s="16"/>
      <c r="H35" s="16"/>
      <c r="I35" s="16"/>
      <c r="J35" s="16"/>
    </row>
    <row r="36" spans="1:10" x14ac:dyDescent="0.3">
      <c r="A36" s="10" t="s">
        <v>37</v>
      </c>
      <c r="D36" s="9">
        <f>J4-D35</f>
        <v>2085</v>
      </c>
      <c r="F36" s="54">
        <f>SUM(J4-F35)</f>
        <v>2222.04</v>
      </c>
    </row>
    <row r="37" spans="1:10" x14ac:dyDescent="0.3">
      <c r="A37" s="17" t="s">
        <v>39</v>
      </c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3">
      <c r="A38" s="7" t="s">
        <v>120</v>
      </c>
      <c r="B38" s="7" t="s">
        <v>46</v>
      </c>
      <c r="C38" s="7" t="s">
        <v>47</v>
      </c>
      <c r="D38" s="45"/>
      <c r="E38" s="7"/>
      <c r="F38" s="7"/>
      <c r="G38" s="7"/>
      <c r="H38" s="7"/>
      <c r="I38" s="7"/>
      <c r="J38" s="7"/>
    </row>
    <row r="39" spans="1:10" x14ac:dyDescent="0.3">
      <c r="A39" s="17" t="s">
        <v>40</v>
      </c>
      <c r="B39" s="7"/>
      <c r="C39" s="7" t="s">
        <v>70</v>
      </c>
      <c r="D39" s="43">
        <v>110</v>
      </c>
      <c r="E39" s="7"/>
      <c r="F39" s="7"/>
      <c r="G39" s="7"/>
      <c r="H39" s="7"/>
      <c r="I39" s="7"/>
      <c r="J39" s="7"/>
    </row>
    <row r="40" spans="1:10" x14ac:dyDescent="0.3">
      <c r="A40" s="17" t="s">
        <v>41</v>
      </c>
      <c r="B40" s="7"/>
      <c r="C40" s="7" t="s">
        <v>48</v>
      </c>
      <c r="D40" s="44"/>
      <c r="E40" s="7"/>
      <c r="F40" s="7"/>
      <c r="G40" s="7"/>
      <c r="H40" s="7"/>
      <c r="I40" s="7"/>
      <c r="J40" s="7"/>
    </row>
    <row r="41" spans="1:10" x14ac:dyDescent="0.3">
      <c r="A41" s="17" t="s">
        <v>42</v>
      </c>
      <c r="B41" s="7"/>
      <c r="C41" s="7" t="s">
        <v>49</v>
      </c>
      <c r="D41" s="44"/>
      <c r="E41" s="7"/>
      <c r="F41" s="7"/>
      <c r="G41" s="7"/>
      <c r="H41" s="7"/>
      <c r="I41" s="7"/>
      <c r="J41" s="7"/>
    </row>
    <row r="42" spans="1:10" x14ac:dyDescent="0.3">
      <c r="A42" s="17" t="s">
        <v>43</v>
      </c>
      <c r="B42" s="7"/>
      <c r="C42" s="7" t="s">
        <v>49</v>
      </c>
      <c r="D42" s="44">
        <v>30</v>
      </c>
      <c r="E42" s="7"/>
      <c r="F42" s="7"/>
      <c r="G42" s="7"/>
      <c r="H42" s="7"/>
      <c r="I42" s="7"/>
      <c r="J42" s="7"/>
    </row>
    <row r="43" spans="1:10" x14ac:dyDescent="0.3">
      <c r="A43" s="17" t="s">
        <v>44</v>
      </c>
      <c r="B43" s="7"/>
      <c r="C43" s="7" t="s">
        <v>70</v>
      </c>
      <c r="D43" s="44">
        <v>100</v>
      </c>
      <c r="E43" s="7"/>
      <c r="F43" s="7"/>
      <c r="G43" s="7"/>
      <c r="H43" s="7"/>
      <c r="I43" s="7"/>
      <c r="J43" s="7"/>
    </row>
    <row r="44" spans="1:10" x14ac:dyDescent="0.3">
      <c r="A44" s="17" t="s">
        <v>45</v>
      </c>
      <c r="B44" s="7"/>
      <c r="C44" s="7" t="s">
        <v>70</v>
      </c>
      <c r="D44" s="43">
        <v>400</v>
      </c>
      <c r="E44" s="7"/>
      <c r="F44" s="7"/>
      <c r="G44" s="7"/>
      <c r="H44" s="7"/>
      <c r="I44" s="7"/>
      <c r="J44" s="7" t="s">
        <v>123</v>
      </c>
    </row>
    <row r="45" spans="1:10" x14ac:dyDescent="0.3">
      <c r="A45" s="7" t="s">
        <v>69</v>
      </c>
      <c r="B45" s="7"/>
      <c r="C45" s="7" t="s">
        <v>70</v>
      </c>
      <c r="D45" s="43"/>
      <c r="E45" s="7"/>
      <c r="F45" s="7" t="s">
        <v>72</v>
      </c>
      <c r="G45" s="7"/>
      <c r="H45" s="7"/>
      <c r="I45" s="7"/>
      <c r="J45" s="7" t="s">
        <v>124</v>
      </c>
    </row>
    <row r="46" spans="1:10" x14ac:dyDescent="0.3">
      <c r="A46" s="17" t="s">
        <v>71</v>
      </c>
      <c r="D46" s="121">
        <f>SUM(D39:D45)</f>
        <v>640</v>
      </c>
      <c r="F46" s="122">
        <f>D35+D46</f>
        <v>2915</v>
      </c>
      <c r="J46" s="124">
        <f>SUM(J4-F46)</f>
        <v>1445</v>
      </c>
    </row>
  </sheetData>
  <mergeCells count="5">
    <mergeCell ref="A1:K1"/>
    <mergeCell ref="A2:E2"/>
    <mergeCell ref="A3:A7"/>
    <mergeCell ref="C3:D3"/>
    <mergeCell ref="C4:D4"/>
  </mergeCells>
  <pageMargins left="0.25" right="0.25" top="0.5" bottom="0.25925925925925924" header="0.3" footer="0.3"/>
  <pageSetup orientation="portrait" horizontalDpi="360" verticalDpi="360" r:id="rId1"/>
  <headerFooter>
    <oddHeader>&amp;L&amp;16&amp;K03+000InspireMe.Global/finance</oddHeader>
    <oddFooter>&amp;CPersonal Home Budget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view="pageLayout" topLeftCell="A6" zoomScaleNormal="100" workbookViewId="0">
      <selection activeCell="E29" sqref="E29"/>
    </sheetView>
  </sheetViews>
  <sheetFormatPr defaultRowHeight="14.4" x14ac:dyDescent="0.3"/>
  <sheetData>
    <row r="1" spans="1:9" ht="23.4" x14ac:dyDescent="0.45">
      <c r="A1" s="76" t="s">
        <v>51</v>
      </c>
      <c r="B1" s="76"/>
      <c r="C1" s="76"/>
      <c r="D1" s="76"/>
      <c r="E1" s="76"/>
      <c r="F1" s="76"/>
      <c r="G1" s="76"/>
      <c r="H1" s="76"/>
      <c r="I1" s="76"/>
    </row>
    <row r="2" spans="1:9" ht="23.4" x14ac:dyDescent="0.45">
      <c r="A2" s="28"/>
      <c r="B2" s="28"/>
      <c r="C2" s="28"/>
      <c r="D2" s="28"/>
      <c r="E2" s="28"/>
      <c r="F2" s="28"/>
      <c r="G2" s="28"/>
      <c r="H2" s="28"/>
      <c r="I2" s="28"/>
    </row>
    <row r="3" spans="1:9" x14ac:dyDescent="0.3">
      <c r="A3" s="80" t="s">
        <v>68</v>
      </c>
      <c r="B3" s="80"/>
      <c r="C3" s="80"/>
      <c r="D3" s="80"/>
      <c r="E3" s="80"/>
      <c r="F3" s="80"/>
      <c r="G3" s="80"/>
      <c r="H3" s="80"/>
      <c r="I3" s="80"/>
    </row>
    <row r="4" spans="1:9" x14ac:dyDescent="0.3">
      <c r="A4" s="81"/>
      <c r="B4" s="81"/>
      <c r="C4" s="81"/>
      <c r="D4" s="81"/>
      <c r="E4" s="81"/>
      <c r="F4" s="81"/>
      <c r="G4" s="81"/>
      <c r="H4" s="81"/>
      <c r="I4" s="81"/>
    </row>
    <row r="5" spans="1:9" x14ac:dyDescent="0.3">
      <c r="A5" s="27" t="s">
        <v>52</v>
      </c>
      <c r="B5" s="27"/>
      <c r="C5" s="27"/>
      <c r="D5" s="27"/>
      <c r="E5" s="27"/>
      <c r="F5" s="27"/>
      <c r="G5" s="27"/>
      <c r="H5" s="27"/>
      <c r="I5" s="27"/>
    </row>
    <row r="6" spans="1:9" ht="15.6" x14ac:dyDescent="0.3">
      <c r="A6" s="27"/>
      <c r="B6" s="27"/>
      <c r="C6" s="27"/>
      <c r="D6" s="27"/>
      <c r="E6" s="29" t="s">
        <v>53</v>
      </c>
      <c r="F6" s="29"/>
      <c r="G6" s="30" t="s">
        <v>54</v>
      </c>
      <c r="H6" s="30"/>
      <c r="I6" s="30" t="s">
        <v>121</v>
      </c>
    </row>
    <row r="7" spans="1:9" ht="18" x14ac:dyDescent="0.35">
      <c r="A7" s="77" t="s">
        <v>55</v>
      </c>
      <c r="B7" s="77"/>
      <c r="C7" s="77"/>
      <c r="D7" s="27"/>
      <c r="E7" s="31"/>
      <c r="F7" s="32"/>
      <c r="G7" s="33"/>
      <c r="H7" s="27"/>
      <c r="I7" s="123" t="s">
        <v>125</v>
      </c>
    </row>
    <row r="8" spans="1:9" ht="18" x14ac:dyDescent="0.35">
      <c r="A8" s="77" t="s">
        <v>56</v>
      </c>
      <c r="B8" s="77"/>
      <c r="C8" s="77"/>
      <c r="D8" s="27"/>
      <c r="E8" s="31"/>
      <c r="F8" s="32"/>
      <c r="G8" s="33"/>
      <c r="H8" s="27"/>
      <c r="I8" s="34" t="s">
        <v>122</v>
      </c>
    </row>
    <row r="9" spans="1:9" ht="18" x14ac:dyDescent="0.35">
      <c r="A9" s="77" t="s">
        <v>57</v>
      </c>
      <c r="B9" s="77"/>
      <c r="C9" s="77"/>
      <c r="D9" s="27"/>
      <c r="E9" s="31"/>
      <c r="F9" s="32"/>
      <c r="G9" s="33"/>
      <c r="H9" s="27"/>
      <c r="I9" s="34" t="s">
        <v>122</v>
      </c>
    </row>
    <row r="10" spans="1:9" ht="18" x14ac:dyDescent="0.35">
      <c r="A10" s="77" t="s">
        <v>58</v>
      </c>
      <c r="B10" s="77"/>
      <c r="C10" s="77"/>
      <c r="D10" s="77"/>
      <c r="E10" s="31"/>
      <c r="F10" s="32"/>
      <c r="G10" s="33"/>
      <c r="H10" s="27"/>
      <c r="I10" s="34" t="s">
        <v>122</v>
      </c>
    </row>
    <row r="11" spans="1:9" ht="18" x14ac:dyDescent="0.35">
      <c r="A11" s="77" t="s">
        <v>59</v>
      </c>
      <c r="B11" s="77"/>
      <c r="C11" s="77"/>
      <c r="D11" s="77"/>
      <c r="E11" s="31"/>
      <c r="F11" s="32"/>
      <c r="G11" s="33"/>
      <c r="H11" s="27"/>
      <c r="I11" s="34"/>
    </row>
    <row r="12" spans="1:9" ht="18" x14ac:dyDescent="0.35">
      <c r="A12" s="77" t="s">
        <v>60</v>
      </c>
      <c r="B12" s="77"/>
      <c r="C12" s="77"/>
      <c r="D12" s="77"/>
      <c r="E12" s="31"/>
      <c r="F12" s="32"/>
      <c r="G12" s="33"/>
      <c r="H12" s="27"/>
      <c r="I12" s="34"/>
    </row>
    <row r="13" spans="1:9" x14ac:dyDescent="0.3">
      <c r="A13" s="78"/>
      <c r="B13" s="78"/>
      <c r="C13" s="78"/>
      <c r="D13" s="27"/>
      <c r="E13" s="31"/>
      <c r="F13" s="32"/>
      <c r="G13" s="33"/>
      <c r="H13" s="27"/>
      <c r="I13" s="34"/>
    </row>
    <row r="14" spans="1:9" x14ac:dyDescent="0.3">
      <c r="A14" s="35"/>
      <c r="B14" s="35"/>
      <c r="C14" s="35"/>
      <c r="D14" s="27"/>
      <c r="E14" s="31"/>
      <c r="F14" s="32"/>
      <c r="G14" s="33"/>
      <c r="H14" s="27"/>
      <c r="I14" s="34"/>
    </row>
    <row r="15" spans="1:9" x14ac:dyDescent="0.3">
      <c r="A15" s="78"/>
      <c r="B15" s="78"/>
      <c r="C15" s="78"/>
      <c r="D15" s="27"/>
      <c r="E15" s="31"/>
      <c r="F15" s="32"/>
      <c r="G15" s="33"/>
      <c r="H15" s="27"/>
      <c r="I15" s="34"/>
    </row>
    <row r="16" spans="1:9" x14ac:dyDescent="0.3">
      <c r="A16" s="79"/>
      <c r="B16" s="79"/>
      <c r="C16" s="79"/>
      <c r="D16" s="27"/>
      <c r="E16" s="27"/>
      <c r="F16" s="27"/>
      <c r="G16" s="27"/>
      <c r="H16" s="27"/>
      <c r="I16" s="27"/>
    </row>
    <row r="17" spans="1:9" ht="18" x14ac:dyDescent="0.35">
      <c r="A17" s="75" t="s">
        <v>61</v>
      </c>
      <c r="B17" s="75"/>
      <c r="C17" s="75"/>
      <c r="D17" s="75"/>
      <c r="E17" s="36"/>
      <c r="F17" s="37"/>
      <c r="G17" s="27"/>
      <c r="H17" s="27"/>
      <c r="I17" s="27"/>
    </row>
    <row r="20" spans="1:9" ht="18" x14ac:dyDescent="0.35">
      <c r="A20" s="77" t="s">
        <v>62</v>
      </c>
      <c r="B20" s="77"/>
      <c r="C20" s="77"/>
      <c r="D20" s="77"/>
      <c r="E20" s="29" t="s">
        <v>53</v>
      </c>
      <c r="F20" s="29"/>
      <c r="G20" s="30" t="s">
        <v>63</v>
      </c>
      <c r="H20" s="30"/>
      <c r="I20" s="30" t="s">
        <v>64</v>
      </c>
    </row>
    <row r="21" spans="1:9" ht="18" x14ac:dyDescent="0.35">
      <c r="A21" s="77" t="s">
        <v>65</v>
      </c>
      <c r="B21" s="77"/>
      <c r="C21" s="77"/>
      <c r="D21" s="77"/>
      <c r="E21" s="31"/>
      <c r="F21" s="32"/>
      <c r="G21" s="33"/>
      <c r="H21" s="27"/>
      <c r="I21" s="38"/>
    </row>
    <row r="22" spans="1:9" ht="18" x14ac:dyDescent="0.35">
      <c r="A22" s="77" t="s">
        <v>66</v>
      </c>
      <c r="B22" s="77"/>
      <c r="C22" s="77"/>
      <c r="D22" s="77"/>
      <c r="E22" s="31"/>
      <c r="F22" s="32"/>
      <c r="G22" s="33"/>
      <c r="H22" s="27"/>
      <c r="I22" s="38"/>
    </row>
    <row r="23" spans="1:9" ht="18" x14ac:dyDescent="0.35">
      <c r="A23" s="77" t="s">
        <v>66</v>
      </c>
      <c r="B23" s="77"/>
      <c r="C23" s="77"/>
      <c r="D23" s="77"/>
      <c r="E23" s="31"/>
      <c r="F23" s="32"/>
      <c r="G23" s="33"/>
      <c r="H23" s="27"/>
      <c r="I23" s="38"/>
    </row>
    <row r="24" spans="1:9" ht="18" x14ac:dyDescent="0.35">
      <c r="A24" s="77" t="s">
        <v>66</v>
      </c>
      <c r="B24" s="77"/>
      <c r="C24" s="77"/>
      <c r="D24" s="77"/>
      <c r="E24" s="31"/>
      <c r="F24" s="32"/>
      <c r="G24" s="33"/>
      <c r="H24" s="27"/>
      <c r="I24" s="38"/>
    </row>
    <row r="25" spans="1:9" x14ac:dyDescent="0.3">
      <c r="A25" s="78"/>
      <c r="B25" s="78"/>
      <c r="C25" s="78"/>
      <c r="D25" s="27"/>
      <c r="E25" s="31"/>
      <c r="F25" s="32"/>
      <c r="G25" s="33"/>
      <c r="H25" s="27"/>
      <c r="I25" s="38"/>
    </row>
    <row r="26" spans="1:9" x14ac:dyDescent="0.3">
      <c r="A26" s="35"/>
      <c r="B26" s="35"/>
      <c r="C26" s="35"/>
      <c r="D26" s="27"/>
      <c r="E26" s="31"/>
      <c r="F26" s="32"/>
      <c r="G26" s="33"/>
      <c r="H26" s="27"/>
      <c r="I26" s="38"/>
    </row>
    <row r="27" spans="1:9" x14ac:dyDescent="0.3">
      <c r="A27" s="78"/>
      <c r="B27" s="78"/>
      <c r="C27" s="78"/>
      <c r="D27" s="27"/>
      <c r="E27" s="39"/>
      <c r="F27" s="32"/>
      <c r="G27" s="33"/>
      <c r="H27" s="27"/>
      <c r="I27" s="38"/>
    </row>
    <row r="28" spans="1:9" x14ac:dyDescent="0.3">
      <c r="A28" s="27"/>
      <c r="B28" s="27"/>
      <c r="C28" s="27"/>
      <c r="D28" s="27"/>
      <c r="E28" s="32"/>
      <c r="F28" s="32"/>
      <c r="G28" s="27"/>
      <c r="H28" s="27"/>
      <c r="I28" s="34"/>
    </row>
    <row r="29" spans="1:9" ht="18" x14ac:dyDescent="0.35">
      <c r="A29" s="75" t="s">
        <v>67</v>
      </c>
      <c r="B29" s="75"/>
      <c r="C29" s="40"/>
      <c r="D29" s="41"/>
      <c r="E29" s="42"/>
      <c r="F29" s="32"/>
      <c r="G29" s="27"/>
      <c r="H29" s="27"/>
      <c r="I29" s="34"/>
    </row>
  </sheetData>
  <mergeCells count="20">
    <mergeCell ref="A27:C27"/>
    <mergeCell ref="A29:B29"/>
    <mergeCell ref="A20:D20"/>
    <mergeCell ref="A21:D21"/>
    <mergeCell ref="A22:D22"/>
    <mergeCell ref="A23:D23"/>
    <mergeCell ref="A24:D24"/>
    <mergeCell ref="A25:C25"/>
    <mergeCell ref="A17:D17"/>
    <mergeCell ref="A1:I1"/>
    <mergeCell ref="A7:C7"/>
    <mergeCell ref="A8:C8"/>
    <mergeCell ref="A9:C9"/>
    <mergeCell ref="A10:D10"/>
    <mergeCell ref="A11:D11"/>
    <mergeCell ref="A12:D12"/>
    <mergeCell ref="A13:C13"/>
    <mergeCell ref="A15:C15"/>
    <mergeCell ref="A16:C16"/>
    <mergeCell ref="A3:I4"/>
  </mergeCells>
  <pageMargins left="0.25" right="0.25" top="0.75" bottom="0.75" header="0.3" footer="0.3"/>
  <pageSetup orientation="portrait" horizontalDpi="360" verticalDpi="360" r:id="rId1"/>
  <headerFooter>
    <oddHeader>&amp;L&amp;16InspireMe.Global/finance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3" zoomScale="90" zoomScaleNormal="90" workbookViewId="0">
      <selection activeCell="J18" sqref="J18"/>
    </sheetView>
  </sheetViews>
  <sheetFormatPr defaultRowHeight="14.4" x14ac:dyDescent="0.3"/>
  <cols>
    <col min="1" max="1" width="12.109375" style="27" customWidth="1"/>
    <col min="2" max="2" width="14.5546875" style="27" customWidth="1"/>
    <col min="3" max="3" width="8" style="27" customWidth="1"/>
    <col min="4" max="4" width="13.33203125" style="27" customWidth="1"/>
    <col min="5" max="6" width="11.33203125" style="27" customWidth="1"/>
    <col min="7" max="7" width="0.5546875" style="46" customWidth="1"/>
    <col min="8" max="8" width="9.5546875" style="27" customWidth="1"/>
    <col min="9" max="9" width="10.33203125" style="27" customWidth="1"/>
    <col min="10" max="10" width="12.33203125" style="27" customWidth="1"/>
    <col min="11" max="11" width="9.44140625" style="27" customWidth="1"/>
    <col min="12" max="16384" width="8.88671875" style="27"/>
  </cols>
  <sheetData>
    <row r="1" spans="1:11" x14ac:dyDescent="0.3">
      <c r="A1" s="82" t="s">
        <v>105</v>
      </c>
      <c r="B1" s="82"/>
      <c r="C1" s="82"/>
      <c r="D1" s="82"/>
      <c r="E1" s="82"/>
      <c r="F1" s="82"/>
    </row>
    <row r="3" spans="1:11" x14ac:dyDescent="0.3">
      <c r="E3" s="41" t="s">
        <v>126</v>
      </c>
      <c r="F3" s="125">
        <v>1445</v>
      </c>
    </row>
    <row r="4" spans="1:11" x14ac:dyDescent="0.3">
      <c r="A4" s="57" t="s">
        <v>104</v>
      </c>
      <c r="B4" s="57" t="s">
        <v>103</v>
      </c>
      <c r="C4" s="57" t="s">
        <v>20</v>
      </c>
      <c r="D4" s="57" t="s">
        <v>102</v>
      </c>
      <c r="E4" s="57" t="s">
        <v>101</v>
      </c>
      <c r="F4" s="57" t="s">
        <v>119</v>
      </c>
      <c r="H4" s="86" t="s">
        <v>100</v>
      </c>
      <c r="I4" s="87"/>
      <c r="J4" s="66"/>
      <c r="K4" s="64" t="s">
        <v>99</v>
      </c>
    </row>
    <row r="5" spans="1:11" x14ac:dyDescent="0.3">
      <c r="A5" s="57" t="s">
        <v>98</v>
      </c>
      <c r="B5" s="57" t="s">
        <v>97</v>
      </c>
      <c r="C5" s="57" t="s">
        <v>96</v>
      </c>
      <c r="D5" s="57" t="s">
        <v>53</v>
      </c>
      <c r="E5" s="57" t="s">
        <v>64</v>
      </c>
      <c r="F5" s="57" t="s">
        <v>64</v>
      </c>
      <c r="H5" s="86" t="s">
        <v>95</v>
      </c>
      <c r="I5" s="87"/>
      <c r="J5" s="62"/>
      <c r="K5" s="62"/>
    </row>
    <row r="6" spans="1:11" x14ac:dyDescent="0.3">
      <c r="A6" s="56"/>
      <c r="B6" s="56"/>
      <c r="C6" s="56"/>
      <c r="D6" s="56"/>
      <c r="E6" s="56"/>
      <c r="F6" s="56"/>
      <c r="H6" s="62"/>
      <c r="I6" s="62"/>
      <c r="J6" s="62"/>
      <c r="K6" s="62"/>
    </row>
    <row r="7" spans="1:11" ht="15.6" x14ac:dyDescent="0.3">
      <c r="A7" s="56"/>
      <c r="B7" s="56" t="s">
        <v>91</v>
      </c>
      <c r="C7" s="58">
        <v>0.22</v>
      </c>
      <c r="D7" s="55">
        <v>11111</v>
      </c>
      <c r="E7" s="127">
        <v>204</v>
      </c>
      <c r="F7" s="127">
        <v>204</v>
      </c>
      <c r="H7" s="86" t="s">
        <v>94</v>
      </c>
      <c r="I7" s="87"/>
      <c r="J7" s="63"/>
      <c r="K7" s="62"/>
    </row>
    <row r="8" spans="1:11" x14ac:dyDescent="0.3">
      <c r="A8" s="56"/>
      <c r="B8" s="56" t="s">
        <v>91</v>
      </c>
      <c r="C8" s="58">
        <v>0.24</v>
      </c>
      <c r="D8" s="55">
        <v>7000</v>
      </c>
      <c r="E8" s="55">
        <v>140</v>
      </c>
      <c r="F8" s="55">
        <v>140</v>
      </c>
      <c r="H8" s="86" t="s">
        <v>93</v>
      </c>
      <c r="I8" s="87"/>
      <c r="J8" s="65"/>
      <c r="K8" s="64" t="s">
        <v>92</v>
      </c>
    </row>
    <row r="9" spans="1:11" x14ac:dyDescent="0.3">
      <c r="A9" s="131" t="s">
        <v>97</v>
      </c>
      <c r="B9" s="131" t="s">
        <v>91</v>
      </c>
      <c r="C9" s="128">
        <v>0.28000000000000003</v>
      </c>
      <c r="D9" s="129">
        <v>4000</v>
      </c>
      <c r="E9" s="129">
        <v>93</v>
      </c>
      <c r="F9" s="130">
        <v>354</v>
      </c>
      <c r="H9" s="86" t="s">
        <v>90</v>
      </c>
      <c r="I9" s="86"/>
      <c r="J9" s="63"/>
      <c r="K9" s="62"/>
    </row>
    <row r="10" spans="1:11" x14ac:dyDescent="0.3">
      <c r="A10" s="131" t="s">
        <v>129</v>
      </c>
      <c r="B10" s="56" t="s">
        <v>89</v>
      </c>
      <c r="C10" s="58">
        <v>0.05</v>
      </c>
      <c r="D10" s="55">
        <v>24000</v>
      </c>
      <c r="E10" s="55">
        <v>129</v>
      </c>
      <c r="F10" s="55">
        <v>129</v>
      </c>
    </row>
    <row r="11" spans="1:11" ht="15.6" x14ac:dyDescent="0.3">
      <c r="A11" s="56"/>
      <c r="B11" s="56" t="s">
        <v>89</v>
      </c>
      <c r="C11" s="58"/>
      <c r="D11" s="55"/>
      <c r="E11" s="55"/>
      <c r="F11" s="55"/>
      <c r="H11" s="60" t="s">
        <v>88</v>
      </c>
      <c r="I11" s="59"/>
      <c r="J11" s="61"/>
      <c r="K11" s="60" t="s">
        <v>87</v>
      </c>
    </row>
    <row r="12" spans="1:11" x14ac:dyDescent="0.3">
      <c r="A12" s="56"/>
      <c r="B12" s="56" t="s">
        <v>85</v>
      </c>
      <c r="C12" s="58">
        <v>0.05</v>
      </c>
      <c r="D12" s="55">
        <v>15000</v>
      </c>
      <c r="E12" s="55">
        <v>81</v>
      </c>
      <c r="F12" s="55">
        <v>81</v>
      </c>
      <c r="H12" s="83" t="s">
        <v>86</v>
      </c>
      <c r="I12" s="83"/>
      <c r="J12" s="59"/>
      <c r="K12" s="59"/>
    </row>
    <row r="13" spans="1:11" x14ac:dyDescent="0.3">
      <c r="A13" s="56"/>
      <c r="B13" s="56" t="s">
        <v>85</v>
      </c>
      <c r="C13" s="58"/>
      <c r="D13" s="55"/>
      <c r="E13" s="55"/>
      <c r="F13" s="55"/>
      <c r="H13" s="59"/>
      <c r="I13" s="59"/>
      <c r="J13" s="59"/>
      <c r="K13" s="59"/>
    </row>
    <row r="14" spans="1:11" x14ac:dyDescent="0.3">
      <c r="A14" s="56"/>
      <c r="B14" s="56" t="s">
        <v>84</v>
      </c>
      <c r="C14" s="58">
        <v>7.0000000000000007E-2</v>
      </c>
      <c r="D14" s="55">
        <v>100000</v>
      </c>
      <c r="E14" s="55">
        <v>537</v>
      </c>
      <c r="F14" s="55">
        <v>537</v>
      </c>
    </row>
    <row r="15" spans="1:11" x14ac:dyDescent="0.3">
      <c r="A15" s="56"/>
      <c r="B15" s="56" t="s">
        <v>84</v>
      </c>
      <c r="C15" s="58"/>
      <c r="D15" s="55"/>
      <c r="E15" s="55"/>
      <c r="F15" s="55"/>
    </row>
    <row r="16" spans="1:11" x14ac:dyDescent="0.3">
      <c r="A16" s="56"/>
      <c r="B16" s="56"/>
      <c r="C16" s="56"/>
      <c r="D16" s="56"/>
      <c r="E16" s="56"/>
      <c r="F16" s="56"/>
      <c r="H16" s="84" t="s">
        <v>83</v>
      </c>
      <c r="I16" s="68"/>
      <c r="J16" s="54"/>
    </row>
    <row r="17" spans="1:11" x14ac:dyDescent="0.3">
      <c r="A17" s="56"/>
      <c r="B17" s="57" t="s">
        <v>73</v>
      </c>
      <c r="C17" s="56"/>
      <c r="D17" s="55">
        <f>SUM(D7:D16)</f>
        <v>161111</v>
      </c>
      <c r="E17" s="55">
        <f>SUM(E7:E16)</f>
        <v>1184</v>
      </c>
      <c r="F17" s="55">
        <f>SUM(F7:F16)</f>
        <v>1445</v>
      </c>
      <c r="H17" s="84"/>
      <c r="I17" s="68"/>
      <c r="J17" s="54"/>
    </row>
    <row r="18" spans="1:11" x14ac:dyDescent="0.3">
      <c r="C18" s="27" t="s">
        <v>130</v>
      </c>
      <c r="E18" s="27" t="s">
        <v>99</v>
      </c>
      <c r="F18" s="126">
        <f>SUM(F3-F17)</f>
        <v>0</v>
      </c>
    </row>
    <row r="19" spans="1:11" x14ac:dyDescent="0.3">
      <c r="F19" s="132" t="s">
        <v>127</v>
      </c>
    </row>
    <row r="20" spans="1:11" x14ac:dyDescent="0.3">
      <c r="F20" s="132" t="s">
        <v>128</v>
      </c>
    </row>
    <row r="21" spans="1:11" x14ac:dyDescent="0.3">
      <c r="A21" s="133" t="s">
        <v>131</v>
      </c>
      <c r="C21" s="133"/>
      <c r="D21" s="133"/>
      <c r="E21" s="133" t="s">
        <v>126</v>
      </c>
      <c r="F21" s="125">
        <v>1445</v>
      </c>
    </row>
    <row r="23" spans="1:11" x14ac:dyDescent="0.3">
      <c r="A23" s="49"/>
      <c r="B23" s="53" t="s">
        <v>82</v>
      </c>
      <c r="C23" s="53" t="s">
        <v>81</v>
      </c>
      <c r="D23" s="53" t="s">
        <v>53</v>
      </c>
      <c r="E23" s="53" t="s">
        <v>64</v>
      </c>
      <c r="F23" s="53" t="s">
        <v>64</v>
      </c>
      <c r="H23" s="52" t="s">
        <v>80</v>
      </c>
      <c r="I23" s="47"/>
      <c r="J23" s="47"/>
      <c r="K23" s="47"/>
    </row>
    <row r="24" spans="1:11" x14ac:dyDescent="0.3">
      <c r="A24" s="49"/>
      <c r="B24" s="49"/>
      <c r="C24" s="49"/>
      <c r="D24" s="49"/>
      <c r="E24" s="49"/>
      <c r="F24" s="49"/>
      <c r="H24" s="47" t="s">
        <v>79</v>
      </c>
      <c r="I24" s="47"/>
      <c r="J24" s="47"/>
      <c r="K24" s="47"/>
    </row>
    <row r="25" spans="1:11" x14ac:dyDescent="0.3">
      <c r="A25" s="49"/>
      <c r="B25" s="49" t="s">
        <v>78</v>
      </c>
      <c r="C25" s="51">
        <v>0.05</v>
      </c>
      <c r="D25" s="48">
        <v>200000</v>
      </c>
      <c r="E25" s="48">
        <v>1000</v>
      </c>
      <c r="F25" s="48">
        <v>1073</v>
      </c>
      <c r="H25" s="47" t="s">
        <v>77</v>
      </c>
      <c r="I25" s="47"/>
      <c r="J25" s="47"/>
      <c r="K25" s="47"/>
    </row>
    <row r="26" spans="1:11" x14ac:dyDescent="0.3">
      <c r="A26" s="49"/>
      <c r="B26" s="49" t="s">
        <v>76</v>
      </c>
      <c r="C26" s="51"/>
      <c r="D26" s="48"/>
      <c r="E26" s="48"/>
      <c r="F26" s="48"/>
      <c r="H26" s="47"/>
      <c r="I26" s="47"/>
      <c r="J26" s="47"/>
      <c r="K26" s="47"/>
    </row>
    <row r="27" spans="1:11" x14ac:dyDescent="0.3">
      <c r="A27" s="49"/>
      <c r="B27" s="49" t="s">
        <v>75</v>
      </c>
      <c r="C27" s="51"/>
      <c r="D27" s="48"/>
      <c r="E27" s="48"/>
      <c r="F27" s="48"/>
      <c r="H27" s="85" t="s">
        <v>74</v>
      </c>
      <c r="I27" s="84"/>
      <c r="J27" s="50"/>
      <c r="K27" s="47"/>
    </row>
    <row r="28" spans="1:11" x14ac:dyDescent="0.3">
      <c r="A28" s="49"/>
      <c r="B28" s="49"/>
      <c r="C28" s="49"/>
      <c r="D28" s="48"/>
      <c r="E28" s="48"/>
      <c r="F28" s="48"/>
      <c r="H28" s="47"/>
      <c r="I28" s="47"/>
      <c r="J28" s="47"/>
      <c r="K28" s="47"/>
    </row>
    <row r="29" spans="1:11" x14ac:dyDescent="0.3">
      <c r="A29" s="49"/>
      <c r="B29" s="49" t="s">
        <v>73</v>
      </c>
      <c r="C29" s="49"/>
      <c r="D29" s="48">
        <f>SUM(D25:D28)</f>
        <v>200000</v>
      </c>
      <c r="E29" s="48">
        <f>SUM(E25:E28)</f>
        <v>1000</v>
      </c>
      <c r="F29" s="48">
        <f>SUM(F25:F28)</f>
        <v>1073</v>
      </c>
      <c r="H29" s="47"/>
      <c r="I29" s="47"/>
      <c r="J29" s="47"/>
      <c r="K29" s="47"/>
    </row>
    <row r="30" spans="1:11" x14ac:dyDescent="0.3">
      <c r="C30" s="27" t="s">
        <v>130</v>
      </c>
      <c r="E30" s="27" t="s">
        <v>99</v>
      </c>
      <c r="F30" s="126">
        <f>SUM(F21-F29)</f>
        <v>372</v>
      </c>
    </row>
  </sheetData>
  <mergeCells count="10">
    <mergeCell ref="A1:F1"/>
    <mergeCell ref="H12:I12"/>
    <mergeCell ref="H16:I16"/>
    <mergeCell ref="H17:I17"/>
    <mergeCell ref="H27:I27"/>
    <mergeCell ref="H5:I5"/>
    <mergeCell ref="H4:I4"/>
    <mergeCell ref="H7:I7"/>
    <mergeCell ref="H8:I8"/>
    <mergeCell ref="H9:I9"/>
  </mergeCells>
  <pageMargins left="0.25" right="0.25" top="0.75" bottom="0.75" header="0.3" footer="0.3"/>
  <pageSetup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J17" sqref="J17"/>
    </sheetView>
  </sheetViews>
  <sheetFormatPr defaultRowHeight="14.4" x14ac:dyDescent="0.3"/>
  <sheetData>
    <row r="1" spans="1:11" x14ac:dyDescent="0.3">
      <c r="A1" t="s">
        <v>109</v>
      </c>
      <c r="B1" t="s">
        <v>110</v>
      </c>
      <c r="C1" t="s">
        <v>12</v>
      </c>
      <c r="D1" t="s">
        <v>111</v>
      </c>
      <c r="E1" t="s">
        <v>114</v>
      </c>
      <c r="F1" t="s">
        <v>112</v>
      </c>
      <c r="G1" t="s">
        <v>113</v>
      </c>
      <c r="H1" t="s">
        <v>115</v>
      </c>
      <c r="I1" t="s">
        <v>118</v>
      </c>
      <c r="J1" t="s">
        <v>117</v>
      </c>
    </row>
    <row r="2" spans="1:11" x14ac:dyDescent="0.3">
      <c r="A2">
        <v>41.77</v>
      </c>
      <c r="B2">
        <v>12.79</v>
      </c>
      <c r="C2">
        <v>10</v>
      </c>
      <c r="E2">
        <v>33.89</v>
      </c>
      <c r="F2">
        <v>290.58</v>
      </c>
      <c r="G2">
        <v>203.52</v>
      </c>
      <c r="H2">
        <v>210</v>
      </c>
      <c r="I2">
        <v>315</v>
      </c>
      <c r="J2">
        <v>181.6</v>
      </c>
      <c r="K2">
        <f>SUM(A2:J2)</f>
        <v>1299.1499999999999</v>
      </c>
    </row>
    <row r="3" spans="1:11" x14ac:dyDescent="0.3">
      <c r="A3">
        <v>45.09</v>
      </c>
      <c r="B3">
        <v>4.93</v>
      </c>
      <c r="D3">
        <v>29.37</v>
      </c>
      <c r="F3">
        <v>172.1</v>
      </c>
      <c r="G3">
        <v>3.46</v>
      </c>
      <c r="K3">
        <f>SUM(A3:J3)</f>
        <v>254.95000000000002</v>
      </c>
    </row>
    <row r="4" spans="1:11" x14ac:dyDescent="0.3">
      <c r="A4">
        <v>33.43</v>
      </c>
      <c r="B4">
        <v>10.77</v>
      </c>
      <c r="C4">
        <v>25.17</v>
      </c>
      <c r="D4">
        <v>52.42</v>
      </c>
      <c r="E4">
        <v>30.68</v>
      </c>
      <c r="G4">
        <v>16</v>
      </c>
      <c r="K4">
        <f>SUM(A4:J4)</f>
        <v>168.47</v>
      </c>
    </row>
    <row r="5" spans="1:11" x14ac:dyDescent="0.3">
      <c r="A5">
        <v>63.69</v>
      </c>
      <c r="B5">
        <v>4.49</v>
      </c>
      <c r="K5">
        <f>SUM(A5:J5)</f>
        <v>68.179999999999993</v>
      </c>
    </row>
    <row r="6" spans="1:11" x14ac:dyDescent="0.3">
      <c r="A6">
        <v>27.57</v>
      </c>
      <c r="B6">
        <v>21</v>
      </c>
      <c r="K6">
        <f>SUM(A6:J6)</f>
        <v>48.57</v>
      </c>
    </row>
    <row r="7" spans="1:11" x14ac:dyDescent="0.3">
      <c r="A7">
        <v>61.69</v>
      </c>
      <c r="B7">
        <v>15.47</v>
      </c>
      <c r="K7">
        <f>SUM(A7:J7)</f>
        <v>77.16</v>
      </c>
    </row>
    <row r="8" spans="1:11" x14ac:dyDescent="0.3">
      <c r="A8">
        <v>39.83</v>
      </c>
      <c r="B8">
        <v>12.28</v>
      </c>
      <c r="K8">
        <f>SUM(A8:J8)</f>
        <v>52.11</v>
      </c>
    </row>
    <row r="9" spans="1:11" x14ac:dyDescent="0.3">
      <c r="A9">
        <v>35.99</v>
      </c>
      <c r="B9" t="s">
        <v>116</v>
      </c>
      <c r="K9">
        <f>SUM(A9:J9)</f>
        <v>35.99</v>
      </c>
    </row>
    <row r="10" spans="1:11" x14ac:dyDescent="0.3">
      <c r="B10">
        <v>15.44</v>
      </c>
      <c r="K10">
        <f>SUM(A10:J10)</f>
        <v>15.44</v>
      </c>
    </row>
    <row r="11" spans="1:11" x14ac:dyDescent="0.3">
      <c r="A11">
        <v>23.69</v>
      </c>
      <c r="B11">
        <v>6.48</v>
      </c>
      <c r="K11">
        <f>SUM(A11:J11)</f>
        <v>30.17</v>
      </c>
    </row>
    <row r="12" spans="1:11" x14ac:dyDescent="0.3">
      <c r="A12">
        <v>97.67</v>
      </c>
      <c r="K12">
        <f>SUM(A12:J12)</f>
        <v>97.67</v>
      </c>
    </row>
    <row r="13" spans="1:11" x14ac:dyDescent="0.3">
      <c r="A13">
        <v>12.92</v>
      </c>
      <c r="B13" s="27">
        <v>62.24</v>
      </c>
      <c r="K13">
        <f>SUM(A13:J13)</f>
        <v>75.16</v>
      </c>
    </row>
    <row r="14" spans="1:11" x14ac:dyDescent="0.3">
      <c r="A14">
        <v>21.36</v>
      </c>
      <c r="D14">
        <v>246.06</v>
      </c>
      <c r="K14">
        <f>SUM(A14:J14)</f>
        <v>267.42</v>
      </c>
    </row>
    <row r="15" spans="1:11" x14ac:dyDescent="0.3">
      <c r="B15">
        <v>11.08</v>
      </c>
      <c r="K15">
        <f>SUM(A15:J15)</f>
        <v>11.08</v>
      </c>
    </row>
    <row r="16" spans="1:11" x14ac:dyDescent="0.3">
      <c r="C16">
        <v>36.69</v>
      </c>
      <c r="K16">
        <f>SUM(A16:J16)</f>
        <v>36.69</v>
      </c>
    </row>
    <row r="17" spans="1:11" x14ac:dyDescent="0.3">
      <c r="A17">
        <f>SUM(A2:A16)</f>
        <v>504.70000000000005</v>
      </c>
      <c r="B17">
        <f>SUM(B2:B16)</f>
        <v>176.97000000000003</v>
      </c>
      <c r="C17">
        <f>SUM(C2:C16)</f>
        <v>71.86</v>
      </c>
      <c r="D17">
        <f>SUM(D2:D16)</f>
        <v>327.85</v>
      </c>
      <c r="E17">
        <f>SUM(E2:E16)</f>
        <v>64.569999999999993</v>
      </c>
      <c r="F17">
        <f>SUM(F2:F16)</f>
        <v>462.67999999999995</v>
      </c>
      <c r="G17">
        <f>SUM(G2:G16)</f>
        <v>222.98000000000002</v>
      </c>
      <c r="H17">
        <f>SUM(H2:H16)</f>
        <v>210</v>
      </c>
      <c r="I17">
        <f>SUM(I2:I16)</f>
        <v>315</v>
      </c>
      <c r="J17">
        <f>SUM(J2:J16)</f>
        <v>181.6</v>
      </c>
      <c r="K17">
        <f>SUM(A17:J17)</f>
        <v>2538.21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Income Expense</vt:lpstr>
      <vt:lpstr>Balance Sheet</vt:lpstr>
      <vt:lpstr>Debt Payoff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 Wiegand</dc:creator>
  <cp:lastModifiedBy>Robert  Wiegand</cp:lastModifiedBy>
  <cp:lastPrinted>2024-01-03T14:35:05Z</cp:lastPrinted>
  <dcterms:created xsi:type="dcterms:W3CDTF">2023-12-04T18:23:24Z</dcterms:created>
  <dcterms:modified xsi:type="dcterms:W3CDTF">2025-03-03T03:12:42Z</dcterms:modified>
</cp:coreProperties>
</file>