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codeName="ThisWorkbook"/>
  <mc:AlternateContent xmlns:mc="http://schemas.openxmlformats.org/markup-compatibility/2006">
    <mc:Choice Requires="x15">
      <x15ac:absPath xmlns:x15ac="http://schemas.microsoft.com/office/spreadsheetml/2010/11/ac" url="/Users/stevelane/Downloads/"/>
    </mc:Choice>
  </mc:AlternateContent>
  <xr:revisionPtr revIDLastSave="0" documentId="8_{DBA18D92-8B7E-4A4A-8AC1-6469916BE272}" xr6:coauthVersionLast="47" xr6:coauthVersionMax="47" xr10:uidLastSave="{00000000-0000-0000-0000-000000000000}"/>
  <bookViews>
    <workbookView xWindow="0" yWindow="500" windowWidth="37300" windowHeight="21100" activeTab="4" xr2:uid="{00000000-000D-0000-FFFF-FFFF00000000}"/>
  </bookViews>
  <sheets>
    <sheet name="AX E 22 Spyder 2025" sheetId="1" r:id="rId1"/>
    <sheet name="AX E 22 T-Top 2025" sheetId="2" r:id="rId2"/>
    <sheet name="AX E 25 Cross Bow 2025" sheetId="3" r:id="rId3"/>
    <sheet name="AX E 25 Cross Top 2025" sheetId="4" r:id="rId4"/>
    <sheet name="Axopar 29 CCX 2025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4" l="1"/>
  <c r="F55" i="4" s="1"/>
  <c r="F57" i="4" s="1"/>
  <c r="F61" i="4" s="1"/>
  <c r="F59" i="4" s="1"/>
  <c r="F52" i="4"/>
  <c r="F51" i="4"/>
  <c r="F49" i="4"/>
  <c r="F48" i="4"/>
  <c r="F47" i="4"/>
  <c r="F46" i="4"/>
  <c r="F45" i="4"/>
  <c r="F44" i="4"/>
  <c r="F43" i="4"/>
  <c r="F42" i="4"/>
  <c r="F41" i="4"/>
  <c r="F40" i="4"/>
  <c r="F38" i="4"/>
  <c r="F37" i="4"/>
  <c r="F36" i="4"/>
  <c r="F35" i="4"/>
  <c r="F34" i="4"/>
  <c r="F33" i="4"/>
  <c r="F31" i="4"/>
  <c r="F30" i="4"/>
  <c r="F29" i="4"/>
  <c r="F27" i="4"/>
  <c r="F26" i="4"/>
  <c r="F24" i="4"/>
  <c r="F23" i="4"/>
  <c r="F21" i="4"/>
  <c r="F20" i="4"/>
  <c r="F18" i="4"/>
  <c r="F17" i="4"/>
  <c r="F15" i="4"/>
  <c r="F53" i="3"/>
  <c r="F51" i="3"/>
  <c r="F50" i="3"/>
  <c r="F49" i="3"/>
  <c r="F47" i="3"/>
  <c r="F46" i="3"/>
  <c r="F45" i="3"/>
  <c r="F44" i="3"/>
  <c r="F43" i="3"/>
  <c r="F42" i="3"/>
  <c r="F41" i="3"/>
  <c r="F40" i="3"/>
  <c r="F39" i="3"/>
  <c r="F38" i="3"/>
  <c r="F36" i="3"/>
  <c r="F35" i="3"/>
  <c r="F34" i="3"/>
  <c r="F33" i="3"/>
  <c r="F32" i="3"/>
  <c r="F31" i="3"/>
  <c r="F29" i="3"/>
  <c r="F28" i="3"/>
  <c r="F27" i="3"/>
  <c r="F25" i="3"/>
  <c r="F24" i="3"/>
  <c r="F22" i="3"/>
  <c r="F21" i="3"/>
  <c r="F19" i="3"/>
  <c r="F18" i="3"/>
  <c r="F16" i="3"/>
  <c r="F15" i="3"/>
  <c r="F13" i="3"/>
  <c r="F54" i="1"/>
  <c r="F53" i="2"/>
  <c r="F51" i="2"/>
  <c r="F50" i="2"/>
  <c r="F49" i="2"/>
  <c r="F47" i="2"/>
  <c r="F46" i="2"/>
  <c r="F45" i="2"/>
  <c r="F44" i="2"/>
  <c r="F43" i="2"/>
  <c r="F42" i="2"/>
  <c r="F40" i="2"/>
  <c r="F39" i="2"/>
  <c r="F38" i="2"/>
  <c r="F37" i="2"/>
  <c r="F36" i="2"/>
  <c r="F35" i="2"/>
  <c r="F33" i="2"/>
  <c r="F32" i="2"/>
  <c r="F31" i="2"/>
  <c r="F30" i="2"/>
  <c r="F28" i="2"/>
  <c r="F27" i="2"/>
  <c r="F25" i="2"/>
  <c r="F24" i="2"/>
  <c r="F22" i="2"/>
  <c r="F21" i="2"/>
  <c r="F19" i="2"/>
  <c r="F18" i="2"/>
  <c r="F16" i="2"/>
  <c r="F120" i="9"/>
  <c r="F52" i="1"/>
  <c r="F16" i="9"/>
  <c r="F51" i="1"/>
  <c r="F50" i="1"/>
  <c r="F48" i="1"/>
  <c r="F47" i="1"/>
  <c r="F46" i="1"/>
  <c r="F45" i="1"/>
  <c r="F44" i="1"/>
  <c r="F43" i="1"/>
  <c r="F41" i="1"/>
  <c r="F40" i="1"/>
  <c r="F39" i="1"/>
  <c r="F38" i="1"/>
  <c r="F37" i="1"/>
  <c r="F36" i="1"/>
  <c r="F35" i="1"/>
  <c r="F33" i="1"/>
  <c r="F32" i="1"/>
  <c r="F31" i="1"/>
  <c r="F30" i="1"/>
  <c r="F28" i="1"/>
  <c r="F27" i="1"/>
  <c r="F25" i="1"/>
  <c r="F24" i="1"/>
  <c r="F22" i="1"/>
  <c r="F21" i="1"/>
  <c r="F19" i="1"/>
  <c r="F18" i="1"/>
  <c r="F16" i="1"/>
  <c r="F55" i="3" l="1"/>
  <c r="F59" i="3" s="1"/>
  <c r="F57" i="3" s="1"/>
  <c r="F55" i="2"/>
  <c r="F59" i="2" s="1"/>
  <c r="F57" i="2" s="1"/>
  <c r="F56" i="1"/>
  <c r="F60" i="1" s="1"/>
  <c r="F58" i="1" s="1"/>
  <c r="F119" i="9"/>
  <c r="F118" i="9"/>
  <c r="F117" i="9"/>
  <c r="F116" i="9"/>
  <c r="F114" i="9"/>
  <c r="F113" i="9"/>
  <c r="F112" i="9"/>
  <c r="F111" i="9"/>
  <c r="F110" i="9"/>
  <c r="F109" i="9"/>
  <c r="F108" i="9"/>
  <c r="F107" i="9"/>
  <c r="F105" i="9"/>
  <c r="F104" i="9"/>
  <c r="F103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5" i="9"/>
  <c r="F84" i="9"/>
  <c r="F83" i="9"/>
  <c r="F82" i="9"/>
  <c r="F81" i="9"/>
  <c r="F80" i="9"/>
  <c r="F79" i="9"/>
  <c r="F78" i="9"/>
  <c r="F77" i="9"/>
  <c r="F76" i="9"/>
  <c r="F75" i="9"/>
  <c r="F73" i="9"/>
  <c r="F72" i="9"/>
  <c r="F71" i="9"/>
  <c r="F70" i="9"/>
  <c r="F69" i="9"/>
  <c r="F68" i="9"/>
  <c r="F67" i="9"/>
  <c r="F65" i="9"/>
  <c r="F64" i="9"/>
  <c r="F63" i="9"/>
  <c r="F61" i="9"/>
  <c r="F60" i="9"/>
  <c r="F58" i="9"/>
  <c r="F56" i="9"/>
  <c r="F55" i="9"/>
  <c r="F54" i="9"/>
  <c r="F53" i="9"/>
  <c r="F52" i="9"/>
  <c r="F51" i="9"/>
  <c r="F50" i="9"/>
  <c r="F49" i="9"/>
  <c r="F48" i="9"/>
  <c r="F47" i="9"/>
  <c r="F46" i="9"/>
  <c r="F44" i="9"/>
  <c r="F43" i="9"/>
  <c r="F42" i="9"/>
  <c r="F41" i="9"/>
  <c r="F40" i="9"/>
  <c r="F38" i="9"/>
  <c r="F33" i="9"/>
  <c r="F32" i="9"/>
  <c r="F27" i="9"/>
  <c r="F25" i="9"/>
  <c r="F23" i="9"/>
  <c r="F22" i="9"/>
  <c r="F21" i="9"/>
  <c r="F20" i="9"/>
  <c r="F19" i="9"/>
  <c r="F18" i="9"/>
  <c r="F122" i="9" s="1"/>
  <c r="F124" i="9" l="1"/>
  <c r="F128" i="9" s="1"/>
  <c r="F126" i="9" s="1"/>
</calcChain>
</file>

<file path=xl/sharedStrings.xml><?xml version="1.0" encoding="utf-8"?>
<sst xmlns="http://schemas.openxmlformats.org/spreadsheetml/2006/main" count="361" uniqueCount="159">
  <si>
    <t>AX E 22 Spyder 2025</t>
  </si>
  <si>
    <t>Selection</t>
  </si>
  <si>
    <t>Name</t>
  </si>
  <si>
    <t>List Price €</t>
  </si>
  <si>
    <t>Boat Model</t>
  </si>
  <si>
    <t>AX/E 22 Spyder 2025</t>
  </si>
  <si>
    <t>Aft Deck Setup</t>
  </si>
  <si>
    <t>Multi-storage compartment - AX/E</t>
  </si>
  <si>
    <t>U-sofa layout - AX/E</t>
  </si>
  <si>
    <t>Adventure Collection</t>
  </si>
  <si>
    <t>Multi-storage cushions - AX/E</t>
  </si>
  <si>
    <t>U-sofa cushions - AX/E</t>
  </si>
  <si>
    <t>Navigation option</t>
  </si>
  <si>
    <t>Chartplotter Nextfour Q2 Display 10"</t>
  </si>
  <si>
    <t>Chartplotter Nextfour Q2 Display 10" Double</t>
  </si>
  <si>
    <t>Audio</t>
  </si>
  <si>
    <t>Basic audio entertainment system - AX/E</t>
  </si>
  <si>
    <t>Premium audio entertainment system - AX/E</t>
  </si>
  <si>
    <t>Freshwater system</t>
  </si>
  <si>
    <t>Toilet, manual sea water flush, 25l septic tank</t>
  </si>
  <si>
    <t>Seat base with top-loaded refrigerator and sink - AX/E</t>
  </si>
  <si>
    <t>Toilet package, electric toilet w. fresh water flush - AX/E</t>
  </si>
  <si>
    <t>Fresh water system incl. shower on aft deck - AX/E</t>
  </si>
  <si>
    <t>Packages</t>
  </si>
  <si>
    <t>Rub rail</t>
  </si>
  <si>
    <t>Waterski frame - AX/E</t>
  </si>
  <si>
    <t>Mid-ship cleats - AX/E</t>
  </si>
  <si>
    <t>Soft decking, U-sofa w. fridge - AX/E</t>
  </si>
  <si>
    <t>Soft decking, U-sofa w/o fridge - AX/E</t>
  </si>
  <si>
    <t>Soft decking, multi-storage w. fridge - AX/E</t>
  </si>
  <si>
    <t>Soft decking, multi-storage w/o fridge - AX/E</t>
  </si>
  <si>
    <t>Cover</t>
  </si>
  <si>
    <t>Antifouling, grey</t>
  </si>
  <si>
    <t>Antifouling, white</t>
  </si>
  <si>
    <t>Axopar safety bag</t>
  </si>
  <si>
    <t>Bow thruster - AX/E</t>
  </si>
  <si>
    <t>Mooring package - AX/E</t>
  </si>
  <si>
    <t>Trim tabs - AX/E</t>
  </si>
  <si>
    <t>AX E 22 T-Top 2025</t>
  </si>
  <si>
    <t>AX/E 22 T-Top 2025</t>
  </si>
  <si>
    <t>AX E 25 Cross Bow 2025</t>
  </si>
  <si>
    <t>AX/E 25 Cross Bow 2025</t>
  </si>
  <si>
    <t>Trim tabs</t>
  </si>
  <si>
    <t>Additional bathing ladder w. high handles</t>
  </si>
  <si>
    <t>Front cabin upgrade pack</t>
  </si>
  <si>
    <t>Fixed windlass in bow</t>
  </si>
  <si>
    <t>Underwater lights</t>
  </si>
  <si>
    <t>AX E 25 Cross Top 2025</t>
  </si>
  <si>
    <t>AX/E 25 Cross Top 2025</t>
  </si>
  <si>
    <t>Fore deck setup</t>
  </si>
  <si>
    <t>EU/US version</t>
  </si>
  <si>
    <t>Electrical System</t>
  </si>
  <si>
    <t>Onboard fittings</t>
  </si>
  <si>
    <t>Propellers</t>
  </si>
  <si>
    <t>Other</t>
  </si>
  <si>
    <t>Propeller Enertia Eco 17"</t>
  </si>
  <si>
    <t>Engine</t>
  </si>
  <si>
    <t>Axopar 29 CCX 2025</t>
  </si>
  <si>
    <t>Aft cabin - ST</t>
  </si>
  <si>
    <t>Multi-storage - ST</t>
  </si>
  <si>
    <t>Wet bar - ST</t>
  </si>
  <si>
    <t>Aft U-sofa - ST</t>
  </si>
  <si>
    <t>Foldable aft leaning post - CCX</t>
  </si>
  <si>
    <t>Main bait well with tackle station - CCX</t>
  </si>
  <si>
    <t>Open aft deck - ST</t>
  </si>
  <si>
    <t>Aft sofa - ST</t>
  </si>
  <si>
    <t>Brabus Line</t>
  </si>
  <si>
    <t>BRABUS line trim package - CCX</t>
  </si>
  <si>
    <t>Cockpit upholstery w. 2 seats - CCX, Chalk</t>
  </si>
  <si>
    <t>Cockpit upholstery w. 6 separate seats - CCX, Chalk</t>
  </si>
  <si>
    <t>Front U-sofa package, Chalk</t>
  </si>
  <si>
    <t>Front L-sofa package, Chalk</t>
  </si>
  <si>
    <t>Axopar 29 US version</t>
  </si>
  <si>
    <t>Axopar 29 EU version</t>
  </si>
  <si>
    <t>Fuel system</t>
  </si>
  <si>
    <t>Fuel system - EPA</t>
  </si>
  <si>
    <t>Shore power system 230V w. 35Ah charger</t>
  </si>
  <si>
    <t>Shore power system 110V w. 35Ah charger</t>
  </si>
  <si>
    <t>Remote controlled main switches, twin engine</t>
  </si>
  <si>
    <t>Remote controlled main switches, single engine</t>
  </si>
  <si>
    <t>Solar panel trickle charger system</t>
  </si>
  <si>
    <t>Chart plotter Simrad NSX 12″</t>
  </si>
  <si>
    <t>Twin chart plotter Simrad NSX 12″</t>
  </si>
  <si>
    <t>Echo sounder, thru hull</t>
  </si>
  <si>
    <t>Echo sounder, Active Imaging 3-in-1</t>
  </si>
  <si>
    <t>VHF Simrad RS40</t>
  </si>
  <si>
    <t>Night vision camera</t>
  </si>
  <si>
    <t>Twin chart plotter Simrad NSX Ultrawide 15″</t>
  </si>
  <si>
    <t>Chart plotter Simrad NSX Ultrawide 15″</t>
  </si>
  <si>
    <t>Night vision camera, BRABUS line, black</t>
  </si>
  <si>
    <t>Echo sounder, thru hull, high-wide chirp</t>
  </si>
  <si>
    <t>Radar Simrad HALO20+</t>
  </si>
  <si>
    <t>Premium audio system, JL Audio - CCX</t>
  </si>
  <si>
    <t>Aft deck shower</t>
  </si>
  <si>
    <t>Waste Water System</t>
  </si>
  <si>
    <t>Toilet package, elec. toilet w. freshwater flush</t>
  </si>
  <si>
    <t>Cushion Set</t>
  </si>
  <si>
    <t>Top loading seat base refrigerator</t>
  </si>
  <si>
    <t>Multicabin upgrade package</t>
  </si>
  <si>
    <t>Fender box cushions, Chalk</t>
  </si>
  <si>
    <t>Sunbed for aft cabin / multi-storage - CCX, Chalk</t>
  </si>
  <si>
    <t>Cushions for aft U-sofa - CCX, Chalk</t>
  </si>
  <si>
    <t>Cushions for foldable aft leaning post - CCX, Chalk</t>
  </si>
  <si>
    <t>Gunwale side bolsters - CCX, Chalk</t>
  </si>
  <si>
    <t>Cushions for aft sofa, Chalk</t>
  </si>
  <si>
    <t>Waterski frame, single engine, BRABUS line, black</t>
  </si>
  <si>
    <t>Waterski frame, twin engine, BRABUS line, black</t>
  </si>
  <si>
    <t>Fishing targa arch - CCX, BRABUS line, black</t>
  </si>
  <si>
    <t>Gyro pedestal - CCX</t>
  </si>
  <si>
    <t>Trolling engine preparation - CCX</t>
  </si>
  <si>
    <t>Bow sunshade - CCX</t>
  </si>
  <si>
    <t>Aft sunshade - CCX</t>
  </si>
  <si>
    <t>Raw water system</t>
  </si>
  <si>
    <t>Fishbox with macerator</t>
  </si>
  <si>
    <t>Gas grill preparation</t>
  </si>
  <si>
    <t>Wet bar in fender box</t>
  </si>
  <si>
    <t>Bow windlass w. anchor - EU</t>
  </si>
  <si>
    <t>Mooring package</t>
  </si>
  <si>
    <t>Bow thruster</t>
  </si>
  <si>
    <t>Searchlight w. remote control</t>
  </si>
  <si>
    <t>Bow windlass w. anchor - US</t>
  </si>
  <si>
    <t>Deck lights</t>
  </si>
  <si>
    <t>Fender box livewell</t>
  </si>
  <si>
    <t>Wash down pump</t>
  </si>
  <si>
    <t>Worklights - CCX</t>
  </si>
  <si>
    <t>Pre rig, Single, Mercury Verado V8</t>
  </si>
  <si>
    <t>Pre rig, Twin, Mercury FourStroke V6</t>
  </si>
  <si>
    <t>Pre rig, Single, Mercury Verado V10</t>
  </si>
  <si>
    <t>Twin Mercury FourStroke V6 200hp, black</t>
  </si>
  <si>
    <t>Twin Mercury FourStroke V6 200hp, white</t>
  </si>
  <si>
    <t>Mercury Verado V8 300hp, black</t>
  </si>
  <si>
    <t>Mercury Verado V10 400hp, black</t>
  </si>
  <si>
    <t>Mercury Verado V10 400hp, white</t>
  </si>
  <si>
    <t>Mercury Verado V10 350hp, black</t>
  </si>
  <si>
    <t>Mercury Verado V10 350hp, white</t>
  </si>
  <si>
    <t>Mercury Verado V8 300hp, white</t>
  </si>
  <si>
    <t>Propeller Revolution X 20"</t>
  </si>
  <si>
    <t>Twin propellers Enertia 19"</t>
  </si>
  <si>
    <t>Propeller Revolution X 21"</t>
  </si>
  <si>
    <t>Kempower Movable Charger 800V/40kW/1xCCS2/7m</t>
  </si>
  <si>
    <t xml:space="preserve">Kempower Movable Charger 800V/40kW/2xCCS2/7m </t>
  </si>
  <si>
    <t>Charging stations</t>
  </si>
  <si>
    <t>Y-To select option</t>
  </si>
  <si>
    <t>Price €</t>
  </si>
  <si>
    <t>Exchange rate</t>
  </si>
  <si>
    <t>VAT @ 20%</t>
  </si>
  <si>
    <t>TOTAL PRICE</t>
  </si>
  <si>
    <t>WWW.AXOPARUK.COM</t>
  </si>
  <si>
    <t>Nimbus Boats UK Limited, </t>
  </si>
  <si>
    <t>Lymington Yacht Haven, </t>
  </si>
  <si>
    <t>King's Saltern Road, </t>
  </si>
  <si>
    <t>Lymington, Hants, SO41 3QD</t>
  </si>
  <si>
    <t>+44 (0) 1590 677955 / info@nimbusboatsuk.com</t>
  </si>
  <si>
    <t>info@nimbusboatsuk.com</t>
  </si>
  <si>
    <t>Delivery UK</t>
  </si>
  <si>
    <t>OPTIONAL EQUIPMENT PRICES NOT INCLUDING VAT. THE SPECIFICATIONS OF THE MODELS HEREIN ARE NOT CONTRACTURAL. WE RESERVE THE RIGHT TO MODIFY THE SPECIFICATIONS OF OUR MODELS WITHOUT PRIOR NOTICE.</t>
  </si>
  <si>
    <t>ALL PRICES ARE SUBJECT TO CURRENCY EXCHANGE RATE EITHER + OR - AT TIME OF PAYMENT BY PURCHASER OR BY NIMBUS BOATS LTD.</t>
  </si>
  <si>
    <t xml:space="preserve">Delivery UK </t>
  </si>
  <si>
    <t>Y-To select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</si>
</sst>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£&quot;* #,##0_);_(&quot;£&quot;* \(#,##0\);_(&quot;£&quot;* &quot;-&quot;_);_(@_)"/>
    <numFmt numFmtId="164" formatCode="0\€"/>
    <numFmt numFmtId="165" formatCode="_([$€-2]\ * #,##0_);_([$€-2]\ * \(#,##0\);_([$€-2]\ * &quot;-&quot;_);_(@_)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Eurostile"/>
    </font>
    <font>
      <b/>
      <sz val="12"/>
      <color rgb="FF000000"/>
      <name val="Eurostile"/>
    </font>
    <font>
      <b/>
      <sz val="12"/>
      <color theme="1"/>
      <name val="Eurostile"/>
    </font>
    <font>
      <u/>
      <sz val="12"/>
      <color theme="10"/>
      <name val="Calibri"/>
      <family val="2"/>
      <scheme val="minor"/>
    </font>
    <font>
      <b/>
      <u/>
      <sz val="12"/>
      <color theme="10"/>
      <name val="Eurostile"/>
    </font>
    <font>
      <b/>
      <u/>
      <sz val="12"/>
      <color rgb="FF467886"/>
      <name val="Eurostile"/>
    </font>
    <font>
      <b/>
      <sz val="16"/>
      <color theme="1"/>
      <name val="Eurostile"/>
    </font>
    <font>
      <sz val="12"/>
      <color rgb="FF7030A0"/>
      <name val="Eurostile"/>
    </font>
    <font>
      <sz val="12"/>
      <name val="Eurostile"/>
    </font>
    <font>
      <sz val="11"/>
      <color rgb="FFFF0000"/>
      <name val="Eurostile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165" fontId="1" fillId="0" borderId="0" xfId="0" applyNumberFormat="1" applyFont="1" applyProtection="1">
      <protection hidden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Protection="1">
      <protection hidden="1"/>
    </xf>
    <xf numFmtId="42" fontId="3" fillId="4" borderId="1" xfId="0" applyNumberFormat="1" applyFont="1" applyFill="1" applyBorder="1" applyProtection="1">
      <protection hidden="1"/>
    </xf>
    <xf numFmtId="42" fontId="3" fillId="4" borderId="0" xfId="0" applyNumberFormat="1" applyFont="1" applyFill="1" applyProtection="1">
      <protection hidden="1"/>
    </xf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42" fontId="3" fillId="5" borderId="1" xfId="0" applyNumberFormat="1" applyFont="1" applyFill="1" applyBorder="1" applyProtection="1">
      <protection hidden="1"/>
    </xf>
    <xf numFmtId="0" fontId="3" fillId="0" borderId="0" xfId="0" applyFont="1"/>
    <xf numFmtId="0" fontId="3" fillId="0" borderId="0" xfId="0" applyFont="1" applyAlignment="1">
      <alignment vertical="center"/>
    </xf>
    <xf numFmtId="9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1" applyFont="1" applyAlignment="1">
      <alignment vertical="center"/>
    </xf>
    <xf numFmtId="9" fontId="5" fillId="0" borderId="0" xfId="1" applyNumberFormat="1" applyFont="1" applyFill="1" applyBorder="1"/>
    <xf numFmtId="9" fontId="5" fillId="0" borderId="0" xfId="1" applyNumberFormat="1" applyFont="1"/>
    <xf numFmtId="9" fontId="6" fillId="0" borderId="0" xfId="0" applyNumberFormat="1" applyFont="1"/>
    <xf numFmtId="9" fontId="1" fillId="0" borderId="0" xfId="0" applyNumberFormat="1" applyFont="1"/>
    <xf numFmtId="0" fontId="7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1" fontId="1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8" fillId="0" borderId="0" xfId="0" applyFont="1"/>
    <xf numFmtId="164" fontId="9" fillId="0" borderId="0" xfId="0" applyNumberFormat="1" applyFont="1"/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readingOrder="1"/>
    </xf>
    <xf numFmtId="42" fontId="3" fillId="0" borderId="0" xfId="0" applyNumberFormat="1" applyFont="1" applyProtection="1">
      <protection hidden="1"/>
    </xf>
    <xf numFmtId="9" fontId="5" fillId="0" borderId="0" xfId="1" applyNumberFormat="1" applyFont="1" applyFill="1"/>
    <xf numFmtId="0" fontId="5" fillId="0" borderId="0" xfId="1" applyFont="1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16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/Users/stevelane/Library/Group%20Containers/UBF8T346G9.ms/WebArchiveCopyPasteTempFiles/com.microsoft.Word/page1image60493056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file:////Users/stevelane/Library/Group%20Containers/UBF8T346G9.ms/WebArchiveCopyPasteTempFiles/com.microsoft.Word/page1image44960608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file:////Users/stevelane/Library/Group%20Containers/UBF8T346G9.ms/WebArchiveCopyPasteTempFiles/com.microsoft.Word/page1image6031720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file:////Users/stevelane/Library/Group%20Containers/UBF8T346G9.ms/WebArchiveCopyPasteTempFiles/com.microsoft.Word/page1image43268320" TargetMode="Externa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file:////Users/stevelane/Library/Group%20Containers/UBF8T346G9.ms/WebArchiveCopyPasteTempFiles/com.microsoft.Word/page1image58916048" TargetMode="External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189150</xdr:colOff>
      <xdr:row>2</xdr:row>
      <xdr:rowOff>72058</xdr:rowOff>
    </xdr:from>
    <xdr:to>
      <xdr:col>3</xdr:col>
      <xdr:colOff>886389</xdr:colOff>
      <xdr:row>10</xdr:row>
      <xdr:rowOff>205993</xdr:rowOff>
    </xdr:to>
    <xdr:pic>
      <xdr:nvPicPr>
        <xdr:cNvPr id="2" name="Picture 2" descr="page1image60493056">
          <a:extLst>
            <a:ext uri="{FF2B5EF4-FFF2-40B4-BE49-F238E27FC236}">
              <a16:creationId xmlns:a16="http://schemas.microsoft.com/office/drawing/2014/main" id="{BE7D0881-23EE-5FCA-3200-91AC1BCBB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802" y="486384"/>
          <a:ext cx="5723197" cy="179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795421</xdr:colOff>
      <xdr:row>0</xdr:row>
      <xdr:rowOff>193843</xdr:rowOff>
    </xdr:from>
    <xdr:to>
      <xdr:col>3</xdr:col>
      <xdr:colOff>381000</xdr:colOff>
      <xdr:row>12</xdr:row>
      <xdr:rowOff>16152</xdr:rowOff>
    </xdr:to>
    <xdr:pic>
      <xdr:nvPicPr>
        <xdr:cNvPr id="2" name="Picture 4" descr="page1image44960608">
          <a:extLst>
            <a:ext uri="{FF2B5EF4-FFF2-40B4-BE49-F238E27FC236}">
              <a16:creationId xmlns:a16="http://schemas.microsoft.com/office/drawing/2014/main" id="{2208952C-5512-7164-9907-C8CD84478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263" y="193843"/>
          <a:ext cx="4612105" cy="2268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768084</xdr:colOff>
      <xdr:row>0</xdr:row>
      <xdr:rowOff>121676</xdr:rowOff>
    </xdr:from>
    <xdr:to>
      <xdr:col>3</xdr:col>
      <xdr:colOff>1102695</xdr:colOff>
      <xdr:row>8</xdr:row>
      <xdr:rowOff>203128</xdr:rowOff>
    </xdr:to>
    <xdr:pic>
      <xdr:nvPicPr>
        <xdr:cNvPr id="2" name="Picture 6" descr="page1image60317200">
          <a:extLst>
            <a:ext uri="{FF2B5EF4-FFF2-40B4-BE49-F238E27FC236}">
              <a16:creationId xmlns:a16="http://schemas.microsoft.com/office/drawing/2014/main" id="{945D6B42-415F-2268-D810-AEC42007A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7006" y="121676"/>
          <a:ext cx="5361378" cy="1724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22023</xdr:colOff>
      <xdr:row>0</xdr:row>
      <xdr:rowOff>161503</xdr:rowOff>
    </xdr:from>
    <xdr:to>
      <xdr:col>2</xdr:col>
      <xdr:colOff>4162369</xdr:colOff>
      <xdr:row>10</xdr:row>
      <xdr:rowOff>153332</xdr:rowOff>
    </xdr:to>
    <xdr:pic>
      <xdr:nvPicPr>
        <xdr:cNvPr id="2" name="Picture 8" descr="page1image43268320">
          <a:extLst>
            <a:ext uri="{FF2B5EF4-FFF2-40B4-BE49-F238E27FC236}">
              <a16:creationId xmlns:a16="http://schemas.microsoft.com/office/drawing/2014/main" id="{A9A72825-C182-1CAD-A27A-64D73DD17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1098" y="161503"/>
          <a:ext cx="4140346" cy="2047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373062</xdr:colOff>
      <xdr:row>2</xdr:row>
      <xdr:rowOff>0</xdr:rowOff>
    </xdr:from>
    <xdr:to>
      <xdr:col>2</xdr:col>
      <xdr:colOff>3944937</xdr:colOff>
      <xdr:row>12</xdr:row>
      <xdr:rowOff>31750</xdr:rowOff>
    </xdr:to>
    <xdr:pic>
      <xdr:nvPicPr>
        <xdr:cNvPr id="2" name="Picture 2" descr="page1image58916048">
          <a:extLst>
            <a:ext uri="{FF2B5EF4-FFF2-40B4-BE49-F238E27FC236}">
              <a16:creationId xmlns:a16="http://schemas.microsoft.com/office/drawing/2014/main" id="{3D435ED3-2CEC-3161-0712-505AAE4CA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9937" y="0"/>
          <a:ext cx="3571875" cy="209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info@nimbusboatsuk.com" TargetMode="External"/><Relationship Id="rId1" Type="http://schemas.openxmlformats.org/officeDocument/2006/relationships/hyperlink" Target="https://axoparuk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info@nimbusboatsuk.com" TargetMode="External"/><Relationship Id="rId1" Type="http://schemas.openxmlformats.org/officeDocument/2006/relationships/hyperlink" Target="https://axoparuk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nimbusboatsuk.com" TargetMode="External"/><Relationship Id="rId2" Type="http://schemas.openxmlformats.org/officeDocument/2006/relationships/hyperlink" Target="mailto:info@nimbusboatsuk.com" TargetMode="External"/><Relationship Id="rId1" Type="http://schemas.openxmlformats.org/officeDocument/2006/relationships/hyperlink" Target="https://axoparuk.com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mailto:info@nimbusboatsuk.com" TargetMode="External"/><Relationship Id="rId1" Type="http://schemas.openxmlformats.org/officeDocument/2006/relationships/hyperlink" Target="https://axoparuk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mailto:info@nimbusboatsuk.com" TargetMode="External"/><Relationship Id="rId1" Type="http://schemas.openxmlformats.org/officeDocument/2006/relationships/hyperlink" Target="https://axoparuk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47"/>
  <sheetViews>
    <sheetView showRowColHeaders="0" zoomScale="141" zoomScaleNormal="141" workbookViewId="0">
      <selection activeCell="F16" sqref="F16"/>
    </sheetView>
  </sheetViews>
  <sheetFormatPr baseColWidth="10" defaultColWidth="10.83203125" defaultRowHeight="16" x14ac:dyDescent="0.2"/>
  <cols>
    <col min="1" max="1" width="10.83203125" style="15"/>
    <col min="2" max="2" width="11" style="15" customWidth="1"/>
    <col min="3" max="3" width="55" style="15" customWidth="1"/>
    <col min="4" max="6" width="20" style="15" customWidth="1"/>
    <col min="7" max="7" width="10.83203125" style="15" customWidth="1"/>
    <col min="8" max="16384" width="10.83203125" style="15"/>
  </cols>
  <sheetData>
    <row r="1" spans="2:7" x14ac:dyDescent="0.2">
      <c r="C1" s="16"/>
    </row>
    <row r="2" spans="2:7" x14ac:dyDescent="0.2">
      <c r="B2" s="17"/>
      <c r="D2" s="11"/>
      <c r="E2" s="11"/>
      <c r="F2" s="11"/>
    </row>
    <row r="3" spans="2:7" x14ac:dyDescent="0.2">
      <c r="C3" s="16"/>
    </row>
    <row r="4" spans="2:7" x14ac:dyDescent="0.2">
      <c r="B4" s="17"/>
      <c r="D4" s="11"/>
      <c r="E4" s="11"/>
      <c r="F4" s="11"/>
    </row>
    <row r="5" spans="2:7" x14ac:dyDescent="0.2">
      <c r="B5" s="18"/>
      <c r="E5" s="19" t="s">
        <v>147</v>
      </c>
      <c r="F5" s="20"/>
      <c r="G5" s="10"/>
    </row>
    <row r="6" spans="2:7" x14ac:dyDescent="0.2">
      <c r="B6" s="18"/>
      <c r="E6" s="11" t="s">
        <v>148</v>
      </c>
      <c r="F6" s="12"/>
      <c r="G6" s="10"/>
    </row>
    <row r="7" spans="2:7" x14ac:dyDescent="0.2">
      <c r="E7" s="11" t="s">
        <v>149</v>
      </c>
      <c r="F7" s="13"/>
      <c r="G7" s="10"/>
    </row>
    <row r="8" spans="2:7" x14ac:dyDescent="0.2">
      <c r="C8" s="16"/>
      <c r="E8" s="11" t="s">
        <v>150</v>
      </c>
      <c r="F8" s="13"/>
      <c r="G8" s="10"/>
    </row>
    <row r="9" spans="2:7" x14ac:dyDescent="0.2">
      <c r="B9" s="17"/>
      <c r="D9" s="11"/>
      <c r="E9" s="11" t="s">
        <v>151</v>
      </c>
      <c r="F9" s="14"/>
      <c r="G9" s="10"/>
    </row>
    <row r="10" spans="2:7" x14ac:dyDescent="0.2">
      <c r="B10" s="18"/>
      <c r="E10" s="11" t="s">
        <v>152</v>
      </c>
      <c r="F10" s="21" t="s">
        <v>153</v>
      </c>
      <c r="G10" s="22"/>
    </row>
    <row r="11" spans="2:7" x14ac:dyDescent="0.2">
      <c r="B11" s="18"/>
      <c r="E11" s="10"/>
      <c r="F11" s="23"/>
    </row>
    <row r="13" spans="2:7" ht="20" x14ac:dyDescent="0.2">
      <c r="B13" s="39" t="s">
        <v>0</v>
      </c>
      <c r="C13" s="40"/>
      <c r="D13" s="40"/>
      <c r="E13" s="24"/>
    </row>
    <row r="14" spans="2:7" x14ac:dyDescent="0.2">
      <c r="B14" s="25" t="s">
        <v>1</v>
      </c>
      <c r="C14" s="25" t="s">
        <v>2</v>
      </c>
      <c r="D14" s="25" t="s">
        <v>3</v>
      </c>
      <c r="E14" s="25" t="s">
        <v>142</v>
      </c>
      <c r="F14" s="25" t="s">
        <v>143</v>
      </c>
    </row>
    <row r="15" spans="2:7" x14ac:dyDescent="0.2">
      <c r="B15" s="26" t="s">
        <v>4</v>
      </c>
      <c r="E15" s="16"/>
    </row>
    <row r="16" spans="2:7" x14ac:dyDescent="0.2">
      <c r="B16" s="27">
        <v>0</v>
      </c>
      <c r="C16" s="15" t="s">
        <v>5</v>
      </c>
      <c r="D16" s="28">
        <v>129000</v>
      </c>
      <c r="E16" s="29" t="s">
        <v>142</v>
      </c>
      <c r="F16" s="1">
        <f>IF(E16=0,0,D16)</f>
        <v>129000</v>
      </c>
    </row>
    <row r="17" spans="2:6" x14ac:dyDescent="0.2">
      <c r="B17" s="26" t="s">
        <v>6</v>
      </c>
      <c r="E17" s="16"/>
      <c r="F17" s="1"/>
    </row>
    <row r="18" spans="2:6" x14ac:dyDescent="0.2">
      <c r="B18" s="27">
        <v>0</v>
      </c>
      <c r="C18" s="15" t="s">
        <v>7</v>
      </c>
      <c r="D18" s="28">
        <v>0</v>
      </c>
      <c r="E18" s="29"/>
      <c r="F18" s="1">
        <f t="shared" ref="F18:F52" si="0">IF(E18=0,0,D18)</f>
        <v>0</v>
      </c>
    </row>
    <row r="19" spans="2:6" x14ac:dyDescent="0.2">
      <c r="B19" s="27">
        <v>0</v>
      </c>
      <c r="C19" s="15" t="s">
        <v>8</v>
      </c>
      <c r="D19" s="28">
        <v>0</v>
      </c>
      <c r="E19" s="29"/>
      <c r="F19" s="1">
        <f t="shared" si="0"/>
        <v>0</v>
      </c>
    </row>
    <row r="20" spans="2:6" x14ac:dyDescent="0.2">
      <c r="B20" s="26" t="s">
        <v>9</v>
      </c>
      <c r="E20" s="16"/>
      <c r="F20" s="1"/>
    </row>
    <row r="21" spans="2:6" x14ac:dyDescent="0.2">
      <c r="B21" s="27">
        <v>0</v>
      </c>
      <c r="C21" s="15" t="s">
        <v>10</v>
      </c>
      <c r="D21" s="28">
        <v>0</v>
      </c>
      <c r="E21" s="29"/>
      <c r="F21" s="1">
        <f t="shared" si="0"/>
        <v>0</v>
      </c>
    </row>
    <row r="22" spans="2:6" x14ac:dyDescent="0.2">
      <c r="B22" s="27">
        <v>0</v>
      </c>
      <c r="C22" s="15" t="s">
        <v>11</v>
      </c>
      <c r="D22" s="28">
        <v>0</v>
      </c>
      <c r="E22" s="29"/>
      <c r="F22" s="1">
        <f t="shared" si="0"/>
        <v>0</v>
      </c>
    </row>
    <row r="23" spans="2:6" x14ac:dyDescent="0.2">
      <c r="B23" s="26" t="s">
        <v>12</v>
      </c>
      <c r="E23" s="16"/>
      <c r="F23" s="1"/>
    </row>
    <row r="24" spans="2:6" x14ac:dyDescent="0.2">
      <c r="B24" s="27">
        <v>0</v>
      </c>
      <c r="C24" s="15" t="s">
        <v>13</v>
      </c>
      <c r="D24" s="28">
        <v>0</v>
      </c>
      <c r="E24" s="29"/>
      <c r="F24" s="1">
        <f t="shared" si="0"/>
        <v>0</v>
      </c>
    </row>
    <row r="25" spans="2:6" x14ac:dyDescent="0.2">
      <c r="B25" s="27">
        <v>0</v>
      </c>
      <c r="C25" s="15" t="s">
        <v>14</v>
      </c>
      <c r="D25" s="28">
        <v>2200</v>
      </c>
      <c r="E25" s="29"/>
      <c r="F25" s="1">
        <f t="shared" si="0"/>
        <v>0</v>
      </c>
    </row>
    <row r="26" spans="2:6" x14ac:dyDescent="0.2">
      <c r="B26" s="26" t="s">
        <v>15</v>
      </c>
      <c r="E26" s="16"/>
      <c r="F26" s="1"/>
    </row>
    <row r="27" spans="2:6" x14ac:dyDescent="0.2">
      <c r="B27" s="27">
        <v>0</v>
      </c>
      <c r="C27" s="15" t="s">
        <v>16</v>
      </c>
      <c r="D27" s="28">
        <v>0</v>
      </c>
      <c r="E27" s="29"/>
      <c r="F27" s="1">
        <f t="shared" si="0"/>
        <v>0</v>
      </c>
    </row>
    <row r="28" spans="2:6" x14ac:dyDescent="0.2">
      <c r="B28" s="27">
        <v>0</v>
      </c>
      <c r="C28" s="15" t="s">
        <v>17</v>
      </c>
      <c r="D28" s="28">
        <v>2150</v>
      </c>
      <c r="E28" s="29"/>
      <c r="F28" s="1">
        <f t="shared" si="0"/>
        <v>0</v>
      </c>
    </row>
    <row r="29" spans="2:6" x14ac:dyDescent="0.2">
      <c r="B29" s="26" t="s">
        <v>18</v>
      </c>
      <c r="E29" s="16"/>
      <c r="F29" s="1"/>
    </row>
    <row r="30" spans="2:6" x14ac:dyDescent="0.2">
      <c r="B30" s="27">
        <v>0</v>
      </c>
      <c r="C30" s="15" t="s">
        <v>19</v>
      </c>
      <c r="D30" s="28">
        <v>1840</v>
      </c>
      <c r="E30" s="29"/>
      <c r="F30" s="1">
        <f t="shared" si="0"/>
        <v>0</v>
      </c>
    </row>
    <row r="31" spans="2:6" x14ac:dyDescent="0.2">
      <c r="B31" s="27">
        <v>0</v>
      </c>
      <c r="C31" s="15" t="s">
        <v>20</v>
      </c>
      <c r="D31" s="28">
        <v>1400</v>
      </c>
      <c r="E31" s="29"/>
      <c r="F31" s="1">
        <f t="shared" si="0"/>
        <v>0</v>
      </c>
    </row>
    <row r="32" spans="2:6" x14ac:dyDescent="0.2">
      <c r="B32" s="27">
        <v>0</v>
      </c>
      <c r="C32" s="15" t="s">
        <v>21</v>
      </c>
      <c r="D32" s="28">
        <v>2390</v>
      </c>
      <c r="E32" s="29"/>
      <c r="F32" s="1">
        <f t="shared" si="0"/>
        <v>0</v>
      </c>
    </row>
    <row r="33" spans="2:6" x14ac:dyDescent="0.2">
      <c r="B33" s="27">
        <v>0</v>
      </c>
      <c r="C33" s="15" t="s">
        <v>22</v>
      </c>
      <c r="D33" s="28">
        <v>670</v>
      </c>
      <c r="E33" s="29"/>
      <c r="F33" s="1">
        <f t="shared" si="0"/>
        <v>0</v>
      </c>
    </row>
    <row r="34" spans="2:6" x14ac:dyDescent="0.2">
      <c r="B34" s="26" t="s">
        <v>23</v>
      </c>
      <c r="E34" s="16"/>
      <c r="F34" s="1"/>
    </row>
    <row r="35" spans="2:6" x14ac:dyDescent="0.2">
      <c r="B35" s="27">
        <v>0</v>
      </c>
      <c r="C35" s="15" t="s">
        <v>24</v>
      </c>
      <c r="D35" s="28">
        <v>710</v>
      </c>
      <c r="E35" s="29"/>
      <c r="F35" s="1">
        <f t="shared" si="0"/>
        <v>0</v>
      </c>
    </row>
    <row r="36" spans="2:6" x14ac:dyDescent="0.2">
      <c r="B36" s="27">
        <v>0</v>
      </c>
      <c r="C36" s="15" t="s">
        <v>25</v>
      </c>
      <c r="D36" s="28">
        <v>610</v>
      </c>
      <c r="E36" s="29"/>
      <c r="F36" s="1">
        <f t="shared" si="0"/>
        <v>0</v>
      </c>
    </row>
    <row r="37" spans="2:6" x14ac:dyDescent="0.2">
      <c r="B37" s="27">
        <v>0</v>
      </c>
      <c r="C37" s="15" t="s">
        <v>26</v>
      </c>
      <c r="D37" s="28">
        <v>360</v>
      </c>
      <c r="E37" s="29"/>
      <c r="F37" s="1">
        <f t="shared" si="0"/>
        <v>0</v>
      </c>
    </row>
    <row r="38" spans="2:6" x14ac:dyDescent="0.2">
      <c r="B38" s="27">
        <v>0</v>
      </c>
      <c r="C38" s="15" t="s">
        <v>27</v>
      </c>
      <c r="D38" s="28">
        <v>2690</v>
      </c>
      <c r="E38" s="29"/>
      <c r="F38" s="1">
        <f t="shared" si="0"/>
        <v>0</v>
      </c>
    </row>
    <row r="39" spans="2:6" x14ac:dyDescent="0.2">
      <c r="B39" s="27">
        <v>0</v>
      </c>
      <c r="C39" s="15" t="s">
        <v>28</v>
      </c>
      <c r="D39" s="28">
        <v>2690</v>
      </c>
      <c r="E39" s="29"/>
      <c r="F39" s="1">
        <f t="shared" si="0"/>
        <v>0</v>
      </c>
    </row>
    <row r="40" spans="2:6" x14ac:dyDescent="0.2">
      <c r="B40" s="27">
        <v>0</v>
      </c>
      <c r="C40" s="15" t="s">
        <v>29</v>
      </c>
      <c r="D40" s="28">
        <v>2690</v>
      </c>
      <c r="E40" s="29"/>
      <c r="F40" s="1">
        <f t="shared" si="0"/>
        <v>0</v>
      </c>
    </row>
    <row r="41" spans="2:6" x14ac:dyDescent="0.2">
      <c r="B41" s="27">
        <v>0</v>
      </c>
      <c r="C41" s="15" t="s">
        <v>30</v>
      </c>
      <c r="D41" s="28">
        <v>2690</v>
      </c>
      <c r="E41" s="29"/>
      <c r="F41" s="1">
        <f t="shared" si="0"/>
        <v>0</v>
      </c>
    </row>
    <row r="42" spans="2:6" ht="20" x14ac:dyDescent="0.2">
      <c r="B42" s="26" t="s">
        <v>31</v>
      </c>
      <c r="C42" s="24"/>
      <c r="D42" s="24"/>
      <c r="E42" s="34"/>
      <c r="F42" s="1"/>
    </row>
    <row r="43" spans="2:6" x14ac:dyDescent="0.2">
      <c r="B43" s="27">
        <v>0</v>
      </c>
      <c r="C43" s="15" t="s">
        <v>32</v>
      </c>
      <c r="D43" s="28">
        <v>1420</v>
      </c>
      <c r="E43" s="29"/>
      <c r="F43" s="1">
        <f t="shared" si="0"/>
        <v>0</v>
      </c>
    </row>
    <row r="44" spans="2:6" x14ac:dyDescent="0.2">
      <c r="B44" s="27">
        <v>0</v>
      </c>
      <c r="C44" s="15" t="s">
        <v>33</v>
      </c>
      <c r="D44" s="28">
        <v>1420</v>
      </c>
      <c r="E44" s="29"/>
      <c r="F44" s="1">
        <f t="shared" si="0"/>
        <v>0</v>
      </c>
    </row>
    <row r="45" spans="2:6" x14ac:dyDescent="0.2">
      <c r="B45" s="27">
        <v>0</v>
      </c>
      <c r="C45" s="15" t="s">
        <v>34</v>
      </c>
      <c r="D45" s="28">
        <v>700</v>
      </c>
      <c r="E45" s="29"/>
      <c r="F45" s="1">
        <f t="shared" si="0"/>
        <v>0</v>
      </c>
    </row>
    <row r="46" spans="2:6" x14ac:dyDescent="0.2">
      <c r="B46" s="27">
        <v>0</v>
      </c>
      <c r="C46" s="15" t="s">
        <v>35</v>
      </c>
      <c r="D46" s="28">
        <v>2330</v>
      </c>
      <c r="E46" s="29"/>
      <c r="F46" s="1">
        <f t="shared" si="0"/>
        <v>0</v>
      </c>
    </row>
    <row r="47" spans="2:6" x14ac:dyDescent="0.2">
      <c r="B47" s="27">
        <v>0</v>
      </c>
      <c r="C47" s="15" t="s">
        <v>36</v>
      </c>
      <c r="D47" s="28">
        <v>0</v>
      </c>
      <c r="E47" s="29"/>
      <c r="F47" s="1">
        <f t="shared" si="0"/>
        <v>0</v>
      </c>
    </row>
    <row r="48" spans="2:6" x14ac:dyDescent="0.2">
      <c r="B48" s="27">
        <v>0</v>
      </c>
      <c r="C48" s="15" t="s">
        <v>37</v>
      </c>
      <c r="D48" s="28">
        <v>780</v>
      </c>
      <c r="E48" s="29"/>
      <c r="F48" s="1">
        <f t="shared" si="0"/>
        <v>0</v>
      </c>
    </row>
    <row r="49" spans="2:6" x14ac:dyDescent="0.2">
      <c r="B49" s="26" t="s">
        <v>141</v>
      </c>
      <c r="D49" s="32"/>
      <c r="E49" s="16"/>
      <c r="F49" s="1"/>
    </row>
    <row r="50" spans="2:6" x14ac:dyDescent="0.2">
      <c r="B50" s="27"/>
      <c r="C50" s="15" t="s">
        <v>139</v>
      </c>
      <c r="D50" s="33">
        <v>21500</v>
      </c>
      <c r="E50" s="29"/>
      <c r="F50" s="1">
        <f t="shared" si="0"/>
        <v>0</v>
      </c>
    </row>
    <row r="51" spans="2:6" x14ac:dyDescent="0.2">
      <c r="B51" s="27"/>
      <c r="C51" s="15" t="s">
        <v>140</v>
      </c>
      <c r="D51" s="33">
        <v>24500</v>
      </c>
      <c r="E51" s="29"/>
      <c r="F51" s="1">
        <f t="shared" si="0"/>
        <v>0</v>
      </c>
    </row>
    <row r="52" spans="2:6" x14ac:dyDescent="0.2">
      <c r="B52" s="27"/>
      <c r="C52" s="15" t="s">
        <v>154</v>
      </c>
      <c r="D52" s="33">
        <v>5390</v>
      </c>
      <c r="E52" s="29"/>
      <c r="F52" s="1">
        <f t="shared" si="0"/>
        <v>0</v>
      </c>
    </row>
    <row r="53" spans="2:6" x14ac:dyDescent="0.2">
      <c r="B53" s="30"/>
      <c r="C53" s="30"/>
      <c r="D53" s="30"/>
      <c r="E53" s="31"/>
      <c r="F53" s="31"/>
    </row>
    <row r="54" spans="2:6" x14ac:dyDescent="0.2">
      <c r="B54" s="30"/>
      <c r="C54" s="30"/>
      <c r="D54" s="2" t="s">
        <v>143</v>
      </c>
      <c r="E54" s="3"/>
      <c r="F54" s="4">
        <f>SUM(F16:F52)</f>
        <v>129000</v>
      </c>
    </row>
    <row r="55" spans="2:6" x14ac:dyDescent="0.2">
      <c r="B55" s="30"/>
      <c r="C55" s="30"/>
      <c r="D55" s="2"/>
      <c r="E55" s="3"/>
      <c r="F55" s="3"/>
    </row>
    <row r="56" spans="2:6" x14ac:dyDescent="0.2">
      <c r="D56" s="2" t="s">
        <v>144</v>
      </c>
      <c r="E56" s="3"/>
      <c r="F56" s="5">
        <f>SUM(F54/1.1)</f>
        <v>117272.72727272726</v>
      </c>
    </row>
    <row r="57" spans="2:6" x14ac:dyDescent="0.2">
      <c r="D57" s="2"/>
      <c r="E57" s="3"/>
      <c r="F57" s="3"/>
    </row>
    <row r="58" spans="2:6" x14ac:dyDescent="0.2">
      <c r="D58" s="2" t="s">
        <v>145</v>
      </c>
      <c r="E58" s="3"/>
      <c r="F58" s="6">
        <f>SUM(F60-F56)</f>
        <v>23454.545454545441</v>
      </c>
    </row>
    <row r="59" spans="2:6" x14ac:dyDescent="0.2">
      <c r="D59" s="2"/>
      <c r="E59" s="3"/>
      <c r="F59" s="3"/>
    </row>
    <row r="60" spans="2:6" x14ac:dyDescent="0.2">
      <c r="D60" s="7" t="s">
        <v>146</v>
      </c>
      <c r="E60" s="8"/>
      <c r="F60" s="9">
        <f>SUM(F56*1.2)</f>
        <v>140727.27272727271</v>
      </c>
    </row>
    <row r="63" spans="2:6" x14ac:dyDescent="0.2">
      <c r="C63" s="35" t="s">
        <v>155</v>
      </c>
    </row>
    <row r="64" spans="2:6" x14ac:dyDescent="0.2">
      <c r="C64" s="35" t="s">
        <v>156</v>
      </c>
    </row>
    <row r="75" spans="2:5" ht="20" x14ac:dyDescent="0.2">
      <c r="B75" s="24"/>
      <c r="C75" s="24"/>
      <c r="D75" s="24"/>
      <c r="E75" s="24"/>
    </row>
    <row r="103" spans="2:5" ht="20" x14ac:dyDescent="0.2">
      <c r="B103" s="24"/>
      <c r="C103" s="24"/>
      <c r="D103" s="24"/>
      <c r="E103" s="24"/>
    </row>
    <row r="132" spans="2:5" ht="20" x14ac:dyDescent="0.2">
      <c r="B132" s="24"/>
      <c r="C132" s="24"/>
      <c r="D132" s="24"/>
      <c r="E132" s="24"/>
    </row>
    <row r="161" spans="2:5" ht="20" x14ac:dyDescent="0.2">
      <c r="B161" s="24"/>
      <c r="C161" s="24"/>
      <c r="D161" s="24"/>
      <c r="E161" s="24"/>
    </row>
    <row r="189" spans="2:5" ht="20" x14ac:dyDescent="0.2">
      <c r="B189" s="24"/>
      <c r="C189" s="24"/>
      <c r="D189" s="24"/>
      <c r="E189" s="24"/>
    </row>
    <row r="218" spans="2:5" ht="20" x14ac:dyDescent="0.2">
      <c r="B218" s="24"/>
      <c r="C218" s="24"/>
      <c r="D218" s="24"/>
      <c r="E218" s="24"/>
    </row>
    <row r="247" spans="2:5" ht="20" x14ac:dyDescent="0.2">
      <c r="B247" s="24"/>
      <c r="C247" s="24"/>
      <c r="D247" s="24"/>
      <c r="E247" s="24"/>
    </row>
  </sheetData>
  <sheetProtection algorithmName="SHA-512" hashValue="HhuoLCXoNJ/kInEuEkbKuXG9Kufdm7z4NQnnckxU1r+91Aid9+J3g9CWj+c+7Ccaa9e83brH/fayxZgay+wUSQ==" saltValue="j1mxBJCCfl1Kd3rktxXdQw==" spinCount="100000" sheet="1" objects="1" scenarios="1"/>
  <mergeCells count="1">
    <mergeCell ref="B13:D13"/>
  </mergeCells>
  <hyperlinks>
    <hyperlink ref="E5:F5" r:id="rId1" display="WWW.AXOPARUK.COM" xr:uid="{17063B21-ACDF-D040-B171-90FB65383548}"/>
    <hyperlink ref="F10" r:id="rId2" display="mailto:info@nimbusboatsuk.com" xr:uid="{D58DA40B-C251-3443-98A1-A0A54C9A43B8}"/>
  </hyperlinks>
  <pageMargins left="0.7" right="0.7" top="0.75" bottom="0.75" header="0.3" footer="0.3"/>
  <ignoredErrors>
    <ignoredError sqref="B8:B48 B61:F62 C8:D8 C12:F13 C9:D11 C15:D15 C14:D14 C17:D48 C16:D16 F15 B56:C60 B65:F266 B63:B64 D64:F64 D63:E63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248"/>
  <sheetViews>
    <sheetView showRowColHeaders="0" topLeftCell="C1" zoomScale="190" zoomScaleNormal="190" workbookViewId="0">
      <selection activeCell="E16" sqref="E16"/>
    </sheetView>
  </sheetViews>
  <sheetFormatPr baseColWidth="10" defaultColWidth="10.83203125" defaultRowHeight="16" x14ac:dyDescent="0.2"/>
  <cols>
    <col min="1" max="1" width="10.83203125" style="15"/>
    <col min="2" max="2" width="11" style="15" customWidth="1"/>
    <col min="3" max="3" width="55" style="15" customWidth="1"/>
    <col min="4" max="4" width="20" style="15" customWidth="1"/>
    <col min="5" max="5" width="20.83203125" style="15" customWidth="1"/>
    <col min="6" max="6" width="20" style="15" customWidth="1"/>
    <col min="7" max="7" width="10.83203125" style="15" customWidth="1"/>
    <col min="8" max="16384" width="10.83203125" style="15"/>
  </cols>
  <sheetData>
    <row r="1" spans="2:7" ht="17" customHeight="1" x14ac:dyDescent="0.2">
      <c r="C1" s="16"/>
    </row>
    <row r="2" spans="2:7" x14ac:dyDescent="0.2">
      <c r="B2" s="17"/>
      <c r="D2" s="11"/>
      <c r="E2" s="11"/>
      <c r="F2" s="11"/>
    </row>
    <row r="3" spans="2:7" ht="17" customHeight="1" x14ac:dyDescent="0.2">
      <c r="C3" s="16"/>
    </row>
    <row r="4" spans="2:7" x14ac:dyDescent="0.2">
      <c r="B4" s="17"/>
      <c r="D4" s="11"/>
      <c r="E4" s="11"/>
      <c r="F4" s="11"/>
    </row>
    <row r="5" spans="2:7" x14ac:dyDescent="0.2">
      <c r="B5" s="18"/>
      <c r="C5"/>
      <c r="E5" s="19" t="s">
        <v>147</v>
      </c>
      <c r="F5" s="20"/>
      <c r="G5" s="10"/>
    </row>
    <row r="6" spans="2:7" x14ac:dyDescent="0.2">
      <c r="B6" s="18"/>
      <c r="E6" s="11" t="s">
        <v>148</v>
      </c>
      <c r="F6" s="12"/>
      <c r="G6" s="10"/>
    </row>
    <row r="7" spans="2:7" x14ac:dyDescent="0.2">
      <c r="E7" s="11" t="s">
        <v>149</v>
      </c>
      <c r="F7" s="13"/>
      <c r="G7" s="10"/>
    </row>
    <row r="8" spans="2:7" ht="17" customHeight="1" x14ac:dyDescent="0.2">
      <c r="C8" s="16"/>
      <c r="E8" s="11" t="s">
        <v>150</v>
      </c>
      <c r="F8" s="13"/>
      <c r="G8" s="10"/>
    </row>
    <row r="9" spans="2:7" x14ac:dyDescent="0.2">
      <c r="B9" s="17"/>
      <c r="D9" s="11"/>
      <c r="E9" s="11" t="s">
        <v>151</v>
      </c>
      <c r="F9" s="14"/>
      <c r="G9" s="10"/>
    </row>
    <row r="10" spans="2:7" x14ac:dyDescent="0.2">
      <c r="B10" s="18"/>
      <c r="E10" s="11" t="s">
        <v>152</v>
      </c>
      <c r="F10" s="21" t="s">
        <v>153</v>
      </c>
      <c r="G10" s="22"/>
    </row>
    <row r="11" spans="2:7" x14ac:dyDescent="0.2">
      <c r="B11" s="18"/>
      <c r="E11" s="10"/>
      <c r="F11" s="23"/>
    </row>
    <row r="13" spans="2:7" ht="20" x14ac:dyDescent="0.2">
      <c r="B13" s="39" t="s">
        <v>38</v>
      </c>
      <c r="C13" s="40"/>
      <c r="D13" s="40"/>
      <c r="E13" s="24"/>
    </row>
    <row r="14" spans="2:7" x14ac:dyDescent="0.2">
      <c r="B14" s="25" t="s">
        <v>1</v>
      </c>
      <c r="C14" s="25" t="s">
        <v>2</v>
      </c>
      <c r="D14" s="25" t="s">
        <v>3</v>
      </c>
      <c r="E14" s="25" t="s">
        <v>142</v>
      </c>
      <c r="F14" s="25" t="s">
        <v>143</v>
      </c>
    </row>
    <row r="15" spans="2:7" x14ac:dyDescent="0.2">
      <c r="B15" s="26" t="s">
        <v>4</v>
      </c>
    </row>
    <row r="16" spans="2:7" x14ac:dyDescent="0.2">
      <c r="B16" s="27">
        <v>0</v>
      </c>
      <c r="C16" s="15" t="s">
        <v>39</v>
      </c>
      <c r="D16" s="28">
        <v>133500</v>
      </c>
      <c r="E16" s="29" t="s">
        <v>142</v>
      </c>
      <c r="F16" s="1">
        <f>IF(E16=0,0,D16)</f>
        <v>133500</v>
      </c>
    </row>
    <row r="17" spans="2:6" x14ac:dyDescent="0.2">
      <c r="B17" s="26" t="s">
        <v>6</v>
      </c>
      <c r="E17" s="16"/>
      <c r="F17" s="1"/>
    </row>
    <row r="18" spans="2:6" x14ac:dyDescent="0.2">
      <c r="B18" s="27">
        <v>0</v>
      </c>
      <c r="C18" s="15" t="s">
        <v>7</v>
      </c>
      <c r="D18" s="28">
        <v>0</v>
      </c>
      <c r="E18" s="29"/>
      <c r="F18" s="1">
        <f t="shared" ref="F18:F51" si="0">IF(E18=0,0,D18)</f>
        <v>0</v>
      </c>
    </row>
    <row r="19" spans="2:6" x14ac:dyDescent="0.2">
      <c r="B19" s="27">
        <v>0</v>
      </c>
      <c r="C19" s="15" t="s">
        <v>8</v>
      </c>
      <c r="D19" s="28">
        <v>0</v>
      </c>
      <c r="E19" s="29"/>
      <c r="F19" s="1">
        <f t="shared" si="0"/>
        <v>0</v>
      </c>
    </row>
    <row r="20" spans="2:6" x14ac:dyDescent="0.2">
      <c r="B20" s="26" t="s">
        <v>9</v>
      </c>
      <c r="E20" s="16"/>
      <c r="F20" s="1"/>
    </row>
    <row r="21" spans="2:6" x14ac:dyDescent="0.2">
      <c r="B21" s="27">
        <v>0</v>
      </c>
      <c r="C21" s="15" t="s">
        <v>10</v>
      </c>
      <c r="D21" s="28">
        <v>0</v>
      </c>
      <c r="E21" s="29"/>
      <c r="F21" s="1">
        <f t="shared" si="0"/>
        <v>0</v>
      </c>
    </row>
    <row r="22" spans="2:6" x14ac:dyDescent="0.2">
      <c r="B22" s="27">
        <v>0</v>
      </c>
      <c r="C22" s="15" t="s">
        <v>11</v>
      </c>
      <c r="D22" s="28">
        <v>0</v>
      </c>
      <c r="E22" s="29"/>
      <c r="F22" s="1">
        <f t="shared" si="0"/>
        <v>0</v>
      </c>
    </row>
    <row r="23" spans="2:6" x14ac:dyDescent="0.2">
      <c r="B23" s="26" t="s">
        <v>12</v>
      </c>
      <c r="E23" s="16"/>
      <c r="F23" s="1"/>
    </row>
    <row r="24" spans="2:6" x14ac:dyDescent="0.2">
      <c r="B24" s="27">
        <v>0</v>
      </c>
      <c r="C24" s="15" t="s">
        <v>13</v>
      </c>
      <c r="D24" s="28">
        <v>0</v>
      </c>
      <c r="E24" s="29"/>
      <c r="F24" s="1">
        <f t="shared" si="0"/>
        <v>0</v>
      </c>
    </row>
    <row r="25" spans="2:6" x14ac:dyDescent="0.2">
      <c r="B25" s="27">
        <v>0</v>
      </c>
      <c r="C25" s="15" t="s">
        <v>14</v>
      </c>
      <c r="D25" s="28">
        <v>2200</v>
      </c>
      <c r="E25" s="29"/>
      <c r="F25" s="1">
        <f t="shared" si="0"/>
        <v>0</v>
      </c>
    </row>
    <row r="26" spans="2:6" x14ac:dyDescent="0.2">
      <c r="B26" s="26" t="s">
        <v>15</v>
      </c>
      <c r="E26" s="16"/>
      <c r="F26" s="1"/>
    </row>
    <row r="27" spans="2:6" x14ac:dyDescent="0.2">
      <c r="B27" s="27">
        <v>0</v>
      </c>
      <c r="C27" s="15" t="s">
        <v>16</v>
      </c>
      <c r="D27" s="28">
        <v>0</v>
      </c>
      <c r="E27" s="29"/>
      <c r="F27" s="1">
        <f t="shared" si="0"/>
        <v>0</v>
      </c>
    </row>
    <row r="28" spans="2:6" x14ac:dyDescent="0.2">
      <c r="B28" s="27">
        <v>0</v>
      </c>
      <c r="C28" s="15" t="s">
        <v>17</v>
      </c>
      <c r="D28" s="28">
        <v>2150</v>
      </c>
      <c r="E28" s="29"/>
      <c r="F28" s="1">
        <f t="shared" si="0"/>
        <v>0</v>
      </c>
    </row>
    <row r="29" spans="2:6" x14ac:dyDescent="0.2">
      <c r="B29" s="26" t="s">
        <v>18</v>
      </c>
      <c r="E29" s="16"/>
      <c r="F29" s="1"/>
    </row>
    <row r="30" spans="2:6" x14ac:dyDescent="0.2">
      <c r="B30" s="27">
        <v>0</v>
      </c>
      <c r="C30" s="15" t="s">
        <v>19</v>
      </c>
      <c r="D30" s="28">
        <v>1840</v>
      </c>
      <c r="E30" s="29"/>
      <c r="F30" s="1">
        <f t="shared" si="0"/>
        <v>0</v>
      </c>
    </row>
    <row r="31" spans="2:6" x14ac:dyDescent="0.2">
      <c r="B31" s="27">
        <v>0</v>
      </c>
      <c r="C31" s="15" t="s">
        <v>20</v>
      </c>
      <c r="D31" s="28">
        <v>1400</v>
      </c>
      <c r="E31" s="29"/>
      <c r="F31" s="1">
        <f t="shared" si="0"/>
        <v>0</v>
      </c>
    </row>
    <row r="32" spans="2:6" x14ac:dyDescent="0.2">
      <c r="B32" s="27">
        <v>0</v>
      </c>
      <c r="C32" s="15" t="s">
        <v>21</v>
      </c>
      <c r="D32" s="28">
        <v>2390</v>
      </c>
      <c r="E32" s="29"/>
      <c r="F32" s="1">
        <f t="shared" si="0"/>
        <v>0</v>
      </c>
    </row>
    <row r="33" spans="2:6" x14ac:dyDescent="0.2">
      <c r="B33" s="27">
        <v>0</v>
      </c>
      <c r="C33" s="15" t="s">
        <v>22</v>
      </c>
      <c r="D33" s="28">
        <v>670</v>
      </c>
      <c r="E33" s="29"/>
      <c r="F33" s="1">
        <f t="shared" si="0"/>
        <v>0</v>
      </c>
    </row>
    <row r="34" spans="2:6" x14ac:dyDescent="0.2">
      <c r="B34" s="26" t="s">
        <v>23</v>
      </c>
      <c r="E34" s="16"/>
      <c r="F34" s="1"/>
    </row>
    <row r="35" spans="2:6" x14ac:dyDescent="0.2">
      <c r="B35" s="27">
        <v>0</v>
      </c>
      <c r="C35" s="15" t="s">
        <v>24</v>
      </c>
      <c r="D35" s="28">
        <v>710</v>
      </c>
      <c r="E35" s="29"/>
      <c r="F35" s="1">
        <f t="shared" si="0"/>
        <v>0</v>
      </c>
    </row>
    <row r="36" spans="2:6" x14ac:dyDescent="0.2">
      <c r="B36" s="27">
        <v>0</v>
      </c>
      <c r="C36" s="15" t="s">
        <v>25</v>
      </c>
      <c r="D36" s="28">
        <v>610</v>
      </c>
      <c r="E36" s="29"/>
      <c r="F36" s="1">
        <f t="shared" si="0"/>
        <v>0</v>
      </c>
    </row>
    <row r="37" spans="2:6" x14ac:dyDescent="0.2">
      <c r="B37" s="27">
        <v>0</v>
      </c>
      <c r="C37" s="15" t="s">
        <v>27</v>
      </c>
      <c r="D37" s="28">
        <v>2690</v>
      </c>
      <c r="E37" s="29"/>
      <c r="F37" s="1">
        <f t="shared" si="0"/>
        <v>0</v>
      </c>
    </row>
    <row r="38" spans="2:6" x14ac:dyDescent="0.2">
      <c r="B38" s="27">
        <v>0</v>
      </c>
      <c r="C38" s="15" t="s">
        <v>28</v>
      </c>
      <c r="D38" s="28">
        <v>2690</v>
      </c>
      <c r="E38" s="29"/>
      <c r="F38" s="1">
        <f t="shared" si="0"/>
        <v>0</v>
      </c>
    </row>
    <row r="39" spans="2:6" x14ac:dyDescent="0.2">
      <c r="B39" s="27">
        <v>0</v>
      </c>
      <c r="C39" s="15" t="s">
        <v>29</v>
      </c>
      <c r="D39" s="28">
        <v>2690</v>
      </c>
      <c r="E39" s="29"/>
      <c r="F39" s="1">
        <f t="shared" si="0"/>
        <v>0</v>
      </c>
    </row>
    <row r="40" spans="2:6" x14ac:dyDescent="0.2">
      <c r="B40" s="27">
        <v>0</v>
      </c>
      <c r="C40" s="15" t="s">
        <v>30</v>
      </c>
      <c r="D40" s="28">
        <v>2690</v>
      </c>
      <c r="E40" s="29"/>
      <c r="F40" s="1">
        <f t="shared" si="0"/>
        <v>0</v>
      </c>
    </row>
    <row r="41" spans="2:6" x14ac:dyDescent="0.2">
      <c r="B41" s="26" t="s">
        <v>31</v>
      </c>
      <c r="E41" s="16"/>
      <c r="F41" s="1"/>
    </row>
    <row r="42" spans="2:6" x14ac:dyDescent="0.2">
      <c r="B42" s="27">
        <v>0</v>
      </c>
      <c r="C42" s="15" t="s">
        <v>32</v>
      </c>
      <c r="D42" s="28">
        <v>1420</v>
      </c>
      <c r="E42" s="29"/>
      <c r="F42" s="1">
        <f t="shared" si="0"/>
        <v>0</v>
      </c>
    </row>
    <row r="43" spans="2:6" x14ac:dyDescent="0.2">
      <c r="B43" s="27">
        <v>0</v>
      </c>
      <c r="C43" s="15" t="s">
        <v>33</v>
      </c>
      <c r="D43" s="28">
        <v>1420</v>
      </c>
      <c r="E43" s="29"/>
      <c r="F43" s="1">
        <f t="shared" si="0"/>
        <v>0</v>
      </c>
    </row>
    <row r="44" spans="2:6" x14ac:dyDescent="0.2">
      <c r="B44" s="27">
        <v>0</v>
      </c>
      <c r="C44" s="15" t="s">
        <v>34</v>
      </c>
      <c r="D44" s="28">
        <v>700</v>
      </c>
      <c r="E44" s="29"/>
      <c r="F44" s="1">
        <f t="shared" si="0"/>
        <v>0</v>
      </c>
    </row>
    <row r="45" spans="2:6" x14ac:dyDescent="0.2">
      <c r="B45" s="27">
        <v>0</v>
      </c>
      <c r="C45" s="15" t="s">
        <v>35</v>
      </c>
      <c r="D45" s="28">
        <v>2330</v>
      </c>
      <c r="E45" s="29"/>
      <c r="F45" s="1">
        <f t="shared" si="0"/>
        <v>0</v>
      </c>
    </row>
    <row r="46" spans="2:6" x14ac:dyDescent="0.2">
      <c r="B46" s="27">
        <v>0</v>
      </c>
      <c r="C46" s="15" t="s">
        <v>36</v>
      </c>
      <c r="D46" s="28">
        <v>0</v>
      </c>
      <c r="E46" s="29"/>
      <c r="F46" s="1">
        <f t="shared" si="0"/>
        <v>0</v>
      </c>
    </row>
    <row r="47" spans="2:6" x14ac:dyDescent="0.2">
      <c r="B47" s="27">
        <v>0</v>
      </c>
      <c r="C47" s="15" t="s">
        <v>37</v>
      </c>
      <c r="D47" s="28">
        <v>780</v>
      </c>
      <c r="E47" s="29"/>
      <c r="F47" s="1">
        <f t="shared" si="0"/>
        <v>0</v>
      </c>
    </row>
    <row r="48" spans="2:6" x14ac:dyDescent="0.2">
      <c r="B48" s="26" t="s">
        <v>141</v>
      </c>
      <c r="D48" s="32"/>
      <c r="E48" s="16"/>
      <c r="F48" s="1"/>
    </row>
    <row r="49" spans="2:6" x14ac:dyDescent="0.2">
      <c r="B49" s="27"/>
      <c r="C49" s="15" t="s">
        <v>139</v>
      </c>
      <c r="D49" s="33">
        <v>21500</v>
      </c>
      <c r="E49" s="29"/>
      <c r="F49" s="1">
        <f t="shared" si="0"/>
        <v>0</v>
      </c>
    </row>
    <row r="50" spans="2:6" x14ac:dyDescent="0.2">
      <c r="B50" s="27"/>
      <c r="C50" s="15" t="s">
        <v>140</v>
      </c>
      <c r="D50" s="33">
        <v>24500</v>
      </c>
      <c r="E50" s="29"/>
      <c r="F50" s="1">
        <f t="shared" si="0"/>
        <v>0</v>
      </c>
    </row>
    <row r="51" spans="2:6" x14ac:dyDescent="0.2">
      <c r="B51" s="27"/>
      <c r="C51" s="15" t="s">
        <v>157</v>
      </c>
      <c r="D51" s="33">
        <v>5390</v>
      </c>
      <c r="E51" s="29"/>
      <c r="F51" s="1">
        <f t="shared" si="0"/>
        <v>0</v>
      </c>
    </row>
    <row r="52" spans="2:6" x14ac:dyDescent="0.2">
      <c r="B52" s="30"/>
      <c r="C52" s="30"/>
      <c r="D52" s="30"/>
      <c r="E52" s="31"/>
      <c r="F52" s="31"/>
    </row>
    <row r="53" spans="2:6" x14ac:dyDescent="0.2">
      <c r="B53" s="30"/>
      <c r="C53" s="30"/>
      <c r="D53" s="2" t="s">
        <v>143</v>
      </c>
      <c r="E53" s="3"/>
      <c r="F53" s="4">
        <f>SUM(F16:F51)</f>
        <v>133500</v>
      </c>
    </row>
    <row r="54" spans="2:6" x14ac:dyDescent="0.2">
      <c r="B54" s="30"/>
      <c r="C54" s="30"/>
      <c r="D54" s="2"/>
      <c r="E54" s="3"/>
      <c r="F54" s="3"/>
    </row>
    <row r="55" spans="2:6" x14ac:dyDescent="0.2">
      <c r="D55" s="2" t="s">
        <v>144</v>
      </c>
      <c r="E55" s="3"/>
      <c r="F55" s="5">
        <f>SUM(F53/1.1)</f>
        <v>121363.63636363635</v>
      </c>
    </row>
    <row r="56" spans="2:6" x14ac:dyDescent="0.2">
      <c r="D56" s="2"/>
      <c r="E56" s="3"/>
      <c r="F56" s="3"/>
    </row>
    <row r="57" spans="2:6" x14ac:dyDescent="0.2">
      <c r="D57" s="2" t="s">
        <v>145</v>
      </c>
      <c r="E57" s="3"/>
      <c r="F57" s="6">
        <f>SUM(F59-F55)</f>
        <v>24272.727272727265</v>
      </c>
    </row>
    <row r="58" spans="2:6" x14ac:dyDescent="0.2">
      <c r="D58" s="2"/>
      <c r="E58" s="3"/>
      <c r="F58" s="3"/>
    </row>
    <row r="59" spans="2:6" x14ac:dyDescent="0.2">
      <c r="D59" s="7" t="s">
        <v>146</v>
      </c>
      <c r="E59" s="8"/>
      <c r="F59" s="9">
        <f>SUM(F55*1.2)</f>
        <v>145636.36363636362</v>
      </c>
    </row>
    <row r="60" spans="2:6" x14ac:dyDescent="0.2">
      <c r="D60" s="30"/>
      <c r="E60" s="31"/>
      <c r="F60" s="36"/>
    </row>
    <row r="61" spans="2:6" x14ac:dyDescent="0.2">
      <c r="B61" s="35" t="s">
        <v>155</v>
      </c>
    </row>
    <row r="62" spans="2:6" x14ac:dyDescent="0.2">
      <c r="B62" s="35" t="s">
        <v>156</v>
      </c>
    </row>
    <row r="76" spans="2:5" ht="20" x14ac:dyDescent="0.2">
      <c r="B76" s="24"/>
      <c r="C76" s="24"/>
      <c r="D76" s="24"/>
      <c r="E76" s="24"/>
    </row>
    <row r="104" spans="2:5" ht="20" x14ac:dyDescent="0.2">
      <c r="B104" s="24"/>
      <c r="C104" s="24"/>
      <c r="D104" s="24"/>
      <c r="E104" s="24"/>
    </row>
    <row r="133" spans="2:5" ht="20" x14ac:dyDescent="0.2">
      <c r="B133" s="24"/>
      <c r="C133" s="24"/>
      <c r="D133" s="24"/>
      <c r="E133" s="24"/>
    </row>
    <row r="162" spans="2:5" ht="20" x14ac:dyDescent="0.2">
      <c r="B162" s="24"/>
      <c r="C162" s="24"/>
      <c r="D162" s="24"/>
      <c r="E162" s="24"/>
    </row>
    <row r="190" spans="2:5" ht="20" x14ac:dyDescent="0.2">
      <c r="B190" s="24"/>
      <c r="C190" s="24"/>
      <c r="D190" s="24"/>
      <c r="E190" s="24"/>
    </row>
    <row r="219" spans="2:5" ht="20" x14ac:dyDescent="0.2">
      <c r="B219" s="24"/>
      <c r="C219" s="24"/>
      <c r="D219" s="24"/>
      <c r="E219" s="24"/>
    </row>
    <row r="248" spans="2:5" ht="20" x14ac:dyDescent="0.2">
      <c r="B248" s="24"/>
      <c r="C248" s="24"/>
      <c r="D248" s="24"/>
      <c r="E248" s="24"/>
    </row>
  </sheetData>
  <sheetProtection algorithmName="SHA-512" hashValue="Ch8xC0U1vXUYgA/IxwtBL15j6AbiJ/Y8xXiUHN1sdIwGNmNB778+SxoZcEVzJdHKB/ssO+Nnvksy3oMbKELULg==" saltValue="O7hUR4/T3ZdqFhO24uqFkg==" spinCount="100000" sheet="1" objects="1" scenarios="1"/>
  <mergeCells count="1">
    <mergeCell ref="B13:D13"/>
  </mergeCells>
  <hyperlinks>
    <hyperlink ref="E5:F5" r:id="rId1" display="WWW.AXOPARUK.COM" xr:uid="{38212B2C-25D8-294F-9548-A9FDB01C899F}"/>
    <hyperlink ref="F10" r:id="rId2" display="mailto:info@nimbusboatsuk.com" xr:uid="{F72819E3-05D7-E443-A0B7-D7AF012A1CAB}"/>
  </hyperlinks>
  <pageMargins left="0.7" right="0.7" top="0.75" bottom="0.75" header="0.3" footer="0.3"/>
  <ignoredErrors>
    <ignoredError sqref="B55:B59 B8:B47 C8:D8 C61:F267 B63:B267 C12:F13 C9:D11 C16:D47 C15:F15 C14:D14 C55:C59" numberStoredAsText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244"/>
  <sheetViews>
    <sheetView showRowColHeaders="0" zoomScale="167" zoomScaleNormal="167" workbookViewId="0">
      <selection activeCell="E13" sqref="E13"/>
    </sheetView>
  </sheetViews>
  <sheetFormatPr baseColWidth="10" defaultColWidth="10.83203125" defaultRowHeight="16" x14ac:dyDescent="0.2"/>
  <cols>
    <col min="1" max="1" width="10.83203125" style="15"/>
    <col min="2" max="2" width="11" style="15" customWidth="1"/>
    <col min="3" max="3" width="55" style="15" customWidth="1"/>
    <col min="4" max="4" width="20" style="15" customWidth="1"/>
    <col min="5" max="5" width="21.5" style="15" customWidth="1"/>
    <col min="6" max="6" width="20" style="15" customWidth="1"/>
    <col min="7" max="7" width="10.83203125" style="15" customWidth="1"/>
    <col min="8" max="16384" width="10.83203125" style="15"/>
  </cols>
  <sheetData>
    <row r="1" spans="2:7" x14ac:dyDescent="0.2">
      <c r="C1" s="16"/>
    </row>
    <row r="2" spans="2:7" x14ac:dyDescent="0.2">
      <c r="C2" s="16"/>
    </row>
    <row r="3" spans="2:7" x14ac:dyDescent="0.2">
      <c r="C3" s="16"/>
      <c r="E3" s="19" t="s">
        <v>147</v>
      </c>
      <c r="F3" s="10"/>
      <c r="G3" s="10"/>
    </row>
    <row r="4" spans="2:7" x14ac:dyDescent="0.2">
      <c r="B4" s="17"/>
      <c r="D4" s="11"/>
      <c r="E4" s="11" t="s">
        <v>148</v>
      </c>
      <c r="F4" s="10"/>
      <c r="G4" s="10"/>
    </row>
    <row r="5" spans="2:7" x14ac:dyDescent="0.2">
      <c r="C5"/>
      <c r="E5" s="11" t="s">
        <v>149</v>
      </c>
      <c r="F5" s="10"/>
      <c r="G5" s="10"/>
    </row>
    <row r="6" spans="2:7" x14ac:dyDescent="0.2">
      <c r="B6" s="17"/>
      <c r="D6" s="11"/>
      <c r="E6" s="11" t="s">
        <v>150</v>
      </c>
      <c r="F6" s="13"/>
      <c r="G6" s="10"/>
    </row>
    <row r="7" spans="2:7" x14ac:dyDescent="0.2">
      <c r="B7" s="18"/>
      <c r="E7" s="11" t="s">
        <v>151</v>
      </c>
      <c r="F7" s="14"/>
      <c r="G7" s="10"/>
    </row>
    <row r="8" spans="2:7" x14ac:dyDescent="0.2">
      <c r="B8" s="18"/>
      <c r="E8" s="11" t="s">
        <v>152</v>
      </c>
      <c r="F8" s="37" t="s">
        <v>153</v>
      </c>
      <c r="G8" s="38"/>
    </row>
    <row r="9" spans="2:7" x14ac:dyDescent="0.2">
      <c r="E9" s="11"/>
      <c r="F9" s="14"/>
      <c r="G9" s="10"/>
    </row>
    <row r="10" spans="2:7" ht="20" x14ac:dyDescent="0.2">
      <c r="B10" s="39" t="s">
        <v>40</v>
      </c>
      <c r="C10" s="40"/>
      <c r="D10" s="40"/>
      <c r="E10" s="11"/>
      <c r="F10" s="37"/>
      <c r="G10" s="38"/>
    </row>
    <row r="11" spans="2:7" x14ac:dyDescent="0.2">
      <c r="B11" s="25" t="s">
        <v>1</v>
      </c>
      <c r="C11" s="25" t="s">
        <v>2</v>
      </c>
      <c r="D11" s="25" t="s">
        <v>3</v>
      </c>
      <c r="E11" s="25" t="s">
        <v>142</v>
      </c>
      <c r="F11" s="25" t="s">
        <v>143</v>
      </c>
    </row>
    <row r="12" spans="2:7" x14ac:dyDescent="0.2">
      <c r="B12" s="26" t="s">
        <v>4</v>
      </c>
    </row>
    <row r="13" spans="2:7" x14ac:dyDescent="0.2">
      <c r="B13" s="27">
        <v>0</v>
      </c>
      <c r="C13" s="15" t="s">
        <v>41</v>
      </c>
      <c r="D13" s="28">
        <v>229000</v>
      </c>
      <c r="E13" s="29" t="s">
        <v>142</v>
      </c>
      <c r="F13" s="1">
        <f>IF(E13=0,0,D13)</f>
        <v>229000</v>
      </c>
    </row>
    <row r="14" spans="2:7" x14ac:dyDescent="0.2">
      <c r="B14" s="26" t="s">
        <v>6</v>
      </c>
      <c r="E14" s="16"/>
      <c r="F14" s="1"/>
    </row>
    <row r="15" spans="2:7" x14ac:dyDescent="0.2">
      <c r="B15" s="27">
        <v>0</v>
      </c>
      <c r="C15" s="15" t="s">
        <v>8</v>
      </c>
      <c r="D15" s="28">
        <v>0</v>
      </c>
      <c r="E15" s="29"/>
      <c r="F15" s="1">
        <f t="shared" ref="F15:F51" si="0">IF(E15=0,0,D15)</f>
        <v>0</v>
      </c>
    </row>
    <row r="16" spans="2:7" x14ac:dyDescent="0.2">
      <c r="B16" s="27">
        <v>0</v>
      </c>
      <c r="C16" s="15" t="s">
        <v>7</v>
      </c>
      <c r="D16" s="28">
        <v>0</v>
      </c>
      <c r="E16" s="29"/>
      <c r="F16" s="1">
        <f t="shared" si="0"/>
        <v>0</v>
      </c>
    </row>
    <row r="17" spans="2:6" x14ac:dyDescent="0.2">
      <c r="B17" s="26" t="s">
        <v>9</v>
      </c>
      <c r="E17" s="16"/>
      <c r="F17" s="1"/>
    </row>
    <row r="18" spans="2:6" x14ac:dyDescent="0.2">
      <c r="B18" s="27">
        <v>0</v>
      </c>
      <c r="C18" s="15" t="s">
        <v>11</v>
      </c>
      <c r="D18" s="28">
        <v>0</v>
      </c>
      <c r="E18" s="29"/>
      <c r="F18" s="1">
        <f t="shared" si="0"/>
        <v>0</v>
      </c>
    </row>
    <row r="19" spans="2:6" x14ac:dyDescent="0.2">
      <c r="B19" s="27">
        <v>0</v>
      </c>
      <c r="C19" s="15" t="s">
        <v>10</v>
      </c>
      <c r="D19" s="28">
        <v>0</v>
      </c>
      <c r="E19" s="29"/>
      <c r="F19" s="1">
        <f t="shared" si="0"/>
        <v>0</v>
      </c>
    </row>
    <row r="20" spans="2:6" x14ac:dyDescent="0.2">
      <c r="B20" s="26" t="s">
        <v>12</v>
      </c>
      <c r="E20" s="16"/>
      <c r="F20" s="1"/>
    </row>
    <row r="21" spans="2:6" x14ac:dyDescent="0.2">
      <c r="B21" s="27">
        <v>0</v>
      </c>
      <c r="C21" s="15" t="s">
        <v>13</v>
      </c>
      <c r="D21" s="28">
        <v>0</v>
      </c>
      <c r="E21" s="29"/>
      <c r="F21" s="1">
        <f t="shared" si="0"/>
        <v>0</v>
      </c>
    </row>
    <row r="22" spans="2:6" x14ac:dyDescent="0.2">
      <c r="B22" s="27">
        <v>0</v>
      </c>
      <c r="C22" s="15" t="s">
        <v>14</v>
      </c>
      <c r="D22" s="28">
        <v>2200</v>
      </c>
      <c r="E22" s="29"/>
      <c r="F22" s="1">
        <f t="shared" si="0"/>
        <v>0</v>
      </c>
    </row>
    <row r="23" spans="2:6" x14ac:dyDescent="0.2">
      <c r="B23" s="26" t="s">
        <v>15</v>
      </c>
      <c r="E23" s="16"/>
      <c r="F23" s="1"/>
    </row>
    <row r="24" spans="2:6" x14ac:dyDescent="0.2">
      <c r="B24" s="27">
        <v>0</v>
      </c>
      <c r="C24" s="15" t="s">
        <v>16</v>
      </c>
      <c r="D24" s="28">
        <v>0</v>
      </c>
      <c r="E24" s="29"/>
      <c r="F24" s="1">
        <f t="shared" si="0"/>
        <v>0</v>
      </c>
    </row>
    <row r="25" spans="2:6" x14ac:dyDescent="0.2">
      <c r="B25" s="27">
        <v>0</v>
      </c>
      <c r="C25" s="15" t="s">
        <v>17</v>
      </c>
      <c r="D25" s="28">
        <v>2150</v>
      </c>
      <c r="E25" s="29"/>
      <c r="F25" s="1">
        <f t="shared" si="0"/>
        <v>0</v>
      </c>
    </row>
    <row r="26" spans="2:6" x14ac:dyDescent="0.2">
      <c r="B26" s="26" t="s">
        <v>18</v>
      </c>
      <c r="E26" s="16"/>
      <c r="F26" s="1"/>
    </row>
    <row r="27" spans="2:6" x14ac:dyDescent="0.2">
      <c r="B27" s="27">
        <v>0</v>
      </c>
      <c r="C27" s="15" t="s">
        <v>20</v>
      </c>
      <c r="D27" s="28">
        <v>1400</v>
      </c>
      <c r="E27" s="29"/>
      <c r="F27" s="1">
        <f t="shared" si="0"/>
        <v>0</v>
      </c>
    </row>
    <row r="28" spans="2:6" x14ac:dyDescent="0.2">
      <c r="B28" s="27">
        <v>0</v>
      </c>
      <c r="C28" s="15" t="s">
        <v>21</v>
      </c>
      <c r="D28" s="28">
        <v>2390</v>
      </c>
      <c r="E28" s="29"/>
      <c r="F28" s="1">
        <f t="shared" si="0"/>
        <v>0</v>
      </c>
    </row>
    <row r="29" spans="2:6" x14ac:dyDescent="0.2">
      <c r="B29" s="27">
        <v>0</v>
      </c>
      <c r="C29" s="15" t="s">
        <v>22</v>
      </c>
      <c r="D29" s="28">
        <v>670</v>
      </c>
      <c r="E29" s="29"/>
      <c r="F29" s="1">
        <f t="shared" si="0"/>
        <v>0</v>
      </c>
    </row>
    <row r="30" spans="2:6" x14ac:dyDescent="0.2">
      <c r="B30" s="26" t="s">
        <v>23</v>
      </c>
      <c r="E30" s="16"/>
      <c r="F30" s="1"/>
    </row>
    <row r="31" spans="2:6" x14ac:dyDescent="0.2">
      <c r="B31" s="27">
        <v>0</v>
      </c>
      <c r="C31" s="15" t="s">
        <v>24</v>
      </c>
      <c r="D31" s="28">
        <v>810</v>
      </c>
      <c r="E31" s="29"/>
      <c r="F31" s="1">
        <f t="shared" si="0"/>
        <v>0</v>
      </c>
    </row>
    <row r="32" spans="2:6" x14ac:dyDescent="0.2">
      <c r="B32" s="27">
        <v>0</v>
      </c>
      <c r="C32" s="15" t="s">
        <v>25</v>
      </c>
      <c r="D32" s="28">
        <v>610</v>
      </c>
      <c r="E32" s="29"/>
      <c r="F32" s="1">
        <f t="shared" si="0"/>
        <v>0</v>
      </c>
    </row>
    <row r="33" spans="2:6" x14ac:dyDescent="0.2">
      <c r="B33" s="27">
        <v>0</v>
      </c>
      <c r="C33" s="15" t="s">
        <v>27</v>
      </c>
      <c r="D33" s="28">
        <v>2880</v>
      </c>
      <c r="E33" s="29"/>
      <c r="F33" s="1">
        <f t="shared" si="0"/>
        <v>0</v>
      </c>
    </row>
    <row r="34" spans="2:6" x14ac:dyDescent="0.2">
      <c r="B34" s="27">
        <v>0</v>
      </c>
      <c r="C34" s="15" t="s">
        <v>28</v>
      </c>
      <c r="D34" s="28">
        <v>2880</v>
      </c>
      <c r="E34" s="29"/>
      <c r="F34" s="1">
        <f t="shared" si="0"/>
        <v>0</v>
      </c>
    </row>
    <row r="35" spans="2:6" x14ac:dyDescent="0.2">
      <c r="B35" s="27">
        <v>0</v>
      </c>
      <c r="C35" s="15" t="s">
        <v>29</v>
      </c>
      <c r="D35" s="28">
        <v>2880</v>
      </c>
      <c r="E35" s="29"/>
      <c r="F35" s="1">
        <f t="shared" si="0"/>
        <v>0</v>
      </c>
    </row>
    <row r="36" spans="2:6" x14ac:dyDescent="0.2">
      <c r="B36" s="27">
        <v>0</v>
      </c>
      <c r="C36" s="15" t="s">
        <v>30</v>
      </c>
      <c r="D36" s="28">
        <v>2880</v>
      </c>
      <c r="E36" s="29"/>
      <c r="F36" s="1">
        <f t="shared" si="0"/>
        <v>0</v>
      </c>
    </row>
    <row r="37" spans="2:6" x14ac:dyDescent="0.2">
      <c r="B37" s="26" t="s">
        <v>31</v>
      </c>
      <c r="E37" s="16"/>
      <c r="F37" s="1"/>
    </row>
    <row r="38" spans="2:6" x14ac:dyDescent="0.2">
      <c r="B38" s="27">
        <v>0</v>
      </c>
      <c r="C38" s="15" t="s">
        <v>42</v>
      </c>
      <c r="D38" s="28">
        <v>780</v>
      </c>
      <c r="E38" s="29"/>
      <c r="F38" s="1">
        <f t="shared" si="0"/>
        <v>0</v>
      </c>
    </row>
    <row r="39" spans="2:6" x14ac:dyDescent="0.2">
      <c r="B39" s="27">
        <v>0</v>
      </c>
      <c r="C39" s="15" t="s">
        <v>43</v>
      </c>
      <c r="D39" s="28">
        <v>430</v>
      </c>
      <c r="E39" s="29"/>
      <c r="F39" s="1">
        <f t="shared" si="0"/>
        <v>0</v>
      </c>
    </row>
    <row r="40" spans="2:6" x14ac:dyDescent="0.2">
      <c r="B40" s="27">
        <v>0</v>
      </c>
      <c r="C40" s="15" t="s">
        <v>33</v>
      </c>
      <c r="D40" s="28">
        <v>1680</v>
      </c>
      <c r="E40" s="29"/>
      <c r="F40" s="1">
        <f t="shared" si="0"/>
        <v>0</v>
      </c>
    </row>
    <row r="41" spans="2:6" x14ac:dyDescent="0.2">
      <c r="B41" s="27">
        <v>0</v>
      </c>
      <c r="C41" s="15" t="s">
        <v>32</v>
      </c>
      <c r="D41" s="28">
        <v>1680</v>
      </c>
      <c r="E41" s="29"/>
      <c r="F41" s="1">
        <f t="shared" si="0"/>
        <v>0</v>
      </c>
    </row>
    <row r="42" spans="2:6" x14ac:dyDescent="0.2">
      <c r="B42" s="27">
        <v>0</v>
      </c>
      <c r="C42" s="15" t="s">
        <v>44</v>
      </c>
      <c r="D42" s="28">
        <v>560</v>
      </c>
      <c r="E42" s="29"/>
      <c r="F42" s="1">
        <f t="shared" si="0"/>
        <v>0</v>
      </c>
    </row>
    <row r="43" spans="2:6" x14ac:dyDescent="0.2">
      <c r="B43" s="27">
        <v>0</v>
      </c>
      <c r="C43" s="15" t="s">
        <v>45</v>
      </c>
      <c r="D43" s="28">
        <v>4320</v>
      </c>
      <c r="E43" s="29"/>
      <c r="F43" s="1">
        <f t="shared" si="0"/>
        <v>0</v>
      </c>
    </row>
    <row r="44" spans="2:6" x14ac:dyDescent="0.2">
      <c r="B44" s="27">
        <v>0</v>
      </c>
      <c r="C44" s="15" t="s">
        <v>46</v>
      </c>
      <c r="D44" s="28">
        <v>1070</v>
      </c>
      <c r="E44" s="29"/>
      <c r="F44" s="1">
        <f t="shared" si="0"/>
        <v>0</v>
      </c>
    </row>
    <row r="45" spans="2:6" x14ac:dyDescent="0.2">
      <c r="B45" s="27">
        <v>0</v>
      </c>
      <c r="C45" s="15" t="s">
        <v>34</v>
      </c>
      <c r="D45" s="28">
        <v>700</v>
      </c>
      <c r="E45" s="29"/>
      <c r="F45" s="1">
        <f t="shared" si="0"/>
        <v>0</v>
      </c>
    </row>
    <row r="46" spans="2:6" x14ac:dyDescent="0.2">
      <c r="B46" s="27">
        <v>0</v>
      </c>
      <c r="C46" s="15" t="s">
        <v>36</v>
      </c>
      <c r="D46" s="28">
        <v>0</v>
      </c>
      <c r="E46" s="29"/>
      <c r="F46" s="1">
        <f t="shared" si="0"/>
        <v>0</v>
      </c>
    </row>
    <row r="47" spans="2:6" x14ac:dyDescent="0.2">
      <c r="B47" s="27">
        <v>0</v>
      </c>
      <c r="C47" s="15" t="s">
        <v>35</v>
      </c>
      <c r="D47" s="28">
        <v>2330</v>
      </c>
      <c r="E47" s="29"/>
      <c r="F47" s="1">
        <f t="shared" si="0"/>
        <v>0</v>
      </c>
    </row>
    <row r="48" spans="2:6" x14ac:dyDescent="0.2">
      <c r="B48" s="26" t="s">
        <v>141</v>
      </c>
      <c r="D48" s="32"/>
      <c r="E48" s="16"/>
      <c r="F48" s="1"/>
    </row>
    <row r="49" spans="2:6" x14ac:dyDescent="0.2">
      <c r="B49" s="27"/>
      <c r="C49" s="15" t="s">
        <v>139</v>
      </c>
      <c r="D49" s="33">
        <v>21500</v>
      </c>
      <c r="E49" s="29"/>
      <c r="F49" s="1">
        <f t="shared" si="0"/>
        <v>0</v>
      </c>
    </row>
    <row r="50" spans="2:6" x14ac:dyDescent="0.2">
      <c r="B50" s="27"/>
      <c r="C50" s="15" t="s">
        <v>140</v>
      </c>
      <c r="D50" s="33">
        <v>24500</v>
      </c>
      <c r="E50" s="29"/>
      <c r="F50" s="1">
        <f t="shared" si="0"/>
        <v>0</v>
      </c>
    </row>
    <row r="51" spans="2:6" x14ac:dyDescent="0.2">
      <c r="B51" s="27"/>
      <c r="C51" s="15" t="s">
        <v>154</v>
      </c>
      <c r="D51" s="33">
        <v>5510</v>
      </c>
      <c r="E51" s="29"/>
      <c r="F51" s="1">
        <f t="shared" si="0"/>
        <v>0</v>
      </c>
    </row>
    <row r="52" spans="2:6" x14ac:dyDescent="0.2">
      <c r="B52" s="30"/>
      <c r="C52" s="30"/>
      <c r="D52" s="30"/>
      <c r="E52" s="31"/>
      <c r="F52" s="31"/>
    </row>
    <row r="53" spans="2:6" x14ac:dyDescent="0.2">
      <c r="B53" s="30"/>
      <c r="C53" s="30"/>
      <c r="D53" s="2" t="s">
        <v>143</v>
      </c>
      <c r="E53" s="3"/>
      <c r="F53" s="4">
        <f>SUM(F13:F51)</f>
        <v>229000</v>
      </c>
    </row>
    <row r="54" spans="2:6" x14ac:dyDescent="0.2">
      <c r="B54" s="30"/>
      <c r="C54" s="30"/>
      <c r="D54" s="2"/>
      <c r="E54" s="3"/>
      <c r="F54" s="3"/>
    </row>
    <row r="55" spans="2:6" x14ac:dyDescent="0.2">
      <c r="D55" s="2" t="s">
        <v>144</v>
      </c>
      <c r="E55" s="3"/>
      <c r="F55" s="5">
        <f>SUM(F53/1.1)</f>
        <v>208181.81818181818</v>
      </c>
    </row>
    <row r="56" spans="2:6" x14ac:dyDescent="0.2">
      <c r="D56" s="2"/>
      <c r="E56" s="3"/>
      <c r="F56" s="3"/>
    </row>
    <row r="57" spans="2:6" x14ac:dyDescent="0.2">
      <c r="D57" s="2" t="s">
        <v>145</v>
      </c>
      <c r="E57" s="3"/>
      <c r="F57" s="6">
        <f>SUM(F59-F55)</f>
        <v>41636.363636363618</v>
      </c>
    </row>
    <row r="58" spans="2:6" x14ac:dyDescent="0.2">
      <c r="D58" s="2"/>
      <c r="E58" s="3"/>
      <c r="F58" s="3"/>
    </row>
    <row r="59" spans="2:6" x14ac:dyDescent="0.2">
      <c r="D59" s="7" t="s">
        <v>146</v>
      </c>
      <c r="E59" s="8"/>
      <c r="F59" s="9">
        <f>SUM(F55*1.2)</f>
        <v>249818.18181818179</v>
      </c>
    </row>
    <row r="61" spans="2:6" x14ac:dyDescent="0.2">
      <c r="B61" s="35" t="s">
        <v>155</v>
      </c>
    </row>
    <row r="62" spans="2:6" x14ac:dyDescent="0.2">
      <c r="B62" s="35" t="s">
        <v>156</v>
      </c>
    </row>
    <row r="72" spans="2:5" ht="20" x14ac:dyDescent="0.2">
      <c r="B72" s="24"/>
      <c r="C72" s="24"/>
      <c r="D72" s="24"/>
      <c r="E72" s="24"/>
    </row>
    <row r="100" spans="2:5" ht="20" x14ac:dyDescent="0.2">
      <c r="B100" s="24"/>
      <c r="C100" s="24"/>
      <c r="D100" s="24"/>
      <c r="E100" s="24"/>
    </row>
    <row r="129" spans="2:5" ht="20" x14ac:dyDescent="0.2">
      <c r="B129" s="24"/>
      <c r="C129" s="24"/>
      <c r="D129" s="24"/>
      <c r="E129" s="24"/>
    </row>
    <row r="158" spans="2:5" ht="20" x14ac:dyDescent="0.2">
      <c r="B158" s="24"/>
      <c r="C158" s="24"/>
      <c r="D158" s="24"/>
      <c r="E158" s="24"/>
    </row>
    <row r="186" spans="2:5" ht="20" x14ac:dyDescent="0.2">
      <c r="B186" s="24"/>
      <c r="C186" s="24"/>
      <c r="D186" s="24"/>
      <c r="E186" s="24"/>
    </row>
    <row r="215" spans="2:5" ht="20" x14ac:dyDescent="0.2">
      <c r="B215" s="24"/>
      <c r="C215" s="24"/>
      <c r="D215" s="24"/>
      <c r="E215" s="24"/>
    </row>
    <row r="244" spans="2:5" ht="20" x14ac:dyDescent="0.2">
      <c r="B244" s="24"/>
      <c r="C244" s="24"/>
      <c r="D244" s="24"/>
      <c r="E244" s="24"/>
    </row>
  </sheetData>
  <sheetProtection algorithmName="SHA-512" hashValue="FskQPpmxafZo0bCdVnSI8U24wh+6GauCHVayo4uaJRSJB+Cn335vapQfpua2TM/YR3ORegFdErEO+IQ6qOoXag==" saltValue="oel2eLtoQFk/epD/K99o5A==" spinCount="100000" sheet="1" objects="1" scenarios="1"/>
  <mergeCells count="1">
    <mergeCell ref="B10:D10"/>
  </mergeCells>
  <hyperlinks>
    <hyperlink ref="E3" r:id="rId1" display="https://axoparuk.com/" xr:uid="{A4780881-08B7-B74E-A529-032C2E25F601}"/>
    <hyperlink ref="F8:G8" r:id="rId2" display="mailto:info@nimbusboatsuk.com" xr:uid="{0B3ABCF4-2D72-9F4C-8D48-568F555B27B2}"/>
    <hyperlink ref="F8" r:id="rId3" xr:uid="{D4C63A5B-C6A9-D34B-802C-CF0505BD67B4}"/>
  </hyperlinks>
  <pageMargins left="0.7" right="0.7" top="0.75" bottom="0.75" header="0.3" footer="0.3"/>
  <ignoredErrors>
    <ignoredError sqref="B10:B47 B60:F60 B63:F263 C12:F12 C10:D10 C11:D11 C13:D47 B55:C59" numberStoredAsText="1"/>
  </ignoredError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G246"/>
  <sheetViews>
    <sheetView showRowColHeaders="0" zoomScale="173" zoomScaleNormal="173" workbookViewId="0">
      <selection activeCell="G19" sqref="G19"/>
    </sheetView>
  </sheetViews>
  <sheetFormatPr baseColWidth="10" defaultColWidth="10.83203125" defaultRowHeight="16" x14ac:dyDescent="0.2"/>
  <cols>
    <col min="1" max="1" width="10.83203125" style="15"/>
    <col min="2" max="2" width="11" style="15" customWidth="1"/>
    <col min="3" max="3" width="55" style="15" customWidth="1"/>
    <col min="4" max="6" width="20" style="15" customWidth="1"/>
    <col min="7" max="7" width="10.83203125" style="15" customWidth="1"/>
    <col min="8" max="16384" width="10.83203125" style="15"/>
  </cols>
  <sheetData>
    <row r="3" spans="2:7" x14ac:dyDescent="0.2">
      <c r="E3" s="19" t="s">
        <v>147</v>
      </c>
      <c r="F3" s="20"/>
      <c r="G3" s="10"/>
    </row>
    <row r="4" spans="2:7" x14ac:dyDescent="0.2">
      <c r="E4" s="11" t="s">
        <v>148</v>
      </c>
      <c r="F4" s="12"/>
      <c r="G4" s="10"/>
    </row>
    <row r="5" spans="2:7" x14ac:dyDescent="0.2">
      <c r="C5"/>
      <c r="E5" s="11" t="s">
        <v>149</v>
      </c>
      <c r="F5" s="13"/>
      <c r="G5" s="10"/>
    </row>
    <row r="6" spans="2:7" x14ac:dyDescent="0.2">
      <c r="E6" s="11" t="s">
        <v>150</v>
      </c>
      <c r="F6" s="13"/>
      <c r="G6" s="10"/>
    </row>
    <row r="7" spans="2:7" x14ac:dyDescent="0.2">
      <c r="C7" s="16"/>
      <c r="E7" s="11" t="s">
        <v>151</v>
      </c>
      <c r="F7" s="14"/>
      <c r="G7" s="10"/>
    </row>
    <row r="8" spans="2:7" x14ac:dyDescent="0.2">
      <c r="B8" s="17"/>
      <c r="D8" s="11"/>
      <c r="E8" s="11" t="s">
        <v>152</v>
      </c>
      <c r="F8" s="21" t="s">
        <v>153</v>
      </c>
      <c r="G8" s="22"/>
    </row>
    <row r="9" spans="2:7" x14ac:dyDescent="0.2">
      <c r="B9" s="18"/>
      <c r="E9" s="10"/>
      <c r="F9" s="23"/>
    </row>
    <row r="10" spans="2:7" x14ac:dyDescent="0.2">
      <c r="B10" s="18"/>
      <c r="E10" s="10"/>
      <c r="F10" s="23"/>
    </row>
    <row r="12" spans="2:7" ht="20" x14ac:dyDescent="0.2">
      <c r="B12" s="39" t="s">
        <v>47</v>
      </c>
      <c r="C12" s="40"/>
      <c r="D12" s="40"/>
      <c r="E12" s="24"/>
    </row>
    <row r="13" spans="2:7" x14ac:dyDescent="0.2">
      <c r="B13" s="25" t="s">
        <v>1</v>
      </c>
      <c r="C13" s="25" t="s">
        <v>2</v>
      </c>
      <c r="D13" s="25" t="s">
        <v>3</v>
      </c>
      <c r="E13" s="25" t="s">
        <v>158</v>
      </c>
      <c r="F13" s="25" t="s">
        <v>143</v>
      </c>
    </row>
    <row r="14" spans="2:7" x14ac:dyDescent="0.2">
      <c r="B14" s="26" t="s">
        <v>4</v>
      </c>
    </row>
    <row r="15" spans="2:7" x14ac:dyDescent="0.2">
      <c r="B15" s="27">
        <v>0</v>
      </c>
      <c r="C15" s="15" t="s">
        <v>48</v>
      </c>
      <c r="D15" s="28">
        <v>234000</v>
      </c>
      <c r="E15" s="29" t="s">
        <v>158</v>
      </c>
      <c r="F15" s="1">
        <f>IF(E15=0,0,D15)</f>
        <v>234000</v>
      </c>
    </row>
    <row r="16" spans="2:7" x14ac:dyDescent="0.2">
      <c r="B16" s="26" t="s">
        <v>6</v>
      </c>
      <c r="E16" s="16"/>
      <c r="F16" s="1"/>
    </row>
    <row r="17" spans="2:6" x14ac:dyDescent="0.2">
      <c r="B17" s="27">
        <v>0</v>
      </c>
      <c r="C17" s="15" t="s">
        <v>8</v>
      </c>
      <c r="D17" s="28">
        <v>0</v>
      </c>
      <c r="E17" s="29"/>
      <c r="F17" s="1">
        <f t="shared" ref="F17:F53" si="0">IF(E17=0,0,D17)</f>
        <v>0</v>
      </c>
    </row>
    <row r="18" spans="2:6" x14ac:dyDescent="0.2">
      <c r="B18" s="27">
        <v>0</v>
      </c>
      <c r="C18" s="15" t="s">
        <v>7</v>
      </c>
      <c r="D18" s="28">
        <v>0</v>
      </c>
      <c r="E18" s="29"/>
      <c r="F18" s="1">
        <f t="shared" si="0"/>
        <v>0</v>
      </c>
    </row>
    <row r="19" spans="2:6" x14ac:dyDescent="0.2">
      <c r="B19" s="26" t="s">
        <v>9</v>
      </c>
      <c r="E19" s="16"/>
      <c r="F19" s="1"/>
    </row>
    <row r="20" spans="2:6" x14ac:dyDescent="0.2">
      <c r="B20" s="27">
        <v>0</v>
      </c>
      <c r="C20" s="15" t="s">
        <v>11</v>
      </c>
      <c r="D20" s="28">
        <v>0</v>
      </c>
      <c r="E20" s="29"/>
      <c r="F20" s="1">
        <f t="shared" si="0"/>
        <v>0</v>
      </c>
    </row>
    <row r="21" spans="2:6" x14ac:dyDescent="0.2">
      <c r="B21" s="27">
        <v>0</v>
      </c>
      <c r="C21" s="15" t="s">
        <v>10</v>
      </c>
      <c r="D21" s="28">
        <v>0</v>
      </c>
      <c r="E21" s="29"/>
      <c r="F21" s="1">
        <f t="shared" si="0"/>
        <v>0</v>
      </c>
    </row>
    <row r="22" spans="2:6" x14ac:dyDescent="0.2">
      <c r="B22" s="26" t="s">
        <v>12</v>
      </c>
      <c r="E22" s="16"/>
      <c r="F22" s="1"/>
    </row>
    <row r="23" spans="2:6" x14ac:dyDescent="0.2">
      <c r="B23" s="27">
        <v>0</v>
      </c>
      <c r="C23" s="15" t="s">
        <v>13</v>
      </c>
      <c r="D23" s="28">
        <v>0</v>
      </c>
      <c r="E23" s="29"/>
      <c r="F23" s="1">
        <f t="shared" si="0"/>
        <v>0</v>
      </c>
    </row>
    <row r="24" spans="2:6" x14ac:dyDescent="0.2">
      <c r="B24" s="27">
        <v>0</v>
      </c>
      <c r="C24" s="15" t="s">
        <v>14</v>
      </c>
      <c r="D24" s="28">
        <v>2200</v>
      </c>
      <c r="E24" s="29"/>
      <c r="F24" s="1">
        <f t="shared" si="0"/>
        <v>0</v>
      </c>
    </row>
    <row r="25" spans="2:6" x14ac:dyDescent="0.2">
      <c r="B25" s="26" t="s">
        <v>15</v>
      </c>
      <c r="E25" s="16"/>
      <c r="F25" s="1"/>
    </row>
    <row r="26" spans="2:6" x14ac:dyDescent="0.2">
      <c r="B26" s="27">
        <v>0</v>
      </c>
      <c r="C26" s="15" t="s">
        <v>16</v>
      </c>
      <c r="D26" s="28">
        <v>0</v>
      </c>
      <c r="E26" s="29"/>
      <c r="F26" s="1">
        <f t="shared" si="0"/>
        <v>0</v>
      </c>
    </row>
    <row r="27" spans="2:6" x14ac:dyDescent="0.2">
      <c r="B27" s="27">
        <v>0</v>
      </c>
      <c r="C27" s="15" t="s">
        <v>17</v>
      </c>
      <c r="D27" s="28">
        <v>2150</v>
      </c>
      <c r="E27" s="29"/>
      <c r="F27" s="1">
        <f t="shared" si="0"/>
        <v>0</v>
      </c>
    </row>
    <row r="28" spans="2:6" x14ac:dyDescent="0.2">
      <c r="B28" s="26" t="s">
        <v>18</v>
      </c>
      <c r="E28" s="16"/>
      <c r="F28" s="1"/>
    </row>
    <row r="29" spans="2:6" x14ac:dyDescent="0.2">
      <c r="B29" s="27">
        <v>0</v>
      </c>
      <c r="C29" s="15" t="s">
        <v>20</v>
      </c>
      <c r="D29" s="28">
        <v>1400</v>
      </c>
      <c r="E29" s="29"/>
      <c r="F29" s="1">
        <f t="shared" si="0"/>
        <v>0</v>
      </c>
    </row>
    <row r="30" spans="2:6" x14ac:dyDescent="0.2">
      <c r="B30" s="27">
        <v>0</v>
      </c>
      <c r="C30" s="15" t="s">
        <v>21</v>
      </c>
      <c r="D30" s="28">
        <v>2390</v>
      </c>
      <c r="E30" s="29"/>
      <c r="F30" s="1">
        <f t="shared" si="0"/>
        <v>0</v>
      </c>
    </row>
    <row r="31" spans="2:6" x14ac:dyDescent="0.2">
      <c r="B31" s="27">
        <v>0</v>
      </c>
      <c r="C31" s="15" t="s">
        <v>22</v>
      </c>
      <c r="D31" s="28">
        <v>670</v>
      </c>
      <c r="E31" s="29"/>
      <c r="F31" s="1">
        <f t="shared" si="0"/>
        <v>0</v>
      </c>
    </row>
    <row r="32" spans="2:6" x14ac:dyDescent="0.2">
      <c r="B32" s="26" t="s">
        <v>23</v>
      </c>
      <c r="E32" s="16"/>
      <c r="F32" s="1"/>
    </row>
    <row r="33" spans="2:6" x14ac:dyDescent="0.2">
      <c r="B33" s="27">
        <v>0</v>
      </c>
      <c r="C33" s="15" t="s">
        <v>24</v>
      </c>
      <c r="D33" s="28">
        <v>810</v>
      </c>
      <c r="E33" s="29"/>
      <c r="F33" s="1">
        <f t="shared" si="0"/>
        <v>0</v>
      </c>
    </row>
    <row r="34" spans="2:6" x14ac:dyDescent="0.2">
      <c r="B34" s="27">
        <v>0</v>
      </c>
      <c r="C34" s="15" t="s">
        <v>25</v>
      </c>
      <c r="D34" s="28">
        <v>610</v>
      </c>
      <c r="E34" s="29"/>
      <c r="F34" s="1">
        <f t="shared" si="0"/>
        <v>0</v>
      </c>
    </row>
    <row r="35" spans="2:6" x14ac:dyDescent="0.2">
      <c r="B35" s="27">
        <v>0</v>
      </c>
      <c r="C35" s="15" t="s">
        <v>27</v>
      </c>
      <c r="D35" s="28">
        <v>2880</v>
      </c>
      <c r="E35" s="29"/>
      <c r="F35" s="1">
        <f t="shared" si="0"/>
        <v>0</v>
      </c>
    </row>
    <row r="36" spans="2:6" x14ac:dyDescent="0.2">
      <c r="B36" s="27">
        <v>0</v>
      </c>
      <c r="C36" s="15" t="s">
        <v>28</v>
      </c>
      <c r="D36" s="28">
        <v>2880</v>
      </c>
      <c r="E36" s="29"/>
      <c r="F36" s="1">
        <f t="shared" si="0"/>
        <v>0</v>
      </c>
    </row>
    <row r="37" spans="2:6" x14ac:dyDescent="0.2">
      <c r="B37" s="27">
        <v>0</v>
      </c>
      <c r="C37" s="15" t="s">
        <v>29</v>
      </c>
      <c r="D37" s="28">
        <v>2880</v>
      </c>
      <c r="E37" s="29"/>
      <c r="F37" s="1">
        <f t="shared" si="0"/>
        <v>0</v>
      </c>
    </row>
    <row r="38" spans="2:6" x14ac:dyDescent="0.2">
      <c r="B38" s="27">
        <v>0</v>
      </c>
      <c r="C38" s="15" t="s">
        <v>30</v>
      </c>
      <c r="D38" s="28">
        <v>2880</v>
      </c>
      <c r="E38" s="29"/>
      <c r="F38" s="1">
        <f t="shared" si="0"/>
        <v>0</v>
      </c>
    </row>
    <row r="39" spans="2:6" x14ac:dyDescent="0.2">
      <c r="B39" s="26" t="s">
        <v>31</v>
      </c>
      <c r="E39" s="16"/>
      <c r="F39" s="1"/>
    </row>
    <row r="40" spans="2:6" x14ac:dyDescent="0.2">
      <c r="B40" s="27">
        <v>0</v>
      </c>
      <c r="C40" s="15" t="s">
        <v>42</v>
      </c>
      <c r="D40" s="28">
        <v>780</v>
      </c>
      <c r="E40" s="29"/>
      <c r="F40" s="1">
        <f t="shared" si="0"/>
        <v>0</v>
      </c>
    </row>
    <row r="41" spans="2:6" x14ac:dyDescent="0.2">
      <c r="B41" s="27">
        <v>0</v>
      </c>
      <c r="C41" s="15" t="s">
        <v>43</v>
      </c>
      <c r="D41" s="28">
        <v>430</v>
      </c>
      <c r="E41" s="29"/>
      <c r="F41" s="1">
        <f t="shared" si="0"/>
        <v>0</v>
      </c>
    </row>
    <row r="42" spans="2:6" x14ac:dyDescent="0.2">
      <c r="B42" s="27">
        <v>0</v>
      </c>
      <c r="C42" s="15" t="s">
        <v>33</v>
      </c>
      <c r="D42" s="28">
        <v>1680</v>
      </c>
      <c r="E42" s="29"/>
      <c r="F42" s="1">
        <f t="shared" si="0"/>
        <v>0</v>
      </c>
    </row>
    <row r="43" spans="2:6" x14ac:dyDescent="0.2">
      <c r="B43" s="27">
        <v>0</v>
      </c>
      <c r="C43" s="15" t="s">
        <v>32</v>
      </c>
      <c r="D43" s="28">
        <v>1680</v>
      </c>
      <c r="E43" s="29"/>
      <c r="F43" s="1">
        <f t="shared" si="0"/>
        <v>0</v>
      </c>
    </row>
    <row r="44" spans="2:6" x14ac:dyDescent="0.2">
      <c r="B44" s="27">
        <v>0</v>
      </c>
      <c r="C44" s="15" t="s">
        <v>44</v>
      </c>
      <c r="D44" s="28">
        <v>560</v>
      </c>
      <c r="E44" s="29"/>
      <c r="F44" s="1">
        <f t="shared" si="0"/>
        <v>0</v>
      </c>
    </row>
    <row r="45" spans="2:6" x14ac:dyDescent="0.2">
      <c r="B45" s="27">
        <v>0</v>
      </c>
      <c r="C45" s="15" t="s">
        <v>45</v>
      </c>
      <c r="D45" s="28">
        <v>4320</v>
      </c>
      <c r="E45" s="29"/>
      <c r="F45" s="1">
        <f t="shared" si="0"/>
        <v>0</v>
      </c>
    </row>
    <row r="46" spans="2:6" x14ac:dyDescent="0.2">
      <c r="B46" s="27">
        <v>0</v>
      </c>
      <c r="C46" s="15" t="s">
        <v>46</v>
      </c>
      <c r="D46" s="28">
        <v>1070</v>
      </c>
      <c r="E46" s="29"/>
      <c r="F46" s="1">
        <f t="shared" si="0"/>
        <v>0</v>
      </c>
    </row>
    <row r="47" spans="2:6" x14ac:dyDescent="0.2">
      <c r="B47" s="27">
        <v>0</v>
      </c>
      <c r="C47" s="15" t="s">
        <v>34</v>
      </c>
      <c r="D47" s="28">
        <v>700</v>
      </c>
      <c r="E47" s="29"/>
      <c r="F47" s="1">
        <f t="shared" si="0"/>
        <v>0</v>
      </c>
    </row>
    <row r="48" spans="2:6" x14ac:dyDescent="0.2">
      <c r="B48" s="27">
        <v>0</v>
      </c>
      <c r="C48" s="15" t="s">
        <v>36</v>
      </c>
      <c r="D48" s="28">
        <v>0</v>
      </c>
      <c r="E48" s="29"/>
      <c r="F48" s="1">
        <f t="shared" si="0"/>
        <v>0</v>
      </c>
    </row>
    <row r="49" spans="2:6" x14ac:dyDescent="0.2">
      <c r="B49" s="27">
        <v>0</v>
      </c>
      <c r="C49" s="15" t="s">
        <v>35</v>
      </c>
      <c r="D49" s="28">
        <v>2330</v>
      </c>
      <c r="E49" s="29"/>
      <c r="F49" s="1">
        <f t="shared" si="0"/>
        <v>0</v>
      </c>
    </row>
    <row r="50" spans="2:6" x14ac:dyDescent="0.2">
      <c r="B50" s="26" t="s">
        <v>141</v>
      </c>
      <c r="D50" s="32"/>
      <c r="E50" s="16"/>
      <c r="F50" s="1"/>
    </row>
    <row r="51" spans="2:6" x14ac:dyDescent="0.2">
      <c r="B51" s="27"/>
      <c r="C51" s="15" t="s">
        <v>139</v>
      </c>
      <c r="D51" s="33">
        <v>21500</v>
      </c>
      <c r="E51" s="29"/>
      <c r="F51" s="1">
        <f t="shared" si="0"/>
        <v>0</v>
      </c>
    </row>
    <row r="52" spans="2:6" x14ac:dyDescent="0.2">
      <c r="B52" s="27"/>
      <c r="C52" s="15" t="s">
        <v>140</v>
      </c>
      <c r="D52" s="33">
        <v>24500</v>
      </c>
      <c r="E52" s="29"/>
      <c r="F52" s="1">
        <f t="shared" si="0"/>
        <v>0</v>
      </c>
    </row>
    <row r="53" spans="2:6" x14ac:dyDescent="0.2">
      <c r="B53" s="27"/>
      <c r="C53" s="15" t="s">
        <v>154</v>
      </c>
      <c r="D53" s="33">
        <v>5510</v>
      </c>
      <c r="E53" s="29"/>
      <c r="F53" s="1">
        <f t="shared" si="0"/>
        <v>0</v>
      </c>
    </row>
    <row r="54" spans="2:6" x14ac:dyDescent="0.2">
      <c r="B54" s="30"/>
      <c r="C54" s="30"/>
      <c r="D54" s="30"/>
      <c r="E54" s="31"/>
      <c r="F54" s="31"/>
    </row>
    <row r="55" spans="2:6" x14ac:dyDescent="0.2">
      <c r="B55" s="30"/>
      <c r="C55" s="30"/>
      <c r="D55" s="2" t="s">
        <v>143</v>
      </c>
      <c r="E55" s="3"/>
      <c r="F55" s="4">
        <f>SUM(F15:F53)</f>
        <v>234000</v>
      </c>
    </row>
    <row r="56" spans="2:6" x14ac:dyDescent="0.2">
      <c r="D56" s="2"/>
      <c r="E56" s="3"/>
      <c r="F56" s="3"/>
    </row>
    <row r="57" spans="2:6" x14ac:dyDescent="0.2">
      <c r="D57" s="2" t="s">
        <v>144</v>
      </c>
      <c r="E57" s="3"/>
      <c r="F57" s="5">
        <f>SUM(F55/1.1)</f>
        <v>212727.27272727271</v>
      </c>
    </row>
    <row r="58" spans="2:6" x14ac:dyDescent="0.2">
      <c r="D58" s="2"/>
      <c r="E58" s="3"/>
      <c r="F58" s="3"/>
    </row>
    <row r="59" spans="2:6" x14ac:dyDescent="0.2">
      <c r="D59" s="2" t="s">
        <v>145</v>
      </c>
      <c r="E59" s="3"/>
      <c r="F59" s="6">
        <f>SUM(F61-F57)</f>
        <v>42545.45454545453</v>
      </c>
    </row>
    <row r="60" spans="2:6" x14ac:dyDescent="0.2">
      <c r="D60" s="2"/>
      <c r="E60" s="3"/>
      <c r="F60" s="3"/>
    </row>
    <row r="61" spans="2:6" x14ac:dyDescent="0.2">
      <c r="D61" s="7" t="s">
        <v>146</v>
      </c>
      <c r="E61" s="8"/>
      <c r="F61" s="9">
        <f>SUM(F57*1.2)</f>
        <v>255272.72727272724</v>
      </c>
    </row>
    <row r="62" spans="2:6" x14ac:dyDescent="0.2">
      <c r="D62" s="30"/>
      <c r="E62" s="31"/>
      <c r="F62" s="36"/>
    </row>
    <row r="63" spans="2:6" x14ac:dyDescent="0.2">
      <c r="B63" s="35" t="s">
        <v>155</v>
      </c>
    </row>
    <row r="64" spans="2:6" x14ac:dyDescent="0.2">
      <c r="B64" s="35" t="s">
        <v>156</v>
      </c>
    </row>
    <row r="74" spans="2:5" ht="20" x14ac:dyDescent="0.2">
      <c r="B74" s="24"/>
      <c r="C74" s="24"/>
      <c r="D74" s="24"/>
      <c r="E74" s="24"/>
    </row>
    <row r="102" spans="2:5" ht="20" x14ac:dyDescent="0.2">
      <c r="B102" s="24"/>
      <c r="C102" s="24"/>
      <c r="D102" s="24"/>
      <c r="E102" s="24"/>
    </row>
    <row r="131" spans="2:5" ht="20" x14ac:dyDescent="0.2">
      <c r="B131" s="24"/>
      <c r="C131" s="24"/>
      <c r="D131" s="24"/>
      <c r="E131" s="24"/>
    </row>
    <row r="160" spans="2:5" ht="20" x14ac:dyDescent="0.2">
      <c r="B160" s="24"/>
      <c r="C160" s="24"/>
      <c r="D160" s="24"/>
      <c r="E160" s="24"/>
    </row>
    <row r="188" spans="2:5" ht="20" x14ac:dyDescent="0.2">
      <c r="B188" s="24"/>
      <c r="C188" s="24"/>
      <c r="D188" s="24"/>
      <c r="E188" s="24"/>
    </row>
    <row r="217" spans="2:5" ht="20" x14ac:dyDescent="0.2">
      <c r="B217" s="24"/>
      <c r="C217" s="24"/>
      <c r="D217" s="24"/>
      <c r="E217" s="24"/>
    </row>
    <row r="246" spans="2:5" ht="20" x14ac:dyDescent="0.2">
      <c r="B246" s="24"/>
      <c r="C246" s="24"/>
      <c r="D246" s="24"/>
      <c r="E246" s="24"/>
    </row>
  </sheetData>
  <sheetProtection algorithmName="SHA-512" hashValue="QjGuK829qB07Gxt6DQMwoYNqEik0RIqQBoiEfDl2V5bOfqiUsj9CPtT15wCxKRmG0PrttyaW44mbo40QAwesyw==" saltValue="27Pr8TV6PVneRqRgPWzJXA==" spinCount="100000" sheet="1" objects="1" scenarios="1"/>
  <mergeCells count="1">
    <mergeCell ref="B12:D12"/>
  </mergeCells>
  <hyperlinks>
    <hyperlink ref="E3:F3" r:id="rId1" display="WWW.AXOPARUK.COM" xr:uid="{7C2FD693-435B-FD43-A3A4-28CC8E0ED008}"/>
    <hyperlink ref="F8" r:id="rId2" display="mailto:info@nimbusboatsuk.com" xr:uid="{B70B85D7-40AF-C341-BD64-1CF562858EF8}"/>
  </hyperlinks>
  <pageMargins left="0.7" right="0.7" top="0.75" bottom="0.75" header="0.3" footer="0.3"/>
  <ignoredErrors>
    <ignoredError sqref="B7:B49 B56:C61 C7:D7 B65:F265 C11:F12 C8:D10 C15:D49 C14:F14 C13:D13" numberStoredAsText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G243"/>
  <sheetViews>
    <sheetView showRowColHeaders="0" tabSelected="1" zoomScale="160" zoomScaleNormal="160" workbookViewId="0">
      <selection activeCell="E17" sqref="E17"/>
    </sheetView>
  </sheetViews>
  <sheetFormatPr baseColWidth="10" defaultColWidth="10.83203125" defaultRowHeight="16" x14ac:dyDescent="0.2"/>
  <cols>
    <col min="1" max="1" width="10.83203125" style="15"/>
    <col min="2" max="2" width="11" style="15" customWidth="1"/>
    <col min="3" max="3" width="55" style="15" customWidth="1"/>
    <col min="4" max="4" width="20" style="15" customWidth="1"/>
    <col min="5" max="5" width="21.5" style="15" customWidth="1"/>
    <col min="6" max="6" width="20" style="15" customWidth="1"/>
    <col min="7" max="7" width="10.83203125" style="15" customWidth="1"/>
    <col min="8" max="16384" width="10.83203125" style="15"/>
  </cols>
  <sheetData>
    <row r="3" spans="2:7" x14ac:dyDescent="0.2">
      <c r="C3" s="16"/>
    </row>
    <row r="4" spans="2:7" x14ac:dyDescent="0.2">
      <c r="B4" s="17"/>
      <c r="D4" s="11"/>
      <c r="E4" s="11"/>
      <c r="F4" s="11"/>
    </row>
    <row r="5" spans="2:7" x14ac:dyDescent="0.2">
      <c r="B5" s="18"/>
      <c r="E5" s="19" t="s">
        <v>147</v>
      </c>
      <c r="F5" s="20"/>
      <c r="G5" s="10"/>
    </row>
    <row r="6" spans="2:7" x14ac:dyDescent="0.2">
      <c r="B6" s="18"/>
      <c r="E6" s="11" t="s">
        <v>148</v>
      </c>
      <c r="F6" s="12"/>
      <c r="G6" s="10"/>
    </row>
    <row r="7" spans="2:7" x14ac:dyDescent="0.2">
      <c r="E7" s="11" t="s">
        <v>149</v>
      </c>
      <c r="F7" s="13"/>
      <c r="G7" s="10"/>
    </row>
    <row r="8" spans="2:7" x14ac:dyDescent="0.2">
      <c r="C8" s="16"/>
      <c r="E8" s="11" t="s">
        <v>150</v>
      </c>
      <c r="F8" s="13"/>
      <c r="G8" s="10"/>
    </row>
    <row r="9" spans="2:7" x14ac:dyDescent="0.2">
      <c r="B9" s="17"/>
      <c r="D9" s="11"/>
      <c r="E9" s="11" t="s">
        <v>151</v>
      </c>
      <c r="F9" s="14"/>
      <c r="G9" s="10"/>
    </row>
    <row r="10" spans="2:7" x14ac:dyDescent="0.2">
      <c r="B10" s="18"/>
      <c r="E10" s="11" t="s">
        <v>152</v>
      </c>
      <c r="F10" s="21" t="s">
        <v>153</v>
      </c>
      <c r="G10" s="22"/>
    </row>
    <row r="11" spans="2:7" x14ac:dyDescent="0.2">
      <c r="B11" s="18"/>
      <c r="E11" s="10"/>
      <c r="F11" s="23"/>
    </row>
    <row r="13" spans="2:7" ht="20" x14ac:dyDescent="0.2">
      <c r="B13" s="39" t="s">
        <v>57</v>
      </c>
      <c r="C13" s="40"/>
      <c r="D13" s="40"/>
      <c r="E13" s="24"/>
    </row>
    <row r="14" spans="2:7" x14ac:dyDescent="0.2">
      <c r="B14" s="25" t="s">
        <v>1</v>
      </c>
      <c r="C14" s="25" t="s">
        <v>2</v>
      </c>
      <c r="D14" s="25" t="s">
        <v>3</v>
      </c>
      <c r="E14" s="25" t="s">
        <v>142</v>
      </c>
      <c r="F14" s="25" t="s">
        <v>143</v>
      </c>
    </row>
    <row r="15" spans="2:7" x14ac:dyDescent="0.2">
      <c r="B15" s="26" t="s">
        <v>4</v>
      </c>
    </row>
    <row r="16" spans="2:7" x14ac:dyDescent="0.2">
      <c r="B16" s="27">
        <v>0</v>
      </c>
      <c r="C16" s="15" t="s">
        <v>57</v>
      </c>
      <c r="D16" s="28">
        <v>66500</v>
      </c>
      <c r="E16" s="41" t="s">
        <v>142</v>
      </c>
      <c r="F16" s="1">
        <f>IF(E16=0,0,D16)</f>
        <v>66500</v>
      </c>
    </row>
    <row r="17" spans="2:6" x14ac:dyDescent="0.2">
      <c r="B17" s="26" t="s">
        <v>6</v>
      </c>
      <c r="E17" s="42"/>
      <c r="F17" s="1"/>
    </row>
    <row r="18" spans="2:6" x14ac:dyDescent="0.2">
      <c r="B18" s="27">
        <v>0</v>
      </c>
      <c r="C18" s="15" t="s">
        <v>58</v>
      </c>
      <c r="D18" s="28">
        <v>4900</v>
      </c>
      <c r="E18" s="41"/>
      <c r="F18" s="1">
        <f t="shared" ref="F18:F80" si="0">IF(E18=0,0,D18)</f>
        <v>0</v>
      </c>
    </row>
    <row r="19" spans="2:6" x14ac:dyDescent="0.2">
      <c r="B19" s="27">
        <v>0</v>
      </c>
      <c r="C19" s="15" t="s">
        <v>59</v>
      </c>
      <c r="D19" s="28">
        <v>3500</v>
      </c>
      <c r="E19" s="41"/>
      <c r="F19" s="1">
        <f t="shared" si="0"/>
        <v>0</v>
      </c>
    </row>
    <row r="20" spans="2:6" x14ac:dyDescent="0.2">
      <c r="B20" s="27">
        <v>0</v>
      </c>
      <c r="C20" s="15" t="s">
        <v>60</v>
      </c>
      <c r="D20" s="28">
        <v>4900</v>
      </c>
      <c r="E20" s="41"/>
      <c r="F20" s="1">
        <f t="shared" si="0"/>
        <v>0</v>
      </c>
    </row>
    <row r="21" spans="2:6" x14ac:dyDescent="0.2">
      <c r="B21" s="27">
        <v>0</v>
      </c>
      <c r="C21" s="15" t="s">
        <v>61</v>
      </c>
      <c r="D21" s="28">
        <v>1650</v>
      </c>
      <c r="E21" s="41"/>
      <c r="F21" s="1">
        <f t="shared" si="0"/>
        <v>0</v>
      </c>
    </row>
    <row r="22" spans="2:6" x14ac:dyDescent="0.2">
      <c r="B22" s="27">
        <v>0</v>
      </c>
      <c r="C22" s="15" t="s">
        <v>62</v>
      </c>
      <c r="D22" s="28">
        <v>1650</v>
      </c>
      <c r="E22" s="41"/>
      <c r="F22" s="1">
        <f t="shared" si="0"/>
        <v>0</v>
      </c>
    </row>
    <row r="23" spans="2:6" x14ac:dyDescent="0.2">
      <c r="B23" s="27">
        <v>0</v>
      </c>
      <c r="C23" s="15" t="s">
        <v>63</v>
      </c>
      <c r="D23" s="28">
        <v>4900</v>
      </c>
      <c r="E23" s="41"/>
      <c r="F23" s="1">
        <f t="shared" si="0"/>
        <v>0</v>
      </c>
    </row>
    <row r="24" spans="2:6" x14ac:dyDescent="0.2">
      <c r="B24" s="27">
        <v>0</v>
      </c>
      <c r="C24" s="15" t="s">
        <v>64</v>
      </c>
      <c r="D24" s="28">
        <v>0</v>
      </c>
      <c r="E24" s="41"/>
      <c r="F24" s="1"/>
    </row>
    <row r="25" spans="2:6" x14ac:dyDescent="0.2">
      <c r="B25" s="27">
        <v>0</v>
      </c>
      <c r="C25" s="15" t="s">
        <v>65</v>
      </c>
      <c r="D25" s="28">
        <v>1650</v>
      </c>
      <c r="E25" s="41"/>
      <c r="F25" s="1">
        <f t="shared" si="0"/>
        <v>0</v>
      </c>
    </row>
    <row r="26" spans="2:6" x14ac:dyDescent="0.2">
      <c r="B26" s="26" t="s">
        <v>66</v>
      </c>
      <c r="E26" s="42"/>
      <c r="F26" s="1"/>
    </row>
    <row r="27" spans="2:6" x14ac:dyDescent="0.2">
      <c r="B27" s="27">
        <v>0</v>
      </c>
      <c r="C27" s="15" t="s">
        <v>67</v>
      </c>
      <c r="D27" s="28">
        <v>4790</v>
      </c>
      <c r="E27" s="41"/>
      <c r="F27" s="1">
        <f t="shared" si="0"/>
        <v>0</v>
      </c>
    </row>
    <row r="28" spans="2:6" x14ac:dyDescent="0.2">
      <c r="B28" s="26" t="s">
        <v>9</v>
      </c>
      <c r="E28" s="42"/>
      <c r="F28" s="1"/>
    </row>
    <row r="29" spans="2:6" x14ac:dyDescent="0.2">
      <c r="B29" s="27">
        <v>0</v>
      </c>
      <c r="C29" s="15" t="s">
        <v>68</v>
      </c>
      <c r="D29" s="28">
        <v>0</v>
      </c>
      <c r="E29" s="41"/>
      <c r="F29" s="1"/>
    </row>
    <row r="30" spans="2:6" x14ac:dyDescent="0.2">
      <c r="B30" s="27">
        <v>0</v>
      </c>
      <c r="C30" s="15" t="s">
        <v>69</v>
      </c>
      <c r="D30" s="28">
        <v>0</v>
      </c>
      <c r="E30" s="41"/>
      <c r="F30" s="1"/>
    </row>
    <row r="31" spans="2:6" x14ac:dyDescent="0.2">
      <c r="B31" s="26" t="s">
        <v>49</v>
      </c>
      <c r="E31" s="42"/>
      <c r="F31" s="1"/>
    </row>
    <row r="32" spans="2:6" x14ac:dyDescent="0.2">
      <c r="B32" s="27">
        <v>0</v>
      </c>
      <c r="C32" s="15" t="s">
        <v>70</v>
      </c>
      <c r="D32" s="28">
        <v>4500</v>
      </c>
      <c r="E32" s="41"/>
      <c r="F32" s="1">
        <f t="shared" si="0"/>
        <v>0</v>
      </c>
    </row>
    <row r="33" spans="2:6" x14ac:dyDescent="0.2">
      <c r="B33" s="27">
        <v>0</v>
      </c>
      <c r="C33" s="15" t="s">
        <v>71</v>
      </c>
      <c r="D33" s="28">
        <v>3250</v>
      </c>
      <c r="E33" s="41"/>
      <c r="F33" s="1">
        <f t="shared" si="0"/>
        <v>0</v>
      </c>
    </row>
    <row r="34" spans="2:6" x14ac:dyDescent="0.2">
      <c r="B34" s="26" t="s">
        <v>50</v>
      </c>
      <c r="E34" s="42"/>
      <c r="F34" s="1"/>
    </row>
    <row r="35" spans="2:6" x14ac:dyDescent="0.2">
      <c r="B35" s="27">
        <v>0</v>
      </c>
      <c r="C35" s="15" t="s">
        <v>72</v>
      </c>
      <c r="D35" s="28">
        <v>0</v>
      </c>
      <c r="E35" s="41"/>
      <c r="F35" s="1"/>
    </row>
    <row r="36" spans="2:6" x14ac:dyDescent="0.2">
      <c r="B36" s="27">
        <v>0</v>
      </c>
      <c r="C36" s="15" t="s">
        <v>73</v>
      </c>
      <c r="D36" s="28">
        <v>0</v>
      </c>
      <c r="E36" s="41"/>
      <c r="F36" s="1"/>
    </row>
    <row r="37" spans="2:6" x14ac:dyDescent="0.2">
      <c r="B37" s="26" t="s">
        <v>74</v>
      </c>
      <c r="E37" s="42"/>
      <c r="F37" s="1"/>
    </row>
    <row r="38" spans="2:6" x14ac:dyDescent="0.2">
      <c r="B38" s="27">
        <v>0</v>
      </c>
      <c r="C38" s="15" t="s">
        <v>75</v>
      </c>
      <c r="D38" s="28">
        <v>500</v>
      </c>
      <c r="E38" s="41"/>
      <c r="F38" s="1">
        <f t="shared" si="0"/>
        <v>0</v>
      </c>
    </row>
    <row r="39" spans="2:6" x14ac:dyDescent="0.2">
      <c r="B39" s="26" t="s">
        <v>51</v>
      </c>
      <c r="E39" s="42"/>
      <c r="F39" s="1"/>
    </row>
    <row r="40" spans="2:6" x14ac:dyDescent="0.2">
      <c r="B40" s="27">
        <v>0</v>
      </c>
      <c r="C40" s="15" t="s">
        <v>76</v>
      </c>
      <c r="D40" s="28">
        <v>2090</v>
      </c>
      <c r="E40" s="41"/>
      <c r="F40" s="1">
        <f t="shared" si="0"/>
        <v>0</v>
      </c>
    </row>
    <row r="41" spans="2:6" x14ac:dyDescent="0.2">
      <c r="B41" s="27">
        <v>0</v>
      </c>
      <c r="C41" s="15" t="s">
        <v>77</v>
      </c>
      <c r="D41" s="28">
        <v>2530</v>
      </c>
      <c r="E41" s="41"/>
      <c r="F41" s="1">
        <f t="shared" si="0"/>
        <v>0</v>
      </c>
    </row>
    <row r="42" spans="2:6" x14ac:dyDescent="0.2">
      <c r="B42" s="27">
        <v>0</v>
      </c>
      <c r="C42" s="15" t="s">
        <v>78</v>
      </c>
      <c r="D42" s="28">
        <v>1190</v>
      </c>
      <c r="E42" s="41"/>
      <c r="F42" s="1">
        <f t="shared" si="0"/>
        <v>0</v>
      </c>
    </row>
    <row r="43" spans="2:6" x14ac:dyDescent="0.2">
      <c r="B43" s="27">
        <v>0</v>
      </c>
      <c r="C43" s="15" t="s">
        <v>79</v>
      </c>
      <c r="D43" s="28">
        <v>950</v>
      </c>
      <c r="E43" s="41"/>
      <c r="F43" s="1">
        <f t="shared" si="0"/>
        <v>0</v>
      </c>
    </row>
    <row r="44" spans="2:6" x14ac:dyDescent="0.2">
      <c r="B44" s="27">
        <v>0</v>
      </c>
      <c r="C44" s="15" t="s">
        <v>80</v>
      </c>
      <c r="D44" s="28">
        <v>2090</v>
      </c>
      <c r="E44" s="41"/>
      <c r="F44" s="1">
        <f t="shared" si="0"/>
        <v>0</v>
      </c>
    </row>
    <row r="45" spans="2:6" x14ac:dyDescent="0.2">
      <c r="B45" s="26" t="s">
        <v>12</v>
      </c>
      <c r="E45" s="42"/>
      <c r="F45" s="1"/>
    </row>
    <row r="46" spans="2:6" x14ac:dyDescent="0.2">
      <c r="B46" s="27">
        <v>0</v>
      </c>
      <c r="C46" s="15" t="s">
        <v>81</v>
      </c>
      <c r="D46" s="28">
        <v>3400</v>
      </c>
      <c r="E46" s="41"/>
      <c r="F46" s="1">
        <f t="shared" si="0"/>
        <v>0</v>
      </c>
    </row>
    <row r="47" spans="2:6" x14ac:dyDescent="0.2">
      <c r="B47" s="27">
        <v>0</v>
      </c>
      <c r="C47" s="15" t="s">
        <v>82</v>
      </c>
      <c r="D47" s="28">
        <v>6800</v>
      </c>
      <c r="E47" s="41"/>
      <c r="F47" s="1">
        <f t="shared" si="0"/>
        <v>0</v>
      </c>
    </row>
    <row r="48" spans="2:6" x14ac:dyDescent="0.2">
      <c r="B48" s="27">
        <v>0</v>
      </c>
      <c r="C48" s="15" t="s">
        <v>83</v>
      </c>
      <c r="D48" s="28">
        <v>490</v>
      </c>
      <c r="E48" s="41"/>
      <c r="F48" s="1">
        <f t="shared" si="0"/>
        <v>0</v>
      </c>
    </row>
    <row r="49" spans="2:6" x14ac:dyDescent="0.2">
      <c r="B49" s="27">
        <v>0</v>
      </c>
      <c r="C49" s="15" t="s">
        <v>84</v>
      </c>
      <c r="D49" s="28">
        <v>850</v>
      </c>
      <c r="E49" s="41"/>
      <c r="F49" s="1">
        <f t="shared" si="0"/>
        <v>0</v>
      </c>
    </row>
    <row r="50" spans="2:6" x14ac:dyDescent="0.2">
      <c r="B50" s="27">
        <v>0</v>
      </c>
      <c r="C50" s="15" t="s">
        <v>85</v>
      </c>
      <c r="D50" s="28">
        <v>1360</v>
      </c>
      <c r="E50" s="41"/>
      <c r="F50" s="1">
        <f t="shared" si="0"/>
        <v>0</v>
      </c>
    </row>
    <row r="51" spans="2:6" x14ac:dyDescent="0.2">
      <c r="B51" s="27">
        <v>0</v>
      </c>
      <c r="C51" s="15" t="s">
        <v>86</v>
      </c>
      <c r="D51" s="28">
        <v>2550</v>
      </c>
      <c r="E51" s="41"/>
      <c r="F51" s="1">
        <f t="shared" si="0"/>
        <v>0</v>
      </c>
    </row>
    <row r="52" spans="2:6" x14ac:dyDescent="0.2">
      <c r="B52" s="27">
        <v>0</v>
      </c>
      <c r="C52" s="15" t="s">
        <v>87</v>
      </c>
      <c r="D52" s="28">
        <v>10000</v>
      </c>
      <c r="E52" s="41"/>
      <c r="F52" s="1">
        <f t="shared" si="0"/>
        <v>0</v>
      </c>
    </row>
    <row r="53" spans="2:6" x14ac:dyDescent="0.2">
      <c r="B53" s="27">
        <v>0</v>
      </c>
      <c r="C53" s="15" t="s">
        <v>88</v>
      </c>
      <c r="D53" s="28">
        <v>5000</v>
      </c>
      <c r="E53" s="41"/>
      <c r="F53" s="1">
        <f t="shared" si="0"/>
        <v>0</v>
      </c>
    </row>
    <row r="54" spans="2:6" x14ac:dyDescent="0.2">
      <c r="B54" s="27">
        <v>0</v>
      </c>
      <c r="C54" s="15" t="s">
        <v>89</v>
      </c>
      <c r="D54" s="28">
        <v>2550</v>
      </c>
      <c r="E54" s="41"/>
      <c r="F54" s="1">
        <f t="shared" si="0"/>
        <v>0</v>
      </c>
    </row>
    <row r="55" spans="2:6" x14ac:dyDescent="0.2">
      <c r="B55" s="27">
        <v>0</v>
      </c>
      <c r="C55" s="15" t="s">
        <v>90</v>
      </c>
      <c r="D55" s="28">
        <v>1799</v>
      </c>
      <c r="E55" s="41"/>
      <c r="F55" s="1">
        <f t="shared" si="0"/>
        <v>0</v>
      </c>
    </row>
    <row r="56" spans="2:6" x14ac:dyDescent="0.2">
      <c r="B56" s="27">
        <v>0</v>
      </c>
      <c r="C56" s="15" t="s">
        <v>91</v>
      </c>
      <c r="D56" s="28">
        <v>2900</v>
      </c>
      <c r="E56" s="41"/>
      <c r="F56" s="1">
        <f t="shared" si="0"/>
        <v>0</v>
      </c>
    </row>
    <row r="57" spans="2:6" x14ac:dyDescent="0.2">
      <c r="B57" s="26" t="s">
        <v>15</v>
      </c>
      <c r="E57" s="42"/>
      <c r="F57" s="1"/>
    </row>
    <row r="58" spans="2:6" x14ac:dyDescent="0.2">
      <c r="B58" s="27">
        <v>0</v>
      </c>
      <c r="C58" s="15" t="s">
        <v>92</v>
      </c>
      <c r="D58" s="28">
        <v>3000</v>
      </c>
      <c r="E58" s="41"/>
      <c r="F58" s="1">
        <f t="shared" si="0"/>
        <v>0</v>
      </c>
    </row>
    <row r="59" spans="2:6" x14ac:dyDescent="0.2">
      <c r="B59" s="26" t="s">
        <v>18</v>
      </c>
      <c r="E59" s="42"/>
      <c r="F59" s="1"/>
    </row>
    <row r="60" spans="2:6" x14ac:dyDescent="0.2">
      <c r="B60" s="27">
        <v>0</v>
      </c>
      <c r="C60" s="15" t="s">
        <v>18</v>
      </c>
      <c r="D60" s="28">
        <v>1050</v>
      </c>
      <c r="E60" s="41"/>
      <c r="F60" s="1">
        <f t="shared" si="0"/>
        <v>0</v>
      </c>
    </row>
    <row r="61" spans="2:6" x14ac:dyDescent="0.2">
      <c r="B61" s="27">
        <v>0</v>
      </c>
      <c r="C61" s="15" t="s">
        <v>93</v>
      </c>
      <c r="D61" s="28">
        <v>370</v>
      </c>
      <c r="E61" s="41"/>
      <c r="F61" s="1">
        <f t="shared" si="0"/>
        <v>0</v>
      </c>
    </row>
    <row r="62" spans="2:6" x14ac:dyDescent="0.2">
      <c r="B62" s="26" t="s">
        <v>94</v>
      </c>
      <c r="E62" s="42"/>
      <c r="F62" s="1"/>
    </row>
    <row r="63" spans="2:6" x14ac:dyDescent="0.2">
      <c r="B63" s="27">
        <v>0</v>
      </c>
      <c r="C63" s="15" t="s">
        <v>95</v>
      </c>
      <c r="D63" s="28">
        <v>2600</v>
      </c>
      <c r="E63" s="41"/>
      <c r="F63" s="1">
        <f t="shared" si="0"/>
        <v>0</v>
      </c>
    </row>
    <row r="64" spans="2:6" x14ac:dyDescent="0.2">
      <c r="B64" s="26" t="s">
        <v>96</v>
      </c>
      <c r="E64" s="42"/>
      <c r="F64" s="1">
        <f t="shared" si="0"/>
        <v>0</v>
      </c>
    </row>
    <row r="65" spans="2:6" x14ac:dyDescent="0.2">
      <c r="B65" s="27">
        <v>0</v>
      </c>
      <c r="C65" s="15" t="s">
        <v>97</v>
      </c>
      <c r="D65" s="28">
        <v>1050</v>
      </c>
      <c r="E65" s="41"/>
      <c r="F65" s="1">
        <f t="shared" si="0"/>
        <v>0</v>
      </c>
    </row>
    <row r="66" spans="2:6" x14ac:dyDescent="0.2">
      <c r="B66" s="26" t="s">
        <v>52</v>
      </c>
      <c r="E66" s="42"/>
      <c r="F66" s="1"/>
    </row>
    <row r="67" spans="2:6" x14ac:dyDescent="0.2">
      <c r="B67" s="27">
        <v>0</v>
      </c>
      <c r="C67" s="15" t="s">
        <v>98</v>
      </c>
      <c r="D67" s="28">
        <v>1900</v>
      </c>
      <c r="E67" s="41"/>
      <c r="F67" s="1">
        <f t="shared" si="0"/>
        <v>0</v>
      </c>
    </row>
    <row r="68" spans="2:6" x14ac:dyDescent="0.2">
      <c r="B68" s="27">
        <v>0</v>
      </c>
      <c r="C68" s="15" t="s">
        <v>99</v>
      </c>
      <c r="D68" s="28">
        <v>340</v>
      </c>
      <c r="E68" s="41"/>
      <c r="F68" s="1">
        <f t="shared" si="0"/>
        <v>0</v>
      </c>
    </row>
    <row r="69" spans="2:6" x14ac:dyDescent="0.2">
      <c r="B69" s="27">
        <v>0</v>
      </c>
      <c r="C69" s="15" t="s">
        <v>100</v>
      </c>
      <c r="D69" s="28">
        <v>1490</v>
      </c>
      <c r="E69" s="41"/>
      <c r="F69" s="1">
        <f t="shared" si="0"/>
        <v>0</v>
      </c>
    </row>
    <row r="70" spans="2:6" x14ac:dyDescent="0.2">
      <c r="B70" s="27">
        <v>0</v>
      </c>
      <c r="C70" s="15" t="s">
        <v>101</v>
      </c>
      <c r="D70" s="28">
        <v>3550</v>
      </c>
      <c r="E70" s="41"/>
      <c r="F70" s="1">
        <f t="shared" si="0"/>
        <v>0</v>
      </c>
    </row>
    <row r="71" spans="2:6" x14ac:dyDescent="0.2">
      <c r="B71" s="27">
        <v>0</v>
      </c>
      <c r="C71" s="15" t="s">
        <v>102</v>
      </c>
      <c r="D71" s="28">
        <v>850</v>
      </c>
      <c r="E71" s="41"/>
      <c r="F71" s="1">
        <f t="shared" si="0"/>
        <v>0</v>
      </c>
    </row>
    <row r="72" spans="2:6" x14ac:dyDescent="0.2">
      <c r="B72" s="27">
        <v>0</v>
      </c>
      <c r="C72" s="15" t="s">
        <v>103</v>
      </c>
      <c r="D72" s="28">
        <v>3000</v>
      </c>
      <c r="E72" s="41"/>
      <c r="F72" s="1">
        <f t="shared" si="0"/>
        <v>0</v>
      </c>
    </row>
    <row r="73" spans="2:6" x14ac:dyDescent="0.2">
      <c r="B73" s="27">
        <v>0</v>
      </c>
      <c r="C73" s="15" t="s">
        <v>104</v>
      </c>
      <c r="D73" s="28">
        <v>850</v>
      </c>
      <c r="E73" s="41"/>
      <c r="F73" s="1">
        <f t="shared" si="0"/>
        <v>0</v>
      </c>
    </row>
    <row r="74" spans="2:6" x14ac:dyDescent="0.2">
      <c r="B74" s="26" t="s">
        <v>23</v>
      </c>
      <c r="E74" s="42"/>
      <c r="F74" s="1"/>
    </row>
    <row r="75" spans="2:6" x14ac:dyDescent="0.2">
      <c r="B75" s="27">
        <v>0</v>
      </c>
      <c r="C75" s="15" t="s">
        <v>43</v>
      </c>
      <c r="D75" s="28">
        <v>430</v>
      </c>
      <c r="E75" s="41"/>
      <c r="F75" s="1">
        <f t="shared" si="0"/>
        <v>0</v>
      </c>
    </row>
    <row r="76" spans="2:6" x14ac:dyDescent="0.2">
      <c r="B76" s="27">
        <v>0</v>
      </c>
      <c r="C76" s="15" t="s">
        <v>105</v>
      </c>
      <c r="D76" s="28">
        <v>710</v>
      </c>
      <c r="E76" s="41"/>
      <c r="F76" s="1">
        <f t="shared" si="0"/>
        <v>0</v>
      </c>
    </row>
    <row r="77" spans="2:6" x14ac:dyDescent="0.2">
      <c r="B77" s="27">
        <v>0</v>
      </c>
      <c r="C77" s="15" t="s">
        <v>106</v>
      </c>
      <c r="D77" s="28">
        <v>710</v>
      </c>
      <c r="E77" s="41"/>
      <c r="F77" s="1">
        <f t="shared" si="0"/>
        <v>0</v>
      </c>
    </row>
    <row r="78" spans="2:6" x14ac:dyDescent="0.2">
      <c r="B78" s="27">
        <v>0</v>
      </c>
      <c r="C78" s="15" t="s">
        <v>107</v>
      </c>
      <c r="D78" s="28">
        <v>750</v>
      </c>
      <c r="E78" s="41"/>
      <c r="F78" s="1">
        <f t="shared" si="0"/>
        <v>0</v>
      </c>
    </row>
    <row r="79" spans="2:6" x14ac:dyDescent="0.2">
      <c r="B79" s="27">
        <v>0</v>
      </c>
      <c r="C79" s="15" t="s">
        <v>108</v>
      </c>
      <c r="D79" s="28">
        <v>450</v>
      </c>
      <c r="E79" s="41"/>
      <c r="F79" s="1">
        <f t="shared" si="0"/>
        <v>0</v>
      </c>
    </row>
    <row r="80" spans="2:6" x14ac:dyDescent="0.2">
      <c r="B80" s="27">
        <v>0</v>
      </c>
      <c r="C80" s="15" t="s">
        <v>109</v>
      </c>
      <c r="D80" s="28">
        <v>500</v>
      </c>
      <c r="E80" s="41"/>
      <c r="F80" s="1">
        <f t="shared" si="0"/>
        <v>0</v>
      </c>
    </row>
    <row r="81" spans="2:6" x14ac:dyDescent="0.2">
      <c r="B81" s="27">
        <v>0</v>
      </c>
      <c r="C81" s="15" t="s">
        <v>110</v>
      </c>
      <c r="D81" s="28">
        <v>990</v>
      </c>
      <c r="E81" s="41"/>
      <c r="F81" s="1">
        <f t="shared" ref="F81:F120" si="1">IF(E81=0,0,D81)</f>
        <v>0</v>
      </c>
    </row>
    <row r="82" spans="2:6" x14ac:dyDescent="0.2">
      <c r="B82" s="27">
        <v>0</v>
      </c>
      <c r="C82" s="15" t="s">
        <v>111</v>
      </c>
      <c r="D82" s="28">
        <v>1490</v>
      </c>
      <c r="E82" s="41"/>
      <c r="F82" s="1">
        <f t="shared" si="1"/>
        <v>0</v>
      </c>
    </row>
    <row r="83" spans="2:6" x14ac:dyDescent="0.2">
      <c r="B83" s="27">
        <v>0</v>
      </c>
      <c r="C83" s="15" t="s">
        <v>112</v>
      </c>
      <c r="D83" s="28">
        <v>1500</v>
      </c>
      <c r="E83" s="41"/>
      <c r="F83" s="1">
        <f t="shared" si="1"/>
        <v>0</v>
      </c>
    </row>
    <row r="84" spans="2:6" x14ac:dyDescent="0.2">
      <c r="B84" s="27">
        <v>0</v>
      </c>
      <c r="C84" s="15" t="s">
        <v>113</v>
      </c>
      <c r="D84" s="28">
        <v>900</v>
      </c>
      <c r="E84" s="41"/>
      <c r="F84" s="1">
        <f t="shared" si="1"/>
        <v>0</v>
      </c>
    </row>
    <row r="85" spans="2:6" x14ac:dyDescent="0.2">
      <c r="B85" s="27">
        <v>0</v>
      </c>
      <c r="C85" s="15" t="s">
        <v>114</v>
      </c>
      <c r="D85" s="28">
        <v>399</v>
      </c>
      <c r="E85" s="41"/>
      <c r="F85" s="1">
        <f t="shared" si="1"/>
        <v>0</v>
      </c>
    </row>
    <row r="86" spans="2:6" x14ac:dyDescent="0.2">
      <c r="B86" s="26" t="s">
        <v>31</v>
      </c>
      <c r="E86" s="42"/>
      <c r="F86" s="1"/>
    </row>
    <row r="87" spans="2:6" x14ac:dyDescent="0.2">
      <c r="B87" s="27">
        <v>0</v>
      </c>
      <c r="C87" s="15" t="s">
        <v>115</v>
      </c>
      <c r="D87" s="28">
        <v>4300</v>
      </c>
      <c r="E87" s="41"/>
      <c r="F87" s="1">
        <f t="shared" si="1"/>
        <v>0</v>
      </c>
    </row>
    <row r="88" spans="2:6" x14ac:dyDescent="0.2">
      <c r="B88" s="27">
        <v>0</v>
      </c>
      <c r="C88" s="15" t="s">
        <v>42</v>
      </c>
      <c r="D88" s="28">
        <v>1070</v>
      </c>
      <c r="E88" s="41"/>
      <c r="F88" s="1">
        <f t="shared" si="1"/>
        <v>0</v>
      </c>
    </row>
    <row r="89" spans="2:6" x14ac:dyDescent="0.2">
      <c r="B89" s="27">
        <v>0</v>
      </c>
      <c r="C89" s="15" t="s">
        <v>33</v>
      </c>
      <c r="D89" s="28">
        <v>1890</v>
      </c>
      <c r="E89" s="41"/>
      <c r="F89" s="1">
        <f t="shared" si="1"/>
        <v>0</v>
      </c>
    </row>
    <row r="90" spans="2:6" x14ac:dyDescent="0.2">
      <c r="B90" s="27">
        <v>0</v>
      </c>
      <c r="C90" s="15" t="s">
        <v>32</v>
      </c>
      <c r="D90" s="28">
        <v>1890</v>
      </c>
      <c r="E90" s="41"/>
      <c r="F90" s="1">
        <f t="shared" si="1"/>
        <v>0</v>
      </c>
    </row>
    <row r="91" spans="2:6" x14ac:dyDescent="0.2">
      <c r="B91" s="27">
        <v>0</v>
      </c>
      <c r="C91" s="15" t="s">
        <v>116</v>
      </c>
      <c r="D91" s="28">
        <v>4600</v>
      </c>
      <c r="E91" s="41"/>
      <c r="F91" s="1">
        <f t="shared" si="1"/>
        <v>0</v>
      </c>
    </row>
    <row r="92" spans="2:6" x14ac:dyDescent="0.2">
      <c r="B92" s="27">
        <v>0</v>
      </c>
      <c r="C92" s="15" t="s">
        <v>117</v>
      </c>
      <c r="D92" s="28">
        <v>440</v>
      </c>
      <c r="E92" s="41"/>
      <c r="F92" s="1">
        <f t="shared" si="1"/>
        <v>0</v>
      </c>
    </row>
    <row r="93" spans="2:6" x14ac:dyDescent="0.2">
      <c r="B93" s="27">
        <v>0</v>
      </c>
      <c r="C93" s="15" t="s">
        <v>118</v>
      </c>
      <c r="D93" s="28">
        <v>2660</v>
      </c>
      <c r="E93" s="41"/>
      <c r="F93" s="1">
        <f t="shared" si="1"/>
        <v>0</v>
      </c>
    </row>
    <row r="94" spans="2:6" x14ac:dyDescent="0.2">
      <c r="B94" s="27">
        <v>0</v>
      </c>
      <c r="C94" s="15" t="s">
        <v>46</v>
      </c>
      <c r="D94" s="28">
        <v>1120</v>
      </c>
      <c r="E94" s="41"/>
      <c r="F94" s="1">
        <f t="shared" si="1"/>
        <v>0</v>
      </c>
    </row>
    <row r="95" spans="2:6" x14ac:dyDescent="0.2">
      <c r="B95" s="27">
        <v>0</v>
      </c>
      <c r="C95" s="15" t="s">
        <v>119</v>
      </c>
      <c r="D95" s="28">
        <v>890</v>
      </c>
      <c r="E95" s="41"/>
      <c r="F95" s="1">
        <f t="shared" si="1"/>
        <v>0</v>
      </c>
    </row>
    <row r="96" spans="2:6" x14ac:dyDescent="0.2">
      <c r="B96" s="27">
        <v>0</v>
      </c>
      <c r="C96" s="15" t="s">
        <v>34</v>
      </c>
      <c r="D96" s="28">
        <v>700</v>
      </c>
      <c r="E96" s="41"/>
      <c r="F96" s="1">
        <f t="shared" si="1"/>
        <v>0</v>
      </c>
    </row>
    <row r="97" spans="2:6" x14ac:dyDescent="0.2">
      <c r="B97" s="27">
        <v>0</v>
      </c>
      <c r="C97" s="15" t="s">
        <v>120</v>
      </c>
      <c r="D97" s="28">
        <v>4600</v>
      </c>
      <c r="E97" s="41"/>
      <c r="F97" s="1">
        <f t="shared" si="1"/>
        <v>0</v>
      </c>
    </row>
    <row r="98" spans="2:6" x14ac:dyDescent="0.2">
      <c r="B98" s="27">
        <v>0</v>
      </c>
      <c r="C98" s="15" t="s">
        <v>121</v>
      </c>
      <c r="D98" s="28">
        <v>490</v>
      </c>
      <c r="E98" s="41"/>
      <c r="F98" s="1">
        <f t="shared" si="1"/>
        <v>0</v>
      </c>
    </row>
    <row r="99" spans="2:6" x14ac:dyDescent="0.2">
      <c r="B99" s="27">
        <v>0</v>
      </c>
      <c r="C99" s="15" t="s">
        <v>122</v>
      </c>
      <c r="D99" s="28">
        <v>850</v>
      </c>
      <c r="E99" s="41"/>
      <c r="F99" s="1">
        <f t="shared" si="1"/>
        <v>0</v>
      </c>
    </row>
    <row r="100" spans="2:6" x14ac:dyDescent="0.2">
      <c r="B100" s="27">
        <v>0</v>
      </c>
      <c r="C100" s="15" t="s">
        <v>123</v>
      </c>
      <c r="D100" s="28">
        <v>490</v>
      </c>
      <c r="E100" s="41"/>
      <c r="F100" s="1">
        <f t="shared" si="1"/>
        <v>0</v>
      </c>
    </row>
    <row r="101" spans="2:6" x14ac:dyDescent="0.2">
      <c r="B101" s="27">
        <v>0</v>
      </c>
      <c r="C101" s="15" t="s">
        <v>124</v>
      </c>
      <c r="D101" s="28">
        <v>1790</v>
      </c>
      <c r="E101" s="41"/>
      <c r="F101" s="1">
        <f t="shared" si="1"/>
        <v>0</v>
      </c>
    </row>
    <row r="102" spans="2:6" x14ac:dyDescent="0.2">
      <c r="B102" s="26" t="s">
        <v>56</v>
      </c>
      <c r="E102" s="42"/>
      <c r="F102" s="1"/>
    </row>
    <row r="103" spans="2:6" x14ac:dyDescent="0.2">
      <c r="B103" s="27">
        <v>0</v>
      </c>
      <c r="C103" s="15" t="s">
        <v>125</v>
      </c>
      <c r="D103" s="28">
        <v>7090</v>
      </c>
      <c r="E103" s="41"/>
      <c r="F103" s="1">
        <f t="shared" si="1"/>
        <v>0</v>
      </c>
    </row>
    <row r="104" spans="2:6" x14ac:dyDescent="0.2">
      <c r="B104" s="27">
        <v>0</v>
      </c>
      <c r="C104" s="15" t="s">
        <v>126</v>
      </c>
      <c r="D104" s="28">
        <v>10100</v>
      </c>
      <c r="E104" s="41"/>
      <c r="F104" s="1">
        <f t="shared" si="1"/>
        <v>0</v>
      </c>
    </row>
    <row r="105" spans="2:6" x14ac:dyDescent="0.2">
      <c r="B105" s="27">
        <v>0</v>
      </c>
      <c r="C105" s="15" t="s">
        <v>127</v>
      </c>
      <c r="D105" s="28">
        <v>8700</v>
      </c>
      <c r="E105" s="41"/>
      <c r="F105" s="1">
        <f t="shared" si="1"/>
        <v>0</v>
      </c>
    </row>
    <row r="106" spans="2:6" x14ac:dyDescent="0.2">
      <c r="B106" s="26" t="s">
        <v>53</v>
      </c>
      <c r="E106" s="42"/>
      <c r="F106" s="1"/>
    </row>
    <row r="107" spans="2:6" x14ac:dyDescent="0.2">
      <c r="B107" s="27">
        <v>0</v>
      </c>
      <c r="C107" s="15" t="s">
        <v>128</v>
      </c>
      <c r="D107" s="28">
        <v>37500</v>
      </c>
      <c r="E107" s="41"/>
      <c r="F107" s="1">
        <f t="shared" si="1"/>
        <v>0</v>
      </c>
    </row>
    <row r="108" spans="2:6" x14ac:dyDescent="0.2">
      <c r="B108" s="27">
        <v>0</v>
      </c>
      <c r="C108" s="15" t="s">
        <v>129</v>
      </c>
      <c r="D108" s="28">
        <v>39500</v>
      </c>
      <c r="E108" s="41"/>
      <c r="F108" s="1">
        <f t="shared" si="1"/>
        <v>0</v>
      </c>
    </row>
    <row r="109" spans="2:6" x14ac:dyDescent="0.2">
      <c r="B109" s="27">
        <v>0</v>
      </c>
      <c r="C109" s="15" t="s">
        <v>130</v>
      </c>
      <c r="D109" s="28">
        <v>25300</v>
      </c>
      <c r="E109" s="41"/>
      <c r="F109" s="1">
        <f t="shared" si="1"/>
        <v>0</v>
      </c>
    </row>
    <row r="110" spans="2:6" x14ac:dyDescent="0.2">
      <c r="B110" s="27">
        <v>0</v>
      </c>
      <c r="C110" s="15" t="s">
        <v>131</v>
      </c>
      <c r="D110" s="28">
        <v>34800</v>
      </c>
      <c r="E110" s="41"/>
      <c r="F110" s="1">
        <f t="shared" si="1"/>
        <v>0</v>
      </c>
    </row>
    <row r="111" spans="2:6" x14ac:dyDescent="0.2">
      <c r="B111" s="27">
        <v>0</v>
      </c>
      <c r="C111" s="15" t="s">
        <v>132</v>
      </c>
      <c r="D111" s="28">
        <v>35800</v>
      </c>
      <c r="E111" s="41"/>
      <c r="F111" s="1">
        <f t="shared" si="1"/>
        <v>0</v>
      </c>
    </row>
    <row r="112" spans="2:6" x14ac:dyDescent="0.2">
      <c r="B112" s="27">
        <v>0</v>
      </c>
      <c r="C112" s="15" t="s">
        <v>133</v>
      </c>
      <c r="D112" s="28">
        <v>31150</v>
      </c>
      <c r="E112" s="41"/>
      <c r="F112" s="1">
        <f t="shared" si="1"/>
        <v>0</v>
      </c>
    </row>
    <row r="113" spans="2:6" x14ac:dyDescent="0.2">
      <c r="B113" s="27">
        <v>0</v>
      </c>
      <c r="C113" s="15" t="s">
        <v>134</v>
      </c>
      <c r="D113" s="28">
        <v>32150</v>
      </c>
      <c r="E113" s="41"/>
      <c r="F113" s="1">
        <f t="shared" si="1"/>
        <v>0</v>
      </c>
    </row>
    <row r="114" spans="2:6" x14ac:dyDescent="0.2">
      <c r="B114" s="27">
        <v>0</v>
      </c>
      <c r="C114" s="15" t="s">
        <v>135</v>
      </c>
      <c r="D114" s="28">
        <v>26300</v>
      </c>
      <c r="E114" s="41"/>
      <c r="F114" s="1">
        <f t="shared" si="1"/>
        <v>0</v>
      </c>
    </row>
    <row r="115" spans="2:6" x14ac:dyDescent="0.2">
      <c r="B115" s="26" t="s">
        <v>54</v>
      </c>
      <c r="E115" s="42"/>
      <c r="F115" s="1"/>
    </row>
    <row r="116" spans="2:6" x14ac:dyDescent="0.2">
      <c r="B116" s="27">
        <v>0</v>
      </c>
      <c r="C116" s="15" t="s">
        <v>55</v>
      </c>
      <c r="D116" s="28">
        <v>1100</v>
      </c>
      <c r="E116" s="41"/>
      <c r="F116" s="1">
        <f t="shared" si="1"/>
        <v>0</v>
      </c>
    </row>
    <row r="117" spans="2:6" x14ac:dyDescent="0.2">
      <c r="B117" s="27">
        <v>0</v>
      </c>
      <c r="C117" s="15" t="s">
        <v>136</v>
      </c>
      <c r="D117" s="28">
        <v>1300</v>
      </c>
      <c r="E117" s="41"/>
      <c r="F117" s="1">
        <f t="shared" si="1"/>
        <v>0</v>
      </c>
    </row>
    <row r="118" spans="2:6" x14ac:dyDescent="0.2">
      <c r="B118" s="27">
        <v>0</v>
      </c>
      <c r="C118" s="15" t="s">
        <v>137</v>
      </c>
      <c r="D118" s="28">
        <v>2200</v>
      </c>
      <c r="E118" s="41"/>
      <c r="F118" s="1">
        <f t="shared" si="1"/>
        <v>0</v>
      </c>
    </row>
    <row r="119" spans="2:6" x14ac:dyDescent="0.2">
      <c r="B119" s="27">
        <v>0</v>
      </c>
      <c r="C119" s="15" t="s">
        <v>138</v>
      </c>
      <c r="D119" s="28">
        <v>1300</v>
      </c>
      <c r="E119" s="41"/>
      <c r="F119" s="1">
        <f t="shared" si="1"/>
        <v>0</v>
      </c>
    </row>
    <row r="120" spans="2:6" x14ac:dyDescent="0.2">
      <c r="B120" s="27">
        <v>0</v>
      </c>
      <c r="C120" s="15" t="s">
        <v>154</v>
      </c>
      <c r="D120" s="28">
        <v>8695</v>
      </c>
      <c r="E120" s="41"/>
      <c r="F120" s="1">
        <f t="shared" si="1"/>
        <v>0</v>
      </c>
    </row>
    <row r="121" spans="2:6" x14ac:dyDescent="0.2">
      <c r="B121" s="30"/>
      <c r="C121" s="30"/>
      <c r="D121" s="30"/>
      <c r="E121" s="31"/>
      <c r="F121" s="1"/>
    </row>
    <row r="122" spans="2:6" x14ac:dyDescent="0.2">
      <c r="B122" s="30"/>
      <c r="C122" s="30"/>
      <c r="D122" s="2" t="s">
        <v>143</v>
      </c>
      <c r="E122" s="3"/>
      <c r="F122" s="4">
        <f>SUM(F8:F120)</f>
        <v>66500</v>
      </c>
    </row>
    <row r="123" spans="2:6" x14ac:dyDescent="0.2">
      <c r="B123" s="30"/>
      <c r="C123" s="30"/>
      <c r="D123" s="2"/>
      <c r="E123" s="3"/>
      <c r="F123" s="3"/>
    </row>
    <row r="124" spans="2:6" x14ac:dyDescent="0.2">
      <c r="D124" s="2" t="s">
        <v>144</v>
      </c>
      <c r="E124" s="3"/>
      <c r="F124" s="5">
        <f>SUM(F122/1.1)</f>
        <v>60454.545454545449</v>
      </c>
    </row>
    <row r="125" spans="2:6" x14ac:dyDescent="0.2">
      <c r="D125" s="2"/>
      <c r="E125" s="3"/>
      <c r="F125" s="3"/>
    </row>
    <row r="126" spans="2:6" x14ac:dyDescent="0.2">
      <c r="D126" s="2" t="s">
        <v>145</v>
      </c>
      <c r="E126" s="3"/>
      <c r="F126" s="6">
        <f>SUM(F128-F124)</f>
        <v>12090.909090909081</v>
      </c>
    </row>
    <row r="127" spans="2:6" x14ac:dyDescent="0.2">
      <c r="D127" s="2"/>
      <c r="E127" s="3"/>
      <c r="F127" s="3"/>
    </row>
    <row r="128" spans="2:6" ht="20" x14ac:dyDescent="0.2">
      <c r="B128" s="24"/>
      <c r="C128" s="24"/>
      <c r="D128" s="7" t="s">
        <v>146</v>
      </c>
      <c r="E128" s="8"/>
      <c r="F128" s="9">
        <f>SUM(F124*1.2)</f>
        <v>72545.45454545453</v>
      </c>
    </row>
    <row r="130" spans="3:3" x14ac:dyDescent="0.2">
      <c r="C130" s="35" t="s">
        <v>155</v>
      </c>
    </row>
    <row r="131" spans="3:3" x14ac:dyDescent="0.2">
      <c r="C131" s="35" t="s">
        <v>156</v>
      </c>
    </row>
    <row r="157" spans="2:5" ht="20" x14ac:dyDescent="0.2">
      <c r="B157" s="24"/>
      <c r="C157" s="24"/>
      <c r="D157" s="24"/>
      <c r="E157" s="24"/>
    </row>
    <row r="185" spans="2:5" ht="20" x14ac:dyDescent="0.2">
      <c r="B185" s="24"/>
      <c r="C185" s="24"/>
      <c r="D185" s="24"/>
      <c r="E185" s="24"/>
    </row>
    <row r="214" spans="2:5" ht="20" x14ac:dyDescent="0.2">
      <c r="B214" s="24"/>
      <c r="C214" s="24"/>
      <c r="D214" s="24"/>
      <c r="E214" s="24"/>
    </row>
    <row r="243" spans="2:5" ht="20" x14ac:dyDescent="0.2">
      <c r="B243" s="24"/>
      <c r="C243" s="24"/>
      <c r="D243" s="24"/>
      <c r="E243" s="24"/>
    </row>
  </sheetData>
  <sheetProtection algorithmName="SHA-512" hashValue="b5CPNJuAwpU5rlH9IfgJ271yB9o79ay36YvugKY/WBv+ul/EeWU5RVX0pzwc3ZFNrdOHe6pTOvTH4zg6awDtJw==" saltValue="voo35NFr+/04Od39SrQQog==" spinCount="100000" sheet="1" objects="1" scenarios="1"/>
  <mergeCells count="1">
    <mergeCell ref="B13:D13"/>
  </mergeCells>
  <hyperlinks>
    <hyperlink ref="E5:F5" r:id="rId1" display="WWW.AXOPARUK.COM" xr:uid="{A87EFEB6-F67D-3447-BDF1-8E65B0DEAAF3}"/>
    <hyperlink ref="F10" r:id="rId2" display="mailto:info@nimbusboatsuk.com" xr:uid="{766F79BE-FE8C-1F48-962E-1D706D541143}"/>
  </hyperlinks>
  <pageMargins left="0.7" right="0.7" top="0.75" bottom="0.75" header="0.3" footer="0.3"/>
  <ignoredErrors>
    <ignoredError sqref="B12:B13 B8:D8 C129:F129 C38 C12:F13 B9:D11 C15:F15 C14:D14 B14:B119 C39:D119 C16:D37 C124:C128 B124:B262 C132:F262 D130:F131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AX E 22 Spyder 2025</vt:lpstr>
      <vt:lpstr>AX E 22 T-Top 2025</vt:lpstr>
      <vt:lpstr>AX E 25 Cross Bow 2025</vt:lpstr>
      <vt:lpstr>AX E 25 Cross Top 2025</vt:lpstr>
      <vt:lpstr>Axopar 29 CCX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Vauhkonen</dc:creator>
  <cp:lastModifiedBy>Steven Lane</cp:lastModifiedBy>
  <dcterms:created xsi:type="dcterms:W3CDTF">2024-09-03T10:36:33Z</dcterms:created>
  <dcterms:modified xsi:type="dcterms:W3CDTF">2025-01-30T09:49:16Z</dcterms:modified>
</cp:coreProperties>
</file>