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rtup Company\Bronchoscope\TestingThirdPrototype\"/>
    </mc:Choice>
  </mc:AlternateContent>
  <xr:revisionPtr revIDLastSave="0" documentId="13_ncr:1_{661854D0-F826-43C9-B11D-7D5C224DC847}" xr6:coauthVersionLast="47" xr6:coauthVersionMax="47" xr10:uidLastSave="{00000000-0000-0000-0000-000000000000}"/>
  <bookViews>
    <workbookView xWindow="-93" yWindow="-93" windowWidth="25786" windowHeight="13866" xr2:uid="{1C7452C4-CED2-47DA-A720-03121110CA5B}"/>
  </bookViews>
  <sheets>
    <sheet name="20 cP 200 mmHg tests" sheetId="1" r:id="rId1"/>
    <sheet name="531 cP 200 mmHg te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2" i="1"/>
  <c r="J13" i="2"/>
  <c r="I13" i="2"/>
  <c r="J12" i="2"/>
  <c r="I12" i="2"/>
  <c r="J11" i="2"/>
  <c r="I11" i="2"/>
  <c r="J4" i="2"/>
  <c r="I4" i="2"/>
  <c r="J3" i="2"/>
  <c r="I3" i="2"/>
  <c r="J2" i="2"/>
  <c r="I2" i="2"/>
  <c r="J4" i="1"/>
  <c r="I4" i="1"/>
  <c r="J3" i="1"/>
  <c r="I3" i="1"/>
  <c r="J2" i="1"/>
  <c r="I2" i="1"/>
  <c r="J10" i="1"/>
  <c r="J11" i="1"/>
  <c r="J12" i="1"/>
  <c r="I10" i="1"/>
  <c r="I11" i="1"/>
  <c r="I12" i="1"/>
  <c r="J8" i="2"/>
  <c r="J9" i="2"/>
  <c r="J18" i="2"/>
  <c r="J19" i="2"/>
  <c r="I8" i="2"/>
  <c r="I9" i="2"/>
  <c r="I18" i="2"/>
  <c r="I19" i="2"/>
</calcChain>
</file>

<file path=xl/sharedStrings.xml><?xml version="1.0" encoding="utf-8"?>
<sst xmlns="http://schemas.openxmlformats.org/spreadsheetml/2006/main" count="67" uniqueCount="47">
  <si>
    <t>Bronchoscope Model</t>
  </si>
  <si>
    <t>Insertion Cord Diameter (mm)</t>
  </si>
  <si>
    <t>Min Working Channel Diameter (mm)</t>
  </si>
  <si>
    <t>Trial 1 (g)</t>
  </si>
  <si>
    <t>Trial 2 (g)</t>
  </si>
  <si>
    <t>Trial 3 (g)</t>
  </si>
  <si>
    <t>Trial 4 (g)</t>
  </si>
  <si>
    <t>Mean (g)</t>
  </si>
  <si>
    <t>STDEV</t>
  </si>
  <si>
    <t>Viscosity (cP)</t>
  </si>
  <si>
    <t>Notes</t>
  </si>
  <si>
    <t>suction tested between each bronchoscope and each suction container emptying</t>
  </si>
  <si>
    <t>Scopes working channel cleared with water inbetween scope change</t>
  </si>
  <si>
    <t>Working channel and suction tube cleared with suction of air between each trial</t>
  </si>
  <si>
    <t>1000.0 g water</t>
  </si>
  <si>
    <t>5.0</t>
  </si>
  <si>
    <t>2.0</t>
  </si>
  <si>
    <t>Trial 5 (g)</t>
  </si>
  <si>
    <t>3.0</t>
  </si>
  <si>
    <t>Actual Viscosity: 20.03 cP</t>
  </si>
  <si>
    <t>Rotor 0</t>
  </si>
  <si>
    <t>RPM 12</t>
  </si>
  <si>
    <t>Rotor 3 RPM 60</t>
  </si>
  <si>
    <t>5.2 g guar gum</t>
  </si>
  <si>
    <t>Brand A Slim</t>
  </si>
  <si>
    <t>Brand B Slim</t>
  </si>
  <si>
    <t>Brand C Slim</t>
  </si>
  <si>
    <t>Working Channel Size (mm)</t>
  </si>
  <si>
    <t>Working Channel ID (mm)</t>
  </si>
  <si>
    <t>NA</t>
  </si>
  <si>
    <t>1000 g Water 2.2 gm Guar Gum</t>
  </si>
  <si>
    <t>Brand A Slim                     (3.8/1.2)</t>
  </si>
  <si>
    <t>Brand B Slim                     (3.8/1.2)</t>
  </si>
  <si>
    <t>Brand C Slim                     (3.2/1.2)</t>
  </si>
  <si>
    <t>Bronchoscopus Rex™ Built-in Slim                                   (3.8/1.7)</t>
  </si>
  <si>
    <t>Bronchoscopus Rex™ Std Slim                                         (3.8/1.7)</t>
  </si>
  <si>
    <t>Incomplete Bronchoscopus Rex™ Std. Slim (Additional Tech)      (3.9/NA)</t>
  </si>
  <si>
    <t>Brand A Regular                    (5.0/2.2)</t>
  </si>
  <si>
    <t>Brand B Regular                    (5.0/2.2)</t>
  </si>
  <si>
    <t>Brand C Regular                    (4.9/2.2)</t>
  </si>
  <si>
    <t>Bronchoscopus Rex™ Built-in Regular                               (5.0/2.8)</t>
  </si>
  <si>
    <t>Bronchoscopus Rex™ Std Regular                                    (5.0/2.8)</t>
  </si>
  <si>
    <t>Brand A Large                   (5.8/2.8)</t>
  </si>
  <si>
    <t>Brand B Large                   (5.8/3.0)</t>
  </si>
  <si>
    <t>Brand C Large                   (5.8/2.8)</t>
  </si>
  <si>
    <t>Bronchoscopus Rex™ Built-in Large                                       (5.8/3.5)</t>
  </si>
  <si>
    <t>Bronchoscopus Rex™ Std Large (Additional Tech)                                     (5.8/NA)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</si>
</sst>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quotePrefix="1" applyAlignment="1">
      <alignment horizontal="right"/>
    </xf>
    <xf numFmtId="0" fontId="0" fillId="2" borderId="0" xfId="0" quotePrefix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Pseudo-mucus (20 cP at -200 mmHg) Suctioned in 30 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 cP 200 mmHg tests'!$I$1</c:f>
              <c:strCache>
                <c:ptCount val="1"/>
                <c:pt idx="0">
                  <c:v>Mean (g)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9B-4928-9684-5F327987F21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24F-4671-B13E-82D64DAD7FD4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4F-4671-B13E-82D64DAD7FD4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358445847414805E-2"/>
                      <c:h val="5.54781105424255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4F-4671-B13E-82D64DAD7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('20 cP 200 mmHg tests'!$J$2:$J$4,'20 cP 200 mmHg tests'!$J$10:$J$12)</c:f>
                <c:numCache>
                  <c:formatCode>General</c:formatCode>
                  <c:ptCount val="6"/>
                  <c:pt idx="0">
                    <c:v>0.13038404810405282</c:v>
                  </c:pt>
                  <c:pt idx="1">
                    <c:v>5.4772255750516419E-2</c:v>
                  </c:pt>
                  <c:pt idx="2">
                    <c:v>0.13038404810405294</c:v>
                  </c:pt>
                  <c:pt idx="3">
                    <c:v>8.366600265340704E-2</c:v>
                  </c:pt>
                  <c:pt idx="4">
                    <c:v>2.6429150572805038</c:v>
                  </c:pt>
                  <c:pt idx="5">
                    <c:v>7.8038452060507035</c:v>
                  </c:pt>
                </c:numCache>
              </c:numRef>
            </c:plus>
            <c:minus>
              <c:numRef>
                <c:f>('20 cP 200 mmHg tests'!$J$2:$J$4,'20 cP 200 mmHg tests'!$J$10:$J$12)</c:f>
                <c:numCache>
                  <c:formatCode>General</c:formatCode>
                  <c:ptCount val="6"/>
                  <c:pt idx="0">
                    <c:v>0.13038404810405282</c:v>
                  </c:pt>
                  <c:pt idx="1">
                    <c:v>5.4772255750516419E-2</c:v>
                  </c:pt>
                  <c:pt idx="2">
                    <c:v>0.13038404810405294</c:v>
                  </c:pt>
                  <c:pt idx="3">
                    <c:v>8.366600265340704E-2</c:v>
                  </c:pt>
                  <c:pt idx="4">
                    <c:v>2.6429150572805038</c:v>
                  </c:pt>
                  <c:pt idx="5">
                    <c:v>7.8038452060507035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('20 cP 200 mmHg tests'!$A$2:$A$4,'20 cP 200 mmHg tests'!$A$10:$A$12)</c:f>
              <c:strCache>
                <c:ptCount val="6"/>
                <c:pt idx="0">
                  <c:v>Brand A Slim                     (3.8/1.2)</c:v>
                </c:pt>
                <c:pt idx="1">
                  <c:v>Brand B Slim                     (3.8/1.2)</c:v>
                </c:pt>
                <c:pt idx="2">
                  <c:v>Brand C Slim                     (3.2/1.2)</c:v>
                </c:pt>
                <c:pt idx="3">
                  <c:v>Bronchoscopus Rex™ Built-in Slim                                   (3.8/1.7)</c:v>
                </c:pt>
                <c:pt idx="4">
                  <c:v>Bronchoscopus Rex™ Std Slim                                         (3.8/1.7)</c:v>
                </c:pt>
                <c:pt idx="5">
                  <c:v>Incomplete Bronchoscopus Rex™ Std. Slim (Additional Tech)      (3.9/NA)</c:v>
                </c:pt>
              </c:strCache>
            </c:strRef>
          </c:cat>
          <c:val>
            <c:numRef>
              <c:f>('20 cP 200 mmHg tests'!$I$2:$I$4,'20 cP 200 mmHg tests'!$I$10:$I$12)</c:f>
              <c:numCache>
                <c:formatCode>General</c:formatCode>
                <c:ptCount val="6"/>
                <c:pt idx="0">
                  <c:v>4.4800000000000004</c:v>
                </c:pt>
                <c:pt idx="1">
                  <c:v>5.94</c:v>
                </c:pt>
                <c:pt idx="2">
                  <c:v>3.62</c:v>
                </c:pt>
                <c:pt idx="3">
                  <c:v>28.380000000000003</c:v>
                </c:pt>
                <c:pt idx="4">
                  <c:v>28</c:v>
                </c:pt>
                <c:pt idx="5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F-4671-B13E-82D64DAD7F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6241392"/>
        <c:axId val="1866431424"/>
      </c:barChart>
      <c:catAx>
        <c:axId val="1026241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Slim Bronchoscopes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431424"/>
        <c:crosses val="autoZero"/>
        <c:auto val="1"/>
        <c:lblAlgn val="ctr"/>
        <c:lblOffset val="100"/>
        <c:noMultiLvlLbl val="0"/>
      </c:catAx>
      <c:valAx>
        <c:axId val="18664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Mass Suctioned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24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Pseudo-mucus</a:t>
            </a:r>
            <a:r>
              <a:rPr lang="en-US" sz="1800" baseline="0"/>
              <a:t> (531.1 cP at -200 mmHg) Suctioned after 30s 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DC-4651-84FB-1B19C7D2CA5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DC-4651-84FB-1B19C7D2CA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('531 cP 200 mmHg tests'!$J$11:$J$13,'531 cP 200 mmHg tests'!$J$18:$J$19)</c:f>
                <c:numCache>
                  <c:formatCode>General</c:formatCode>
                  <c:ptCount val="5"/>
                  <c:pt idx="0">
                    <c:v>0.71902712048990192</c:v>
                  </c:pt>
                  <c:pt idx="1">
                    <c:v>0.88147603484156078</c:v>
                  </c:pt>
                  <c:pt idx="2">
                    <c:v>1.1313708498984765</c:v>
                  </c:pt>
                  <c:pt idx="3">
                    <c:v>3.7766387171663647</c:v>
                  </c:pt>
                  <c:pt idx="4">
                    <c:v>1.639512122553537</c:v>
                  </c:pt>
                </c:numCache>
              </c:numRef>
            </c:plus>
            <c:minus>
              <c:numRef>
                <c:f>('531 cP 200 mmHg tests'!$J$11:$J$13,'531 cP 200 mmHg tests'!$J$18:$J$19)</c:f>
                <c:numCache>
                  <c:formatCode>General</c:formatCode>
                  <c:ptCount val="5"/>
                  <c:pt idx="0">
                    <c:v>0.71902712048990192</c:v>
                  </c:pt>
                  <c:pt idx="1">
                    <c:v>0.88147603484156078</c:v>
                  </c:pt>
                  <c:pt idx="2">
                    <c:v>1.1313708498984765</c:v>
                  </c:pt>
                  <c:pt idx="3">
                    <c:v>3.7766387171663647</c:v>
                  </c:pt>
                  <c:pt idx="4">
                    <c:v>1.639512122553537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('531 cP 200 mmHg tests'!$A$11:$A$13,'531 cP 200 mmHg tests'!$A$18:$A$19)</c:f>
              <c:strCache>
                <c:ptCount val="5"/>
                <c:pt idx="0">
                  <c:v>Brand A Large                   (5.8/2.8)</c:v>
                </c:pt>
                <c:pt idx="1">
                  <c:v>Brand B Large                   (5.8/3.0)</c:v>
                </c:pt>
                <c:pt idx="2">
                  <c:v>Brand C Large                   (5.8/2.8)</c:v>
                </c:pt>
                <c:pt idx="3">
                  <c:v>Bronchoscopus Rex™ Built-in Large                                       (5.8/3.5)</c:v>
                </c:pt>
                <c:pt idx="4">
                  <c:v>Bronchoscopus Rex™ Std Large (Additional Tech)                                     (5.8/NA)</c:v>
                </c:pt>
              </c:strCache>
            </c:strRef>
          </c:cat>
          <c:val>
            <c:numRef>
              <c:f>('531 cP 200 mmHg tests'!$I$11:$I$13,'531 cP 200 mmHg tests'!$I$18:$I$19)</c:f>
              <c:numCache>
                <c:formatCode>General</c:formatCode>
                <c:ptCount val="5"/>
                <c:pt idx="0">
                  <c:v>14.48</c:v>
                </c:pt>
                <c:pt idx="1">
                  <c:v>18.28</c:v>
                </c:pt>
                <c:pt idx="2">
                  <c:v>9.1999999999999993</c:v>
                </c:pt>
                <c:pt idx="3">
                  <c:v>76.059999999999988</c:v>
                </c:pt>
                <c:pt idx="4">
                  <c:v>38.86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4-4577-A158-EA41A658E2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450080"/>
        <c:axId val="1509930144"/>
      </c:barChart>
      <c:catAx>
        <c:axId val="159145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Large</a:t>
                </a:r>
                <a:r>
                  <a:rPr lang="en-US" sz="2000" baseline="0"/>
                  <a:t> Bronchoscopes</a:t>
                </a:r>
                <a:endParaRPr lang="en-US" sz="2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930144"/>
        <c:crosses val="autoZero"/>
        <c:auto val="1"/>
        <c:lblAlgn val="ctr"/>
        <c:lblOffset val="100"/>
        <c:noMultiLvlLbl val="0"/>
      </c:catAx>
      <c:valAx>
        <c:axId val="150993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Mass Suctioned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Pseudo-mucus (531.1</a:t>
            </a:r>
            <a:r>
              <a:rPr lang="en-US" sz="1800" baseline="0"/>
              <a:t> cP at -200 mmHg) Suctioned after 30s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'531 cP 200 mmHg tests'!$I$1</c:f>
              <c:strCache>
                <c:ptCount val="1"/>
                <c:pt idx="0">
                  <c:v>Mean (g)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8E-40B0-838F-B6790BEF35F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28E-40B0-838F-B6790BEF35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('531 cP 200 mmHg tests'!$J$2:$J$4,'531 cP 200 mmHg tests'!$J$8:$J$9)</c:f>
                <c:numCache>
                  <c:formatCode>General</c:formatCode>
                  <c:ptCount val="5"/>
                  <c:pt idx="0">
                    <c:v>0.216794833886788</c:v>
                  </c:pt>
                  <c:pt idx="1">
                    <c:v>0.391152144312155</c:v>
                  </c:pt>
                  <c:pt idx="2">
                    <c:v>4.4721359549995836E-2</c:v>
                  </c:pt>
                  <c:pt idx="3">
                    <c:v>1.5198684153570665</c:v>
                  </c:pt>
                  <c:pt idx="4">
                    <c:v>0.93648278147545305</c:v>
                  </c:pt>
                </c:numCache>
              </c:numRef>
            </c:plus>
            <c:minus>
              <c:numRef>
                <c:f>('531 cP 200 mmHg tests'!$J$2:$J$4,'531 cP 200 mmHg tests'!$J$8:$J$9)</c:f>
                <c:numCache>
                  <c:formatCode>General</c:formatCode>
                  <c:ptCount val="5"/>
                  <c:pt idx="0">
                    <c:v>0.216794833886788</c:v>
                  </c:pt>
                  <c:pt idx="1">
                    <c:v>0.391152144312155</c:v>
                  </c:pt>
                  <c:pt idx="2">
                    <c:v>4.4721359549995836E-2</c:v>
                  </c:pt>
                  <c:pt idx="3">
                    <c:v>1.5198684153570665</c:v>
                  </c:pt>
                  <c:pt idx="4">
                    <c:v>0.93648278147545305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('531 cP 200 mmHg tests'!$A$2:$A$4,'531 cP 200 mmHg tests'!$A$8:$A$9)</c:f>
              <c:strCache>
                <c:ptCount val="5"/>
                <c:pt idx="0">
                  <c:v>Brand A Regular                    (5.0/2.2)</c:v>
                </c:pt>
                <c:pt idx="1">
                  <c:v>Brand B Regular                    (5.0/2.2)</c:v>
                </c:pt>
                <c:pt idx="2">
                  <c:v>Brand C Regular                    (4.9/2.2)</c:v>
                </c:pt>
                <c:pt idx="3">
                  <c:v>Bronchoscopus Rex™ Built-in Regular                               (5.0/2.8)</c:v>
                </c:pt>
                <c:pt idx="4">
                  <c:v>Bronchoscopus Rex™ Std Regular                                    (5.0/2.8)</c:v>
                </c:pt>
              </c:strCache>
            </c:strRef>
          </c:cat>
          <c:val>
            <c:numRef>
              <c:f>('531 cP 200 mmHg tests'!$I$2:$I$4,'531 cP 200 mmHg tests'!$I$8:$I$9)</c:f>
              <c:numCache>
                <c:formatCode>General</c:formatCode>
                <c:ptCount val="5"/>
                <c:pt idx="0">
                  <c:v>4.2200000000000006</c:v>
                </c:pt>
                <c:pt idx="1">
                  <c:v>2.8400000000000007</c:v>
                </c:pt>
                <c:pt idx="2">
                  <c:v>3.4799999999999995</c:v>
                </c:pt>
                <c:pt idx="3">
                  <c:v>23</c:v>
                </c:pt>
                <c:pt idx="4">
                  <c:v>15.820000000000002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E-40B0-838F-B6790BEF3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987168"/>
        <c:axId val="1509948864"/>
      </c:barChart>
      <c:catAx>
        <c:axId val="122798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Regular</a:t>
                </a:r>
                <a:r>
                  <a:rPr lang="en-US" sz="2000" baseline="0"/>
                  <a:t> Size Bronchoscopes</a:t>
                </a:r>
                <a:endParaRPr lang="en-US" sz="2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948864"/>
        <c:crosses val="autoZero"/>
        <c:auto val="1"/>
        <c:lblAlgn val="ctr"/>
        <c:lblOffset val="100"/>
        <c:noMultiLvlLbl val="0"/>
      </c:catAx>
      <c:valAx>
        <c:axId val="150994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Mass</a:t>
                </a:r>
                <a:r>
                  <a:rPr lang="en-US" sz="2000" baseline="0"/>
                  <a:t> Suctioned (g)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1.1359333924436102E-2"/>
              <c:y val="0.262826481367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798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1475317</xdr:colOff>
      <xdr:row>26</xdr:row>
      <xdr:rowOff>40215</xdr:rowOff>
    </xdr:from>
    <xdr:to>
      <xdr:col>16</xdr:col>
      <xdr:colOff>533400</xdr:colOff>
      <xdr:row>57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CB186-5B27-4F9F-3209-8A40B096E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2561166</xdr:colOff>
      <xdr:row>66</xdr:row>
      <xdr:rowOff>88901</xdr:rowOff>
    </xdr:from>
    <xdr:to>
      <xdr:col>10</xdr:col>
      <xdr:colOff>190500</xdr:colOff>
      <xdr:row>97</xdr:row>
      <xdr:rowOff>105835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FC84E9-8B66-A2F0-702E-E7BA7C94B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3754965</xdr:colOff>
      <xdr:row>31</xdr:row>
      <xdr:rowOff>50799</xdr:rowOff>
    </xdr:from>
    <xdr:to>
      <xdr:col>12</xdr:col>
      <xdr:colOff>198965</xdr:colOff>
      <xdr:row>61</xdr:row>
      <xdr:rowOff>101599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021B9E-0DD9-A6E1-BBD4-AB2A9BB35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63CA-4A7D-4024-867E-895185F33287}">
  <dimension ref="A1:N41"/>
  <sheetViews>
    <sheetView tabSelected="1" zoomScale="80" zoomScaleNormal="80" workbookViewId="0">
      <selection activeCell="A24" sqref="A24"/>
    </sheetView>
  </sheetViews>
  <sheetFormatPr defaultRowHeight="14.35" x14ac:dyDescent="0.5"/>
  <cols>
    <col min="1" max="1" width="64.8203125" bestFit="1" customWidth="1"/>
    <col min="2" max="2" width="25.29296875" bestFit="1" customWidth="1"/>
    <col min="3" max="3" width="31.41015625" bestFit="1" customWidth="1"/>
    <col min="12" max="12" width="23.234375" bestFit="1" customWidth="1"/>
  </cols>
  <sheetData>
    <row r="1" spans="1:14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17</v>
      </c>
      <c r="I1" s="1" t="s">
        <v>7</v>
      </c>
      <c r="J1" s="1" t="s">
        <v>8</v>
      </c>
      <c r="K1" s="1" t="s">
        <v>9</v>
      </c>
      <c r="L1" s="1" t="s">
        <v>27</v>
      </c>
      <c r="M1" s="1"/>
      <c r="N1" s="1"/>
    </row>
    <row r="2" spans="1:14" x14ac:dyDescent="0.5">
      <c r="A2" t="s">
        <v>31</v>
      </c>
      <c r="B2">
        <v>3.8</v>
      </c>
      <c r="C2">
        <v>1.2</v>
      </c>
      <c r="D2">
        <v>4.5999999999999996</v>
      </c>
      <c r="E2">
        <v>4.5999999999999996</v>
      </c>
      <c r="F2">
        <v>4.5</v>
      </c>
      <c r="G2">
        <v>4.4000000000000004</v>
      </c>
      <c r="H2">
        <v>4.3</v>
      </c>
      <c r="I2">
        <f t="shared" ref="I2:I3" si="0">AVERAGE(D2:H2)</f>
        <v>4.4800000000000004</v>
      </c>
      <c r="J2">
        <f t="shared" ref="J2:J3" si="1">_xlfn.STDEV.S(D2:H2)</f>
        <v>0.13038404810405282</v>
      </c>
      <c r="K2">
        <v>20.03</v>
      </c>
      <c r="L2">
        <f>C2</f>
        <v>1.2</v>
      </c>
    </row>
    <row r="3" spans="1:14" x14ac:dyDescent="0.5">
      <c r="A3" t="s">
        <v>32</v>
      </c>
      <c r="B3">
        <v>3.8</v>
      </c>
      <c r="C3">
        <v>1.2</v>
      </c>
      <c r="D3">
        <v>5.9</v>
      </c>
      <c r="E3">
        <v>6</v>
      </c>
      <c r="F3">
        <v>5.9</v>
      </c>
      <c r="G3">
        <v>6</v>
      </c>
      <c r="H3">
        <v>5.9</v>
      </c>
      <c r="I3">
        <f t="shared" si="0"/>
        <v>5.94</v>
      </c>
      <c r="J3">
        <f t="shared" si="1"/>
        <v>5.4772255750516419E-2</v>
      </c>
      <c r="K3">
        <v>20.03</v>
      </c>
      <c r="L3">
        <f t="shared" ref="L3:L4" si="2">C3</f>
        <v>1.2</v>
      </c>
    </row>
    <row r="4" spans="1:14" x14ac:dyDescent="0.5">
      <c r="A4" t="s">
        <v>33</v>
      </c>
      <c r="B4">
        <v>3.2</v>
      </c>
      <c r="C4">
        <v>1.2</v>
      </c>
      <c r="D4">
        <v>3.8</v>
      </c>
      <c r="E4">
        <v>3.5</v>
      </c>
      <c r="F4">
        <v>3.7</v>
      </c>
      <c r="G4">
        <v>3.6</v>
      </c>
      <c r="H4">
        <v>3.5</v>
      </c>
      <c r="I4">
        <f>AVERAGE(D4:H4)</f>
        <v>3.62</v>
      </c>
      <c r="J4">
        <f>_xlfn.STDEV.S(D4:H4)</f>
        <v>0.13038404810405294</v>
      </c>
      <c r="K4">
        <v>20.03</v>
      </c>
      <c r="L4">
        <f t="shared" si="2"/>
        <v>1.2</v>
      </c>
    </row>
    <row r="10" spans="1:14" s="2" customFormat="1" x14ac:dyDescent="0.5">
      <c r="A10" s="2" t="s">
        <v>34</v>
      </c>
      <c r="B10" s="2">
        <v>3.8</v>
      </c>
      <c r="C10" s="2">
        <v>1.4</v>
      </c>
      <c r="D10" s="2">
        <v>28.3</v>
      </c>
      <c r="E10" s="2">
        <v>28.5</v>
      </c>
      <c r="F10" s="2">
        <v>28.3</v>
      </c>
      <c r="G10" s="2">
        <v>28.4</v>
      </c>
      <c r="H10" s="2">
        <v>28.4</v>
      </c>
      <c r="I10" s="2">
        <f t="shared" ref="I10:I12" si="3">AVERAGE(D10:H10)</f>
        <v>28.380000000000003</v>
      </c>
      <c r="J10" s="2">
        <f t="shared" ref="J10:J12" si="4">_xlfn.STDEV.S(D10:H10)</f>
        <v>8.366600265340704E-2</v>
      </c>
      <c r="K10">
        <v>20.03</v>
      </c>
      <c r="L10" s="2">
        <v>1.7</v>
      </c>
    </row>
    <row r="11" spans="1:14" s="2" customFormat="1" x14ac:dyDescent="0.5">
      <c r="A11" s="2" t="s">
        <v>35</v>
      </c>
      <c r="B11" s="2">
        <v>3.8</v>
      </c>
      <c r="C11" s="2">
        <v>1.4</v>
      </c>
      <c r="D11" s="2">
        <v>32.700000000000003</v>
      </c>
      <c r="E11" s="2">
        <v>26.9</v>
      </c>
      <c r="F11" s="2">
        <v>27.2</v>
      </c>
      <c r="G11" s="2">
        <v>26.8</v>
      </c>
      <c r="H11" s="2">
        <v>26.4</v>
      </c>
      <c r="I11" s="2">
        <f t="shared" si="3"/>
        <v>28</v>
      </c>
      <c r="J11" s="2">
        <f t="shared" si="4"/>
        <v>2.6429150572805038</v>
      </c>
      <c r="K11">
        <v>20.03</v>
      </c>
      <c r="L11" s="2">
        <v>1.7</v>
      </c>
    </row>
    <row r="12" spans="1:14" s="2" customFormat="1" x14ac:dyDescent="0.5">
      <c r="A12" s="2" t="s">
        <v>36</v>
      </c>
      <c r="B12" s="2">
        <v>3.9</v>
      </c>
      <c r="C12" s="4" t="s">
        <v>16</v>
      </c>
      <c r="D12" s="2">
        <v>71.3</v>
      </c>
      <c r="E12" s="2">
        <v>79.900000000000006</v>
      </c>
      <c r="F12" s="2">
        <v>67.099999999999994</v>
      </c>
      <c r="G12" s="2">
        <v>63.7</v>
      </c>
      <c r="H12" s="2">
        <v>59.5</v>
      </c>
      <c r="I12" s="2">
        <f t="shared" si="3"/>
        <v>68.3</v>
      </c>
      <c r="J12" s="2">
        <f t="shared" si="4"/>
        <v>7.8038452060507035</v>
      </c>
      <c r="K12">
        <v>20.03</v>
      </c>
      <c r="L12" s="2" t="s">
        <v>29</v>
      </c>
    </row>
    <row r="19" spans="1:1" x14ac:dyDescent="0.5">
      <c r="A19" t="s">
        <v>24</v>
      </c>
    </row>
    <row r="20" spans="1:1" x14ac:dyDescent="0.5">
      <c r="A20" t="s">
        <v>25</v>
      </c>
    </row>
    <row r="21" spans="1:1" x14ac:dyDescent="0.5">
      <c r="A21" t="s">
        <v>26</v>
      </c>
    </row>
    <row r="30" spans="1:1" x14ac:dyDescent="0.5">
      <c r="A30" s="1" t="s">
        <v>10</v>
      </c>
    </row>
    <row r="33" spans="1:1" x14ac:dyDescent="0.5">
      <c r="A33" t="s">
        <v>11</v>
      </c>
    </row>
    <row r="34" spans="1:1" x14ac:dyDescent="0.5">
      <c r="A34" t="s">
        <v>30</v>
      </c>
    </row>
    <row r="35" spans="1:1" x14ac:dyDescent="0.5">
      <c r="A35" t="s">
        <v>19</v>
      </c>
    </row>
    <row r="36" spans="1:1" x14ac:dyDescent="0.5">
      <c r="A36" t="s">
        <v>13</v>
      </c>
    </row>
    <row r="40" spans="1:1" x14ac:dyDescent="0.5">
      <c r="A40" t="s">
        <v>20</v>
      </c>
    </row>
    <row r="41" spans="1:1" x14ac:dyDescent="0.5">
      <c r="A41" t="s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476E-CA4E-4051-8099-A74961798891}">
  <dimension ref="A1:N34"/>
  <sheetViews>
    <sheetView topLeftCell="A10" workbookViewId="0">
      <selection activeCell="A25" sqref="A25"/>
    </sheetView>
  </sheetViews>
  <sheetFormatPr defaultRowHeight="14.35" x14ac:dyDescent="0.5"/>
  <cols>
    <col min="1" max="1" width="64.8203125" bestFit="1" customWidth="1"/>
    <col min="2" max="2" width="25.29296875" bestFit="1" customWidth="1"/>
    <col min="3" max="3" width="31.41015625" bestFit="1" customWidth="1"/>
    <col min="7" max="8" width="9.1171875" customWidth="1"/>
    <col min="11" max="11" width="11.3515625" bestFit="1" customWidth="1"/>
    <col min="12" max="12" width="23.234375" bestFit="1" customWidth="1"/>
  </cols>
  <sheetData>
    <row r="1" spans="1:14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17</v>
      </c>
      <c r="I1" s="1" t="s">
        <v>7</v>
      </c>
      <c r="J1" s="1" t="s">
        <v>8</v>
      </c>
      <c r="K1" s="1" t="s">
        <v>9</v>
      </c>
      <c r="L1" s="1" t="s">
        <v>28</v>
      </c>
      <c r="M1" s="1"/>
      <c r="N1" s="1"/>
    </row>
    <row r="2" spans="1:14" x14ac:dyDescent="0.5">
      <c r="A2" t="s">
        <v>37</v>
      </c>
      <c r="B2" s="3" t="s">
        <v>15</v>
      </c>
      <c r="C2" s="3" t="s">
        <v>16</v>
      </c>
      <c r="D2">
        <v>4.5999999999999996</v>
      </c>
      <c r="E2">
        <v>4.2</v>
      </c>
      <c r="F2">
        <v>4.0999999999999996</v>
      </c>
      <c r="G2">
        <v>4.0999999999999996</v>
      </c>
      <c r="H2">
        <v>4.0999999999999996</v>
      </c>
      <c r="I2">
        <f t="shared" ref="I2:I4" si="0">AVERAGE(D2:H2)</f>
        <v>4.2200000000000006</v>
      </c>
      <c r="J2">
        <f t="shared" ref="J2:J4" si="1">_xlfn.STDEV.S(D2:H2)</f>
        <v>0.216794833886788</v>
      </c>
      <c r="K2">
        <v>531.1</v>
      </c>
      <c r="L2">
        <v>2.2000000000000002</v>
      </c>
    </row>
    <row r="3" spans="1:14" x14ac:dyDescent="0.5">
      <c r="A3" t="s">
        <v>38</v>
      </c>
      <c r="B3" s="3" t="s">
        <v>15</v>
      </c>
      <c r="C3">
        <v>2.1</v>
      </c>
      <c r="D3">
        <v>3.1</v>
      </c>
      <c r="E3">
        <v>2.2000000000000002</v>
      </c>
      <c r="F3">
        <v>2.9</v>
      </c>
      <c r="G3">
        <v>3.2</v>
      </c>
      <c r="H3">
        <v>2.8</v>
      </c>
      <c r="I3">
        <f t="shared" si="0"/>
        <v>2.8400000000000007</v>
      </c>
      <c r="J3">
        <f t="shared" si="1"/>
        <v>0.391152144312155</v>
      </c>
      <c r="K3">
        <v>531.1</v>
      </c>
      <c r="L3">
        <v>2.2000000000000002</v>
      </c>
    </row>
    <row r="4" spans="1:14" x14ac:dyDescent="0.5">
      <c r="A4" t="s">
        <v>39</v>
      </c>
      <c r="B4">
        <v>4.9000000000000004</v>
      </c>
      <c r="C4">
        <v>2.2000000000000002</v>
      </c>
      <c r="D4">
        <v>3.5</v>
      </c>
      <c r="E4">
        <v>3.5</v>
      </c>
      <c r="F4">
        <v>3.5</v>
      </c>
      <c r="G4">
        <v>3.5</v>
      </c>
      <c r="H4">
        <v>3.4</v>
      </c>
      <c r="I4">
        <f t="shared" si="0"/>
        <v>3.4799999999999995</v>
      </c>
      <c r="J4">
        <f t="shared" si="1"/>
        <v>4.4721359549995836E-2</v>
      </c>
      <c r="K4">
        <v>531.1</v>
      </c>
      <c r="L4">
        <v>2.2000000000000002</v>
      </c>
      <c r="M4" t="s">
        <v>22</v>
      </c>
    </row>
    <row r="5" spans="1:14" x14ac:dyDescent="0.5">
      <c r="M5" t="s">
        <v>22</v>
      </c>
    </row>
    <row r="6" spans="1:14" x14ac:dyDescent="0.5">
      <c r="B6" s="3"/>
    </row>
    <row r="7" spans="1:14" x14ac:dyDescent="0.5">
      <c r="B7" s="3"/>
      <c r="C7" s="3"/>
    </row>
    <row r="8" spans="1:14" s="2" customFormat="1" x14ac:dyDescent="0.5">
      <c r="A8" s="2" t="s">
        <v>40</v>
      </c>
      <c r="B8" s="4" t="s">
        <v>15</v>
      </c>
      <c r="C8" s="2">
        <v>2.5</v>
      </c>
      <c r="D8" s="2">
        <v>25.5</v>
      </c>
      <c r="E8" s="2">
        <v>22.5</v>
      </c>
      <c r="F8" s="2">
        <v>23.3</v>
      </c>
      <c r="G8" s="2">
        <v>21.8</v>
      </c>
      <c r="H8" s="2">
        <v>21.9</v>
      </c>
      <c r="I8" s="2">
        <f t="shared" ref="I8:I19" si="2">AVERAGE(D8:H8)</f>
        <v>23</v>
      </c>
      <c r="J8" s="2">
        <f t="shared" ref="J8:J19" si="3">_xlfn.STDEV.S(D8:H8)</f>
        <v>1.5198684153570665</v>
      </c>
      <c r="K8" s="2">
        <v>531.1</v>
      </c>
      <c r="L8" s="2">
        <v>2.8</v>
      </c>
    </row>
    <row r="9" spans="1:14" s="2" customFormat="1" x14ac:dyDescent="0.5">
      <c r="A9" s="2" t="s">
        <v>41</v>
      </c>
      <c r="B9" s="4" t="s">
        <v>15</v>
      </c>
      <c r="C9" s="2">
        <v>2.5</v>
      </c>
      <c r="D9" s="2">
        <v>17.100000000000001</v>
      </c>
      <c r="E9" s="2">
        <v>16.100000000000001</v>
      </c>
      <c r="F9" s="2">
        <v>14.5</v>
      </c>
      <c r="G9" s="2">
        <v>15.6</v>
      </c>
      <c r="H9" s="2">
        <v>15.8</v>
      </c>
      <c r="I9" s="2">
        <f t="shared" si="2"/>
        <v>15.820000000000002</v>
      </c>
      <c r="J9" s="2">
        <f t="shared" si="3"/>
        <v>0.93648278147545305</v>
      </c>
      <c r="K9" s="2">
        <v>531.1</v>
      </c>
      <c r="L9" s="2">
        <v>2.8</v>
      </c>
    </row>
    <row r="10" spans="1:14" x14ac:dyDescent="0.5">
      <c r="K10">
        <v>531.1</v>
      </c>
    </row>
    <row r="11" spans="1:14" x14ac:dyDescent="0.5">
      <c r="A11" t="s">
        <v>42</v>
      </c>
      <c r="B11">
        <v>5.8</v>
      </c>
      <c r="C11">
        <v>2.6</v>
      </c>
      <c r="D11">
        <v>15.6</v>
      </c>
      <c r="E11">
        <v>14.8</v>
      </c>
      <c r="F11">
        <v>14.1</v>
      </c>
      <c r="G11">
        <v>14</v>
      </c>
      <c r="H11">
        <v>13.9</v>
      </c>
      <c r="I11">
        <f t="shared" ref="I11:I13" si="4">AVERAGE(D11:H11)</f>
        <v>14.48</v>
      </c>
      <c r="J11">
        <f t="shared" ref="J11:J13" si="5">_xlfn.STDEV.S(D11:H11)</f>
        <v>0.71902712048990192</v>
      </c>
      <c r="K11">
        <v>531.1</v>
      </c>
      <c r="L11">
        <v>2.8</v>
      </c>
    </row>
    <row r="12" spans="1:14" x14ac:dyDescent="0.5">
      <c r="A12" t="s">
        <v>43</v>
      </c>
      <c r="B12">
        <v>5.8</v>
      </c>
      <c r="C12" s="3" t="s">
        <v>18</v>
      </c>
      <c r="D12">
        <v>19.8</v>
      </c>
      <c r="E12">
        <v>17.5</v>
      </c>
      <c r="F12">
        <v>18.100000000000001</v>
      </c>
      <c r="G12">
        <v>18</v>
      </c>
      <c r="H12">
        <v>18</v>
      </c>
      <c r="I12">
        <f t="shared" si="4"/>
        <v>18.28</v>
      </c>
      <c r="J12">
        <f t="shared" si="5"/>
        <v>0.88147603484156078</v>
      </c>
      <c r="K12">
        <v>531.1</v>
      </c>
      <c r="L12">
        <v>3</v>
      </c>
    </row>
    <row r="13" spans="1:14" x14ac:dyDescent="0.5">
      <c r="A13" t="s">
        <v>44</v>
      </c>
      <c r="B13">
        <v>5.8</v>
      </c>
      <c r="C13">
        <v>2.8</v>
      </c>
      <c r="D13">
        <v>9.6</v>
      </c>
      <c r="E13">
        <v>9.6</v>
      </c>
      <c r="F13">
        <v>7.2</v>
      </c>
      <c r="G13">
        <v>9.6</v>
      </c>
      <c r="H13">
        <v>10</v>
      </c>
      <c r="I13">
        <f t="shared" si="4"/>
        <v>9.1999999999999993</v>
      </c>
      <c r="J13">
        <f t="shared" si="5"/>
        <v>1.1313708498984765</v>
      </c>
      <c r="K13">
        <v>531.1</v>
      </c>
      <c r="L13">
        <v>2.8</v>
      </c>
    </row>
    <row r="17" spans="1:12" x14ac:dyDescent="0.5">
      <c r="C17" s="3"/>
    </row>
    <row r="18" spans="1:12" s="2" customFormat="1" x14ac:dyDescent="0.5">
      <c r="A18" s="2" t="s">
        <v>45</v>
      </c>
      <c r="B18" s="2">
        <v>5.8</v>
      </c>
      <c r="C18" s="2">
        <v>3.2</v>
      </c>
      <c r="D18" s="2">
        <v>78.400000000000006</v>
      </c>
      <c r="E18" s="2">
        <v>72.5</v>
      </c>
      <c r="F18" s="2">
        <v>81.5</v>
      </c>
      <c r="G18" s="2">
        <v>73.5</v>
      </c>
      <c r="H18" s="2">
        <v>74.400000000000006</v>
      </c>
      <c r="I18" s="2">
        <f t="shared" si="2"/>
        <v>76.059999999999988</v>
      </c>
      <c r="J18" s="2">
        <f t="shared" si="3"/>
        <v>3.7766387171663647</v>
      </c>
      <c r="K18" s="2">
        <v>531.1</v>
      </c>
      <c r="L18" s="2">
        <v>3.5</v>
      </c>
    </row>
    <row r="19" spans="1:12" s="2" customFormat="1" x14ac:dyDescent="0.5">
      <c r="A19" s="2" t="s">
        <v>46</v>
      </c>
      <c r="B19" s="2">
        <v>5.8</v>
      </c>
      <c r="C19" s="2">
        <v>3.9</v>
      </c>
      <c r="D19" s="2">
        <v>41.7</v>
      </c>
      <c r="E19" s="2">
        <v>38.5</v>
      </c>
      <c r="F19" s="2">
        <v>38.1</v>
      </c>
      <c r="G19" s="2">
        <v>37.5</v>
      </c>
      <c r="H19" s="2">
        <v>38.5</v>
      </c>
      <c r="I19" s="2">
        <f t="shared" si="2"/>
        <v>38.86</v>
      </c>
      <c r="J19" s="2">
        <f t="shared" si="3"/>
        <v>1.639512122553537</v>
      </c>
      <c r="K19" s="2">
        <v>531.1</v>
      </c>
      <c r="L19" s="2" t="s">
        <v>29</v>
      </c>
    </row>
    <row r="25" spans="1:12" x14ac:dyDescent="0.5">
      <c r="A25" s="1" t="s">
        <v>10</v>
      </c>
    </row>
    <row r="28" spans="1:12" x14ac:dyDescent="0.5">
      <c r="A28" t="s">
        <v>11</v>
      </c>
    </row>
    <row r="29" spans="1:12" x14ac:dyDescent="0.5">
      <c r="A29" t="s">
        <v>12</v>
      </c>
    </row>
    <row r="30" spans="1:12" x14ac:dyDescent="0.5">
      <c r="A30" t="s">
        <v>13</v>
      </c>
    </row>
    <row r="33" spans="1:1" x14ac:dyDescent="0.5">
      <c r="A33" t="s">
        <v>14</v>
      </c>
    </row>
    <row r="34" spans="1:1" x14ac:dyDescent="0.5">
      <c r="A34" t="s">
        <v>23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 cP 200 mmHg tests</vt:lpstr>
      <vt:lpstr>531 cP 200 mmHg tests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Benjamin</cp:lastModifiedBy>
  <dcterms:created xsi:type="dcterms:W3CDTF">2023-07-28T19:46:30Z</dcterms:created>
  <dcterms:modified xsi:type="dcterms:W3CDTF">2023-08-21T19:02:35Z</dcterms:modified>
</cp:coreProperties>
</file>