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Startup Company\Bronchoscope\TestingThirdPrototype\"/>
    </mc:Choice>
  </mc:AlternateContent>
  <xr:revisionPtr revIDLastSave="0" documentId="13_ncr:1_{F0B5A887-6EC4-4519-83EC-9F4D08276440}" xr6:coauthVersionLast="47" xr6:coauthVersionMax="47" xr10:uidLastSave="{00000000-0000-0000-0000-000000000000}"/>
  <bookViews>
    <workbookView xWindow="-93" yWindow="-93" windowWidth="25786" windowHeight="13866" firstSheet="5" activeTab="5" xr2:uid="{1C7452C4-CED2-47DA-A720-03121110CA5B}"/>
  </bookViews>
  <sheets>
    <sheet name="t-tests1" sheetId="4" r:id="rId1"/>
    <sheet name="t-tests2" sheetId="5" r:id="rId2"/>
    <sheet name="t-tests3" sheetId="6" r:id="rId3"/>
    <sheet name="t-tests4" sheetId="7" r:id="rId4"/>
    <sheet name="t-tests5" sheetId="8" r:id="rId5"/>
    <sheet name="20 cP 200 mmHg tests" sheetId="1" r:id="rId6"/>
    <sheet name="t-tests10" sheetId="13" r:id="rId7"/>
    <sheet name="t-tests11" sheetId="14" r:id="rId8"/>
    <sheet name="t-tests12" sheetId="15" r:id="rId9"/>
    <sheet name="t-tests13" sheetId="16" r:id="rId10"/>
    <sheet name="531 cP 200 mmHg tests" sheetId="2" r:id="rId11"/>
    <sheet name="Statistical Ranking" sheetId="3" r:id="rId12"/>
    <sheet name="t-tests6" sheetId="9" r:id="rId13"/>
    <sheet name="t-tests7" sheetId="10" r:id="rId14"/>
    <sheet name="t-tests8" sheetId="11" r:id="rId15"/>
    <sheet name="t-tests9" sheetId="12" r:id="rId1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" i="3" l="1"/>
  <c r="D19" i="3"/>
  <c r="D20" i="3"/>
  <c r="D21" i="3"/>
  <c r="D18" i="3"/>
  <c r="D12" i="3"/>
  <c r="D13" i="3"/>
  <c r="D14" i="3"/>
  <c r="D11" i="3"/>
  <c r="D6" i="3"/>
  <c r="D5" i="3"/>
  <c r="D3" i="3" l="1"/>
  <c r="D4" i="3"/>
  <c r="D2" i="3"/>
  <c r="L3" i="1" l="1"/>
  <c r="L4" i="1"/>
  <c r="L2" i="1"/>
  <c r="J13" i="2"/>
  <c r="I13" i="2"/>
  <c r="J12" i="2"/>
  <c r="I12" i="2"/>
  <c r="J11" i="2"/>
  <c r="I11" i="2"/>
  <c r="J4" i="2"/>
  <c r="I4" i="2"/>
  <c r="J3" i="2"/>
  <c r="I3" i="2"/>
  <c r="J2" i="2"/>
  <c r="I2" i="2"/>
  <c r="J4" i="1"/>
  <c r="I4" i="1"/>
  <c r="J3" i="1"/>
  <c r="I3" i="1"/>
  <c r="J2" i="1"/>
  <c r="I2" i="1"/>
  <c r="J10" i="1"/>
  <c r="J11" i="1"/>
  <c r="J12" i="1"/>
  <c r="I10" i="1"/>
  <c r="I11" i="1"/>
  <c r="I12" i="1"/>
  <c r="J8" i="2"/>
  <c r="J9" i="2"/>
  <c r="J18" i="2"/>
  <c r="J19" i="2"/>
  <c r="I8" i="2"/>
  <c r="I9" i="2"/>
  <c r="I18" i="2"/>
  <c r="I19" i="2"/>
</calcChain>
</file>

<file path=xl/sharedStrings.xml><?xml version="1.0" encoding="utf-8"?>
<sst xmlns="http://schemas.openxmlformats.org/spreadsheetml/2006/main" count="311" uniqueCount="86">
  <si>
    <t>Bronchoscope Model</t>
  </si>
  <si>
    <t>Insertion Cord Diameter (mm)</t>
  </si>
  <si>
    <t>Min Working Channel Diameter (mm)</t>
  </si>
  <si>
    <t>Trial 1 (g)</t>
  </si>
  <si>
    <t>Trial 2 (g)</t>
  </si>
  <si>
    <t>Trial 3 (g)</t>
  </si>
  <si>
    <t>Trial 4 (g)</t>
  </si>
  <si>
    <t>Mean (g)</t>
  </si>
  <si>
    <t>STDEV</t>
  </si>
  <si>
    <t>Viscosity (cP)</t>
  </si>
  <si>
    <t>Notes</t>
  </si>
  <si>
    <t>suction tested between each bronchoscope and each suction container emptying</t>
  </si>
  <si>
    <t>Scopes working channel cleared with water inbetween scope change</t>
  </si>
  <si>
    <t>Working channel and suction tube cleared with suction of air between each trial</t>
  </si>
  <si>
    <t>1000.0 g water</t>
  </si>
  <si>
    <t>5.0</t>
  </si>
  <si>
    <t>2.0</t>
  </si>
  <si>
    <t>Trial 5 (g)</t>
  </si>
  <si>
    <t>3.0</t>
  </si>
  <si>
    <t>Actual Viscosity: 20.03 cP</t>
  </si>
  <si>
    <t>Rotor 0</t>
  </si>
  <si>
    <t>RPM 12</t>
  </si>
  <si>
    <t>Rotor 3 RPM 60</t>
  </si>
  <si>
    <t>5.2 g guar gum</t>
  </si>
  <si>
    <t>Brand A Slim</t>
  </si>
  <si>
    <t>Brand B Slim</t>
  </si>
  <si>
    <t>Brand C Slim</t>
  </si>
  <si>
    <t>Working Channel Size (mm)</t>
  </si>
  <si>
    <t>Working Channel ID (mm)</t>
  </si>
  <si>
    <t>NA</t>
  </si>
  <si>
    <t>1000 g Water 2.2 gm Guar Gum</t>
  </si>
  <si>
    <t>Brand A Slim                     (3.8/1.2)</t>
  </si>
  <si>
    <t>Brand B Slim                     (3.8/1.2)</t>
  </si>
  <si>
    <t>Brand C Slim                     (3.2/1.2)</t>
  </si>
  <si>
    <t>Bronchoscopus Rex™ Built-in Slim                                   (3.8/1.7)</t>
  </si>
  <si>
    <t>Bronchoscopus Rex™ Std Slim                                         (3.8/1.7)</t>
  </si>
  <si>
    <t>Incomplete Bronchoscopus Rex™ Std. Slim (Additional Tech)      (3.9/NA)</t>
  </si>
  <si>
    <t>Brand A Regular                    (5.0/2.2)</t>
  </si>
  <si>
    <t>Brand B Regular                    (5.0/2.2)</t>
  </si>
  <si>
    <t>Brand C Regular                    (4.9/2.2)</t>
  </si>
  <si>
    <t>Bronchoscopus Rex™ Built-in Regular                               (5.0/2.8)</t>
  </si>
  <si>
    <t>Bronchoscopus Rex™ Std Regular                                    (5.0/2.8)</t>
  </si>
  <si>
    <t>Brand A Large                   (5.8/2.8)</t>
  </si>
  <si>
    <t>Brand B Large                   (5.8/3.0)</t>
  </si>
  <si>
    <t>Brand C Large                   (5.8/2.8)</t>
  </si>
  <si>
    <t>Bronchoscopus Rex™ Built-in Large                                       (5.8/3.5)</t>
  </si>
  <si>
    <t>Bronchoscopus Rex™ Std Large (Additional Tech)                                     (5.8/NA)</t>
  </si>
  <si>
    <t>Rank</t>
  </si>
  <si>
    <t>68.3 +/- 7.8</t>
  </si>
  <si>
    <t>Amount Suctioned, g</t>
  </si>
  <si>
    <t>28.4 +/- 0.1</t>
  </si>
  <si>
    <t>28.0 +/- 2.6</t>
  </si>
  <si>
    <t>%Increase From Next Best</t>
  </si>
  <si>
    <t>Mean</t>
  </si>
  <si>
    <t>t-Test: Two-Sample Assuming Unequal Variances</t>
  </si>
  <si>
    <t>Variable 1</t>
  </si>
  <si>
    <t>Variable 2</t>
  </si>
  <si>
    <t>Variance</t>
  </si>
  <si>
    <t>Observations</t>
  </si>
  <si>
    <t>Hypothesized Mean Difference</t>
  </si>
  <si>
    <t>df</t>
  </si>
  <si>
    <t>t Stat</t>
  </si>
  <si>
    <t>P(T&lt;=t) one-tail</t>
  </si>
  <si>
    <t>t Critical one-tail</t>
  </si>
  <si>
    <t>P(T&lt;=t) two-tail</t>
  </si>
  <si>
    <t>t Critical two-tail</t>
  </si>
  <si>
    <t>Yes</t>
  </si>
  <si>
    <t>No</t>
  </si>
  <si>
    <t>5.9 +/- 0.1</t>
  </si>
  <si>
    <t>4.5 +/- 0.1</t>
  </si>
  <si>
    <t>Significant from Next Best?</t>
  </si>
  <si>
    <t>p-value (with next best)</t>
  </si>
  <si>
    <t>3.6 +/- 0.1</t>
  </si>
  <si>
    <t>Slim SUFB</t>
  </si>
  <si>
    <t>Regular SUFB</t>
  </si>
  <si>
    <t>15.8 +/- 0.9</t>
  </si>
  <si>
    <t>23.0 +/- 1.5</t>
  </si>
  <si>
    <t>4.2 +/- 0.2</t>
  </si>
  <si>
    <t>Large SUFB</t>
  </si>
  <si>
    <t>76.1 +/- 3.8</t>
  </si>
  <si>
    <t>3.5 +/- 0.05</t>
  </si>
  <si>
    <t>2.8 +/- 0.4</t>
  </si>
  <si>
    <t>38.9 +/- 1.6</t>
  </si>
  <si>
    <t>18.3 +/- 0.9</t>
  </si>
  <si>
    <t>14.5 +/- 0.7</t>
  </si>
  <si>
    <t>9.2 +/- 1.1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</si>
</sst>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0" fillId="2" borderId="0" xfId="0" applyFill="1"/>
    <xf numFmtId="0" fontId="0" fillId="0" borderId="0" xfId="0" quotePrefix="1" applyAlignment="1">
      <alignment horizontal="right"/>
    </xf>
    <xf numFmtId="0" fontId="0" fillId="2" borderId="0" xfId="0" quotePrefix="1" applyFill="1" applyAlignment="1">
      <alignment horizontal="right"/>
    </xf>
    <xf numFmtId="0" fontId="0" fillId="0" borderId="0" xfId="0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/>
    </xf>
    <xf numFmtId="0" fontId="0" fillId="2" borderId="0" xfId="0" applyFill="1" applyAlignment="1">
      <alignment wrapText="1"/>
    </xf>
    <xf numFmtId="0" fontId="0" fillId="0" borderId="0" xfId="0" applyAlignment="1">
      <alignment wrapText="1"/>
    </xf>
    <xf numFmtId="0" fontId="0" fillId="2" borderId="0" xfId="0" applyFill="1" applyAlignment="1">
      <alignment horizontal="center"/>
    </xf>
    <xf numFmtId="0" fontId="0" fillId="3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/>
              <a:t>Pseudo-mucus (20 cP at -200 mmHg) Suctioned in 30 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 cP 200 mmHg tests'!$I$1</c:f>
              <c:strCache>
                <c:ptCount val="1"/>
                <c:pt idx="0">
                  <c:v>Mean (g)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3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5556-4D21-A0FA-CAAA00E62184}"/>
              </c:ext>
            </c:extLst>
          </c:dPt>
          <c:dPt>
            <c:idx val="4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124F-4671-B13E-82D64DAD7FD4}"/>
              </c:ext>
            </c:extLst>
          </c:dPt>
          <c:dPt>
            <c:idx val="5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124F-4671-B13E-82D64DAD7FD4}"/>
              </c:ext>
            </c:extLst>
          </c:dPt>
          <c:dLbls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4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4.8358445847414805E-2"/>
                      <c:h val="5.5478110542425511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124F-4671-B13E-82D64DAD7FD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BarType val="both"/>
            <c:errValType val="cust"/>
            <c:noEndCap val="0"/>
            <c:plus>
              <c:numRef>
                <c:f>('20 cP 200 mmHg tests'!$J$2:$J$4,'20 cP 200 mmHg tests'!$J$10:$J$12)</c:f>
                <c:numCache>
                  <c:formatCode>General</c:formatCode>
                  <c:ptCount val="6"/>
                  <c:pt idx="0">
                    <c:v>0.13038404810405282</c:v>
                  </c:pt>
                  <c:pt idx="1">
                    <c:v>5.4772255750516419E-2</c:v>
                  </c:pt>
                  <c:pt idx="2">
                    <c:v>0.13038404810405294</c:v>
                  </c:pt>
                  <c:pt idx="3">
                    <c:v>8.366600265340704E-2</c:v>
                  </c:pt>
                  <c:pt idx="4">
                    <c:v>2.6429150572805038</c:v>
                  </c:pt>
                  <c:pt idx="5">
                    <c:v>7.8038452060507035</c:v>
                  </c:pt>
                </c:numCache>
              </c:numRef>
            </c:plus>
            <c:minus>
              <c:numRef>
                <c:f>('20 cP 200 mmHg tests'!$J$2:$J$4,'20 cP 200 mmHg tests'!$J$10:$J$12)</c:f>
                <c:numCache>
                  <c:formatCode>General</c:formatCode>
                  <c:ptCount val="6"/>
                  <c:pt idx="0">
                    <c:v>0.13038404810405282</c:v>
                  </c:pt>
                  <c:pt idx="1">
                    <c:v>5.4772255750516419E-2</c:v>
                  </c:pt>
                  <c:pt idx="2">
                    <c:v>0.13038404810405294</c:v>
                  </c:pt>
                  <c:pt idx="3">
                    <c:v>8.366600265340704E-2</c:v>
                  </c:pt>
                  <c:pt idx="4">
                    <c:v>2.6429150572805038</c:v>
                  </c:pt>
                  <c:pt idx="5">
                    <c:v>7.8038452060507035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('20 cP 200 mmHg tests'!$A$2:$A$4,'20 cP 200 mmHg tests'!$A$10:$A$12)</c:f>
              <c:strCache>
                <c:ptCount val="6"/>
                <c:pt idx="0">
                  <c:v>Brand A Slim                     (3.8/1.2)</c:v>
                </c:pt>
                <c:pt idx="1">
                  <c:v>Brand B Slim                     (3.8/1.2)</c:v>
                </c:pt>
                <c:pt idx="2">
                  <c:v>Brand C Slim                     (3.2/1.2)</c:v>
                </c:pt>
                <c:pt idx="3">
                  <c:v>Bronchoscopus Rex™ Built-in Slim                                   (3.8/1.7)</c:v>
                </c:pt>
                <c:pt idx="4">
                  <c:v>Bronchoscopus Rex™ Std Slim                                         (3.8/1.7)</c:v>
                </c:pt>
                <c:pt idx="5">
                  <c:v>Incomplete Bronchoscopus Rex™ Std. Slim (Additional Tech)      (3.9/NA)</c:v>
                </c:pt>
              </c:strCache>
            </c:strRef>
          </c:cat>
          <c:val>
            <c:numRef>
              <c:f>('20 cP 200 mmHg tests'!$I$2:$I$4,'20 cP 200 mmHg tests'!$I$10:$I$12)</c:f>
              <c:numCache>
                <c:formatCode>General</c:formatCode>
                <c:ptCount val="6"/>
                <c:pt idx="0">
                  <c:v>4.4800000000000004</c:v>
                </c:pt>
                <c:pt idx="1">
                  <c:v>5.94</c:v>
                </c:pt>
                <c:pt idx="2">
                  <c:v>3.62</c:v>
                </c:pt>
                <c:pt idx="3">
                  <c:v>28.380000000000003</c:v>
                </c:pt>
                <c:pt idx="4">
                  <c:v>28</c:v>
                </c:pt>
                <c:pt idx="5">
                  <c:v>68.3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4F-4671-B13E-82D64DAD7FD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26241392"/>
        <c:axId val="1866431424"/>
      </c:barChart>
      <c:catAx>
        <c:axId val="102624139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2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2000"/>
                  <a:t>Slim Bronchoscopes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2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66431424"/>
        <c:crosses val="autoZero"/>
        <c:auto val="1"/>
        <c:lblAlgn val="ctr"/>
        <c:lblOffset val="100"/>
        <c:noMultiLvlLbl val="0"/>
      </c:catAx>
      <c:valAx>
        <c:axId val="18664314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2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2000"/>
                  <a:t>Mass Suctioned (g)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2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262413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/>
              <a:t>Pseudo-mucus</a:t>
            </a:r>
            <a:r>
              <a:rPr lang="en-US" sz="1800" baseline="0"/>
              <a:t> (531.1 cP at -200 mmHg) Suctioned after 30s </a:t>
            </a:r>
            <a:endParaRPr lang="en-US" sz="18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3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56DC-40E6-8AC4-429D9785C9E7}"/>
              </c:ext>
            </c:extLst>
          </c:dPt>
          <c:dPt>
            <c:idx val="4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56DC-40E6-8AC4-429D9785C9E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BarType val="both"/>
            <c:errValType val="cust"/>
            <c:noEndCap val="0"/>
            <c:plus>
              <c:numRef>
                <c:f>('531 cP 200 mmHg tests'!$J$11:$J$13,'531 cP 200 mmHg tests'!$J$18:$J$19)</c:f>
                <c:numCache>
                  <c:formatCode>General</c:formatCode>
                  <c:ptCount val="5"/>
                  <c:pt idx="0">
                    <c:v>0.71902712048990192</c:v>
                  </c:pt>
                  <c:pt idx="1">
                    <c:v>0.88147603484156078</c:v>
                  </c:pt>
                  <c:pt idx="2">
                    <c:v>1.1313708498984765</c:v>
                  </c:pt>
                  <c:pt idx="3">
                    <c:v>3.7766387171663647</c:v>
                  </c:pt>
                  <c:pt idx="4">
                    <c:v>1.639512122553537</c:v>
                  </c:pt>
                </c:numCache>
              </c:numRef>
            </c:plus>
            <c:minus>
              <c:numRef>
                <c:f>('531 cP 200 mmHg tests'!$J$11:$J$13,'531 cP 200 mmHg tests'!$J$18:$J$19)</c:f>
                <c:numCache>
                  <c:formatCode>General</c:formatCode>
                  <c:ptCount val="5"/>
                  <c:pt idx="0">
                    <c:v>0.71902712048990192</c:v>
                  </c:pt>
                  <c:pt idx="1">
                    <c:v>0.88147603484156078</c:v>
                  </c:pt>
                  <c:pt idx="2">
                    <c:v>1.1313708498984765</c:v>
                  </c:pt>
                  <c:pt idx="3">
                    <c:v>3.7766387171663647</c:v>
                  </c:pt>
                  <c:pt idx="4">
                    <c:v>1.639512122553537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('531 cP 200 mmHg tests'!$A$11:$A$13,'531 cP 200 mmHg tests'!$A$18:$A$19)</c:f>
              <c:strCache>
                <c:ptCount val="5"/>
                <c:pt idx="0">
                  <c:v>Brand A Large                   (5.8/2.8)</c:v>
                </c:pt>
                <c:pt idx="1">
                  <c:v>Brand B Large                   (5.8/3.0)</c:v>
                </c:pt>
                <c:pt idx="2">
                  <c:v>Brand C Large                   (5.8/2.8)</c:v>
                </c:pt>
                <c:pt idx="3">
                  <c:v>Bronchoscopus Rex™ Built-in Large                                       (5.8/3.5)</c:v>
                </c:pt>
                <c:pt idx="4">
                  <c:v>Bronchoscopus Rex™ Std Large (Additional Tech)                                     (5.8/NA)</c:v>
                </c:pt>
              </c:strCache>
            </c:strRef>
          </c:cat>
          <c:val>
            <c:numRef>
              <c:f>('531 cP 200 mmHg tests'!$I$11:$I$13,'531 cP 200 mmHg tests'!$I$18:$I$19)</c:f>
              <c:numCache>
                <c:formatCode>General</c:formatCode>
                <c:ptCount val="5"/>
                <c:pt idx="0">
                  <c:v>14.48</c:v>
                </c:pt>
                <c:pt idx="1">
                  <c:v>18.28</c:v>
                </c:pt>
                <c:pt idx="2">
                  <c:v>9.1999999999999993</c:v>
                </c:pt>
                <c:pt idx="3">
                  <c:v>76.059999999999988</c:v>
                </c:pt>
                <c:pt idx="4">
                  <c:v>38.86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64-4577-A158-EA41A658E24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591450080"/>
        <c:axId val="1509930144"/>
      </c:barChart>
      <c:catAx>
        <c:axId val="159145008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2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2000"/>
                  <a:t>Large</a:t>
                </a:r>
                <a:r>
                  <a:rPr lang="en-US" sz="2000" baseline="0"/>
                  <a:t> Bronchoscopes</a:t>
                </a:r>
                <a:endParaRPr lang="en-US" sz="2000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2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09930144"/>
        <c:crosses val="autoZero"/>
        <c:auto val="1"/>
        <c:lblAlgn val="ctr"/>
        <c:lblOffset val="100"/>
        <c:noMultiLvlLbl val="0"/>
      </c:catAx>
      <c:valAx>
        <c:axId val="15099301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2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2000"/>
                  <a:t>Mass Suctioned (g)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2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914500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/>
              <a:t>Pseudo-mucus (531.1</a:t>
            </a:r>
            <a:r>
              <a:rPr lang="en-US" sz="1800" baseline="0"/>
              <a:t> cP at -200 mmHg) Suctioned after 30s</a:t>
            </a:r>
            <a:endParaRPr lang="en-US" sz="18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'531 cP 200 mmHg tests'!$I$1</c:f>
              <c:strCache>
                <c:ptCount val="1"/>
                <c:pt idx="0">
                  <c:v>Mean (g)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3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F28E-40B0-838F-B6790BEF35FD}"/>
              </c:ext>
            </c:extLst>
          </c:dPt>
          <c:dPt>
            <c:idx val="4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F28E-40B0-838F-B6790BEF35F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BarType val="both"/>
            <c:errValType val="cust"/>
            <c:noEndCap val="0"/>
            <c:plus>
              <c:numRef>
                <c:f>('531 cP 200 mmHg tests'!$J$2:$J$4,'531 cP 200 mmHg tests'!$J$8:$J$9)</c:f>
                <c:numCache>
                  <c:formatCode>General</c:formatCode>
                  <c:ptCount val="5"/>
                  <c:pt idx="0">
                    <c:v>0.216794833886788</c:v>
                  </c:pt>
                  <c:pt idx="1">
                    <c:v>0.391152144312155</c:v>
                  </c:pt>
                  <c:pt idx="2">
                    <c:v>4.4721359549995836E-2</c:v>
                  </c:pt>
                  <c:pt idx="3">
                    <c:v>1.5198684153570665</c:v>
                  </c:pt>
                  <c:pt idx="4">
                    <c:v>0.93648278147545305</c:v>
                  </c:pt>
                </c:numCache>
              </c:numRef>
            </c:plus>
            <c:minus>
              <c:numRef>
                <c:f>('531 cP 200 mmHg tests'!$J$2:$J$4,'531 cP 200 mmHg tests'!$J$8:$J$9)</c:f>
                <c:numCache>
                  <c:formatCode>General</c:formatCode>
                  <c:ptCount val="5"/>
                  <c:pt idx="0">
                    <c:v>0.216794833886788</c:v>
                  </c:pt>
                  <c:pt idx="1">
                    <c:v>0.391152144312155</c:v>
                  </c:pt>
                  <c:pt idx="2">
                    <c:v>4.4721359549995836E-2</c:v>
                  </c:pt>
                  <c:pt idx="3">
                    <c:v>1.5198684153570665</c:v>
                  </c:pt>
                  <c:pt idx="4">
                    <c:v>0.93648278147545305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('531 cP 200 mmHg tests'!$A$2:$A$4,'531 cP 200 mmHg tests'!$A$8:$A$9)</c:f>
              <c:strCache>
                <c:ptCount val="5"/>
                <c:pt idx="0">
                  <c:v>Brand A Regular                    (5.0/2.2)</c:v>
                </c:pt>
                <c:pt idx="1">
                  <c:v>Brand B Regular                    (5.0/2.2)</c:v>
                </c:pt>
                <c:pt idx="2">
                  <c:v>Brand C Regular                    (4.9/2.2)</c:v>
                </c:pt>
                <c:pt idx="3">
                  <c:v>Bronchoscopus Rex™ Built-in Regular                               (5.0/2.8)</c:v>
                </c:pt>
                <c:pt idx="4">
                  <c:v>Bronchoscopus Rex™ Std Regular                                    (5.0/2.8)</c:v>
                </c:pt>
              </c:strCache>
            </c:strRef>
          </c:cat>
          <c:val>
            <c:numRef>
              <c:f>('531 cP 200 mmHg tests'!$I$2:$I$4,'531 cP 200 mmHg tests'!$I$8:$I$9)</c:f>
              <c:numCache>
                <c:formatCode>General</c:formatCode>
                <c:ptCount val="5"/>
                <c:pt idx="0">
                  <c:v>4.2200000000000006</c:v>
                </c:pt>
                <c:pt idx="1">
                  <c:v>2.8400000000000007</c:v>
                </c:pt>
                <c:pt idx="2">
                  <c:v>3.4799999999999995</c:v>
                </c:pt>
                <c:pt idx="3">
                  <c:v>23</c:v>
                </c:pt>
                <c:pt idx="4">
                  <c:v>15.820000000000002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8E-40B0-838F-B6790BEF35F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27987168"/>
        <c:axId val="1509948864"/>
      </c:barChart>
      <c:catAx>
        <c:axId val="12279871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2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2000"/>
                  <a:t>Regular</a:t>
                </a:r>
                <a:r>
                  <a:rPr lang="en-US" sz="2000" baseline="0"/>
                  <a:t> Size Bronchoscopes</a:t>
                </a:r>
                <a:endParaRPr lang="en-US" sz="2000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2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09948864"/>
        <c:crosses val="autoZero"/>
        <c:auto val="1"/>
        <c:lblAlgn val="ctr"/>
        <c:lblOffset val="100"/>
        <c:noMultiLvlLbl val="0"/>
      </c:catAx>
      <c:valAx>
        <c:axId val="1509948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2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2000"/>
                  <a:t>Mass</a:t>
                </a:r>
                <a:r>
                  <a:rPr lang="en-US" sz="2000" baseline="0"/>
                  <a:t> Suctioned (g)</a:t>
                </a:r>
                <a:endParaRPr lang="en-US" sz="2000"/>
              </a:p>
            </c:rich>
          </c:tx>
          <c:layout>
            <c:manualLayout>
              <c:xMode val="edge"/>
              <c:yMode val="edge"/>
              <c:x val="1.1359333924436102E-2"/>
              <c:y val="0.262826481367248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2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279871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1475317</xdr:colOff>
      <xdr:row>26</xdr:row>
      <xdr:rowOff>40215</xdr:rowOff>
    </xdr:from>
    <xdr:to>
      <xdr:col>16</xdr:col>
      <xdr:colOff>533400</xdr:colOff>
      <xdr:row>57</xdr:row>
      <xdr:rowOff>152401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4ACB186-5B27-4F9F-3209-8A40B096E2E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2561166</xdr:colOff>
      <xdr:row>66</xdr:row>
      <xdr:rowOff>88901</xdr:rowOff>
    </xdr:from>
    <xdr:to>
      <xdr:col>10</xdr:col>
      <xdr:colOff>190500</xdr:colOff>
      <xdr:row>97</xdr:row>
      <xdr:rowOff>105835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17FC84E9-8B66-A2F0-702E-E7BA7C94BE4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3754965</xdr:colOff>
      <xdr:row>31</xdr:row>
      <xdr:rowOff>50799</xdr:rowOff>
    </xdr:from>
    <xdr:to>
      <xdr:col>12</xdr:col>
      <xdr:colOff>198965</xdr:colOff>
      <xdr:row>61</xdr:row>
      <xdr:rowOff>101599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1021B9E-0DD9-A6E1-BBD4-AB2A9BB3585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267716-3389-4007-90BE-EFCFB64914AF}">
  <dimension ref="A1:C13"/>
  <sheetViews>
    <sheetView workbookViewId="0">
      <selection activeCell="H26" sqref="H26"/>
    </sheetView>
  </sheetViews>
  <sheetFormatPr defaultRowHeight="14.35" x14ac:dyDescent="0.5"/>
  <sheetData>
    <row r="1" spans="1:3" x14ac:dyDescent="0.5">
      <c r="A1" t="s">
        <v>54</v>
      </c>
    </row>
    <row r="2" spans="1:3" ht="14.7" thickBot="1" x14ac:dyDescent="0.55000000000000004"/>
    <row r="3" spans="1:3" x14ac:dyDescent="0.5">
      <c r="A3" s="7"/>
      <c r="B3" s="7" t="s">
        <v>55</v>
      </c>
      <c r="C3" s="7" t="s">
        <v>56</v>
      </c>
    </row>
    <row r="4" spans="1:3" x14ac:dyDescent="0.5">
      <c r="A4" t="s">
        <v>53</v>
      </c>
      <c r="B4">
        <v>68.3</v>
      </c>
      <c r="C4">
        <v>28</v>
      </c>
    </row>
    <row r="5" spans="1:3" x14ac:dyDescent="0.5">
      <c r="A5" t="s">
        <v>57</v>
      </c>
      <c r="B5">
        <v>60.900000000000546</v>
      </c>
      <c r="C5">
        <v>6.9850000000000092</v>
      </c>
    </row>
    <row r="6" spans="1:3" x14ac:dyDescent="0.5">
      <c r="A6" t="s">
        <v>58</v>
      </c>
      <c r="B6">
        <v>5</v>
      </c>
      <c r="C6">
        <v>5</v>
      </c>
    </row>
    <row r="7" spans="1:3" x14ac:dyDescent="0.5">
      <c r="A7" t="s">
        <v>59</v>
      </c>
      <c r="B7">
        <v>0</v>
      </c>
    </row>
    <row r="8" spans="1:3" x14ac:dyDescent="0.5">
      <c r="A8" t="s">
        <v>60</v>
      </c>
      <c r="B8">
        <v>5</v>
      </c>
    </row>
    <row r="9" spans="1:3" x14ac:dyDescent="0.5">
      <c r="A9" t="s">
        <v>61</v>
      </c>
      <c r="B9">
        <v>10.937124029460159</v>
      </c>
    </row>
    <row r="10" spans="1:3" x14ac:dyDescent="0.5">
      <c r="A10" t="s">
        <v>62</v>
      </c>
      <c r="B10">
        <v>5.5542458154545617E-5</v>
      </c>
    </row>
    <row r="11" spans="1:3" x14ac:dyDescent="0.5">
      <c r="A11" t="s">
        <v>63</v>
      </c>
      <c r="B11">
        <v>2.0150483733330233</v>
      </c>
    </row>
    <row r="12" spans="1:3" x14ac:dyDescent="0.5">
      <c r="A12" t="s">
        <v>64</v>
      </c>
      <c r="B12">
        <v>1.1108491630909123E-4</v>
      </c>
    </row>
    <row r="13" spans="1:3" ht="14.7" thickBot="1" x14ac:dyDescent="0.55000000000000004">
      <c r="A13" s="6" t="s">
        <v>65</v>
      </c>
      <c r="B13" s="6">
        <v>2.570581835636315</v>
      </c>
      <c r="C13" s="6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053DCC-5F58-4609-B9EF-BD912D4CD31A}">
  <dimension ref="A1:C13"/>
  <sheetViews>
    <sheetView workbookViewId="0">
      <selection activeCell="B10" sqref="B10"/>
    </sheetView>
  </sheetViews>
  <sheetFormatPr defaultRowHeight="14.35" x14ac:dyDescent="0.5"/>
  <sheetData>
    <row r="1" spans="1:3" x14ac:dyDescent="0.5">
      <c r="A1" t="s">
        <v>54</v>
      </c>
    </row>
    <row r="2" spans="1:3" ht="14.7" thickBot="1" x14ac:dyDescent="0.55000000000000004"/>
    <row r="3" spans="1:3" x14ac:dyDescent="0.5">
      <c r="A3" s="7"/>
      <c r="B3" s="7" t="s">
        <v>55</v>
      </c>
      <c r="C3" s="7" t="s">
        <v>56</v>
      </c>
    </row>
    <row r="4" spans="1:3" x14ac:dyDescent="0.5">
      <c r="A4" t="s">
        <v>53</v>
      </c>
      <c r="B4">
        <v>14.48</v>
      </c>
      <c r="C4">
        <v>9.1999999999999993</v>
      </c>
    </row>
    <row r="5" spans="1:3" x14ac:dyDescent="0.5">
      <c r="A5" t="s">
        <v>57</v>
      </c>
      <c r="B5">
        <v>0.5169999999999999</v>
      </c>
      <c r="C5">
        <v>1.2800000000000011</v>
      </c>
    </row>
    <row r="6" spans="1:3" x14ac:dyDescent="0.5">
      <c r="A6" t="s">
        <v>58</v>
      </c>
      <c r="B6">
        <v>5</v>
      </c>
      <c r="C6">
        <v>5</v>
      </c>
    </row>
    <row r="7" spans="1:3" x14ac:dyDescent="0.5">
      <c r="A7" t="s">
        <v>59</v>
      </c>
      <c r="B7">
        <v>0</v>
      </c>
    </row>
    <row r="8" spans="1:3" x14ac:dyDescent="0.5">
      <c r="A8" t="s">
        <v>60</v>
      </c>
      <c r="B8">
        <v>7</v>
      </c>
    </row>
    <row r="9" spans="1:3" x14ac:dyDescent="0.5">
      <c r="A9" t="s">
        <v>61</v>
      </c>
      <c r="B9">
        <v>8.8073425127500755</v>
      </c>
    </row>
    <row r="10" spans="1:3" x14ac:dyDescent="0.5">
      <c r="A10" t="s">
        <v>62</v>
      </c>
      <c r="B10">
        <v>2.4546548265214768E-5</v>
      </c>
    </row>
    <row r="11" spans="1:3" x14ac:dyDescent="0.5">
      <c r="A11" t="s">
        <v>63</v>
      </c>
      <c r="B11">
        <v>1.8945786050900073</v>
      </c>
    </row>
    <row r="12" spans="1:3" x14ac:dyDescent="0.5">
      <c r="A12" t="s">
        <v>64</v>
      </c>
      <c r="B12">
        <v>4.9093096530429536E-5</v>
      </c>
    </row>
    <row r="13" spans="1:3" ht="14.7" thickBot="1" x14ac:dyDescent="0.55000000000000004">
      <c r="A13" s="6" t="s">
        <v>65</v>
      </c>
      <c r="B13" s="6">
        <v>2.3646242515927849</v>
      </c>
      <c r="C13" s="6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0E476E-CA4E-4051-8099-A74961798891}">
  <dimension ref="A1:N34"/>
  <sheetViews>
    <sheetView workbookViewId="0">
      <selection activeCell="C24" sqref="C24"/>
    </sheetView>
  </sheetViews>
  <sheetFormatPr defaultRowHeight="14.35" x14ac:dyDescent="0.5"/>
  <cols>
    <col min="1" max="1" width="64.8203125" bestFit="1" customWidth="1"/>
    <col min="2" max="2" width="25.29296875" bestFit="1" customWidth="1"/>
    <col min="3" max="3" width="31.41015625" bestFit="1" customWidth="1"/>
    <col min="7" max="8" width="9.1171875" customWidth="1"/>
    <col min="11" max="11" width="11.3515625" bestFit="1" customWidth="1"/>
    <col min="12" max="12" width="23.234375" bestFit="1" customWidth="1"/>
  </cols>
  <sheetData>
    <row r="1" spans="1:14" x14ac:dyDescent="0.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17</v>
      </c>
      <c r="I1" s="1" t="s">
        <v>7</v>
      </c>
      <c r="J1" s="1" t="s">
        <v>8</v>
      </c>
      <c r="K1" s="1" t="s">
        <v>9</v>
      </c>
      <c r="L1" s="1" t="s">
        <v>28</v>
      </c>
      <c r="M1" s="1"/>
      <c r="N1" s="1"/>
    </row>
    <row r="2" spans="1:14" x14ac:dyDescent="0.5">
      <c r="A2" t="s">
        <v>37</v>
      </c>
      <c r="B2" s="3" t="s">
        <v>15</v>
      </c>
      <c r="C2" s="3" t="s">
        <v>16</v>
      </c>
      <c r="D2">
        <v>4.5999999999999996</v>
      </c>
      <c r="E2">
        <v>4.2</v>
      </c>
      <c r="F2">
        <v>4.0999999999999996</v>
      </c>
      <c r="G2">
        <v>4.0999999999999996</v>
      </c>
      <c r="H2">
        <v>4.0999999999999996</v>
      </c>
      <c r="I2">
        <f t="shared" ref="I2:I4" si="0">AVERAGE(D2:H2)</f>
        <v>4.2200000000000006</v>
      </c>
      <c r="J2">
        <f t="shared" ref="J2:J4" si="1">_xlfn.STDEV.S(D2:H2)</f>
        <v>0.216794833886788</v>
      </c>
      <c r="K2">
        <v>531.1</v>
      </c>
      <c r="L2">
        <v>2.2000000000000002</v>
      </c>
    </row>
    <row r="3" spans="1:14" x14ac:dyDescent="0.5">
      <c r="A3" t="s">
        <v>38</v>
      </c>
      <c r="B3" s="3" t="s">
        <v>15</v>
      </c>
      <c r="C3">
        <v>2.1</v>
      </c>
      <c r="D3">
        <v>3.1</v>
      </c>
      <c r="E3">
        <v>2.2000000000000002</v>
      </c>
      <c r="F3">
        <v>2.9</v>
      </c>
      <c r="G3">
        <v>3.2</v>
      </c>
      <c r="H3">
        <v>2.8</v>
      </c>
      <c r="I3">
        <f t="shared" si="0"/>
        <v>2.8400000000000007</v>
      </c>
      <c r="J3">
        <f t="shared" si="1"/>
        <v>0.391152144312155</v>
      </c>
      <c r="K3">
        <v>531.1</v>
      </c>
      <c r="L3">
        <v>2.2000000000000002</v>
      </c>
    </row>
    <row r="4" spans="1:14" x14ac:dyDescent="0.5">
      <c r="A4" t="s">
        <v>39</v>
      </c>
      <c r="B4">
        <v>4.9000000000000004</v>
      </c>
      <c r="C4">
        <v>2.2000000000000002</v>
      </c>
      <c r="D4">
        <v>3.5</v>
      </c>
      <c r="E4">
        <v>3.5</v>
      </c>
      <c r="F4">
        <v>3.5</v>
      </c>
      <c r="G4">
        <v>3.5</v>
      </c>
      <c r="H4">
        <v>3.4</v>
      </c>
      <c r="I4">
        <f t="shared" si="0"/>
        <v>3.4799999999999995</v>
      </c>
      <c r="J4">
        <f t="shared" si="1"/>
        <v>4.4721359549995836E-2</v>
      </c>
      <c r="K4">
        <v>531.1</v>
      </c>
      <c r="L4">
        <v>2.2000000000000002</v>
      </c>
      <c r="M4" t="s">
        <v>22</v>
      </c>
    </row>
    <row r="5" spans="1:14" x14ac:dyDescent="0.5">
      <c r="M5" t="s">
        <v>22</v>
      </c>
    </row>
    <row r="6" spans="1:14" x14ac:dyDescent="0.5">
      <c r="B6" s="3"/>
    </row>
    <row r="7" spans="1:14" x14ac:dyDescent="0.5">
      <c r="B7" s="3"/>
      <c r="C7" s="3"/>
    </row>
    <row r="8" spans="1:14" s="2" customFormat="1" x14ac:dyDescent="0.5">
      <c r="A8" s="2" t="s">
        <v>40</v>
      </c>
      <c r="B8" s="4" t="s">
        <v>15</v>
      </c>
      <c r="C8" s="2">
        <v>2.5</v>
      </c>
      <c r="D8" s="2">
        <v>25.5</v>
      </c>
      <c r="E8" s="2">
        <v>22.5</v>
      </c>
      <c r="F8" s="2">
        <v>23.3</v>
      </c>
      <c r="G8" s="2">
        <v>21.8</v>
      </c>
      <c r="H8" s="2">
        <v>21.9</v>
      </c>
      <c r="I8" s="2">
        <f t="shared" ref="I8:I19" si="2">AVERAGE(D8:H8)</f>
        <v>23</v>
      </c>
      <c r="J8" s="2">
        <f t="shared" ref="J8:J19" si="3">_xlfn.STDEV.S(D8:H8)</f>
        <v>1.5198684153570665</v>
      </c>
      <c r="K8" s="2">
        <v>531.1</v>
      </c>
      <c r="L8" s="2">
        <v>2.8</v>
      </c>
    </row>
    <row r="9" spans="1:14" s="2" customFormat="1" x14ac:dyDescent="0.5">
      <c r="A9" s="2" t="s">
        <v>41</v>
      </c>
      <c r="B9" s="4" t="s">
        <v>15</v>
      </c>
      <c r="C9" s="2">
        <v>2.5</v>
      </c>
      <c r="D9" s="2">
        <v>17.100000000000001</v>
      </c>
      <c r="E9" s="2">
        <v>16.100000000000001</v>
      </c>
      <c r="F9" s="2">
        <v>14.5</v>
      </c>
      <c r="G9" s="2">
        <v>15.6</v>
      </c>
      <c r="H9" s="2">
        <v>15.8</v>
      </c>
      <c r="I9" s="2">
        <f t="shared" si="2"/>
        <v>15.820000000000002</v>
      </c>
      <c r="J9" s="2">
        <f t="shared" si="3"/>
        <v>0.93648278147545305</v>
      </c>
      <c r="K9" s="2">
        <v>531.1</v>
      </c>
      <c r="L9" s="2">
        <v>2.8</v>
      </c>
    </row>
    <row r="10" spans="1:14" x14ac:dyDescent="0.5">
      <c r="K10">
        <v>531.1</v>
      </c>
    </row>
    <row r="11" spans="1:14" x14ac:dyDescent="0.5">
      <c r="A11" t="s">
        <v>42</v>
      </c>
      <c r="B11">
        <v>5.8</v>
      </c>
      <c r="C11">
        <v>2.6</v>
      </c>
      <c r="D11">
        <v>15.6</v>
      </c>
      <c r="E11">
        <v>14.8</v>
      </c>
      <c r="F11">
        <v>14.1</v>
      </c>
      <c r="G11">
        <v>14</v>
      </c>
      <c r="H11">
        <v>13.9</v>
      </c>
      <c r="I11">
        <f t="shared" ref="I11:I13" si="4">AVERAGE(D11:H11)</f>
        <v>14.48</v>
      </c>
      <c r="J11">
        <f t="shared" ref="J11:J13" si="5">_xlfn.STDEV.S(D11:H11)</f>
        <v>0.71902712048990192</v>
      </c>
      <c r="K11">
        <v>531.1</v>
      </c>
      <c r="L11">
        <v>2.8</v>
      </c>
    </row>
    <row r="12" spans="1:14" x14ac:dyDescent="0.5">
      <c r="A12" t="s">
        <v>43</v>
      </c>
      <c r="B12">
        <v>5.8</v>
      </c>
      <c r="C12" s="3" t="s">
        <v>18</v>
      </c>
      <c r="D12">
        <v>19.8</v>
      </c>
      <c r="E12">
        <v>17.5</v>
      </c>
      <c r="F12">
        <v>18.100000000000001</v>
      </c>
      <c r="G12">
        <v>18</v>
      </c>
      <c r="H12">
        <v>18</v>
      </c>
      <c r="I12">
        <f t="shared" si="4"/>
        <v>18.28</v>
      </c>
      <c r="J12">
        <f t="shared" si="5"/>
        <v>0.88147603484156078</v>
      </c>
      <c r="K12">
        <v>531.1</v>
      </c>
      <c r="L12">
        <v>3</v>
      </c>
    </row>
    <row r="13" spans="1:14" x14ac:dyDescent="0.5">
      <c r="A13" t="s">
        <v>44</v>
      </c>
      <c r="B13">
        <v>5.8</v>
      </c>
      <c r="C13">
        <v>2.8</v>
      </c>
      <c r="D13">
        <v>9.6</v>
      </c>
      <c r="E13">
        <v>9.6</v>
      </c>
      <c r="F13">
        <v>7.2</v>
      </c>
      <c r="G13">
        <v>9.6</v>
      </c>
      <c r="H13">
        <v>10</v>
      </c>
      <c r="I13">
        <f t="shared" si="4"/>
        <v>9.1999999999999993</v>
      </c>
      <c r="J13">
        <f t="shared" si="5"/>
        <v>1.1313708498984765</v>
      </c>
      <c r="K13">
        <v>531.1</v>
      </c>
      <c r="L13">
        <v>2.8</v>
      </c>
    </row>
    <row r="17" spans="1:12" x14ac:dyDescent="0.5">
      <c r="C17" s="3"/>
    </row>
    <row r="18" spans="1:12" s="2" customFormat="1" x14ac:dyDescent="0.5">
      <c r="A18" s="2" t="s">
        <v>45</v>
      </c>
      <c r="B18" s="2">
        <v>5.8</v>
      </c>
      <c r="C18" s="2">
        <v>3.2</v>
      </c>
      <c r="D18" s="2">
        <v>78.400000000000006</v>
      </c>
      <c r="E18" s="2">
        <v>72.5</v>
      </c>
      <c r="F18" s="2">
        <v>81.5</v>
      </c>
      <c r="G18" s="2">
        <v>73.5</v>
      </c>
      <c r="H18" s="2">
        <v>74.400000000000006</v>
      </c>
      <c r="I18" s="2">
        <f t="shared" si="2"/>
        <v>76.059999999999988</v>
      </c>
      <c r="J18" s="2">
        <f t="shared" si="3"/>
        <v>3.7766387171663647</v>
      </c>
      <c r="K18" s="2">
        <v>531.1</v>
      </c>
      <c r="L18" s="2">
        <v>3.5</v>
      </c>
    </row>
    <row r="19" spans="1:12" s="2" customFormat="1" x14ac:dyDescent="0.5">
      <c r="A19" s="2" t="s">
        <v>46</v>
      </c>
      <c r="B19" s="2">
        <v>5.8</v>
      </c>
      <c r="C19" s="2">
        <v>3.9</v>
      </c>
      <c r="D19" s="2">
        <v>41.7</v>
      </c>
      <c r="E19" s="2">
        <v>38.5</v>
      </c>
      <c r="F19" s="2">
        <v>38.1</v>
      </c>
      <c r="G19" s="2">
        <v>37.5</v>
      </c>
      <c r="H19" s="2">
        <v>38.5</v>
      </c>
      <c r="I19" s="2">
        <f t="shared" si="2"/>
        <v>38.86</v>
      </c>
      <c r="J19" s="2">
        <f t="shared" si="3"/>
        <v>1.639512122553537</v>
      </c>
      <c r="K19" s="2">
        <v>531.1</v>
      </c>
      <c r="L19" s="2" t="s">
        <v>29</v>
      </c>
    </row>
    <row r="25" spans="1:12" x14ac:dyDescent="0.5">
      <c r="A25" s="1" t="s">
        <v>10</v>
      </c>
    </row>
    <row r="28" spans="1:12" x14ac:dyDescent="0.5">
      <c r="A28" t="s">
        <v>11</v>
      </c>
    </row>
    <row r="29" spans="1:12" x14ac:dyDescent="0.5">
      <c r="A29" t="s">
        <v>12</v>
      </c>
    </row>
    <row r="30" spans="1:12" x14ac:dyDescent="0.5">
      <c r="A30" t="s">
        <v>13</v>
      </c>
    </row>
    <row r="33" spans="1:1" x14ac:dyDescent="0.5">
      <c r="A33" t="s">
        <v>14</v>
      </c>
    </row>
    <row r="34" spans="1:1" x14ac:dyDescent="0.5">
      <c r="A34" t="s">
        <v>23</v>
      </c>
    </row>
  </sheetData>
  <phoneticPr fontId="2" type="noConversion"/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FF13DA-26CD-4FD7-B912-0848D13D7776}">
  <dimension ref="A1:K22"/>
  <sheetViews>
    <sheetView workbookViewId="0">
      <selection activeCell="J14" sqref="J14"/>
    </sheetView>
  </sheetViews>
  <sheetFormatPr defaultRowHeight="14.35" x14ac:dyDescent="0.5"/>
  <cols>
    <col min="2" max="2" width="34.41015625" customWidth="1"/>
    <col min="3" max="3" width="17.17578125" bestFit="1" customWidth="1"/>
    <col min="4" max="4" width="24.05859375" customWidth="1"/>
    <col min="5" max="5" width="19.41015625" bestFit="1" customWidth="1"/>
    <col min="6" max="6" width="22.17578125" bestFit="1" customWidth="1"/>
  </cols>
  <sheetData>
    <row r="1" spans="1:11" x14ac:dyDescent="0.5">
      <c r="A1" s="11" t="s">
        <v>47</v>
      </c>
      <c r="B1" s="11" t="s">
        <v>73</v>
      </c>
      <c r="C1" s="11" t="s">
        <v>49</v>
      </c>
      <c r="D1" s="11" t="s">
        <v>52</v>
      </c>
      <c r="E1" s="11" t="s">
        <v>71</v>
      </c>
      <c r="F1" s="11" t="s">
        <v>70</v>
      </c>
      <c r="H1" t="s">
        <v>53</v>
      </c>
    </row>
    <row r="2" spans="1:11" s="2" customFormat="1" ht="28.7" x14ac:dyDescent="0.5">
      <c r="A2" s="10">
        <v>1</v>
      </c>
      <c r="B2" s="8" t="s">
        <v>36</v>
      </c>
      <c r="C2" s="10" t="s">
        <v>48</v>
      </c>
      <c r="D2" s="10">
        <f>(H2-H3)/H3*100</f>
        <v>140.66243833685695</v>
      </c>
      <c r="E2" s="10">
        <v>5.5542458154545617E-5</v>
      </c>
      <c r="F2" s="10" t="s">
        <v>66</v>
      </c>
      <c r="H2" s="2">
        <v>68.3</v>
      </c>
      <c r="K2" s="2">
        <f>(H2-H5)/H5*100</f>
        <v>1049.8316498316499</v>
      </c>
    </row>
    <row r="3" spans="1:11" s="2" customFormat="1" ht="28.7" x14ac:dyDescent="0.5">
      <c r="A3" s="10">
        <v>2</v>
      </c>
      <c r="B3" s="8" t="s">
        <v>34</v>
      </c>
      <c r="C3" s="10" t="s">
        <v>50</v>
      </c>
      <c r="D3" s="10">
        <f t="shared" ref="D3:D6" si="0">(H3-H4)/H4*100</f>
        <v>1.3571428571428537</v>
      </c>
      <c r="E3" s="10">
        <v>0.38202061345955446</v>
      </c>
      <c r="F3" s="10" t="s">
        <v>67</v>
      </c>
      <c r="H3" s="2">
        <v>28.38</v>
      </c>
    </row>
    <row r="4" spans="1:11" s="2" customFormat="1" ht="28.7" x14ac:dyDescent="0.5">
      <c r="A4" s="10">
        <v>3</v>
      </c>
      <c r="B4" s="8" t="s">
        <v>35</v>
      </c>
      <c r="C4" s="10" t="s">
        <v>51</v>
      </c>
      <c r="D4" s="10">
        <f t="shared" si="0"/>
        <v>371.38047138047131</v>
      </c>
      <c r="E4" s="10">
        <v>2.4277020457641753E-5</v>
      </c>
      <c r="F4" s="10" t="s">
        <v>66</v>
      </c>
      <c r="H4" s="2">
        <v>28</v>
      </c>
    </row>
    <row r="5" spans="1:11" x14ac:dyDescent="0.5">
      <c r="A5" s="5">
        <v>4</v>
      </c>
      <c r="B5" s="9" t="s">
        <v>32</v>
      </c>
      <c r="C5" s="5" t="s">
        <v>68</v>
      </c>
      <c r="D5" s="5">
        <f t="shared" si="0"/>
        <v>32.589285714285708</v>
      </c>
      <c r="E5" s="5">
        <v>1.1440215898221007E-8</v>
      </c>
      <c r="F5" s="5" t="s">
        <v>66</v>
      </c>
      <c r="H5">
        <v>5.94</v>
      </c>
    </row>
    <row r="6" spans="1:11" x14ac:dyDescent="0.5">
      <c r="A6" s="5">
        <v>5</v>
      </c>
      <c r="B6" s="9" t="s">
        <v>31</v>
      </c>
      <c r="C6" s="5" t="s">
        <v>69</v>
      </c>
      <c r="D6" s="5">
        <f t="shared" si="0"/>
        <v>23.756906077348074</v>
      </c>
      <c r="E6" s="5">
        <v>3.0988813533616967E-6</v>
      </c>
      <c r="F6" s="5" t="s">
        <v>66</v>
      </c>
      <c r="H6">
        <v>4.4800000000000004</v>
      </c>
    </row>
    <row r="7" spans="1:11" x14ac:dyDescent="0.5">
      <c r="A7" s="5">
        <v>6</v>
      </c>
      <c r="B7" s="9" t="s">
        <v>33</v>
      </c>
      <c r="C7" s="5" t="s">
        <v>72</v>
      </c>
      <c r="D7" s="5" t="s">
        <v>29</v>
      </c>
      <c r="E7" s="5" t="s">
        <v>29</v>
      </c>
      <c r="F7" s="5" t="s">
        <v>29</v>
      </c>
      <c r="H7">
        <v>3.62</v>
      </c>
    </row>
    <row r="10" spans="1:11" x14ac:dyDescent="0.5">
      <c r="A10" s="11" t="s">
        <v>47</v>
      </c>
      <c r="B10" s="11" t="s">
        <v>74</v>
      </c>
      <c r="C10" s="11" t="s">
        <v>49</v>
      </c>
      <c r="D10" s="11" t="s">
        <v>52</v>
      </c>
      <c r="E10" s="11" t="s">
        <v>71</v>
      </c>
      <c r="F10" s="11" t="s">
        <v>70</v>
      </c>
      <c r="H10" t="s">
        <v>53</v>
      </c>
    </row>
    <row r="11" spans="1:11" s="2" customFormat="1" x14ac:dyDescent="0.5">
      <c r="A11" s="10">
        <v>1</v>
      </c>
      <c r="B11" s="2" t="s">
        <v>40</v>
      </c>
      <c r="C11" s="10" t="s">
        <v>76</v>
      </c>
      <c r="D11" s="10">
        <f>(H11-H12)/H12*100</f>
        <v>45.385587863463968</v>
      </c>
      <c r="E11" s="10">
        <v>2.1432275209458159E-5</v>
      </c>
      <c r="F11" s="10" t="s">
        <v>66</v>
      </c>
      <c r="H11" s="2">
        <v>23</v>
      </c>
    </row>
    <row r="12" spans="1:11" s="2" customFormat="1" x14ac:dyDescent="0.5">
      <c r="A12" s="10">
        <v>2</v>
      </c>
      <c r="B12" s="2" t="s">
        <v>41</v>
      </c>
      <c r="C12" s="10" t="s">
        <v>75</v>
      </c>
      <c r="D12" s="10">
        <f t="shared" ref="D12:D14" si="1">(H12-H13)/H13*100</f>
        <v>274.88151658767777</v>
      </c>
      <c r="E12" s="10">
        <v>5.6069587599306282E-6</v>
      </c>
      <c r="F12" s="10" t="s">
        <v>66</v>
      </c>
      <c r="H12" s="2">
        <v>15.82</v>
      </c>
    </row>
    <row r="13" spans="1:11" x14ac:dyDescent="0.5">
      <c r="A13" s="5">
        <v>3</v>
      </c>
      <c r="B13" t="s">
        <v>37</v>
      </c>
      <c r="C13" s="5" t="s">
        <v>77</v>
      </c>
      <c r="D13" s="5">
        <f t="shared" si="1"/>
        <v>21.264367816091948</v>
      </c>
      <c r="E13" s="5">
        <v>8.5611042121672815E-4</v>
      </c>
      <c r="F13" s="5" t="s">
        <v>66</v>
      </c>
      <c r="H13">
        <v>4.22</v>
      </c>
    </row>
    <row r="14" spans="1:11" x14ac:dyDescent="0.5">
      <c r="A14" s="5">
        <v>4</v>
      </c>
      <c r="B14" t="s">
        <v>39</v>
      </c>
      <c r="C14" s="5" t="s">
        <v>80</v>
      </c>
      <c r="D14" s="5">
        <f t="shared" si="1"/>
        <v>22.535211267605639</v>
      </c>
      <c r="E14" s="5">
        <v>1.1031439382330763E-2</v>
      </c>
      <c r="F14" s="5" t="s">
        <v>66</v>
      </c>
      <c r="H14">
        <v>3.48</v>
      </c>
    </row>
    <row r="15" spans="1:11" x14ac:dyDescent="0.5">
      <c r="A15" s="5">
        <v>5</v>
      </c>
      <c r="B15" t="s">
        <v>38</v>
      </c>
      <c r="C15" s="5" t="s">
        <v>81</v>
      </c>
      <c r="D15" s="5" t="s">
        <v>29</v>
      </c>
      <c r="E15" s="5" t="s">
        <v>29</v>
      </c>
      <c r="F15" s="5" t="s">
        <v>29</v>
      </c>
      <c r="H15">
        <v>2.84</v>
      </c>
    </row>
    <row r="16" spans="1:11" x14ac:dyDescent="0.5">
      <c r="A16" s="5"/>
    </row>
    <row r="17" spans="1:8" x14ac:dyDescent="0.5">
      <c r="A17" s="5" t="s">
        <v>47</v>
      </c>
      <c r="B17" s="5" t="s">
        <v>78</v>
      </c>
      <c r="C17" s="5" t="s">
        <v>49</v>
      </c>
      <c r="D17" s="5" t="s">
        <v>52</v>
      </c>
      <c r="E17" s="5" t="s">
        <v>71</v>
      </c>
      <c r="F17" s="5" t="s">
        <v>70</v>
      </c>
      <c r="H17" t="s">
        <v>53</v>
      </c>
    </row>
    <row r="18" spans="1:8" x14ac:dyDescent="0.5">
      <c r="A18" s="5">
        <v>1</v>
      </c>
      <c r="B18" s="2" t="s">
        <v>45</v>
      </c>
      <c r="C18" s="5" t="s">
        <v>79</v>
      </c>
      <c r="D18" s="5">
        <f>(H18-H19)/H19*100</f>
        <v>95.728255275347408</v>
      </c>
      <c r="E18" s="5">
        <v>2.7465657265315543E-6</v>
      </c>
      <c r="F18" s="5" t="s">
        <v>66</v>
      </c>
      <c r="H18">
        <v>76.06</v>
      </c>
    </row>
    <row r="19" spans="1:8" x14ac:dyDescent="0.5">
      <c r="A19" s="5">
        <v>2</v>
      </c>
      <c r="B19" s="2" t="s">
        <v>46</v>
      </c>
      <c r="C19" s="5" t="s">
        <v>82</v>
      </c>
      <c r="D19" s="5">
        <f t="shared" ref="D19:D21" si="2">(H19-H20)/H20*100</f>
        <v>112.58205689277898</v>
      </c>
      <c r="E19" s="5">
        <v>1.4409950429021278E-7</v>
      </c>
      <c r="F19" s="5" t="s">
        <v>66</v>
      </c>
      <c r="H19">
        <v>38.86</v>
      </c>
    </row>
    <row r="20" spans="1:8" x14ac:dyDescent="0.5">
      <c r="A20" s="5">
        <v>3</v>
      </c>
      <c r="B20" t="s">
        <v>43</v>
      </c>
      <c r="C20" s="5" t="s">
        <v>83</v>
      </c>
      <c r="D20" s="5">
        <f t="shared" si="2"/>
        <v>26.243093922651937</v>
      </c>
      <c r="E20" s="5">
        <v>3.5649500560769792E-5</v>
      </c>
      <c r="F20" s="5" t="s">
        <v>66</v>
      </c>
      <c r="H20">
        <v>18.28</v>
      </c>
    </row>
    <row r="21" spans="1:8" x14ac:dyDescent="0.5">
      <c r="A21" s="5">
        <v>4</v>
      </c>
      <c r="B21" t="s">
        <v>42</v>
      </c>
      <c r="C21" s="5" t="s">
        <v>84</v>
      </c>
      <c r="D21" s="5">
        <f t="shared" si="2"/>
        <v>57.3913043478261</v>
      </c>
      <c r="E21" s="5">
        <v>2.4546548265214768E-5</v>
      </c>
      <c r="F21" s="5" t="s">
        <v>66</v>
      </c>
      <c r="H21">
        <v>14.48</v>
      </c>
    </row>
    <row r="22" spans="1:8" x14ac:dyDescent="0.5">
      <c r="A22" s="5">
        <v>5</v>
      </c>
      <c r="B22" t="s">
        <v>44</v>
      </c>
      <c r="C22" s="5" t="s">
        <v>85</v>
      </c>
      <c r="D22" s="5" t="s">
        <v>29</v>
      </c>
      <c r="E22" s="5" t="s">
        <v>29</v>
      </c>
      <c r="F22" s="5" t="s">
        <v>29</v>
      </c>
      <c r="H22">
        <v>9.1999999999999993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F7F276-AB1A-4DB4-9969-E08FAA519EFC}">
  <dimension ref="A1:C13"/>
  <sheetViews>
    <sheetView workbookViewId="0">
      <selection activeCell="D21" sqref="D21"/>
    </sheetView>
  </sheetViews>
  <sheetFormatPr defaultRowHeight="14.35" x14ac:dyDescent="0.5"/>
  <sheetData>
    <row r="1" spans="1:3" x14ac:dyDescent="0.5">
      <c r="A1" t="s">
        <v>54</v>
      </c>
    </row>
    <row r="2" spans="1:3" ht="14.7" thickBot="1" x14ac:dyDescent="0.55000000000000004"/>
    <row r="3" spans="1:3" x14ac:dyDescent="0.5">
      <c r="A3" s="7"/>
      <c r="B3" s="7" t="s">
        <v>55</v>
      </c>
      <c r="C3" s="7" t="s">
        <v>56</v>
      </c>
    </row>
    <row r="4" spans="1:3" x14ac:dyDescent="0.5">
      <c r="A4" t="s">
        <v>53</v>
      </c>
      <c r="B4">
        <v>23</v>
      </c>
      <c r="C4">
        <v>15.820000000000002</v>
      </c>
    </row>
    <row r="5" spans="1:3" x14ac:dyDescent="0.5">
      <c r="A5" t="s">
        <v>57</v>
      </c>
      <c r="B5">
        <v>2.3100000000000005</v>
      </c>
      <c r="C5">
        <v>0.87700000000000111</v>
      </c>
    </row>
    <row r="6" spans="1:3" x14ac:dyDescent="0.5">
      <c r="A6" t="s">
        <v>58</v>
      </c>
      <c r="B6">
        <v>5</v>
      </c>
      <c r="C6">
        <v>5</v>
      </c>
    </row>
    <row r="7" spans="1:3" x14ac:dyDescent="0.5">
      <c r="A7" t="s">
        <v>59</v>
      </c>
      <c r="B7">
        <v>0</v>
      </c>
    </row>
    <row r="8" spans="1:3" x14ac:dyDescent="0.5">
      <c r="A8" t="s">
        <v>60</v>
      </c>
      <c r="B8">
        <v>7</v>
      </c>
    </row>
    <row r="9" spans="1:3" x14ac:dyDescent="0.5">
      <c r="A9" t="s">
        <v>61</v>
      </c>
      <c r="B9">
        <v>8.9932862034265835</v>
      </c>
    </row>
    <row r="10" spans="1:3" x14ac:dyDescent="0.5">
      <c r="A10" t="s">
        <v>62</v>
      </c>
      <c r="B10">
        <v>2.1432275209458159E-5</v>
      </c>
    </row>
    <row r="11" spans="1:3" x14ac:dyDescent="0.5">
      <c r="A11" t="s">
        <v>63</v>
      </c>
      <c r="B11">
        <v>1.8945786050900073</v>
      </c>
    </row>
    <row r="12" spans="1:3" x14ac:dyDescent="0.5">
      <c r="A12" t="s">
        <v>64</v>
      </c>
      <c r="B12">
        <v>4.2864550418916318E-5</v>
      </c>
    </row>
    <row r="13" spans="1:3" ht="14.7" thickBot="1" x14ac:dyDescent="0.55000000000000004">
      <c r="A13" s="6" t="s">
        <v>65</v>
      </c>
      <c r="B13" s="6">
        <v>2.3646242515927849</v>
      </c>
      <c r="C13" s="6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8FF33D-A2C7-469B-8A19-FE1752938D42}">
  <dimension ref="A1:C13"/>
  <sheetViews>
    <sheetView workbookViewId="0">
      <selection activeCell="B10" sqref="B10"/>
    </sheetView>
  </sheetViews>
  <sheetFormatPr defaultRowHeight="14.35" x14ac:dyDescent="0.5"/>
  <sheetData>
    <row r="1" spans="1:3" x14ac:dyDescent="0.5">
      <c r="A1" t="s">
        <v>54</v>
      </c>
    </row>
    <row r="3" spans="1:3" x14ac:dyDescent="0.5">
      <c r="B3" t="s">
        <v>55</v>
      </c>
      <c r="C3" t="s">
        <v>56</v>
      </c>
    </row>
    <row r="4" spans="1:3" x14ac:dyDescent="0.5">
      <c r="A4" t="s">
        <v>53</v>
      </c>
      <c r="B4">
        <v>4.2200000000000006</v>
      </c>
      <c r="C4">
        <v>15.820000000000002</v>
      </c>
    </row>
    <row r="5" spans="1:3" x14ac:dyDescent="0.5">
      <c r="A5" t="s">
        <v>57</v>
      </c>
      <c r="B5">
        <v>4.7E-2</v>
      </c>
      <c r="C5">
        <v>0.87700000000000111</v>
      </c>
    </row>
    <row r="6" spans="1:3" x14ac:dyDescent="0.5">
      <c r="A6" t="s">
        <v>58</v>
      </c>
      <c r="B6">
        <v>5</v>
      </c>
      <c r="C6">
        <v>5</v>
      </c>
    </row>
    <row r="7" spans="1:3" x14ac:dyDescent="0.5">
      <c r="A7" t="s">
        <v>59</v>
      </c>
      <c r="B7">
        <v>0</v>
      </c>
    </row>
    <row r="8" spans="1:3" x14ac:dyDescent="0.5">
      <c r="A8" t="s">
        <v>60</v>
      </c>
      <c r="B8">
        <v>4</v>
      </c>
    </row>
    <row r="9" spans="1:3" x14ac:dyDescent="0.5">
      <c r="A9" t="s">
        <v>61</v>
      </c>
      <c r="B9">
        <v>-26.984042101555641</v>
      </c>
    </row>
    <row r="10" spans="1:3" x14ac:dyDescent="0.5">
      <c r="A10" t="s">
        <v>62</v>
      </c>
      <c r="B10">
        <v>5.6069587599306282E-6</v>
      </c>
    </row>
    <row r="11" spans="1:3" x14ac:dyDescent="0.5">
      <c r="A11" t="s">
        <v>63</v>
      </c>
      <c r="B11">
        <v>2.1318467863266499</v>
      </c>
    </row>
    <row r="12" spans="1:3" x14ac:dyDescent="0.5">
      <c r="A12" t="s">
        <v>64</v>
      </c>
      <c r="B12">
        <v>1.1213917519861256E-5</v>
      </c>
    </row>
    <row r="13" spans="1:3" x14ac:dyDescent="0.5">
      <c r="A13" t="s">
        <v>65</v>
      </c>
      <c r="B13">
        <v>2.7764451051977934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621D2F-5FDD-4530-A04C-D40F58DFCB33}">
  <dimension ref="A1:C13"/>
  <sheetViews>
    <sheetView workbookViewId="0">
      <selection activeCell="B10" sqref="B10"/>
    </sheetView>
  </sheetViews>
  <sheetFormatPr defaultRowHeight="14.35" x14ac:dyDescent="0.5"/>
  <sheetData>
    <row r="1" spans="1:3" x14ac:dyDescent="0.5">
      <c r="A1" t="s">
        <v>54</v>
      </c>
    </row>
    <row r="2" spans="1:3" ht="14.7" thickBot="1" x14ac:dyDescent="0.55000000000000004"/>
    <row r="3" spans="1:3" x14ac:dyDescent="0.5">
      <c r="A3" s="7"/>
      <c r="B3" s="7" t="s">
        <v>55</v>
      </c>
      <c r="C3" s="7" t="s">
        <v>56</v>
      </c>
    </row>
    <row r="4" spans="1:3" x14ac:dyDescent="0.5">
      <c r="A4" t="s">
        <v>53</v>
      </c>
      <c r="B4">
        <v>4.2200000000000006</v>
      </c>
      <c r="C4">
        <v>3.4799999999999995</v>
      </c>
    </row>
    <row r="5" spans="1:3" x14ac:dyDescent="0.5">
      <c r="A5" t="s">
        <v>57</v>
      </c>
      <c r="B5">
        <v>4.7E-2</v>
      </c>
      <c r="C5">
        <v>2.0000000000000035E-3</v>
      </c>
    </row>
    <row r="6" spans="1:3" x14ac:dyDescent="0.5">
      <c r="A6" t="s">
        <v>58</v>
      </c>
      <c r="B6">
        <v>5</v>
      </c>
      <c r="C6">
        <v>5</v>
      </c>
    </row>
    <row r="7" spans="1:3" x14ac:dyDescent="0.5">
      <c r="A7" t="s">
        <v>59</v>
      </c>
      <c r="B7">
        <v>0</v>
      </c>
    </row>
    <row r="8" spans="1:3" x14ac:dyDescent="0.5">
      <c r="A8" t="s">
        <v>60</v>
      </c>
      <c r="B8">
        <v>4</v>
      </c>
    </row>
    <row r="9" spans="1:3" x14ac:dyDescent="0.5">
      <c r="A9" t="s">
        <v>61</v>
      </c>
      <c r="B9">
        <v>7.47512882968637</v>
      </c>
    </row>
    <row r="10" spans="1:3" x14ac:dyDescent="0.5">
      <c r="A10" t="s">
        <v>62</v>
      </c>
      <c r="B10">
        <v>8.5611042121672815E-4</v>
      </c>
    </row>
    <row r="11" spans="1:3" x14ac:dyDescent="0.5">
      <c r="A11" t="s">
        <v>63</v>
      </c>
      <c r="B11">
        <v>2.1318467863266499</v>
      </c>
    </row>
    <row r="12" spans="1:3" x14ac:dyDescent="0.5">
      <c r="A12" t="s">
        <v>64</v>
      </c>
      <c r="B12">
        <v>1.7122208424334563E-3</v>
      </c>
    </row>
    <row r="13" spans="1:3" ht="14.7" thickBot="1" x14ac:dyDescent="0.55000000000000004">
      <c r="A13" s="6" t="s">
        <v>65</v>
      </c>
      <c r="B13" s="6">
        <v>2.7764451051977934</v>
      </c>
      <c r="C13" s="6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FF22A9-A1BF-43B2-9972-9EAF795BB13E}">
  <dimension ref="A1:C13"/>
  <sheetViews>
    <sheetView workbookViewId="0">
      <selection activeCell="B10" sqref="B10"/>
    </sheetView>
  </sheetViews>
  <sheetFormatPr defaultRowHeight="14.35" x14ac:dyDescent="0.5"/>
  <sheetData>
    <row r="1" spans="1:3" x14ac:dyDescent="0.5">
      <c r="A1" t="s">
        <v>54</v>
      </c>
    </row>
    <row r="2" spans="1:3" ht="14.7" thickBot="1" x14ac:dyDescent="0.55000000000000004"/>
    <row r="3" spans="1:3" x14ac:dyDescent="0.5">
      <c r="A3" s="7"/>
      <c r="B3" s="7" t="s">
        <v>55</v>
      </c>
      <c r="C3" s="7" t="s">
        <v>56</v>
      </c>
    </row>
    <row r="4" spans="1:3" x14ac:dyDescent="0.5">
      <c r="A4" t="s">
        <v>53</v>
      </c>
      <c r="B4">
        <v>2.8400000000000007</v>
      </c>
      <c r="C4">
        <v>3.4799999999999995</v>
      </c>
    </row>
    <row r="5" spans="1:3" x14ac:dyDescent="0.5">
      <c r="A5" t="s">
        <v>57</v>
      </c>
      <c r="B5">
        <v>0.15299999999999692</v>
      </c>
      <c r="C5">
        <v>2.0000000000000035E-3</v>
      </c>
    </row>
    <row r="6" spans="1:3" x14ac:dyDescent="0.5">
      <c r="A6" t="s">
        <v>58</v>
      </c>
      <c r="B6">
        <v>5</v>
      </c>
      <c r="C6">
        <v>5</v>
      </c>
    </row>
    <row r="7" spans="1:3" x14ac:dyDescent="0.5">
      <c r="A7" t="s">
        <v>59</v>
      </c>
      <c r="B7">
        <v>0</v>
      </c>
    </row>
    <row r="8" spans="1:3" x14ac:dyDescent="0.5">
      <c r="A8" t="s">
        <v>60</v>
      </c>
      <c r="B8">
        <v>4</v>
      </c>
    </row>
    <row r="9" spans="1:3" x14ac:dyDescent="0.5">
      <c r="A9" t="s">
        <v>61</v>
      </c>
      <c r="B9">
        <v>-3.6349557391812444</v>
      </c>
    </row>
    <row r="10" spans="1:3" x14ac:dyDescent="0.5">
      <c r="A10" t="s">
        <v>62</v>
      </c>
      <c r="B10">
        <v>1.1031439382330763E-2</v>
      </c>
    </row>
    <row r="11" spans="1:3" x14ac:dyDescent="0.5">
      <c r="A11" t="s">
        <v>63</v>
      </c>
      <c r="B11">
        <v>2.1318467863266499</v>
      </c>
    </row>
    <row r="12" spans="1:3" x14ac:dyDescent="0.5">
      <c r="A12" t="s">
        <v>64</v>
      </c>
      <c r="B12">
        <v>2.2062878764661526E-2</v>
      </c>
    </row>
    <row r="13" spans="1:3" ht="14.7" thickBot="1" x14ac:dyDescent="0.55000000000000004">
      <c r="A13" s="6" t="s">
        <v>65</v>
      </c>
      <c r="B13" s="6">
        <v>2.7764451051977934</v>
      </c>
      <c r="C13" s="6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DA65D6-213C-42EE-8D53-4BC842B02C96}">
  <dimension ref="A1:C13"/>
  <sheetViews>
    <sheetView workbookViewId="0">
      <selection activeCell="B10" sqref="B10"/>
    </sheetView>
  </sheetViews>
  <sheetFormatPr defaultRowHeight="14.35" x14ac:dyDescent="0.5"/>
  <sheetData>
    <row r="1" spans="1:3" x14ac:dyDescent="0.5">
      <c r="A1" t="s">
        <v>54</v>
      </c>
    </row>
    <row r="2" spans="1:3" ht="14.7" thickBot="1" x14ac:dyDescent="0.55000000000000004"/>
    <row r="3" spans="1:3" x14ac:dyDescent="0.5">
      <c r="A3" s="7"/>
      <c r="B3" s="7" t="s">
        <v>55</v>
      </c>
      <c r="C3" s="7" t="s">
        <v>56</v>
      </c>
    </row>
    <row r="4" spans="1:3" x14ac:dyDescent="0.5">
      <c r="A4" t="s">
        <v>53</v>
      </c>
      <c r="B4">
        <v>28.380000000000003</v>
      </c>
      <c r="C4">
        <v>28</v>
      </c>
    </row>
    <row r="5" spans="1:3" x14ac:dyDescent="0.5">
      <c r="A5" t="s">
        <v>57</v>
      </c>
      <c r="B5">
        <v>6.9999999999999143E-3</v>
      </c>
      <c r="C5">
        <v>6.9850000000000092</v>
      </c>
    </row>
    <row r="6" spans="1:3" x14ac:dyDescent="0.5">
      <c r="A6" t="s">
        <v>58</v>
      </c>
      <c r="B6">
        <v>5</v>
      </c>
      <c r="C6">
        <v>5</v>
      </c>
    </row>
    <row r="7" spans="1:3" x14ac:dyDescent="0.5">
      <c r="A7" t="s">
        <v>59</v>
      </c>
      <c r="B7">
        <v>0</v>
      </c>
    </row>
    <row r="8" spans="1:3" x14ac:dyDescent="0.5">
      <c r="A8" t="s">
        <v>60</v>
      </c>
      <c r="B8">
        <v>4</v>
      </c>
    </row>
    <row r="9" spans="1:3" x14ac:dyDescent="0.5">
      <c r="A9" t="s">
        <v>61</v>
      </c>
      <c r="B9">
        <v>0.32134229345857768</v>
      </c>
    </row>
    <row r="10" spans="1:3" x14ac:dyDescent="0.5">
      <c r="A10" t="s">
        <v>62</v>
      </c>
      <c r="B10">
        <v>0.38202061345955446</v>
      </c>
    </row>
    <row r="11" spans="1:3" x14ac:dyDescent="0.5">
      <c r="A11" t="s">
        <v>63</v>
      </c>
      <c r="B11">
        <v>2.1318467863266499</v>
      </c>
    </row>
    <row r="12" spans="1:3" x14ac:dyDescent="0.5">
      <c r="A12" t="s">
        <v>64</v>
      </c>
      <c r="B12">
        <v>0.76404122691910892</v>
      </c>
    </row>
    <row r="13" spans="1:3" ht="14.7" thickBot="1" x14ac:dyDescent="0.55000000000000004">
      <c r="A13" s="6" t="s">
        <v>65</v>
      </c>
      <c r="B13" s="6">
        <v>2.7764451051977934</v>
      </c>
      <c r="C13" s="6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56F46C-FC2E-4299-A952-553A8EA98D8F}">
  <dimension ref="A1:C13"/>
  <sheetViews>
    <sheetView workbookViewId="0">
      <selection activeCell="B10" sqref="B10"/>
    </sheetView>
  </sheetViews>
  <sheetFormatPr defaultRowHeight="14.35" x14ac:dyDescent="0.5"/>
  <sheetData>
    <row r="1" spans="1:3" x14ac:dyDescent="0.5">
      <c r="A1" t="s">
        <v>54</v>
      </c>
    </row>
    <row r="2" spans="1:3" ht="14.7" thickBot="1" x14ac:dyDescent="0.55000000000000004"/>
    <row r="3" spans="1:3" x14ac:dyDescent="0.5">
      <c r="A3" s="7"/>
      <c r="B3" s="7" t="s">
        <v>55</v>
      </c>
      <c r="C3" s="7" t="s">
        <v>56</v>
      </c>
    </row>
    <row r="4" spans="1:3" x14ac:dyDescent="0.5">
      <c r="A4" t="s">
        <v>53</v>
      </c>
      <c r="B4">
        <v>28</v>
      </c>
      <c r="C4">
        <v>5.94</v>
      </c>
    </row>
    <row r="5" spans="1:3" x14ac:dyDescent="0.5">
      <c r="A5" t="s">
        <v>57</v>
      </c>
      <c r="B5">
        <v>6.9850000000000092</v>
      </c>
      <c r="C5">
        <v>2.9999999999999788E-3</v>
      </c>
    </row>
    <row r="6" spans="1:3" x14ac:dyDescent="0.5">
      <c r="A6" t="s">
        <v>58</v>
      </c>
      <c r="B6">
        <v>5</v>
      </c>
      <c r="C6">
        <v>5</v>
      </c>
    </row>
    <row r="7" spans="1:3" x14ac:dyDescent="0.5">
      <c r="A7" t="s">
        <v>59</v>
      </c>
      <c r="B7">
        <v>0</v>
      </c>
    </row>
    <row r="8" spans="1:3" x14ac:dyDescent="0.5">
      <c r="A8" t="s">
        <v>60</v>
      </c>
      <c r="B8">
        <v>4</v>
      </c>
    </row>
    <row r="9" spans="1:3" x14ac:dyDescent="0.5">
      <c r="A9" t="s">
        <v>61</v>
      </c>
      <c r="B9">
        <v>18.660104094863424</v>
      </c>
    </row>
    <row r="10" spans="1:3" x14ac:dyDescent="0.5">
      <c r="A10" t="s">
        <v>62</v>
      </c>
      <c r="B10">
        <v>2.4277020457641753E-5</v>
      </c>
    </row>
    <row r="11" spans="1:3" x14ac:dyDescent="0.5">
      <c r="A11" t="s">
        <v>63</v>
      </c>
      <c r="B11">
        <v>2.1318467863266499</v>
      </c>
    </row>
    <row r="12" spans="1:3" x14ac:dyDescent="0.5">
      <c r="A12" t="s">
        <v>64</v>
      </c>
      <c r="B12">
        <v>4.8554040915283507E-5</v>
      </c>
    </row>
    <row r="13" spans="1:3" ht="14.7" thickBot="1" x14ac:dyDescent="0.55000000000000004">
      <c r="A13" s="6" t="s">
        <v>65</v>
      </c>
      <c r="B13" s="6">
        <v>2.7764451051977934</v>
      </c>
      <c r="C13" s="6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F95737-70A1-47D9-B420-D840D978899B}">
  <dimension ref="A1:C13"/>
  <sheetViews>
    <sheetView workbookViewId="0">
      <selection activeCell="B10" sqref="B10"/>
    </sheetView>
  </sheetViews>
  <sheetFormatPr defaultRowHeight="14.35" x14ac:dyDescent="0.5"/>
  <sheetData>
    <row r="1" spans="1:3" x14ac:dyDescent="0.5">
      <c r="A1" t="s">
        <v>54</v>
      </c>
    </row>
    <row r="2" spans="1:3" ht="14.7" thickBot="1" x14ac:dyDescent="0.55000000000000004"/>
    <row r="3" spans="1:3" x14ac:dyDescent="0.5">
      <c r="A3" s="7"/>
      <c r="B3" s="7" t="s">
        <v>55</v>
      </c>
      <c r="C3" s="7" t="s">
        <v>56</v>
      </c>
    </row>
    <row r="4" spans="1:3" x14ac:dyDescent="0.5">
      <c r="A4" t="s">
        <v>53</v>
      </c>
      <c r="B4">
        <v>4.4800000000000004</v>
      </c>
      <c r="C4">
        <v>5.94</v>
      </c>
    </row>
    <row r="5" spans="1:3" x14ac:dyDescent="0.5">
      <c r="A5" t="s">
        <v>57</v>
      </c>
      <c r="B5">
        <v>1.3599999999999968E-2</v>
      </c>
      <c r="C5">
        <v>2.9999999999999788E-3</v>
      </c>
    </row>
    <row r="6" spans="1:3" x14ac:dyDescent="0.5">
      <c r="A6" t="s">
        <v>58</v>
      </c>
      <c r="B6">
        <v>6</v>
      </c>
      <c r="C6">
        <v>5</v>
      </c>
    </row>
    <row r="7" spans="1:3" x14ac:dyDescent="0.5">
      <c r="A7" t="s">
        <v>59</v>
      </c>
      <c r="B7">
        <v>0</v>
      </c>
    </row>
    <row r="8" spans="1:3" x14ac:dyDescent="0.5">
      <c r="A8" t="s">
        <v>60</v>
      </c>
      <c r="B8">
        <v>7</v>
      </c>
    </row>
    <row r="9" spans="1:3" x14ac:dyDescent="0.5">
      <c r="A9" t="s">
        <v>61</v>
      </c>
      <c r="B9">
        <v>-27.268688918773481</v>
      </c>
    </row>
    <row r="10" spans="1:3" x14ac:dyDescent="0.5">
      <c r="A10" t="s">
        <v>62</v>
      </c>
      <c r="B10">
        <v>1.1440215898221007E-8</v>
      </c>
    </row>
    <row r="11" spans="1:3" x14ac:dyDescent="0.5">
      <c r="A11" t="s">
        <v>63</v>
      </c>
      <c r="B11">
        <v>1.8945786050900073</v>
      </c>
    </row>
    <row r="12" spans="1:3" x14ac:dyDescent="0.5">
      <c r="A12" t="s">
        <v>64</v>
      </c>
      <c r="B12">
        <v>2.2880431796442014E-8</v>
      </c>
    </row>
    <row r="13" spans="1:3" ht="14.7" thickBot="1" x14ac:dyDescent="0.55000000000000004">
      <c r="A13" s="6" t="s">
        <v>65</v>
      </c>
      <c r="B13" s="6">
        <v>2.3646242515927849</v>
      </c>
      <c r="C13" s="6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CA5DFD-A7CA-4AA5-8101-58BA3D9474E4}">
  <dimension ref="A1:C13"/>
  <sheetViews>
    <sheetView workbookViewId="0">
      <selection activeCell="F24" sqref="F24"/>
    </sheetView>
  </sheetViews>
  <sheetFormatPr defaultRowHeight="14.35" x14ac:dyDescent="0.5"/>
  <sheetData>
    <row r="1" spans="1:3" x14ac:dyDescent="0.5">
      <c r="A1" t="s">
        <v>54</v>
      </c>
    </row>
    <row r="2" spans="1:3" ht="14.7" thickBot="1" x14ac:dyDescent="0.55000000000000004"/>
    <row r="3" spans="1:3" x14ac:dyDescent="0.5">
      <c r="A3" s="7"/>
      <c r="B3" s="7" t="s">
        <v>55</v>
      </c>
      <c r="C3" s="7" t="s">
        <v>56</v>
      </c>
    </row>
    <row r="4" spans="1:3" x14ac:dyDescent="0.5">
      <c r="A4" t="s">
        <v>53</v>
      </c>
      <c r="B4">
        <v>4.4800000000000004</v>
      </c>
      <c r="C4">
        <v>3.62</v>
      </c>
    </row>
    <row r="5" spans="1:3" x14ac:dyDescent="0.5">
      <c r="A5" t="s">
        <v>57</v>
      </c>
      <c r="B5">
        <v>1.699999999999996E-2</v>
      </c>
      <c r="C5">
        <v>1.6999999999999991E-2</v>
      </c>
    </row>
    <row r="6" spans="1:3" x14ac:dyDescent="0.5">
      <c r="A6" t="s">
        <v>58</v>
      </c>
      <c r="B6">
        <v>5</v>
      </c>
      <c r="C6">
        <v>5</v>
      </c>
    </row>
    <row r="7" spans="1:3" x14ac:dyDescent="0.5">
      <c r="A7" t="s">
        <v>59</v>
      </c>
      <c r="B7">
        <v>0</v>
      </c>
    </row>
    <row r="8" spans="1:3" x14ac:dyDescent="0.5">
      <c r="A8" t="s">
        <v>60</v>
      </c>
      <c r="B8">
        <v>8</v>
      </c>
    </row>
    <row r="9" spans="1:3" x14ac:dyDescent="0.5">
      <c r="A9" t="s">
        <v>61</v>
      </c>
      <c r="B9">
        <v>10.429031876562329</v>
      </c>
    </row>
    <row r="10" spans="1:3" x14ac:dyDescent="0.5">
      <c r="A10" t="s">
        <v>62</v>
      </c>
      <c r="B10">
        <v>3.0988813533616967E-6</v>
      </c>
    </row>
    <row r="11" spans="1:3" x14ac:dyDescent="0.5">
      <c r="A11" t="s">
        <v>63</v>
      </c>
      <c r="B11">
        <v>1.8595480375308981</v>
      </c>
    </row>
    <row r="12" spans="1:3" x14ac:dyDescent="0.5">
      <c r="A12" t="s">
        <v>64</v>
      </c>
      <c r="B12">
        <v>6.1977627067233935E-6</v>
      </c>
    </row>
    <row r="13" spans="1:3" ht="14.7" thickBot="1" x14ac:dyDescent="0.55000000000000004">
      <c r="A13" s="6" t="s">
        <v>65</v>
      </c>
      <c r="B13" s="6">
        <v>2.3060041352041671</v>
      </c>
      <c r="C13" s="6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3D63CA-4A7D-4024-867E-895185F33287}">
  <dimension ref="A1:N41"/>
  <sheetViews>
    <sheetView tabSelected="1" zoomScale="80" zoomScaleNormal="80" workbookViewId="0">
      <selection activeCell="A24" sqref="A24"/>
    </sheetView>
  </sheetViews>
  <sheetFormatPr defaultRowHeight="14.35" x14ac:dyDescent="0.5"/>
  <cols>
    <col min="1" max="1" width="64.8203125" bestFit="1" customWidth="1"/>
    <col min="2" max="2" width="25.29296875" bestFit="1" customWidth="1"/>
    <col min="3" max="3" width="31.41015625" bestFit="1" customWidth="1"/>
    <col min="12" max="12" width="23.234375" bestFit="1" customWidth="1"/>
  </cols>
  <sheetData>
    <row r="1" spans="1:14" x14ac:dyDescent="0.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17</v>
      </c>
      <c r="I1" s="1" t="s">
        <v>7</v>
      </c>
      <c r="J1" s="1" t="s">
        <v>8</v>
      </c>
      <c r="K1" s="1" t="s">
        <v>9</v>
      </c>
      <c r="L1" s="1" t="s">
        <v>27</v>
      </c>
      <c r="M1" s="1"/>
      <c r="N1" s="1"/>
    </row>
    <row r="2" spans="1:14" x14ac:dyDescent="0.5">
      <c r="A2" t="s">
        <v>31</v>
      </c>
      <c r="B2">
        <v>3.8</v>
      </c>
      <c r="C2">
        <v>1.2</v>
      </c>
      <c r="D2">
        <v>4.5999999999999996</v>
      </c>
      <c r="E2">
        <v>4.5999999999999996</v>
      </c>
      <c r="F2">
        <v>4.5</v>
      </c>
      <c r="G2">
        <v>4.4000000000000004</v>
      </c>
      <c r="H2">
        <v>4.3</v>
      </c>
      <c r="I2">
        <f t="shared" ref="I2:I3" si="0">AVERAGE(D2:H2)</f>
        <v>4.4800000000000004</v>
      </c>
      <c r="J2">
        <f t="shared" ref="J2:J3" si="1">_xlfn.STDEV.S(D2:H2)</f>
        <v>0.13038404810405282</v>
      </c>
      <c r="K2">
        <v>20.03</v>
      </c>
      <c r="L2">
        <f>C2</f>
        <v>1.2</v>
      </c>
    </row>
    <row r="3" spans="1:14" x14ac:dyDescent="0.5">
      <c r="A3" t="s">
        <v>32</v>
      </c>
      <c r="B3">
        <v>3.8</v>
      </c>
      <c r="C3">
        <v>1.2</v>
      </c>
      <c r="D3">
        <v>5.9</v>
      </c>
      <c r="E3">
        <v>6</v>
      </c>
      <c r="F3">
        <v>5.9</v>
      </c>
      <c r="G3">
        <v>6</v>
      </c>
      <c r="H3">
        <v>5.9</v>
      </c>
      <c r="I3">
        <f t="shared" si="0"/>
        <v>5.94</v>
      </c>
      <c r="J3">
        <f t="shared" si="1"/>
        <v>5.4772255750516419E-2</v>
      </c>
      <c r="K3">
        <v>20.03</v>
      </c>
      <c r="L3">
        <f t="shared" ref="L3:L4" si="2">C3</f>
        <v>1.2</v>
      </c>
    </row>
    <row r="4" spans="1:14" x14ac:dyDescent="0.5">
      <c r="A4" t="s">
        <v>33</v>
      </c>
      <c r="B4">
        <v>3.2</v>
      </c>
      <c r="C4">
        <v>1.2</v>
      </c>
      <c r="D4">
        <v>3.8</v>
      </c>
      <c r="E4">
        <v>3.5</v>
      </c>
      <c r="F4">
        <v>3.7</v>
      </c>
      <c r="G4">
        <v>3.6</v>
      </c>
      <c r="H4">
        <v>3.5</v>
      </c>
      <c r="I4">
        <f>AVERAGE(D4:H4)</f>
        <v>3.62</v>
      </c>
      <c r="J4">
        <f>_xlfn.STDEV.S(D4:H4)</f>
        <v>0.13038404810405294</v>
      </c>
      <c r="K4">
        <v>20.03</v>
      </c>
      <c r="L4">
        <f t="shared" si="2"/>
        <v>1.2</v>
      </c>
    </row>
    <row r="10" spans="1:14" s="2" customFormat="1" x14ac:dyDescent="0.5">
      <c r="A10" s="2" t="s">
        <v>34</v>
      </c>
      <c r="B10" s="2">
        <v>3.8</v>
      </c>
      <c r="C10" s="2">
        <v>1.4</v>
      </c>
      <c r="D10" s="2">
        <v>28.3</v>
      </c>
      <c r="E10" s="2">
        <v>28.5</v>
      </c>
      <c r="F10" s="2">
        <v>28.3</v>
      </c>
      <c r="G10" s="2">
        <v>28.4</v>
      </c>
      <c r="H10" s="2">
        <v>28.4</v>
      </c>
      <c r="I10" s="2">
        <f t="shared" ref="I10:I12" si="3">AVERAGE(D10:H10)</f>
        <v>28.380000000000003</v>
      </c>
      <c r="J10" s="2">
        <f t="shared" ref="J10:J12" si="4">_xlfn.STDEV.S(D10:H10)</f>
        <v>8.366600265340704E-2</v>
      </c>
      <c r="K10">
        <v>20.03</v>
      </c>
      <c r="L10" s="2">
        <v>1.7</v>
      </c>
    </row>
    <row r="11" spans="1:14" s="2" customFormat="1" x14ac:dyDescent="0.5">
      <c r="A11" s="2" t="s">
        <v>35</v>
      </c>
      <c r="B11" s="2">
        <v>3.8</v>
      </c>
      <c r="C11" s="2">
        <v>1.4</v>
      </c>
      <c r="D11" s="2">
        <v>32.700000000000003</v>
      </c>
      <c r="E11" s="2">
        <v>26.9</v>
      </c>
      <c r="F11" s="2">
        <v>27.2</v>
      </c>
      <c r="G11" s="2">
        <v>26.8</v>
      </c>
      <c r="H11" s="2">
        <v>26.4</v>
      </c>
      <c r="I11" s="2">
        <f t="shared" si="3"/>
        <v>28</v>
      </c>
      <c r="J11" s="2">
        <f t="shared" si="4"/>
        <v>2.6429150572805038</v>
      </c>
      <c r="K11">
        <v>20.03</v>
      </c>
      <c r="L11" s="2">
        <v>1.7</v>
      </c>
    </row>
    <row r="12" spans="1:14" s="2" customFormat="1" x14ac:dyDescent="0.5">
      <c r="A12" s="2" t="s">
        <v>36</v>
      </c>
      <c r="B12" s="2">
        <v>3.9</v>
      </c>
      <c r="C12" s="4" t="s">
        <v>16</v>
      </c>
      <c r="D12" s="2">
        <v>71.3</v>
      </c>
      <c r="E12" s="2">
        <v>79.900000000000006</v>
      </c>
      <c r="F12" s="2">
        <v>67.099999999999994</v>
      </c>
      <c r="G12" s="2">
        <v>63.7</v>
      </c>
      <c r="H12" s="2">
        <v>59.5</v>
      </c>
      <c r="I12" s="2">
        <f t="shared" si="3"/>
        <v>68.3</v>
      </c>
      <c r="J12" s="2">
        <f t="shared" si="4"/>
        <v>7.8038452060507035</v>
      </c>
      <c r="K12">
        <v>20.03</v>
      </c>
      <c r="L12" s="2" t="s">
        <v>29</v>
      </c>
    </row>
    <row r="19" spans="1:1" x14ac:dyDescent="0.5">
      <c r="A19" t="s">
        <v>24</v>
      </c>
    </row>
    <row r="20" spans="1:1" x14ac:dyDescent="0.5">
      <c r="A20" t="s">
        <v>25</v>
      </c>
    </row>
    <row r="21" spans="1:1" x14ac:dyDescent="0.5">
      <c r="A21" t="s">
        <v>26</v>
      </c>
    </row>
    <row r="30" spans="1:1" x14ac:dyDescent="0.5">
      <c r="A30" s="1" t="s">
        <v>10</v>
      </c>
    </row>
    <row r="33" spans="1:1" x14ac:dyDescent="0.5">
      <c r="A33" t="s">
        <v>11</v>
      </c>
    </row>
    <row r="34" spans="1:1" x14ac:dyDescent="0.5">
      <c r="A34" t="s">
        <v>30</v>
      </c>
    </row>
    <row r="35" spans="1:1" x14ac:dyDescent="0.5">
      <c r="A35" t="s">
        <v>19</v>
      </c>
    </row>
    <row r="36" spans="1:1" x14ac:dyDescent="0.5">
      <c r="A36" t="s">
        <v>13</v>
      </c>
    </row>
    <row r="40" spans="1:1" x14ac:dyDescent="0.5">
      <c r="A40" t="s">
        <v>20</v>
      </c>
    </row>
    <row r="41" spans="1:1" x14ac:dyDescent="0.5">
      <c r="A41" t="s">
        <v>21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DB391A-338E-4013-B2CD-2B05732EB07B}">
  <dimension ref="A1:C13"/>
  <sheetViews>
    <sheetView workbookViewId="0">
      <selection activeCell="B10" sqref="B10"/>
    </sheetView>
  </sheetViews>
  <sheetFormatPr defaultRowHeight="14.35" x14ac:dyDescent="0.5"/>
  <sheetData>
    <row r="1" spans="1:3" x14ac:dyDescent="0.5">
      <c r="A1" t="s">
        <v>54</v>
      </c>
    </row>
    <row r="2" spans="1:3" ht="14.7" thickBot="1" x14ac:dyDescent="0.55000000000000004"/>
    <row r="3" spans="1:3" x14ac:dyDescent="0.5">
      <c r="A3" s="7"/>
      <c r="B3" s="7" t="s">
        <v>55</v>
      </c>
      <c r="C3" s="7" t="s">
        <v>56</v>
      </c>
    </row>
    <row r="4" spans="1:3" x14ac:dyDescent="0.5">
      <c r="A4" t="s">
        <v>53</v>
      </c>
      <c r="B4">
        <v>38.86</v>
      </c>
      <c r="C4">
        <v>76.059999999999988</v>
      </c>
    </row>
    <row r="5" spans="1:3" x14ac:dyDescent="0.5">
      <c r="A5" t="s">
        <v>57</v>
      </c>
      <c r="B5">
        <v>2.6880000000000037</v>
      </c>
      <c r="C5">
        <v>14.263000000000003</v>
      </c>
    </row>
    <row r="6" spans="1:3" x14ac:dyDescent="0.5">
      <c r="A6" t="s">
        <v>58</v>
      </c>
      <c r="B6">
        <v>5</v>
      </c>
      <c r="C6">
        <v>5</v>
      </c>
    </row>
    <row r="7" spans="1:3" x14ac:dyDescent="0.5">
      <c r="A7" t="s">
        <v>59</v>
      </c>
      <c r="B7">
        <v>0</v>
      </c>
    </row>
    <row r="8" spans="1:3" x14ac:dyDescent="0.5">
      <c r="A8" t="s">
        <v>60</v>
      </c>
      <c r="B8">
        <v>5</v>
      </c>
    </row>
    <row r="9" spans="1:3" x14ac:dyDescent="0.5">
      <c r="A9" t="s">
        <v>61</v>
      </c>
      <c r="B9">
        <v>-20.203670643585657</v>
      </c>
    </row>
    <row r="10" spans="1:3" x14ac:dyDescent="0.5">
      <c r="A10" t="s">
        <v>62</v>
      </c>
      <c r="B10">
        <v>2.7465657265315543E-6</v>
      </c>
    </row>
    <row r="11" spans="1:3" x14ac:dyDescent="0.5">
      <c r="A11" t="s">
        <v>63</v>
      </c>
      <c r="B11">
        <v>2.0150483733330233</v>
      </c>
    </row>
    <row r="12" spans="1:3" x14ac:dyDescent="0.5">
      <c r="A12" t="s">
        <v>64</v>
      </c>
      <c r="B12">
        <v>5.4931314530631087E-6</v>
      </c>
    </row>
    <row r="13" spans="1:3" ht="14.7" thickBot="1" x14ac:dyDescent="0.55000000000000004">
      <c r="A13" s="6" t="s">
        <v>65</v>
      </c>
      <c r="B13" s="6">
        <v>2.570581835636315</v>
      </c>
      <c r="C13" s="6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D32592-0F51-4258-B98E-23BEBD1485BD}">
  <dimension ref="A1:C13"/>
  <sheetViews>
    <sheetView workbookViewId="0">
      <selection activeCell="B10" sqref="B10"/>
    </sheetView>
  </sheetViews>
  <sheetFormatPr defaultRowHeight="14.35" x14ac:dyDescent="0.5"/>
  <sheetData>
    <row r="1" spans="1:3" x14ac:dyDescent="0.5">
      <c r="A1" t="s">
        <v>54</v>
      </c>
    </row>
    <row r="2" spans="1:3" ht="14.7" thickBot="1" x14ac:dyDescent="0.55000000000000004"/>
    <row r="3" spans="1:3" x14ac:dyDescent="0.5">
      <c r="A3" s="7"/>
      <c r="B3" s="7" t="s">
        <v>55</v>
      </c>
      <c r="C3" s="7" t="s">
        <v>56</v>
      </c>
    </row>
    <row r="4" spans="1:3" x14ac:dyDescent="0.5">
      <c r="A4" t="s">
        <v>53</v>
      </c>
      <c r="B4">
        <v>38.86</v>
      </c>
      <c r="C4">
        <v>18.28</v>
      </c>
    </row>
    <row r="5" spans="1:3" x14ac:dyDescent="0.5">
      <c r="A5" t="s">
        <v>57</v>
      </c>
      <c r="B5">
        <v>2.6880000000000037</v>
      </c>
      <c r="C5">
        <v>0.77700000000000047</v>
      </c>
    </row>
    <row r="6" spans="1:3" x14ac:dyDescent="0.5">
      <c r="A6" t="s">
        <v>58</v>
      </c>
      <c r="B6">
        <v>5</v>
      </c>
      <c r="C6">
        <v>5</v>
      </c>
    </row>
    <row r="7" spans="1:3" x14ac:dyDescent="0.5">
      <c r="A7" t="s">
        <v>59</v>
      </c>
      <c r="B7">
        <v>0</v>
      </c>
    </row>
    <row r="8" spans="1:3" x14ac:dyDescent="0.5">
      <c r="A8" t="s">
        <v>60</v>
      </c>
      <c r="B8">
        <v>6</v>
      </c>
    </row>
    <row r="9" spans="1:3" x14ac:dyDescent="0.5">
      <c r="A9" t="s">
        <v>61</v>
      </c>
      <c r="B9">
        <v>24.721723976366121</v>
      </c>
    </row>
    <row r="10" spans="1:3" x14ac:dyDescent="0.5">
      <c r="A10" t="s">
        <v>62</v>
      </c>
      <c r="B10">
        <v>1.4409950429021278E-7</v>
      </c>
    </row>
    <row r="11" spans="1:3" x14ac:dyDescent="0.5">
      <c r="A11" t="s">
        <v>63</v>
      </c>
      <c r="B11">
        <v>1.9431802805153031</v>
      </c>
    </row>
    <row r="12" spans="1:3" x14ac:dyDescent="0.5">
      <c r="A12" t="s">
        <v>64</v>
      </c>
      <c r="B12">
        <v>2.8819900858042557E-7</v>
      </c>
    </row>
    <row r="13" spans="1:3" ht="14.7" thickBot="1" x14ac:dyDescent="0.55000000000000004">
      <c r="A13" s="6" t="s">
        <v>65</v>
      </c>
      <c r="B13" s="6">
        <v>2.4469118511449697</v>
      </c>
      <c r="C13" s="6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E05D39-DEB9-43FC-AD7F-948E99A79A09}">
  <dimension ref="A1:C13"/>
  <sheetViews>
    <sheetView workbookViewId="0">
      <selection activeCell="B10" sqref="B10"/>
    </sheetView>
  </sheetViews>
  <sheetFormatPr defaultRowHeight="14.35" x14ac:dyDescent="0.5"/>
  <sheetData>
    <row r="1" spans="1:3" x14ac:dyDescent="0.5">
      <c r="A1" t="s">
        <v>54</v>
      </c>
    </row>
    <row r="2" spans="1:3" ht="14.7" thickBot="1" x14ac:dyDescent="0.55000000000000004"/>
    <row r="3" spans="1:3" x14ac:dyDescent="0.5">
      <c r="A3" s="7"/>
      <c r="B3" s="7" t="s">
        <v>55</v>
      </c>
      <c r="C3" s="7" t="s">
        <v>56</v>
      </c>
    </row>
    <row r="4" spans="1:3" x14ac:dyDescent="0.5">
      <c r="A4" t="s">
        <v>53</v>
      </c>
      <c r="B4">
        <v>14.48</v>
      </c>
      <c r="C4">
        <v>18.28</v>
      </c>
    </row>
    <row r="5" spans="1:3" x14ac:dyDescent="0.5">
      <c r="A5" t="s">
        <v>57</v>
      </c>
      <c r="B5">
        <v>0.5169999999999999</v>
      </c>
      <c r="C5">
        <v>0.77700000000000047</v>
      </c>
    </row>
    <row r="6" spans="1:3" x14ac:dyDescent="0.5">
      <c r="A6" t="s">
        <v>58</v>
      </c>
      <c r="B6">
        <v>5</v>
      </c>
      <c r="C6">
        <v>5</v>
      </c>
    </row>
    <row r="7" spans="1:3" x14ac:dyDescent="0.5">
      <c r="A7" t="s">
        <v>59</v>
      </c>
      <c r="B7">
        <v>0</v>
      </c>
    </row>
    <row r="8" spans="1:3" x14ac:dyDescent="0.5">
      <c r="A8" t="s">
        <v>60</v>
      </c>
      <c r="B8">
        <v>8</v>
      </c>
    </row>
    <row r="9" spans="1:3" x14ac:dyDescent="0.5">
      <c r="A9" t="s">
        <v>61</v>
      </c>
      <c r="B9">
        <v>-7.4696707727221394</v>
      </c>
    </row>
    <row r="10" spans="1:3" x14ac:dyDescent="0.5">
      <c r="A10" t="s">
        <v>62</v>
      </c>
      <c r="B10">
        <v>3.5649500560769792E-5</v>
      </c>
    </row>
    <row r="11" spans="1:3" x14ac:dyDescent="0.5">
      <c r="A11" t="s">
        <v>63</v>
      </c>
      <c r="B11">
        <v>1.8595480375308981</v>
      </c>
    </row>
    <row r="12" spans="1:3" x14ac:dyDescent="0.5">
      <c r="A12" t="s">
        <v>64</v>
      </c>
      <c r="B12">
        <v>7.1299001121539584E-5</v>
      </c>
    </row>
    <row r="13" spans="1:3" ht="14.7" thickBot="1" x14ac:dyDescent="0.55000000000000004">
      <c r="A13" s="6" t="s">
        <v>65</v>
      </c>
      <c r="B13" s="6">
        <v>2.3060041352041671</v>
      </c>
      <c r="C13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t-tests1</vt:lpstr>
      <vt:lpstr>t-tests2</vt:lpstr>
      <vt:lpstr>t-tests3</vt:lpstr>
      <vt:lpstr>t-tests4</vt:lpstr>
      <vt:lpstr>t-tests5</vt:lpstr>
      <vt:lpstr>20 cP 200 mmHg tests</vt:lpstr>
      <vt:lpstr>t-tests10</vt:lpstr>
      <vt:lpstr>t-tests11</vt:lpstr>
      <vt:lpstr>t-tests12</vt:lpstr>
      <vt:lpstr>t-tests13</vt:lpstr>
      <vt:lpstr>531 cP 200 mmHg tests</vt:lpstr>
      <vt:lpstr>Statistical Ranking</vt:lpstr>
      <vt:lpstr>t-tests6</vt:lpstr>
      <vt:lpstr>t-tests7</vt:lpstr>
      <vt:lpstr>t-tests8</vt:lpstr>
      <vt:lpstr>t-tests9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Benjamin</dc:creator>
  <cp:lastModifiedBy>Benjamin</cp:lastModifiedBy>
  <dcterms:created xsi:type="dcterms:W3CDTF">2023-07-28T19:46:30Z</dcterms:created>
  <dcterms:modified xsi:type="dcterms:W3CDTF">2023-08-21T18:55:51Z</dcterms:modified>
</cp:coreProperties>
</file>