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C:\Users\rculver\Desktop\Financial Packet\"/>
    </mc:Choice>
  </mc:AlternateContent>
  <xr:revisionPtr revIDLastSave="0" documentId="8_{740743C8-A651-46E2-9BC4-78A622886B0D}" xr6:coauthVersionLast="40" xr6:coauthVersionMax="40" xr10:uidLastSave="{00000000-0000-0000-0000-000000000000}"/>
  <bookViews>
    <workbookView xWindow="-120" yWindow="-120" windowWidth="24240" windowHeight="13140" tabRatio="738" firstSheet="1" activeTab="2" xr2:uid="{00000000-000D-0000-FFFF-FFFF00000000}"/>
  </bookViews>
  <sheets>
    <sheet name="INTRO" sheetId="57" r:id="rId1"/>
    <sheet name="Chart of Accounts" sheetId="65" r:id="rId2"/>
    <sheet name="Budget vs. Actual 1" sheetId="99" r:id="rId3"/>
    <sheet name="Summary by Month" sheetId="63" r:id="rId4"/>
    <sheet name="GL-Jan" sheetId="16" r:id="rId5"/>
    <sheet name="P&amp;L Jan" sheetId="14" r:id="rId6"/>
    <sheet name="GL-Feb (2)" sheetId="71" r:id="rId7"/>
    <sheet name="P&amp;L Feb (2)" sheetId="72" r:id="rId8"/>
    <sheet name="GL-Mar (2)" sheetId="73" r:id="rId9"/>
    <sheet name="P&amp;L Mar (2)" sheetId="74" r:id="rId10"/>
    <sheet name="P&amp;L 1st Qtr" sheetId="75" r:id="rId11"/>
    <sheet name="GL-Apr (2)" sheetId="76" r:id="rId12"/>
    <sheet name="P&amp;L Apr (2)" sheetId="77" r:id="rId13"/>
    <sheet name="GL-May (2)" sheetId="78" r:id="rId14"/>
    <sheet name="P&amp;L May (2)" sheetId="79" r:id="rId15"/>
    <sheet name="GL-June (2)" sheetId="80" r:id="rId16"/>
    <sheet name="P&amp;L June (2)" sheetId="81" r:id="rId17"/>
    <sheet name="P&amp;L 2nd QTR YTD" sheetId="82" r:id="rId18"/>
    <sheet name="GL-July (2)" sheetId="83" r:id="rId19"/>
    <sheet name="P&amp;L July (2)" sheetId="84" r:id="rId20"/>
    <sheet name="GL-Aug (2)" sheetId="85" r:id="rId21"/>
    <sheet name="P&amp;L Aug (2)" sheetId="86" r:id="rId22"/>
    <sheet name="GL-Sept (2)" sheetId="87" r:id="rId23"/>
    <sheet name="P&amp;L Sept (2)" sheetId="88" r:id="rId24"/>
    <sheet name="P&amp;L YTD 3rd QTR " sheetId="89" r:id="rId25"/>
    <sheet name="GL-Oct (2)" sheetId="90" r:id="rId26"/>
    <sheet name="P&amp;L Oct (2)" sheetId="91" r:id="rId27"/>
    <sheet name="GL-Nov (2)" sheetId="92" r:id="rId28"/>
    <sheet name="P&amp;L Nov (2)" sheetId="93" r:id="rId29"/>
    <sheet name="GL-Dec (2)" sheetId="94" r:id="rId30"/>
    <sheet name="P&amp;L Dec (2)" sheetId="95" r:id="rId31"/>
    <sheet name="P&amp;L YTD 4th QTR " sheetId="96" r:id="rId32"/>
    <sheet name="Sheet1" sheetId="69" r:id="rId33"/>
    <sheet name="Sheet2" sheetId="70" r:id="rId34"/>
  </sheets>
  <definedNames>
    <definedName name="_xlnm.Print_Titles" localSheetId="11">'GL-Apr (2)'!$5:$5</definedName>
    <definedName name="_xlnm.Print_Titles" localSheetId="20">'GL-Aug (2)'!$5:$5</definedName>
    <definedName name="_xlnm.Print_Titles" localSheetId="29">'GL-Dec (2)'!$5:$5</definedName>
    <definedName name="_xlnm.Print_Titles" localSheetId="6">'GL-Feb (2)'!$5:$5</definedName>
    <definedName name="_xlnm.Print_Titles" localSheetId="4">'GL-Jan'!$5:$5</definedName>
    <definedName name="_xlnm.Print_Titles" localSheetId="18">'GL-July (2)'!$5:$5</definedName>
    <definedName name="_xlnm.Print_Titles" localSheetId="15">'GL-June (2)'!$5:$5</definedName>
    <definedName name="_xlnm.Print_Titles" localSheetId="8">'GL-Mar (2)'!$5:$5</definedName>
    <definedName name="_xlnm.Print_Titles" localSheetId="13">'GL-May (2)'!$5:$5</definedName>
    <definedName name="_xlnm.Print_Titles" localSheetId="27">'GL-Nov (2)'!$5:$5</definedName>
    <definedName name="_xlnm.Print_Titles" localSheetId="25">'GL-Oct (2)'!$5:$5</definedName>
    <definedName name="_xlnm.Print_Titles" localSheetId="22">'GL-Sept (2)'!$5:$5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34" i="78" l="1"/>
  <c r="A334" i="78"/>
  <c r="C42" i="99"/>
  <c r="F51" i="99"/>
  <c r="C19" i="99"/>
  <c r="E51" i="99"/>
  <c r="E20" i="99"/>
  <c r="F20" i="99"/>
  <c r="D20" i="99"/>
  <c r="C50" i="99"/>
  <c r="B50" i="99"/>
  <c r="C49" i="99"/>
  <c r="B49" i="99"/>
  <c r="C48" i="99"/>
  <c r="B48" i="99"/>
  <c r="C47" i="99"/>
  <c r="B47" i="99"/>
  <c r="C46" i="99"/>
  <c r="B46" i="99"/>
  <c r="C45" i="99"/>
  <c r="B45" i="99"/>
  <c r="C44" i="99"/>
  <c r="B44" i="99"/>
  <c r="C43" i="99"/>
  <c r="B43" i="99"/>
  <c r="B42" i="99"/>
  <c r="C41" i="99"/>
  <c r="B41" i="99"/>
  <c r="C40" i="99"/>
  <c r="B40" i="99"/>
  <c r="C39" i="99"/>
  <c r="B39" i="99"/>
  <c r="C38" i="99"/>
  <c r="B38" i="99"/>
  <c r="C37" i="99"/>
  <c r="B37" i="99"/>
  <c r="C36" i="99"/>
  <c r="B36" i="99"/>
  <c r="C35" i="99"/>
  <c r="B35" i="99"/>
  <c r="C34" i="99"/>
  <c r="B34" i="99"/>
  <c r="C33" i="99"/>
  <c r="B33" i="99"/>
  <c r="C32" i="99"/>
  <c r="B32" i="99"/>
  <c r="C31" i="99"/>
  <c r="B31" i="99"/>
  <c r="C30" i="99"/>
  <c r="B30" i="99"/>
  <c r="C29" i="99"/>
  <c r="B29" i="99"/>
  <c r="C28" i="99"/>
  <c r="B28" i="99"/>
  <c r="C27" i="99"/>
  <c r="B27" i="99"/>
  <c r="C26" i="99"/>
  <c r="B26" i="99"/>
  <c r="C25" i="99"/>
  <c r="B25" i="99"/>
  <c r="C24" i="99"/>
  <c r="B24" i="99"/>
  <c r="C23" i="99"/>
  <c r="B23" i="99"/>
  <c r="B19" i="99"/>
  <c r="C18" i="99"/>
  <c r="B18" i="99"/>
  <c r="C17" i="99"/>
  <c r="B17" i="99"/>
  <c r="C16" i="99"/>
  <c r="B16" i="99"/>
  <c r="C15" i="99"/>
  <c r="B15" i="99"/>
  <c r="C14" i="99"/>
  <c r="B14" i="99"/>
  <c r="C13" i="99"/>
  <c r="B13" i="99"/>
  <c r="C12" i="99"/>
  <c r="B12" i="99"/>
  <c r="C11" i="99"/>
  <c r="B11" i="99"/>
  <c r="B10" i="99"/>
  <c r="A2" i="99"/>
  <c r="A3" i="63"/>
  <c r="A2" i="14"/>
  <c r="A2" i="72"/>
  <c r="A2" i="74"/>
  <c r="A2" i="75"/>
  <c r="A2" i="77"/>
  <c r="A2" i="79"/>
  <c r="A2" i="81"/>
  <c r="A2" i="82"/>
  <c r="A2" i="84"/>
  <c r="A2" i="86"/>
  <c r="A2" i="88"/>
  <c r="A2" i="89"/>
  <c r="A2" i="91"/>
  <c r="A2" i="93"/>
  <c r="A2" i="95"/>
  <c r="A2" i="96"/>
  <c r="A2" i="63"/>
  <c r="D30" i="63"/>
  <c r="D31" i="63"/>
  <c r="D32" i="63"/>
  <c r="B10" i="63"/>
  <c r="B11" i="63"/>
  <c r="B12" i="63"/>
  <c r="B13" i="63"/>
  <c r="B14" i="63"/>
  <c r="B15" i="63"/>
  <c r="B16" i="63"/>
  <c r="B17" i="63"/>
  <c r="A10" i="63"/>
  <c r="A11" i="63"/>
  <c r="A12" i="63"/>
  <c r="A13" i="63"/>
  <c r="A14" i="63"/>
  <c r="A15" i="63"/>
  <c r="A16" i="63"/>
  <c r="A17" i="63"/>
  <c r="B9" i="63"/>
  <c r="A9" i="63"/>
  <c r="B10" i="14"/>
  <c r="B334" i="94"/>
  <c r="A334" i="94"/>
  <c r="B334" i="92"/>
  <c r="A334" i="92"/>
  <c r="B334" i="90"/>
  <c r="A334" i="90"/>
  <c r="B334" i="87"/>
  <c r="A334" i="87"/>
  <c r="B334" i="85"/>
  <c r="A334" i="85"/>
  <c r="B334" i="83"/>
  <c r="A334" i="83"/>
  <c r="B334" i="80"/>
  <c r="A334" i="80"/>
  <c r="B334" i="76"/>
  <c r="A334" i="76"/>
  <c r="B334" i="73"/>
  <c r="A334" i="73"/>
  <c r="B334" i="71"/>
  <c r="A334" i="71"/>
  <c r="B334" i="16"/>
  <c r="A334" i="16"/>
  <c r="G8" i="96"/>
  <c r="G8" i="89"/>
  <c r="G8" i="82"/>
  <c r="G8" i="75"/>
  <c r="C50" i="96"/>
  <c r="B50" i="96"/>
  <c r="C49" i="96"/>
  <c r="B49" i="96"/>
  <c r="C48" i="96"/>
  <c r="B48" i="96"/>
  <c r="C47" i="96"/>
  <c r="B47" i="96"/>
  <c r="C46" i="96"/>
  <c r="B46" i="96"/>
  <c r="C45" i="96"/>
  <c r="B45" i="96"/>
  <c r="C44" i="96"/>
  <c r="B44" i="96"/>
  <c r="C43" i="96"/>
  <c r="B43" i="96"/>
  <c r="C42" i="96"/>
  <c r="B42" i="96"/>
  <c r="C41" i="96"/>
  <c r="B41" i="96"/>
  <c r="C40" i="96"/>
  <c r="B40" i="96"/>
  <c r="C39" i="96"/>
  <c r="B39" i="96"/>
  <c r="C38" i="96"/>
  <c r="B38" i="96"/>
  <c r="C37" i="96"/>
  <c r="B37" i="96"/>
  <c r="C36" i="96"/>
  <c r="B36" i="96"/>
  <c r="C35" i="96"/>
  <c r="B35" i="96"/>
  <c r="C34" i="96"/>
  <c r="B34" i="96"/>
  <c r="C33" i="96"/>
  <c r="B33" i="96"/>
  <c r="C32" i="96"/>
  <c r="B32" i="96"/>
  <c r="C31" i="96"/>
  <c r="B31" i="96"/>
  <c r="C30" i="96"/>
  <c r="B30" i="96"/>
  <c r="C29" i="96"/>
  <c r="B29" i="96"/>
  <c r="C28" i="96"/>
  <c r="B28" i="96"/>
  <c r="C27" i="96"/>
  <c r="B27" i="96"/>
  <c r="C26" i="96"/>
  <c r="B26" i="96"/>
  <c r="C25" i="96"/>
  <c r="B25" i="96"/>
  <c r="C24" i="96"/>
  <c r="B24" i="96"/>
  <c r="C23" i="96"/>
  <c r="B23" i="96"/>
  <c r="C19" i="96"/>
  <c r="B19" i="96"/>
  <c r="C18" i="96"/>
  <c r="B18" i="96"/>
  <c r="C17" i="96"/>
  <c r="B17" i="96"/>
  <c r="C16" i="96"/>
  <c r="B16" i="96"/>
  <c r="C15" i="96"/>
  <c r="B15" i="96"/>
  <c r="C14" i="96"/>
  <c r="B14" i="96"/>
  <c r="C13" i="96"/>
  <c r="B13" i="96"/>
  <c r="C12" i="96"/>
  <c r="B12" i="96"/>
  <c r="C11" i="96"/>
  <c r="B11" i="96"/>
  <c r="C50" i="95"/>
  <c r="B50" i="95"/>
  <c r="C49" i="95"/>
  <c r="B49" i="95"/>
  <c r="C48" i="95"/>
  <c r="B48" i="95"/>
  <c r="C47" i="95"/>
  <c r="B47" i="95"/>
  <c r="C46" i="95"/>
  <c r="B46" i="95"/>
  <c r="C45" i="95"/>
  <c r="B45" i="95"/>
  <c r="C44" i="95"/>
  <c r="B44" i="95"/>
  <c r="C43" i="95"/>
  <c r="B43" i="95"/>
  <c r="C42" i="95"/>
  <c r="B42" i="95"/>
  <c r="C41" i="95"/>
  <c r="B41" i="95"/>
  <c r="C40" i="95"/>
  <c r="B40" i="95"/>
  <c r="C39" i="95"/>
  <c r="B39" i="95"/>
  <c r="C38" i="95"/>
  <c r="B38" i="95"/>
  <c r="C37" i="95"/>
  <c r="B37" i="95"/>
  <c r="C36" i="95"/>
  <c r="B36" i="95"/>
  <c r="C35" i="95"/>
  <c r="B35" i="95"/>
  <c r="C34" i="95"/>
  <c r="B34" i="95"/>
  <c r="C33" i="95"/>
  <c r="B33" i="95"/>
  <c r="C32" i="95"/>
  <c r="B32" i="95"/>
  <c r="C31" i="95"/>
  <c r="B31" i="95"/>
  <c r="C30" i="95"/>
  <c r="B30" i="95"/>
  <c r="C29" i="95"/>
  <c r="B29" i="95"/>
  <c r="C28" i="95"/>
  <c r="B28" i="95"/>
  <c r="C27" i="95"/>
  <c r="B27" i="95"/>
  <c r="C26" i="95"/>
  <c r="B26" i="95"/>
  <c r="C25" i="95"/>
  <c r="B25" i="95"/>
  <c r="C24" i="95"/>
  <c r="B24" i="95"/>
  <c r="C23" i="95"/>
  <c r="B23" i="95"/>
  <c r="C19" i="95"/>
  <c r="B19" i="95"/>
  <c r="C18" i="95"/>
  <c r="B18" i="95"/>
  <c r="C17" i="95"/>
  <c r="B17" i="95"/>
  <c r="C16" i="95"/>
  <c r="B16" i="95"/>
  <c r="C15" i="95"/>
  <c r="B15" i="95"/>
  <c r="C14" i="95"/>
  <c r="B14" i="95"/>
  <c r="C13" i="95"/>
  <c r="B13" i="95"/>
  <c r="C12" i="95"/>
  <c r="B12" i="95"/>
  <c r="C11" i="95"/>
  <c r="B11" i="95"/>
  <c r="E340" i="94"/>
  <c r="D340" i="94"/>
  <c r="E50" i="95"/>
  <c r="N48" i="63"/>
  <c r="E331" i="94"/>
  <c r="D331" i="94"/>
  <c r="B325" i="94"/>
  <c r="A325" i="94"/>
  <c r="E322" i="94"/>
  <c r="D322" i="94"/>
  <c r="E48" i="95"/>
  <c r="N46" i="63" s="1"/>
  <c r="B316" i="94"/>
  <c r="A316" i="94"/>
  <c r="E313" i="94"/>
  <c r="D313" i="94"/>
  <c r="E47" i="95"/>
  <c r="N45" i="63" s="1"/>
  <c r="B307" i="94"/>
  <c r="A307" i="94"/>
  <c r="E304" i="94"/>
  <c r="D304" i="94"/>
  <c r="E46" i="95" s="1"/>
  <c r="N44" i="63" s="1"/>
  <c r="B298" i="94"/>
  <c r="A298" i="94"/>
  <c r="E295" i="94"/>
  <c r="D295" i="94"/>
  <c r="E45" i="95"/>
  <c r="N43" i="63" s="1"/>
  <c r="B289" i="94"/>
  <c r="A289" i="94"/>
  <c r="E286" i="94"/>
  <c r="D286" i="94"/>
  <c r="E44" i="95" s="1"/>
  <c r="N42" i="63" s="1"/>
  <c r="B280" i="94"/>
  <c r="A280" i="94"/>
  <c r="E277" i="94"/>
  <c r="D277" i="94"/>
  <c r="E43" i="95"/>
  <c r="N41" i="63" s="1"/>
  <c r="B271" i="94"/>
  <c r="A271" i="94"/>
  <c r="E268" i="94"/>
  <c r="D268" i="94"/>
  <c r="E42" i="95"/>
  <c r="N40" i="63" s="1"/>
  <c r="B262" i="94"/>
  <c r="A262" i="94"/>
  <c r="E259" i="94"/>
  <c r="D259" i="94"/>
  <c r="B253" i="94"/>
  <c r="A253" i="94"/>
  <c r="E250" i="94"/>
  <c r="D250" i="94"/>
  <c r="E40" i="95"/>
  <c r="N38" i="63"/>
  <c r="B244" i="94"/>
  <c r="A244" i="94"/>
  <c r="E241" i="94"/>
  <c r="D241" i="94"/>
  <c r="E39" i="95"/>
  <c r="N37" i="63"/>
  <c r="B235" i="94"/>
  <c r="A235" i="94"/>
  <c r="E232" i="94"/>
  <c r="D232" i="94"/>
  <c r="E38" i="95"/>
  <c r="N36" i="63"/>
  <c r="B226" i="94"/>
  <c r="A226" i="94"/>
  <c r="E223" i="94"/>
  <c r="D223" i="94"/>
  <c r="E37" i="95"/>
  <c r="N35" i="63"/>
  <c r="B217" i="94"/>
  <c r="A217" i="94"/>
  <c r="E214" i="94"/>
  <c r="D214" i="94"/>
  <c r="E36" i="95"/>
  <c r="N34" i="63"/>
  <c r="B208" i="94"/>
  <c r="A208" i="94"/>
  <c r="E205" i="94"/>
  <c r="D205" i="94"/>
  <c r="E35" i="95"/>
  <c r="N33" i="63"/>
  <c r="B199" i="94"/>
  <c r="A199" i="94"/>
  <c r="E196" i="94"/>
  <c r="D196" i="94"/>
  <c r="E34" i="95"/>
  <c r="N32" i="63"/>
  <c r="B190" i="94"/>
  <c r="A190" i="94"/>
  <c r="E187" i="94"/>
  <c r="D187" i="94"/>
  <c r="B181" i="94"/>
  <c r="A181" i="94"/>
  <c r="E178" i="94"/>
  <c r="D178" i="94"/>
  <c r="E32" i="95" s="1"/>
  <c r="N30" i="63" s="1"/>
  <c r="B172" i="94"/>
  <c r="A172" i="94"/>
  <c r="E169" i="94"/>
  <c r="D169" i="94"/>
  <c r="B163" i="94"/>
  <c r="A163" i="94"/>
  <c r="E160" i="94"/>
  <c r="D160" i="94"/>
  <c r="B154" i="94"/>
  <c r="A154" i="94"/>
  <c r="E151" i="94"/>
  <c r="D151" i="94"/>
  <c r="E29" i="95" s="1"/>
  <c r="N27" i="63" s="1"/>
  <c r="B145" i="94"/>
  <c r="A145" i="94"/>
  <c r="E142" i="94"/>
  <c r="D142" i="94"/>
  <c r="B136" i="94"/>
  <c r="A136" i="94"/>
  <c r="E133" i="94"/>
  <c r="D133" i="94"/>
  <c r="B127" i="94"/>
  <c r="A127" i="94"/>
  <c r="E124" i="94"/>
  <c r="D124" i="94"/>
  <c r="E26" i="95"/>
  <c r="N24" i="63" s="1"/>
  <c r="B118" i="94"/>
  <c r="A118" i="94"/>
  <c r="E115" i="94"/>
  <c r="D115" i="94"/>
  <c r="E25" i="95"/>
  <c r="N23" i="63" s="1"/>
  <c r="B109" i="94"/>
  <c r="A109" i="94"/>
  <c r="E106" i="94"/>
  <c r="D106" i="94"/>
  <c r="E24" i="95"/>
  <c r="N22" i="63" s="1"/>
  <c r="B100" i="94"/>
  <c r="A100" i="94"/>
  <c r="E97" i="94"/>
  <c r="D97" i="94"/>
  <c r="B91" i="94"/>
  <c r="A91" i="94"/>
  <c r="E88" i="94"/>
  <c r="D88" i="94"/>
  <c r="B82" i="94"/>
  <c r="A82" i="94"/>
  <c r="E79" i="94"/>
  <c r="D79" i="94"/>
  <c r="E18" i="95"/>
  <c r="N16" i="63"/>
  <c r="B73" i="94"/>
  <c r="A73" i="94"/>
  <c r="E70" i="94"/>
  <c r="D70" i="94"/>
  <c r="E17" i="95"/>
  <c r="N15" i="63"/>
  <c r="B64" i="94"/>
  <c r="A64" i="94"/>
  <c r="E61" i="94"/>
  <c r="D61" i="94"/>
  <c r="B55" i="94"/>
  <c r="A55" i="94"/>
  <c r="E52" i="94"/>
  <c r="D52" i="94"/>
  <c r="E15" i="95" s="1"/>
  <c r="N13" i="63" s="1"/>
  <c r="B46" i="94"/>
  <c r="A46" i="94"/>
  <c r="E43" i="94"/>
  <c r="E14" i="95" s="1"/>
  <c r="N12" i="63" s="1"/>
  <c r="D43" i="94"/>
  <c r="B37" i="94"/>
  <c r="A37" i="94"/>
  <c r="E34" i="94"/>
  <c r="E13" i="95" s="1"/>
  <c r="N11" i="63" s="1"/>
  <c r="D34" i="94"/>
  <c r="B28" i="94"/>
  <c r="A28" i="94"/>
  <c r="E25" i="94"/>
  <c r="D25" i="94"/>
  <c r="E12" i="95" s="1"/>
  <c r="N10" i="63" s="1"/>
  <c r="B19" i="94"/>
  <c r="A19" i="94"/>
  <c r="E16" i="94"/>
  <c r="D16" i="94"/>
  <c r="B9" i="94"/>
  <c r="A9" i="94"/>
  <c r="A1" i="94"/>
  <c r="E15" i="93"/>
  <c r="M13" i="63" s="1"/>
  <c r="C50" i="93"/>
  <c r="B50" i="93"/>
  <c r="C49" i="93"/>
  <c r="B49" i="93"/>
  <c r="C48" i="93"/>
  <c r="B48" i="93"/>
  <c r="C47" i="93"/>
  <c r="B47" i="93"/>
  <c r="C46" i="93"/>
  <c r="B46" i="93"/>
  <c r="C45" i="93"/>
  <c r="B45" i="93"/>
  <c r="C44" i="93"/>
  <c r="B44" i="93"/>
  <c r="C43" i="93"/>
  <c r="B43" i="93"/>
  <c r="C42" i="93"/>
  <c r="B42" i="93"/>
  <c r="C41" i="93"/>
  <c r="B41" i="93"/>
  <c r="C40" i="93"/>
  <c r="B40" i="93"/>
  <c r="C39" i="93"/>
  <c r="B39" i="93"/>
  <c r="C38" i="93"/>
  <c r="B38" i="93"/>
  <c r="C37" i="93"/>
  <c r="B37" i="93"/>
  <c r="C36" i="93"/>
  <c r="B36" i="93"/>
  <c r="C35" i="93"/>
  <c r="B35" i="93"/>
  <c r="C34" i="93"/>
  <c r="B34" i="93"/>
  <c r="C33" i="93"/>
  <c r="B33" i="93"/>
  <c r="C32" i="93"/>
  <c r="B32" i="93"/>
  <c r="C31" i="93"/>
  <c r="B31" i="93"/>
  <c r="C30" i="93"/>
  <c r="B30" i="93"/>
  <c r="C29" i="93"/>
  <c r="B29" i="93"/>
  <c r="C28" i="93"/>
  <c r="B28" i="93"/>
  <c r="C27" i="93"/>
  <c r="B27" i="93"/>
  <c r="C26" i="93"/>
  <c r="B26" i="93"/>
  <c r="C25" i="93"/>
  <c r="B25" i="93"/>
  <c r="C24" i="93"/>
  <c r="B24" i="93"/>
  <c r="C23" i="93"/>
  <c r="B23" i="93"/>
  <c r="C19" i="93"/>
  <c r="B19" i="93"/>
  <c r="C18" i="93"/>
  <c r="B18" i="93"/>
  <c r="C17" i="93"/>
  <c r="B17" i="93"/>
  <c r="C16" i="93"/>
  <c r="B16" i="93"/>
  <c r="C15" i="93"/>
  <c r="B15" i="93"/>
  <c r="C14" i="93"/>
  <c r="B14" i="93"/>
  <c r="C13" i="93"/>
  <c r="B13" i="93"/>
  <c r="C12" i="93"/>
  <c r="B12" i="93"/>
  <c r="C11" i="93"/>
  <c r="B11" i="93"/>
  <c r="E340" i="92"/>
  <c r="D340" i="92"/>
  <c r="E50" i="93"/>
  <c r="M48" i="63" s="1"/>
  <c r="E331" i="92"/>
  <c r="D331" i="92"/>
  <c r="E49" i="93"/>
  <c r="M47" i="63"/>
  <c r="B325" i="92"/>
  <c r="A325" i="92"/>
  <c r="E322" i="92"/>
  <c r="D322" i="92"/>
  <c r="E48" i="93"/>
  <c r="M46" i="63"/>
  <c r="B316" i="92"/>
  <c r="A316" i="92"/>
  <c r="E313" i="92"/>
  <c r="D313" i="92"/>
  <c r="E47" i="93"/>
  <c r="M45" i="63"/>
  <c r="B307" i="92"/>
  <c r="A307" i="92"/>
  <c r="E304" i="92"/>
  <c r="D304" i="92"/>
  <c r="E46" i="93"/>
  <c r="M44" i="63"/>
  <c r="B298" i="92"/>
  <c r="A298" i="92"/>
  <c r="E295" i="92"/>
  <c r="D295" i="92"/>
  <c r="E45" i="93"/>
  <c r="M43" i="63"/>
  <c r="B289" i="92"/>
  <c r="A289" i="92"/>
  <c r="E286" i="92"/>
  <c r="D286" i="92"/>
  <c r="B280" i="92"/>
  <c r="A280" i="92"/>
  <c r="E277" i="92"/>
  <c r="E43" i="93" s="1"/>
  <c r="M41" i="63" s="1"/>
  <c r="D277" i="92"/>
  <c r="B271" i="92"/>
  <c r="A271" i="92"/>
  <c r="E268" i="92"/>
  <c r="E42" i="93" s="1"/>
  <c r="M40" i="63" s="1"/>
  <c r="D268" i="92"/>
  <c r="B262" i="92"/>
  <c r="A262" i="92"/>
  <c r="E259" i="92"/>
  <c r="E41" i="93" s="1"/>
  <c r="M39" i="63" s="1"/>
  <c r="D259" i="92"/>
  <c r="B253" i="92"/>
  <c r="A253" i="92"/>
  <c r="E250" i="92"/>
  <c r="E40" i="93" s="1"/>
  <c r="M38" i="63" s="1"/>
  <c r="D250" i="92"/>
  <c r="B244" i="92"/>
  <c r="A244" i="92"/>
  <c r="E241" i="92"/>
  <c r="E39" i="93" s="1"/>
  <c r="M37" i="63" s="1"/>
  <c r="D241" i="92"/>
  <c r="B235" i="92"/>
  <c r="A235" i="92"/>
  <c r="E232" i="92"/>
  <c r="E38" i="93" s="1"/>
  <c r="M36" i="63" s="1"/>
  <c r="D232" i="92"/>
  <c r="B226" i="92"/>
  <c r="A226" i="92"/>
  <c r="E223" i="92"/>
  <c r="E37" i="93" s="1"/>
  <c r="M35" i="63" s="1"/>
  <c r="D223" i="92"/>
  <c r="B217" i="92"/>
  <c r="A217" i="92"/>
  <c r="E214" i="92"/>
  <c r="D214" i="92"/>
  <c r="B208" i="92"/>
  <c r="A208" i="92"/>
  <c r="E205" i="92"/>
  <c r="D205" i="92"/>
  <c r="E35" i="93"/>
  <c r="M33" i="63" s="1"/>
  <c r="B199" i="92"/>
  <c r="A199" i="92"/>
  <c r="E196" i="92"/>
  <c r="D196" i="92"/>
  <c r="E34" i="93"/>
  <c r="M32" i="63" s="1"/>
  <c r="B190" i="92"/>
  <c r="A190" i="92"/>
  <c r="E187" i="92"/>
  <c r="D187" i="92"/>
  <c r="E33" i="93"/>
  <c r="M31" i="63" s="1"/>
  <c r="B181" i="92"/>
  <c r="A181" i="92"/>
  <c r="E178" i="92"/>
  <c r="D178" i="92"/>
  <c r="E32" i="93" s="1"/>
  <c r="M30" i="63" s="1"/>
  <c r="B172" i="92"/>
  <c r="A172" i="92"/>
  <c r="E169" i="92"/>
  <c r="D169" i="92"/>
  <c r="E31" i="93"/>
  <c r="M29" i="63" s="1"/>
  <c r="B163" i="92"/>
  <c r="A163" i="92"/>
  <c r="E160" i="92"/>
  <c r="D160" i="92"/>
  <c r="E30" i="93" s="1"/>
  <c r="M28" i="63" s="1"/>
  <c r="B154" i="92"/>
  <c r="A154" i="92"/>
  <c r="E151" i="92"/>
  <c r="D151" i="92"/>
  <c r="E29" i="93"/>
  <c r="M27" i="63" s="1"/>
  <c r="B145" i="92"/>
  <c r="A145" i="92"/>
  <c r="E142" i="92"/>
  <c r="D142" i="92"/>
  <c r="B136" i="92"/>
  <c r="A136" i="92"/>
  <c r="E133" i="92"/>
  <c r="D133" i="92"/>
  <c r="E27" i="93"/>
  <c r="M25" i="63"/>
  <c r="B127" i="92"/>
  <c r="A127" i="92"/>
  <c r="E124" i="92"/>
  <c r="D124" i="92"/>
  <c r="E26" i="93"/>
  <c r="M24" i="63"/>
  <c r="B118" i="92"/>
  <c r="A118" i="92"/>
  <c r="E115" i="92"/>
  <c r="D115" i="92"/>
  <c r="E25" i="93"/>
  <c r="M23" i="63"/>
  <c r="B109" i="92"/>
  <c r="A109" i="92"/>
  <c r="E106" i="92"/>
  <c r="D106" i="92"/>
  <c r="E24" i="93"/>
  <c r="B100" i="92"/>
  <c r="A100" i="92"/>
  <c r="E97" i="92"/>
  <c r="D97" i="92"/>
  <c r="E23" i="93" s="1"/>
  <c r="M21" i="63" s="1"/>
  <c r="B91" i="92"/>
  <c r="A91" i="92"/>
  <c r="E88" i="92"/>
  <c r="D88" i="92"/>
  <c r="E19" i="93" s="1"/>
  <c r="M17" i="63" s="1"/>
  <c r="B82" i="92"/>
  <c r="A82" i="92"/>
  <c r="E79" i="92"/>
  <c r="D79" i="92"/>
  <c r="E18" i="93" s="1"/>
  <c r="M16" i="63" s="1"/>
  <c r="B73" i="92"/>
  <c r="A73" i="92"/>
  <c r="E70" i="92"/>
  <c r="D70" i="92"/>
  <c r="E17" i="93" s="1"/>
  <c r="M15" i="63" s="1"/>
  <c r="B64" i="92"/>
  <c r="A64" i="92"/>
  <c r="E61" i="92"/>
  <c r="E16" i="93"/>
  <c r="M14" i="63" s="1"/>
  <c r="D61" i="92"/>
  <c r="B55" i="92"/>
  <c r="A55" i="92"/>
  <c r="E52" i="92"/>
  <c r="D52" i="92"/>
  <c r="B46" i="92"/>
  <c r="A46" i="92"/>
  <c r="E43" i="92"/>
  <c r="D43" i="92"/>
  <c r="E14" i="93" s="1"/>
  <c r="M12" i="63" s="1"/>
  <c r="B37" i="92"/>
  <c r="A37" i="92"/>
  <c r="E34" i="92"/>
  <c r="E13" i="93"/>
  <c r="M11" i="63"/>
  <c r="D34" i="92"/>
  <c r="B28" i="92"/>
  <c r="A28" i="92"/>
  <c r="E25" i="92"/>
  <c r="D25" i="92"/>
  <c r="E12" i="93"/>
  <c r="M10" i="63" s="1"/>
  <c r="B19" i="92"/>
  <c r="A19" i="92"/>
  <c r="E16" i="92"/>
  <c r="D16" i="92"/>
  <c r="B9" i="92"/>
  <c r="A9" i="92"/>
  <c r="A1" i="92"/>
  <c r="C50" i="91"/>
  <c r="B50" i="91"/>
  <c r="C49" i="91"/>
  <c r="B49" i="91"/>
  <c r="C48" i="91"/>
  <c r="B48" i="91"/>
  <c r="C47" i="91"/>
  <c r="B47" i="91"/>
  <c r="C46" i="91"/>
  <c r="B46" i="91"/>
  <c r="C45" i="91"/>
  <c r="B45" i="91"/>
  <c r="C44" i="91"/>
  <c r="B44" i="91"/>
  <c r="C43" i="91"/>
  <c r="B43" i="91"/>
  <c r="C42" i="91"/>
  <c r="B42" i="91"/>
  <c r="C41" i="91"/>
  <c r="B41" i="91"/>
  <c r="C40" i="91"/>
  <c r="B40" i="91"/>
  <c r="C39" i="91"/>
  <c r="B39" i="91"/>
  <c r="C38" i="91"/>
  <c r="B38" i="91"/>
  <c r="C37" i="91"/>
  <c r="B37" i="91"/>
  <c r="C36" i="91"/>
  <c r="B36" i="91"/>
  <c r="C35" i="91"/>
  <c r="B35" i="91"/>
  <c r="C34" i="91"/>
  <c r="B34" i="91"/>
  <c r="C33" i="91"/>
  <c r="B33" i="91"/>
  <c r="C32" i="91"/>
  <c r="B32" i="91"/>
  <c r="C31" i="91"/>
  <c r="B31" i="91"/>
  <c r="C30" i="91"/>
  <c r="B30" i="91"/>
  <c r="C29" i="91"/>
  <c r="B29" i="91"/>
  <c r="C28" i="91"/>
  <c r="B28" i="91"/>
  <c r="C27" i="91"/>
  <c r="B27" i="91"/>
  <c r="C26" i="91"/>
  <c r="B26" i="91"/>
  <c r="C25" i="91"/>
  <c r="B25" i="91"/>
  <c r="C24" i="91"/>
  <c r="B24" i="91"/>
  <c r="C23" i="91"/>
  <c r="B23" i="91"/>
  <c r="C19" i="91"/>
  <c r="B19" i="91"/>
  <c r="C18" i="91"/>
  <c r="B18" i="91"/>
  <c r="C17" i="91"/>
  <c r="B17" i="91"/>
  <c r="C16" i="91"/>
  <c r="B16" i="91"/>
  <c r="C15" i="91"/>
  <c r="B15" i="91"/>
  <c r="C14" i="91"/>
  <c r="B14" i="91"/>
  <c r="C13" i="91"/>
  <c r="B13" i="91"/>
  <c r="C12" i="91"/>
  <c r="B12" i="91"/>
  <c r="C11" i="91"/>
  <c r="B11" i="91"/>
  <c r="E340" i="90"/>
  <c r="D340" i="90"/>
  <c r="E50" i="91" s="1"/>
  <c r="L48" i="63" s="1"/>
  <c r="E331" i="90"/>
  <c r="D331" i="90"/>
  <c r="E49" i="91"/>
  <c r="L47" i="63"/>
  <c r="B325" i="90"/>
  <c r="A325" i="90"/>
  <c r="E322" i="90"/>
  <c r="D322" i="90"/>
  <c r="E48" i="91"/>
  <c r="L46" i="63"/>
  <c r="B316" i="90"/>
  <c r="A316" i="90"/>
  <c r="E313" i="90"/>
  <c r="D313" i="90"/>
  <c r="E47" i="91"/>
  <c r="L45" i="63"/>
  <c r="B307" i="90"/>
  <c r="A307" i="90"/>
  <c r="E304" i="90"/>
  <c r="D304" i="90"/>
  <c r="B298" i="90"/>
  <c r="A298" i="90"/>
  <c r="E295" i="90"/>
  <c r="E45" i="91" s="1"/>
  <c r="L43" i="63" s="1"/>
  <c r="D295" i="90"/>
  <c r="B289" i="90"/>
  <c r="A289" i="90"/>
  <c r="E286" i="90"/>
  <c r="E44" i="91" s="1"/>
  <c r="L42" i="63" s="1"/>
  <c r="D286" i="90"/>
  <c r="B280" i="90"/>
  <c r="A280" i="90"/>
  <c r="E277" i="90"/>
  <c r="D277" i="90"/>
  <c r="E43" i="91"/>
  <c r="L41" i="63"/>
  <c r="B271" i="90"/>
  <c r="A271" i="90"/>
  <c r="E268" i="90"/>
  <c r="D268" i="90"/>
  <c r="B262" i="90"/>
  <c r="A262" i="90"/>
  <c r="E259" i="90"/>
  <c r="D259" i="90"/>
  <c r="B253" i="90"/>
  <c r="A253" i="90"/>
  <c r="E250" i="90"/>
  <c r="D250" i="90"/>
  <c r="E40" i="91" s="1"/>
  <c r="L38" i="63" s="1"/>
  <c r="B244" i="90"/>
  <c r="A244" i="90"/>
  <c r="E241" i="90"/>
  <c r="D241" i="90"/>
  <c r="B235" i="90"/>
  <c r="A235" i="90"/>
  <c r="E232" i="90"/>
  <c r="D232" i="90"/>
  <c r="B226" i="90"/>
  <c r="A226" i="90"/>
  <c r="E223" i="90"/>
  <c r="D223" i="90"/>
  <c r="E37" i="91"/>
  <c r="L35" i="63" s="1"/>
  <c r="B217" i="90"/>
  <c r="A217" i="90"/>
  <c r="E214" i="90"/>
  <c r="D214" i="90"/>
  <c r="E36" i="91"/>
  <c r="L34" i="63" s="1"/>
  <c r="B208" i="90"/>
  <c r="A208" i="90"/>
  <c r="E205" i="90"/>
  <c r="D205" i="90"/>
  <c r="E35" i="91"/>
  <c r="L33" i="63" s="1"/>
  <c r="B199" i="90"/>
  <c r="A199" i="90"/>
  <c r="E196" i="90"/>
  <c r="D196" i="90"/>
  <c r="B190" i="90"/>
  <c r="A190" i="90"/>
  <c r="E187" i="90"/>
  <c r="E33" i="91" s="1"/>
  <c r="L31" i="63" s="1"/>
  <c r="D187" i="90"/>
  <c r="B181" i="90"/>
  <c r="A181" i="90"/>
  <c r="E178" i="90"/>
  <c r="E32" i="91" s="1"/>
  <c r="L30" i="63" s="1"/>
  <c r="D178" i="90"/>
  <c r="B172" i="90"/>
  <c r="A172" i="90"/>
  <c r="E169" i="90"/>
  <c r="E31" i="91" s="1"/>
  <c r="L29" i="63" s="1"/>
  <c r="D169" i="90"/>
  <c r="B163" i="90"/>
  <c r="A163" i="90"/>
  <c r="E160" i="90"/>
  <c r="D160" i="90"/>
  <c r="B154" i="90"/>
  <c r="A154" i="90"/>
  <c r="E151" i="90"/>
  <c r="D151" i="90"/>
  <c r="B145" i="90"/>
  <c r="A145" i="90"/>
  <c r="E142" i="90"/>
  <c r="D142" i="90"/>
  <c r="E28" i="91" s="1"/>
  <c r="L26" i="63" s="1"/>
  <c r="B136" i="90"/>
  <c r="A136" i="90"/>
  <c r="E133" i="90"/>
  <c r="D133" i="90"/>
  <c r="B127" i="90"/>
  <c r="A127" i="90"/>
  <c r="E124" i="90"/>
  <c r="D124" i="90"/>
  <c r="B118" i="90"/>
  <c r="A118" i="90"/>
  <c r="E115" i="90"/>
  <c r="D115" i="90"/>
  <c r="E25" i="91"/>
  <c r="L23" i="63" s="1"/>
  <c r="B109" i="90"/>
  <c r="A109" i="90"/>
  <c r="E106" i="90"/>
  <c r="D106" i="90"/>
  <c r="E24" i="91"/>
  <c r="B100" i="90"/>
  <c r="A100" i="90"/>
  <c r="E97" i="90"/>
  <c r="D97" i="90"/>
  <c r="E23" i="91" s="1"/>
  <c r="L21" i="63"/>
  <c r="B91" i="90"/>
  <c r="A91" i="90"/>
  <c r="E88" i="90"/>
  <c r="D88" i="90"/>
  <c r="E19" i="91" s="1"/>
  <c r="L17" i="63" s="1"/>
  <c r="B82" i="90"/>
  <c r="A82" i="90"/>
  <c r="E79" i="90"/>
  <c r="D79" i="90"/>
  <c r="E18" i="91" s="1"/>
  <c r="L16" i="63" s="1"/>
  <c r="B73" i="90"/>
  <c r="A73" i="90"/>
  <c r="E70" i="90"/>
  <c r="E17" i="91" s="1"/>
  <c r="D70" i="90"/>
  <c r="L15" i="63"/>
  <c r="B64" i="90"/>
  <c r="A64" i="90"/>
  <c r="E61" i="90"/>
  <c r="E16" i="91" s="1"/>
  <c r="D61" i="90"/>
  <c r="L14" i="63"/>
  <c r="B55" i="90"/>
  <c r="A55" i="90"/>
  <c r="E52" i="90"/>
  <c r="D52" i="90"/>
  <c r="E15" i="91" s="1"/>
  <c r="L13" i="63" s="1"/>
  <c r="B46" i="90"/>
  <c r="A46" i="90"/>
  <c r="E43" i="90"/>
  <c r="D43" i="90"/>
  <c r="E14" i="91" s="1"/>
  <c r="L12" i="63" s="1"/>
  <c r="B37" i="90"/>
  <c r="A37" i="90"/>
  <c r="E34" i="90"/>
  <c r="D34" i="90"/>
  <c r="B28" i="90"/>
  <c r="A28" i="90"/>
  <c r="E25" i="90"/>
  <c r="D25" i="90"/>
  <c r="E12" i="91" s="1"/>
  <c r="L10" i="63" s="1"/>
  <c r="B19" i="90"/>
  <c r="A19" i="90"/>
  <c r="E16" i="90"/>
  <c r="D16" i="90"/>
  <c r="B9" i="90"/>
  <c r="A9" i="90"/>
  <c r="A1" i="90"/>
  <c r="C50" i="89"/>
  <c r="B50" i="89"/>
  <c r="C49" i="89"/>
  <c r="B49" i="89"/>
  <c r="C48" i="89"/>
  <c r="B48" i="89"/>
  <c r="C47" i="89"/>
  <c r="B47" i="89"/>
  <c r="C46" i="89"/>
  <c r="B46" i="89"/>
  <c r="C45" i="89"/>
  <c r="B45" i="89"/>
  <c r="C44" i="89"/>
  <c r="B44" i="89"/>
  <c r="C43" i="89"/>
  <c r="B43" i="89"/>
  <c r="C42" i="89"/>
  <c r="B42" i="89"/>
  <c r="C41" i="89"/>
  <c r="B41" i="89"/>
  <c r="C40" i="89"/>
  <c r="B40" i="89"/>
  <c r="C39" i="89"/>
  <c r="B39" i="89"/>
  <c r="C38" i="89"/>
  <c r="B38" i="89"/>
  <c r="C37" i="89"/>
  <c r="B37" i="89"/>
  <c r="C36" i="89"/>
  <c r="B36" i="89"/>
  <c r="C35" i="89"/>
  <c r="B35" i="89"/>
  <c r="C34" i="89"/>
  <c r="B34" i="89"/>
  <c r="C33" i="89"/>
  <c r="B33" i="89"/>
  <c r="C32" i="89"/>
  <c r="B32" i="89"/>
  <c r="C31" i="89"/>
  <c r="B31" i="89"/>
  <c r="C30" i="89"/>
  <c r="B30" i="89"/>
  <c r="C29" i="89"/>
  <c r="B29" i="89"/>
  <c r="C28" i="89"/>
  <c r="B28" i="89"/>
  <c r="C27" i="89"/>
  <c r="B27" i="89"/>
  <c r="C26" i="89"/>
  <c r="B26" i="89"/>
  <c r="C25" i="89"/>
  <c r="B25" i="89"/>
  <c r="C24" i="89"/>
  <c r="B24" i="89"/>
  <c r="C23" i="89"/>
  <c r="B23" i="89"/>
  <c r="C19" i="89"/>
  <c r="B19" i="89"/>
  <c r="C18" i="89"/>
  <c r="B18" i="89"/>
  <c r="C17" i="89"/>
  <c r="B17" i="89"/>
  <c r="C16" i="89"/>
  <c r="B16" i="89"/>
  <c r="C15" i="89"/>
  <c r="B15" i="89"/>
  <c r="C14" i="89"/>
  <c r="B14" i="89"/>
  <c r="C13" i="89"/>
  <c r="B13" i="89"/>
  <c r="C12" i="89"/>
  <c r="B12" i="89"/>
  <c r="C11" i="89"/>
  <c r="B11" i="89"/>
  <c r="C50" i="88"/>
  <c r="B50" i="88"/>
  <c r="C49" i="88"/>
  <c r="B49" i="88"/>
  <c r="C48" i="88"/>
  <c r="B48" i="88"/>
  <c r="C47" i="88"/>
  <c r="B47" i="88"/>
  <c r="C46" i="88"/>
  <c r="B46" i="88"/>
  <c r="C45" i="88"/>
  <c r="B45" i="88"/>
  <c r="C44" i="88"/>
  <c r="B44" i="88"/>
  <c r="C43" i="88"/>
  <c r="B43" i="88"/>
  <c r="C42" i="88"/>
  <c r="B42" i="88"/>
  <c r="C41" i="88"/>
  <c r="B41" i="88"/>
  <c r="C40" i="88"/>
  <c r="B40" i="88"/>
  <c r="C39" i="88"/>
  <c r="B39" i="88"/>
  <c r="C38" i="88"/>
  <c r="B38" i="88"/>
  <c r="C37" i="88"/>
  <c r="B37" i="88"/>
  <c r="C36" i="88"/>
  <c r="B36" i="88"/>
  <c r="C35" i="88"/>
  <c r="B35" i="88"/>
  <c r="C34" i="88"/>
  <c r="B34" i="88"/>
  <c r="C33" i="88"/>
  <c r="B33" i="88"/>
  <c r="C32" i="88"/>
  <c r="B32" i="88"/>
  <c r="C31" i="88"/>
  <c r="B31" i="88"/>
  <c r="C30" i="88"/>
  <c r="B30" i="88"/>
  <c r="C29" i="88"/>
  <c r="B29" i="88"/>
  <c r="C28" i="88"/>
  <c r="B28" i="88"/>
  <c r="C27" i="88"/>
  <c r="B27" i="88"/>
  <c r="C26" i="88"/>
  <c r="B26" i="88"/>
  <c r="C25" i="88"/>
  <c r="B25" i="88"/>
  <c r="C24" i="88"/>
  <c r="B24" i="88"/>
  <c r="C23" i="88"/>
  <c r="B23" i="88"/>
  <c r="C19" i="88"/>
  <c r="B19" i="88"/>
  <c r="C18" i="88"/>
  <c r="B18" i="88"/>
  <c r="C17" i="88"/>
  <c r="B17" i="88"/>
  <c r="C16" i="88"/>
  <c r="B16" i="88"/>
  <c r="C15" i="88"/>
  <c r="B15" i="88"/>
  <c r="C14" i="88"/>
  <c r="B14" i="88"/>
  <c r="C13" i="88"/>
  <c r="B13" i="88"/>
  <c r="C12" i="88"/>
  <c r="B12" i="88"/>
  <c r="C11" i="88"/>
  <c r="B11" i="88"/>
  <c r="E340" i="87"/>
  <c r="D340" i="87"/>
  <c r="E50" i="88" s="1"/>
  <c r="K48" i="63" s="1"/>
  <c r="E331" i="87"/>
  <c r="D331" i="87"/>
  <c r="E49" i="88"/>
  <c r="K47" i="63" s="1"/>
  <c r="B325" i="87"/>
  <c r="A325" i="87"/>
  <c r="E322" i="87"/>
  <c r="D322" i="87"/>
  <c r="B316" i="87"/>
  <c r="A316" i="87"/>
  <c r="E313" i="87"/>
  <c r="D313" i="87"/>
  <c r="E47" i="88" s="1"/>
  <c r="K45" i="63" s="1"/>
  <c r="B307" i="87"/>
  <c r="A307" i="87"/>
  <c r="E304" i="87"/>
  <c r="D304" i="87"/>
  <c r="B298" i="87"/>
  <c r="A298" i="87"/>
  <c r="E295" i="87"/>
  <c r="D295" i="87"/>
  <c r="E45" i="88" s="1"/>
  <c r="K43" i="63" s="1"/>
  <c r="B289" i="87"/>
  <c r="A289" i="87"/>
  <c r="E286" i="87"/>
  <c r="D286" i="87"/>
  <c r="E44" i="88" s="1"/>
  <c r="K42" i="63" s="1"/>
  <c r="B280" i="87"/>
  <c r="A280" i="87"/>
  <c r="E277" i="87"/>
  <c r="D277" i="87"/>
  <c r="B271" i="87"/>
  <c r="A271" i="87"/>
  <c r="E268" i="87"/>
  <c r="D268" i="87"/>
  <c r="E42" i="88" s="1"/>
  <c r="K40" i="63" s="1"/>
  <c r="B262" i="87"/>
  <c r="A262" i="87"/>
  <c r="E259" i="87"/>
  <c r="D259" i="87"/>
  <c r="E41" i="88" s="1"/>
  <c r="K39" i="63" s="1"/>
  <c r="B253" i="87"/>
  <c r="A253" i="87"/>
  <c r="E250" i="87"/>
  <c r="D250" i="87"/>
  <c r="B244" i="87"/>
  <c r="A244" i="87"/>
  <c r="E241" i="87"/>
  <c r="D241" i="87"/>
  <c r="E39" i="88" s="1"/>
  <c r="K37" i="63" s="1"/>
  <c r="B235" i="87"/>
  <c r="A235" i="87"/>
  <c r="E232" i="87"/>
  <c r="D232" i="87"/>
  <c r="E38" i="88"/>
  <c r="K36" i="63" s="1"/>
  <c r="B226" i="87"/>
  <c r="A226" i="87"/>
  <c r="E223" i="87"/>
  <c r="D223" i="87"/>
  <c r="E37" i="88"/>
  <c r="K35" i="63" s="1"/>
  <c r="B217" i="87"/>
  <c r="A217" i="87"/>
  <c r="E214" i="87"/>
  <c r="D214" i="87"/>
  <c r="E36" i="88"/>
  <c r="K34" i="63" s="1"/>
  <c r="B208" i="87"/>
  <c r="A208" i="87"/>
  <c r="E205" i="87"/>
  <c r="D205" i="87"/>
  <c r="E35" i="88"/>
  <c r="K33" i="63" s="1"/>
  <c r="B199" i="87"/>
  <c r="A199" i="87"/>
  <c r="E196" i="87"/>
  <c r="D196" i="87"/>
  <c r="E34" i="88" s="1"/>
  <c r="K32" i="63" s="1"/>
  <c r="B190" i="87"/>
  <c r="A190" i="87"/>
  <c r="E187" i="87"/>
  <c r="D187" i="87"/>
  <c r="E33" i="88"/>
  <c r="K31" i="63" s="1"/>
  <c r="B181" i="87"/>
  <c r="A181" i="87"/>
  <c r="E178" i="87"/>
  <c r="D178" i="87"/>
  <c r="B172" i="87"/>
  <c r="A172" i="87"/>
  <c r="E169" i="87"/>
  <c r="D169" i="87"/>
  <c r="E31" i="88" s="1"/>
  <c r="K29" i="63"/>
  <c r="B163" i="87"/>
  <c r="A163" i="87"/>
  <c r="E160" i="87"/>
  <c r="D160" i="87"/>
  <c r="E30" i="88" s="1"/>
  <c r="K28" i="63"/>
  <c r="B154" i="87"/>
  <c r="A154" i="87"/>
  <c r="E151" i="87"/>
  <c r="D151" i="87"/>
  <c r="E29" i="88" s="1"/>
  <c r="K27" i="63" s="1"/>
  <c r="B145" i="87"/>
  <c r="A145" i="87"/>
  <c r="E142" i="87"/>
  <c r="D142" i="87"/>
  <c r="E28" i="88" s="1"/>
  <c r="K26" i="63"/>
  <c r="B136" i="87"/>
  <c r="A136" i="87"/>
  <c r="E133" i="87"/>
  <c r="D133" i="87"/>
  <c r="E27" i="88" s="1"/>
  <c r="K25" i="63"/>
  <c r="B127" i="87"/>
  <c r="A127" i="87"/>
  <c r="E124" i="87"/>
  <c r="D124" i="87"/>
  <c r="E26" i="88" s="1"/>
  <c r="K24" i="63"/>
  <c r="B118" i="87"/>
  <c r="A118" i="87"/>
  <c r="E115" i="87"/>
  <c r="D115" i="87"/>
  <c r="E25" i="88" s="1"/>
  <c r="K23" i="63" s="1"/>
  <c r="B109" i="87"/>
  <c r="A109" i="87"/>
  <c r="E106" i="87"/>
  <c r="D106" i="87"/>
  <c r="B100" i="87"/>
  <c r="A100" i="87"/>
  <c r="E97" i="87"/>
  <c r="E23" i="88" s="1"/>
  <c r="K21" i="63" s="1"/>
  <c r="D97" i="87"/>
  <c r="B91" i="87"/>
  <c r="A91" i="87"/>
  <c r="E88" i="87"/>
  <c r="D88" i="87"/>
  <c r="B82" i="87"/>
  <c r="A82" i="87"/>
  <c r="E79" i="87"/>
  <c r="D79" i="87"/>
  <c r="B73" i="87"/>
  <c r="A73" i="87"/>
  <c r="E70" i="87"/>
  <c r="E17" i="88"/>
  <c r="K15" i="63" s="1"/>
  <c r="D70" i="87"/>
  <c r="B64" i="87"/>
  <c r="A64" i="87"/>
  <c r="E61" i="87"/>
  <c r="D61" i="87"/>
  <c r="B55" i="87"/>
  <c r="A55" i="87"/>
  <c r="E52" i="87"/>
  <c r="D52" i="87"/>
  <c r="B46" i="87"/>
  <c r="A46" i="87"/>
  <c r="E43" i="87"/>
  <c r="E14" i="88"/>
  <c r="K12" i="63" s="1"/>
  <c r="D43" i="87"/>
  <c r="B37" i="87"/>
  <c r="A37" i="87"/>
  <c r="E34" i="87"/>
  <c r="E13" i="88"/>
  <c r="K11" i="63" s="1"/>
  <c r="D34" i="87"/>
  <c r="B28" i="87"/>
  <c r="A28" i="87"/>
  <c r="E25" i="87"/>
  <c r="D25" i="87"/>
  <c r="B19" i="87"/>
  <c r="A19" i="87"/>
  <c r="E16" i="87"/>
  <c r="D16" i="87"/>
  <c r="B9" i="87"/>
  <c r="A9" i="87"/>
  <c r="A1" i="87"/>
  <c r="C50" i="86"/>
  <c r="B50" i="86"/>
  <c r="C49" i="86"/>
  <c r="B49" i="86"/>
  <c r="C48" i="86"/>
  <c r="B48" i="86"/>
  <c r="C47" i="86"/>
  <c r="B47" i="86"/>
  <c r="C46" i="86"/>
  <c r="B46" i="86"/>
  <c r="C45" i="86"/>
  <c r="B45" i="86"/>
  <c r="C44" i="86"/>
  <c r="B44" i="86"/>
  <c r="C43" i="86"/>
  <c r="B43" i="86"/>
  <c r="C42" i="86"/>
  <c r="B42" i="86"/>
  <c r="C41" i="86"/>
  <c r="B41" i="86"/>
  <c r="C40" i="86"/>
  <c r="B40" i="86"/>
  <c r="C39" i="86"/>
  <c r="B39" i="86"/>
  <c r="C38" i="86"/>
  <c r="B38" i="86"/>
  <c r="C37" i="86"/>
  <c r="B37" i="86"/>
  <c r="C36" i="86"/>
  <c r="B36" i="86"/>
  <c r="C35" i="86"/>
  <c r="B35" i="86"/>
  <c r="C34" i="86"/>
  <c r="B34" i="86"/>
  <c r="C33" i="86"/>
  <c r="B33" i="86"/>
  <c r="C32" i="86"/>
  <c r="B32" i="86"/>
  <c r="C31" i="86"/>
  <c r="B31" i="86"/>
  <c r="C30" i="86"/>
  <c r="B30" i="86"/>
  <c r="C29" i="86"/>
  <c r="B29" i="86"/>
  <c r="C28" i="86"/>
  <c r="B28" i="86"/>
  <c r="C27" i="86"/>
  <c r="B27" i="86"/>
  <c r="C26" i="86"/>
  <c r="B26" i="86"/>
  <c r="C25" i="86"/>
  <c r="B25" i="86"/>
  <c r="C24" i="86"/>
  <c r="B24" i="86"/>
  <c r="C23" i="86"/>
  <c r="B23" i="86"/>
  <c r="C19" i="86"/>
  <c r="B19" i="86"/>
  <c r="C18" i="86"/>
  <c r="B18" i="86"/>
  <c r="C17" i="86"/>
  <c r="B17" i="86"/>
  <c r="C16" i="86"/>
  <c r="B16" i="86"/>
  <c r="C15" i="86"/>
  <c r="B15" i="86"/>
  <c r="C14" i="86"/>
  <c r="B14" i="86"/>
  <c r="C13" i="86"/>
  <c r="B13" i="86"/>
  <c r="C12" i="86"/>
  <c r="B12" i="86"/>
  <c r="C11" i="86"/>
  <c r="B11" i="86"/>
  <c r="E340" i="85"/>
  <c r="D340" i="85"/>
  <c r="E50" i="86" s="1"/>
  <c r="J48" i="63" s="1"/>
  <c r="E331" i="85"/>
  <c r="D331" i="85"/>
  <c r="E49" i="86" s="1"/>
  <c r="J47" i="63" s="1"/>
  <c r="B325" i="85"/>
  <c r="A325" i="85"/>
  <c r="E322" i="85"/>
  <c r="D322" i="85"/>
  <c r="E48" i="86" s="1"/>
  <c r="J46" i="63" s="1"/>
  <c r="B316" i="85"/>
  <c r="A316" i="85"/>
  <c r="E313" i="85"/>
  <c r="D313" i="85"/>
  <c r="E47" i="86" s="1"/>
  <c r="J45" i="63" s="1"/>
  <c r="B307" i="85"/>
  <c r="A307" i="85"/>
  <c r="E304" i="85"/>
  <c r="D304" i="85"/>
  <c r="B298" i="85"/>
  <c r="A298" i="85"/>
  <c r="E295" i="85"/>
  <c r="D295" i="85"/>
  <c r="E45" i="86" s="1"/>
  <c r="J43" i="63" s="1"/>
  <c r="B289" i="85"/>
  <c r="A289" i="85"/>
  <c r="E286" i="85"/>
  <c r="D286" i="85"/>
  <c r="B280" i="85"/>
  <c r="A280" i="85"/>
  <c r="E277" i="85"/>
  <c r="D277" i="85"/>
  <c r="B271" i="85"/>
  <c r="A271" i="85"/>
  <c r="E268" i="85"/>
  <c r="D268" i="85"/>
  <c r="B262" i="85"/>
  <c r="A262" i="85"/>
  <c r="E259" i="85"/>
  <c r="D259" i="85"/>
  <c r="E41" i="86"/>
  <c r="J39" i="63"/>
  <c r="B253" i="85"/>
  <c r="A253" i="85"/>
  <c r="E250" i="85"/>
  <c r="D250" i="85"/>
  <c r="E40" i="86"/>
  <c r="J38" i="63"/>
  <c r="B244" i="85"/>
  <c r="A244" i="85"/>
  <c r="E241" i="85"/>
  <c r="D241" i="85"/>
  <c r="E39" i="86"/>
  <c r="J37" i="63"/>
  <c r="B235" i="85"/>
  <c r="A235" i="85"/>
  <c r="E232" i="85"/>
  <c r="D232" i="85"/>
  <c r="B226" i="85"/>
  <c r="A226" i="85"/>
  <c r="E223" i="85"/>
  <c r="D223" i="85"/>
  <c r="E37" i="86" s="1"/>
  <c r="J35" i="63" s="1"/>
  <c r="B217" i="85"/>
  <c r="A217" i="85"/>
  <c r="E214" i="85"/>
  <c r="D214" i="85"/>
  <c r="E36" i="86" s="1"/>
  <c r="J34" i="63" s="1"/>
  <c r="B208" i="85"/>
  <c r="A208" i="85"/>
  <c r="E205" i="85"/>
  <c r="D205" i="85"/>
  <c r="E35" i="86" s="1"/>
  <c r="J33" i="63" s="1"/>
  <c r="B199" i="85"/>
  <c r="A199" i="85"/>
  <c r="E196" i="85"/>
  <c r="D196" i="85"/>
  <c r="B190" i="85"/>
  <c r="A190" i="85"/>
  <c r="E187" i="85"/>
  <c r="D187" i="85"/>
  <c r="E33" i="86" s="1"/>
  <c r="J31" i="63" s="1"/>
  <c r="B181" i="85"/>
  <c r="A181" i="85"/>
  <c r="E178" i="85"/>
  <c r="D178" i="85"/>
  <c r="B172" i="85"/>
  <c r="A172" i="85"/>
  <c r="E169" i="85"/>
  <c r="D169" i="85"/>
  <c r="B163" i="85"/>
  <c r="A163" i="85"/>
  <c r="E160" i="85"/>
  <c r="D160" i="85"/>
  <c r="B154" i="85"/>
  <c r="A154" i="85"/>
  <c r="E151" i="85"/>
  <c r="D151" i="85"/>
  <c r="E29" i="86"/>
  <c r="J27" i="63"/>
  <c r="B145" i="85"/>
  <c r="A145" i="85"/>
  <c r="E142" i="85"/>
  <c r="D142" i="85"/>
  <c r="E28" i="86"/>
  <c r="J26" i="63"/>
  <c r="B136" i="85"/>
  <c r="A136" i="85"/>
  <c r="E133" i="85"/>
  <c r="D133" i="85"/>
  <c r="E27" i="86"/>
  <c r="J25" i="63"/>
  <c r="B127" i="85"/>
  <c r="A127" i="85"/>
  <c r="E124" i="85"/>
  <c r="D124" i="85"/>
  <c r="E26" i="86"/>
  <c r="J24" i="63"/>
  <c r="B118" i="85"/>
  <c r="A118" i="85"/>
  <c r="E115" i="85"/>
  <c r="D115" i="85"/>
  <c r="E25" i="86"/>
  <c r="J23" i="63"/>
  <c r="B109" i="85"/>
  <c r="A109" i="85"/>
  <c r="E106" i="85"/>
  <c r="D106" i="85"/>
  <c r="E24" i="86"/>
  <c r="J22" i="63"/>
  <c r="B100" i="85"/>
  <c r="A100" i="85"/>
  <c r="E97" i="85"/>
  <c r="D97" i="85"/>
  <c r="E23" i="86"/>
  <c r="J21" i="63"/>
  <c r="B91" i="85"/>
  <c r="A91" i="85"/>
  <c r="E88" i="85"/>
  <c r="E19" i="86" s="1"/>
  <c r="J17" i="63" s="1"/>
  <c r="D88" i="85"/>
  <c r="B82" i="85"/>
  <c r="A82" i="85"/>
  <c r="E79" i="85"/>
  <c r="D79" i="85"/>
  <c r="B73" i="85"/>
  <c r="A73" i="85"/>
  <c r="E70" i="85"/>
  <c r="E17" i="86" s="1"/>
  <c r="J15" i="63" s="1"/>
  <c r="D70" i="85"/>
  <c r="B64" i="85"/>
  <c r="A64" i="85"/>
  <c r="E61" i="85"/>
  <c r="D61" i="85"/>
  <c r="E16" i="86"/>
  <c r="J14" i="63"/>
  <c r="B55" i="85"/>
  <c r="A55" i="85"/>
  <c r="E52" i="85"/>
  <c r="D52" i="85"/>
  <c r="E15" i="86"/>
  <c r="J13" i="63"/>
  <c r="B46" i="85"/>
  <c r="A46" i="85"/>
  <c r="E43" i="85"/>
  <c r="D43" i="85"/>
  <c r="E14" i="86"/>
  <c r="J12" i="63"/>
  <c r="B37" i="85"/>
  <c r="A37" i="85"/>
  <c r="E34" i="85"/>
  <c r="D34" i="85"/>
  <c r="B28" i="85"/>
  <c r="A28" i="85"/>
  <c r="E25" i="85"/>
  <c r="E12" i="86"/>
  <c r="J10" i="63" s="1"/>
  <c r="D25" i="85"/>
  <c r="B19" i="85"/>
  <c r="A19" i="85"/>
  <c r="E16" i="85"/>
  <c r="E11" i="86" s="1"/>
  <c r="J9" i="63" s="1"/>
  <c r="D16" i="85"/>
  <c r="B9" i="85"/>
  <c r="A9" i="85"/>
  <c r="A1" i="85"/>
  <c r="C50" i="84"/>
  <c r="B50" i="84"/>
  <c r="C49" i="84"/>
  <c r="B49" i="84"/>
  <c r="C48" i="84"/>
  <c r="B48" i="84"/>
  <c r="C47" i="84"/>
  <c r="B47" i="84"/>
  <c r="C46" i="84"/>
  <c r="B46" i="84"/>
  <c r="C45" i="84"/>
  <c r="B45" i="84"/>
  <c r="C44" i="84"/>
  <c r="B44" i="84"/>
  <c r="C43" i="84"/>
  <c r="B43" i="84"/>
  <c r="C42" i="84"/>
  <c r="B42" i="84"/>
  <c r="C41" i="84"/>
  <c r="B41" i="84"/>
  <c r="C40" i="84"/>
  <c r="B40" i="84"/>
  <c r="C39" i="84"/>
  <c r="B39" i="84"/>
  <c r="C38" i="84"/>
  <c r="B38" i="84"/>
  <c r="C37" i="84"/>
  <c r="B37" i="84"/>
  <c r="C36" i="84"/>
  <c r="B36" i="84"/>
  <c r="C35" i="84"/>
  <c r="B35" i="84"/>
  <c r="C34" i="84"/>
  <c r="B34" i="84"/>
  <c r="C33" i="84"/>
  <c r="B33" i="84"/>
  <c r="C32" i="84"/>
  <c r="B32" i="84"/>
  <c r="C31" i="84"/>
  <c r="B31" i="84"/>
  <c r="C30" i="84"/>
  <c r="B30" i="84"/>
  <c r="C29" i="84"/>
  <c r="B29" i="84"/>
  <c r="C28" i="84"/>
  <c r="B28" i="84"/>
  <c r="C27" i="84"/>
  <c r="B27" i="84"/>
  <c r="C26" i="84"/>
  <c r="B26" i="84"/>
  <c r="C25" i="84"/>
  <c r="B25" i="84"/>
  <c r="C24" i="84"/>
  <c r="B24" i="84"/>
  <c r="C23" i="84"/>
  <c r="B23" i="84"/>
  <c r="C19" i="84"/>
  <c r="B19" i="84"/>
  <c r="C18" i="84"/>
  <c r="B18" i="84"/>
  <c r="C17" i="84"/>
  <c r="B17" i="84"/>
  <c r="C16" i="84"/>
  <c r="B16" i="84"/>
  <c r="C15" i="84"/>
  <c r="B15" i="84"/>
  <c r="C14" i="84"/>
  <c r="B14" i="84"/>
  <c r="C13" i="84"/>
  <c r="B13" i="84"/>
  <c r="C12" i="84"/>
  <c r="B12" i="84"/>
  <c r="C11" i="84"/>
  <c r="B11" i="84"/>
  <c r="E340" i="83"/>
  <c r="D340" i="83"/>
  <c r="E50" i="84"/>
  <c r="I48" i="63" s="1"/>
  <c r="E331" i="83"/>
  <c r="D331" i="83"/>
  <c r="E49" i="84" s="1"/>
  <c r="I47" i="63" s="1"/>
  <c r="B325" i="83"/>
  <c r="A325" i="83"/>
  <c r="E322" i="83"/>
  <c r="D322" i="83"/>
  <c r="E48" i="84" s="1"/>
  <c r="I46" i="63" s="1"/>
  <c r="B316" i="83"/>
  <c r="A316" i="83"/>
  <c r="E313" i="83"/>
  <c r="D313" i="83"/>
  <c r="E47" i="84" s="1"/>
  <c r="I45" i="63" s="1"/>
  <c r="B307" i="83"/>
  <c r="A307" i="83"/>
  <c r="E304" i="83"/>
  <c r="D304" i="83"/>
  <c r="E46" i="84" s="1"/>
  <c r="I44" i="63" s="1"/>
  <c r="B298" i="83"/>
  <c r="A298" i="83"/>
  <c r="E295" i="83"/>
  <c r="D295" i="83"/>
  <c r="E45" i="84" s="1"/>
  <c r="I43" i="63" s="1"/>
  <c r="B289" i="83"/>
  <c r="A289" i="83"/>
  <c r="E286" i="83"/>
  <c r="D286" i="83"/>
  <c r="E44" i="84" s="1"/>
  <c r="I42" i="63" s="1"/>
  <c r="B280" i="83"/>
  <c r="A280" i="83"/>
  <c r="E277" i="83"/>
  <c r="D277" i="83"/>
  <c r="E43" i="84" s="1"/>
  <c r="I41" i="63" s="1"/>
  <c r="B271" i="83"/>
  <c r="A271" i="83"/>
  <c r="E268" i="83"/>
  <c r="D268" i="83"/>
  <c r="B262" i="83"/>
  <c r="A262" i="83"/>
  <c r="E259" i="83"/>
  <c r="D259" i="83"/>
  <c r="E41" i="84" s="1"/>
  <c r="I39" i="63" s="1"/>
  <c r="B253" i="83"/>
  <c r="A253" i="83"/>
  <c r="E250" i="83"/>
  <c r="D250" i="83"/>
  <c r="E40" i="84" s="1"/>
  <c r="I38" i="63" s="1"/>
  <c r="B244" i="83"/>
  <c r="A244" i="83"/>
  <c r="E241" i="83"/>
  <c r="D241" i="83"/>
  <c r="B235" i="83"/>
  <c r="A235" i="83"/>
  <c r="E232" i="83"/>
  <c r="D232" i="83"/>
  <c r="E38" i="84" s="1"/>
  <c r="I36" i="63" s="1"/>
  <c r="B226" i="83"/>
  <c r="A226" i="83"/>
  <c r="E223" i="83"/>
  <c r="D223" i="83"/>
  <c r="E37" i="84" s="1"/>
  <c r="I35" i="63" s="1"/>
  <c r="B217" i="83"/>
  <c r="A217" i="83"/>
  <c r="E214" i="83"/>
  <c r="D214" i="83"/>
  <c r="B208" i="83"/>
  <c r="A208" i="83"/>
  <c r="E205" i="83"/>
  <c r="D205" i="83"/>
  <c r="E35" i="84" s="1"/>
  <c r="I33" i="63" s="1"/>
  <c r="B199" i="83"/>
  <c r="A199" i="83"/>
  <c r="E196" i="83"/>
  <c r="D196" i="83"/>
  <c r="B190" i="83"/>
  <c r="A190" i="83"/>
  <c r="E187" i="83"/>
  <c r="D187" i="83"/>
  <c r="E33" i="84"/>
  <c r="I31" i="63"/>
  <c r="B181" i="83"/>
  <c r="A181" i="83"/>
  <c r="E178" i="83"/>
  <c r="D178" i="83"/>
  <c r="E32" i="84"/>
  <c r="I30" i="63"/>
  <c r="B172" i="83"/>
  <c r="A172" i="83"/>
  <c r="E169" i="83"/>
  <c r="D169" i="83"/>
  <c r="E31" i="84"/>
  <c r="I29" i="63"/>
  <c r="B163" i="83"/>
  <c r="A163" i="83"/>
  <c r="E160" i="83"/>
  <c r="D160" i="83"/>
  <c r="E30" i="84"/>
  <c r="I28" i="63"/>
  <c r="B154" i="83"/>
  <c r="A154" i="83"/>
  <c r="E151" i="83"/>
  <c r="D151" i="83"/>
  <c r="E29" i="84"/>
  <c r="I27" i="63"/>
  <c r="B145" i="83"/>
  <c r="A145" i="83"/>
  <c r="E142" i="83"/>
  <c r="D142" i="83"/>
  <c r="E28" i="84"/>
  <c r="I26" i="63"/>
  <c r="B136" i="83"/>
  <c r="A136" i="83"/>
  <c r="E133" i="83"/>
  <c r="D133" i="83"/>
  <c r="E27" i="84"/>
  <c r="I25" i="63"/>
  <c r="B127" i="83"/>
  <c r="A127" i="83"/>
  <c r="E124" i="83"/>
  <c r="D124" i="83"/>
  <c r="B118" i="83"/>
  <c r="A118" i="83"/>
  <c r="E115" i="83"/>
  <c r="D115" i="83"/>
  <c r="E25" i="84" s="1"/>
  <c r="I23" i="63" s="1"/>
  <c r="B109" i="83"/>
  <c r="A109" i="83"/>
  <c r="E106" i="83"/>
  <c r="D106" i="83"/>
  <c r="E24" i="84" s="1"/>
  <c r="I22" i="63" s="1"/>
  <c r="B100" i="83"/>
  <c r="A100" i="83"/>
  <c r="E97" i="83"/>
  <c r="D97" i="83"/>
  <c r="E23" i="84" s="1"/>
  <c r="B91" i="83"/>
  <c r="A91" i="83"/>
  <c r="E88" i="83"/>
  <c r="E19" i="84" s="1"/>
  <c r="I17" i="63" s="1"/>
  <c r="D88" i="83"/>
  <c r="B82" i="83"/>
  <c r="A82" i="83"/>
  <c r="E79" i="83"/>
  <c r="E18" i="84" s="1"/>
  <c r="I16" i="63" s="1"/>
  <c r="D79" i="83"/>
  <c r="B73" i="83"/>
  <c r="A73" i="83"/>
  <c r="E70" i="83"/>
  <c r="E17" i="84" s="1"/>
  <c r="I15" i="63" s="1"/>
  <c r="D70" i="83"/>
  <c r="B64" i="83"/>
  <c r="A64" i="83"/>
  <c r="E61" i="83"/>
  <c r="E16" i="84" s="1"/>
  <c r="I14" i="63" s="1"/>
  <c r="D61" i="83"/>
  <c r="B55" i="83"/>
  <c r="A55" i="83"/>
  <c r="E52" i="83"/>
  <c r="E15" i="84" s="1"/>
  <c r="I13" i="63" s="1"/>
  <c r="D52" i="83"/>
  <c r="B46" i="83"/>
  <c r="A46" i="83"/>
  <c r="E43" i="83"/>
  <c r="E14" i="84" s="1"/>
  <c r="I12" i="63" s="1"/>
  <c r="D43" i="83"/>
  <c r="B37" i="83"/>
  <c r="A37" i="83"/>
  <c r="E34" i="83"/>
  <c r="E13" i="84" s="1"/>
  <c r="I11" i="63" s="1"/>
  <c r="D34" i="83"/>
  <c r="B28" i="83"/>
  <c r="A28" i="83"/>
  <c r="E25" i="83"/>
  <c r="D25" i="83"/>
  <c r="B19" i="83"/>
  <c r="A19" i="83"/>
  <c r="E16" i="83"/>
  <c r="D16" i="83"/>
  <c r="B9" i="83"/>
  <c r="A9" i="83"/>
  <c r="A1" i="83"/>
  <c r="C50" i="82"/>
  <c r="B50" i="82"/>
  <c r="C49" i="82"/>
  <c r="B49" i="82"/>
  <c r="C48" i="82"/>
  <c r="B48" i="82"/>
  <c r="C47" i="82"/>
  <c r="B47" i="82"/>
  <c r="C46" i="82"/>
  <c r="B46" i="82"/>
  <c r="C45" i="82"/>
  <c r="B45" i="82"/>
  <c r="C44" i="82"/>
  <c r="B44" i="82"/>
  <c r="C43" i="82"/>
  <c r="B43" i="82"/>
  <c r="C42" i="82"/>
  <c r="B42" i="82"/>
  <c r="C41" i="82"/>
  <c r="B41" i="82"/>
  <c r="C40" i="82"/>
  <c r="B40" i="82"/>
  <c r="C39" i="82"/>
  <c r="B39" i="82"/>
  <c r="C38" i="82"/>
  <c r="B38" i="82"/>
  <c r="C37" i="82"/>
  <c r="B37" i="82"/>
  <c r="C36" i="82"/>
  <c r="B36" i="82"/>
  <c r="C35" i="82"/>
  <c r="B35" i="82"/>
  <c r="C34" i="82"/>
  <c r="B34" i="82"/>
  <c r="C33" i="82"/>
  <c r="B33" i="82"/>
  <c r="C32" i="82"/>
  <c r="B32" i="82"/>
  <c r="C31" i="82"/>
  <c r="B31" i="82"/>
  <c r="C30" i="82"/>
  <c r="B30" i="82"/>
  <c r="C29" i="82"/>
  <c r="B29" i="82"/>
  <c r="C28" i="82"/>
  <c r="B28" i="82"/>
  <c r="C27" i="82"/>
  <c r="B27" i="82"/>
  <c r="C26" i="82"/>
  <c r="B26" i="82"/>
  <c r="C25" i="82"/>
  <c r="B25" i="82"/>
  <c r="C24" i="82"/>
  <c r="B24" i="82"/>
  <c r="C23" i="82"/>
  <c r="B23" i="82"/>
  <c r="C19" i="82"/>
  <c r="B19" i="82"/>
  <c r="C18" i="82"/>
  <c r="B18" i="82"/>
  <c r="C17" i="82"/>
  <c r="B17" i="82"/>
  <c r="C16" i="82"/>
  <c r="B16" i="82"/>
  <c r="C15" i="82"/>
  <c r="B15" i="82"/>
  <c r="C14" i="82"/>
  <c r="B14" i="82"/>
  <c r="C13" i="82"/>
  <c r="B13" i="82"/>
  <c r="C12" i="82"/>
  <c r="B12" i="82"/>
  <c r="C11" i="82"/>
  <c r="B11" i="82"/>
  <c r="C50" i="81"/>
  <c r="B50" i="81"/>
  <c r="C49" i="81"/>
  <c r="B49" i="81"/>
  <c r="C48" i="81"/>
  <c r="B48" i="81"/>
  <c r="C47" i="81"/>
  <c r="B47" i="81"/>
  <c r="C46" i="81"/>
  <c r="B46" i="81"/>
  <c r="C45" i="81"/>
  <c r="B45" i="81"/>
  <c r="C44" i="81"/>
  <c r="B44" i="81"/>
  <c r="C43" i="81"/>
  <c r="B43" i="81"/>
  <c r="C42" i="81"/>
  <c r="B42" i="81"/>
  <c r="C41" i="81"/>
  <c r="B41" i="81"/>
  <c r="C40" i="81"/>
  <c r="B40" i="81"/>
  <c r="C39" i="81"/>
  <c r="B39" i="81"/>
  <c r="C38" i="81"/>
  <c r="B38" i="81"/>
  <c r="C37" i="81"/>
  <c r="B37" i="81"/>
  <c r="C36" i="81"/>
  <c r="B36" i="81"/>
  <c r="C35" i="81"/>
  <c r="B35" i="81"/>
  <c r="C34" i="81"/>
  <c r="B34" i="81"/>
  <c r="C33" i="81"/>
  <c r="B33" i="81"/>
  <c r="C32" i="81"/>
  <c r="B32" i="81"/>
  <c r="C31" i="81"/>
  <c r="B31" i="81"/>
  <c r="C30" i="81"/>
  <c r="B30" i="81"/>
  <c r="C29" i="81"/>
  <c r="B29" i="81"/>
  <c r="C28" i="81"/>
  <c r="B28" i="81"/>
  <c r="C27" i="81"/>
  <c r="B27" i="81"/>
  <c r="C26" i="81"/>
  <c r="B26" i="81"/>
  <c r="C25" i="81"/>
  <c r="B25" i="81"/>
  <c r="C24" i="81"/>
  <c r="B24" i="81"/>
  <c r="C23" i="81"/>
  <c r="B23" i="81"/>
  <c r="C19" i="81"/>
  <c r="B19" i="81"/>
  <c r="C18" i="81"/>
  <c r="B18" i="81"/>
  <c r="C17" i="81"/>
  <c r="B17" i="81"/>
  <c r="C16" i="81"/>
  <c r="B16" i="81"/>
  <c r="C15" i="81"/>
  <c r="B15" i="81"/>
  <c r="C14" i="81"/>
  <c r="B14" i="81"/>
  <c r="C13" i="81"/>
  <c r="B13" i="81"/>
  <c r="C12" i="81"/>
  <c r="B12" i="81"/>
  <c r="C11" i="81"/>
  <c r="B11" i="81"/>
  <c r="E340" i="80"/>
  <c r="E50" i="81" s="1"/>
  <c r="H48" i="63" s="1"/>
  <c r="D340" i="80"/>
  <c r="E331" i="80"/>
  <c r="D331" i="80"/>
  <c r="E49" i="81" s="1"/>
  <c r="H47" i="63" s="1"/>
  <c r="B325" i="80"/>
  <c r="A325" i="80"/>
  <c r="E322" i="80"/>
  <c r="D322" i="80"/>
  <c r="B316" i="80"/>
  <c r="A316" i="80"/>
  <c r="E313" i="80"/>
  <c r="D313" i="80"/>
  <c r="E47" i="81"/>
  <c r="H45" i="63" s="1"/>
  <c r="B307" i="80"/>
  <c r="A307" i="80"/>
  <c r="E304" i="80"/>
  <c r="D304" i="80"/>
  <c r="E46" i="81"/>
  <c r="H44" i="63" s="1"/>
  <c r="B298" i="80"/>
  <c r="A298" i="80"/>
  <c r="E295" i="80"/>
  <c r="D295" i="80"/>
  <c r="E45" i="81"/>
  <c r="H43" i="63" s="1"/>
  <c r="B289" i="80"/>
  <c r="A289" i="80"/>
  <c r="E286" i="80"/>
  <c r="D286" i="80"/>
  <c r="B280" i="80"/>
  <c r="A280" i="80"/>
  <c r="E277" i="80"/>
  <c r="D277" i="80"/>
  <c r="B271" i="80"/>
  <c r="A271" i="80"/>
  <c r="E268" i="80"/>
  <c r="D268" i="80"/>
  <c r="B262" i="80"/>
  <c r="A262" i="80"/>
  <c r="E259" i="80"/>
  <c r="D259" i="80"/>
  <c r="B253" i="80"/>
  <c r="A253" i="80"/>
  <c r="E250" i="80"/>
  <c r="D250" i="80"/>
  <c r="E40" i="81" s="1"/>
  <c r="H38" i="63" s="1"/>
  <c r="B244" i="80"/>
  <c r="A244" i="80"/>
  <c r="E241" i="80"/>
  <c r="D241" i="80"/>
  <c r="B235" i="80"/>
  <c r="A235" i="80"/>
  <c r="E232" i="80"/>
  <c r="D232" i="80"/>
  <c r="B226" i="80"/>
  <c r="A226" i="80"/>
  <c r="E223" i="80"/>
  <c r="D223" i="80"/>
  <c r="E37" i="81" s="1"/>
  <c r="H35" i="63" s="1"/>
  <c r="B217" i="80"/>
  <c r="A217" i="80"/>
  <c r="E214" i="80"/>
  <c r="E344" i="80" s="1"/>
  <c r="D214" i="80"/>
  <c r="B208" i="80"/>
  <c r="A208" i="80"/>
  <c r="E205" i="80"/>
  <c r="D205" i="80"/>
  <c r="B199" i="80"/>
  <c r="A199" i="80"/>
  <c r="E196" i="80"/>
  <c r="E34" i="81" s="1"/>
  <c r="H32" i="63" s="1"/>
  <c r="D196" i="80"/>
  <c r="B190" i="80"/>
  <c r="A190" i="80"/>
  <c r="E187" i="80"/>
  <c r="E33" i="81" s="1"/>
  <c r="H31" i="63" s="1"/>
  <c r="D187" i="80"/>
  <c r="B181" i="80"/>
  <c r="A181" i="80"/>
  <c r="E178" i="80"/>
  <c r="D178" i="80"/>
  <c r="E32" i="81"/>
  <c r="H30" i="63" s="1"/>
  <c r="B172" i="80"/>
  <c r="A172" i="80"/>
  <c r="E169" i="80"/>
  <c r="D169" i="80"/>
  <c r="E31" i="81"/>
  <c r="H29" i="63" s="1"/>
  <c r="B163" i="80"/>
  <c r="A163" i="80"/>
  <c r="E160" i="80"/>
  <c r="D160" i="80"/>
  <c r="E30" i="81"/>
  <c r="H28" i="63" s="1"/>
  <c r="B154" i="80"/>
  <c r="A154" i="80"/>
  <c r="E151" i="80"/>
  <c r="D151" i="80"/>
  <c r="E29" i="81"/>
  <c r="H27" i="63" s="1"/>
  <c r="B145" i="80"/>
  <c r="A145" i="80"/>
  <c r="E142" i="80"/>
  <c r="D142" i="80"/>
  <c r="B136" i="80"/>
  <c r="A136" i="80"/>
  <c r="E133" i="80"/>
  <c r="D133" i="80"/>
  <c r="B127" i="80"/>
  <c r="A127" i="80"/>
  <c r="E124" i="80"/>
  <c r="D124" i="80"/>
  <c r="E26" i="81"/>
  <c r="H24" i="63" s="1"/>
  <c r="B118" i="80"/>
  <c r="A118" i="80"/>
  <c r="E115" i="80"/>
  <c r="D115" i="80"/>
  <c r="E25" i="81"/>
  <c r="H23" i="63" s="1"/>
  <c r="B109" i="80"/>
  <c r="A109" i="80"/>
  <c r="E106" i="80"/>
  <c r="D106" i="80"/>
  <c r="E24" i="81"/>
  <c r="H22" i="63" s="1"/>
  <c r="B100" i="80"/>
  <c r="A100" i="80"/>
  <c r="E97" i="80"/>
  <c r="D97" i="80"/>
  <c r="B91" i="80"/>
  <c r="A91" i="80"/>
  <c r="E88" i="80"/>
  <c r="D88" i="80"/>
  <c r="E19" i="81"/>
  <c r="H17" i="63" s="1"/>
  <c r="B82" i="80"/>
  <c r="A82" i="80"/>
  <c r="E79" i="80"/>
  <c r="D79" i="80"/>
  <c r="E18" i="81"/>
  <c r="H16" i="63" s="1"/>
  <c r="B73" i="80"/>
  <c r="A73" i="80"/>
  <c r="E70" i="80"/>
  <c r="E17" i="81" s="1"/>
  <c r="H15" i="63" s="1"/>
  <c r="D70" i="80"/>
  <c r="B64" i="80"/>
  <c r="A64" i="80"/>
  <c r="E61" i="80"/>
  <c r="E16" i="81" s="1"/>
  <c r="H14" i="63" s="1"/>
  <c r="D61" i="80"/>
  <c r="B55" i="80"/>
  <c r="A55" i="80"/>
  <c r="E52" i="80"/>
  <c r="E15" i="81" s="1"/>
  <c r="H13" i="63" s="1"/>
  <c r="D52" i="80"/>
  <c r="B46" i="80"/>
  <c r="A46" i="80"/>
  <c r="E43" i="80"/>
  <c r="D43" i="80"/>
  <c r="E14" i="81"/>
  <c r="H12" i="63" s="1"/>
  <c r="B37" i="80"/>
  <c r="A37" i="80"/>
  <c r="E34" i="80"/>
  <c r="D34" i="80"/>
  <c r="E13" i="81"/>
  <c r="H11" i="63" s="1"/>
  <c r="B28" i="80"/>
  <c r="A28" i="80"/>
  <c r="E25" i="80"/>
  <c r="D25" i="80"/>
  <c r="B19" i="80"/>
  <c r="A19" i="80"/>
  <c r="E16" i="80"/>
  <c r="D16" i="80"/>
  <c r="B9" i="80"/>
  <c r="A9" i="80"/>
  <c r="A1" i="80"/>
  <c r="C50" i="79"/>
  <c r="B50" i="79"/>
  <c r="C49" i="79"/>
  <c r="B49" i="79"/>
  <c r="C48" i="79"/>
  <c r="B48" i="79"/>
  <c r="C47" i="79"/>
  <c r="B47" i="79"/>
  <c r="C46" i="79"/>
  <c r="B46" i="79"/>
  <c r="C45" i="79"/>
  <c r="B45" i="79"/>
  <c r="C44" i="79"/>
  <c r="B44" i="79"/>
  <c r="C43" i="79"/>
  <c r="B43" i="79"/>
  <c r="C42" i="79"/>
  <c r="B42" i="79"/>
  <c r="C41" i="79"/>
  <c r="B41" i="79"/>
  <c r="C40" i="79"/>
  <c r="B40" i="79"/>
  <c r="C39" i="79"/>
  <c r="B39" i="79"/>
  <c r="C38" i="79"/>
  <c r="B38" i="79"/>
  <c r="C37" i="79"/>
  <c r="B37" i="79"/>
  <c r="C36" i="79"/>
  <c r="B36" i="79"/>
  <c r="C35" i="79"/>
  <c r="B35" i="79"/>
  <c r="C34" i="79"/>
  <c r="B34" i="79"/>
  <c r="C33" i="79"/>
  <c r="B33" i="79"/>
  <c r="C32" i="79"/>
  <c r="B32" i="79"/>
  <c r="C31" i="79"/>
  <c r="B31" i="79"/>
  <c r="C30" i="79"/>
  <c r="B30" i="79"/>
  <c r="C29" i="79"/>
  <c r="B29" i="79"/>
  <c r="C28" i="79"/>
  <c r="B28" i="79"/>
  <c r="C27" i="79"/>
  <c r="B27" i="79"/>
  <c r="C26" i="79"/>
  <c r="B26" i="79"/>
  <c r="C25" i="79"/>
  <c r="B25" i="79"/>
  <c r="C24" i="79"/>
  <c r="B24" i="79"/>
  <c r="C23" i="79"/>
  <c r="B23" i="79"/>
  <c r="C19" i="79"/>
  <c r="B19" i="79"/>
  <c r="C18" i="79"/>
  <c r="B18" i="79"/>
  <c r="C17" i="79"/>
  <c r="B17" i="79"/>
  <c r="C16" i="79"/>
  <c r="B16" i="79"/>
  <c r="C15" i="79"/>
  <c r="B15" i="79"/>
  <c r="C14" i="79"/>
  <c r="B14" i="79"/>
  <c r="C13" i="79"/>
  <c r="B13" i="79"/>
  <c r="C12" i="79"/>
  <c r="B12" i="79"/>
  <c r="C11" i="79"/>
  <c r="B11" i="79"/>
  <c r="E340" i="78"/>
  <c r="D340" i="78"/>
  <c r="E50" i="79"/>
  <c r="G48" i="63" s="1"/>
  <c r="E331" i="78"/>
  <c r="D331" i="78"/>
  <c r="B325" i="78"/>
  <c r="A325" i="78"/>
  <c r="E322" i="78"/>
  <c r="D322" i="78"/>
  <c r="B316" i="78"/>
  <c r="A316" i="78"/>
  <c r="E313" i="78"/>
  <c r="D313" i="78"/>
  <c r="E47" i="79" s="1"/>
  <c r="G45" i="63" s="1"/>
  <c r="B307" i="78"/>
  <c r="A307" i="78"/>
  <c r="E304" i="78"/>
  <c r="D304" i="78"/>
  <c r="E46" i="79"/>
  <c r="G44" i="63" s="1"/>
  <c r="B298" i="78"/>
  <c r="A298" i="78"/>
  <c r="E295" i="78"/>
  <c r="D295" i="78"/>
  <c r="E45" i="79"/>
  <c r="G43" i="63" s="1"/>
  <c r="B289" i="78"/>
  <c r="A289" i="78"/>
  <c r="E286" i="78"/>
  <c r="D286" i="78"/>
  <c r="B280" i="78"/>
  <c r="A280" i="78"/>
  <c r="E277" i="78"/>
  <c r="E43" i="79" s="1"/>
  <c r="G41" i="63" s="1"/>
  <c r="D277" i="78"/>
  <c r="B271" i="78"/>
  <c r="A271" i="78"/>
  <c r="E268" i="78"/>
  <c r="D268" i="78"/>
  <c r="E42" i="79" s="1"/>
  <c r="G40" i="63" s="1"/>
  <c r="B262" i="78"/>
  <c r="A262" i="78"/>
  <c r="E259" i="78"/>
  <c r="D259" i="78"/>
  <c r="B253" i="78"/>
  <c r="A253" i="78"/>
  <c r="E250" i="78"/>
  <c r="D250" i="78"/>
  <c r="B244" i="78"/>
  <c r="A244" i="78"/>
  <c r="E241" i="78"/>
  <c r="D241" i="78"/>
  <c r="E39" i="79"/>
  <c r="G37" i="63"/>
  <c r="B235" i="78"/>
  <c r="A235" i="78"/>
  <c r="E232" i="78"/>
  <c r="D232" i="78"/>
  <c r="E38" i="79"/>
  <c r="G36" i="63"/>
  <c r="B226" i="78"/>
  <c r="A226" i="78"/>
  <c r="E223" i="78"/>
  <c r="G35" i="63"/>
  <c r="D223" i="78"/>
  <c r="E37" i="79" s="1"/>
  <c r="B217" i="78"/>
  <c r="A217" i="78"/>
  <c r="E214" i="78"/>
  <c r="D214" i="78"/>
  <c r="E36" i="79"/>
  <c r="G34" i="63" s="1"/>
  <c r="B208" i="78"/>
  <c r="A208" i="78"/>
  <c r="E205" i="78"/>
  <c r="D205" i="78"/>
  <c r="E35" i="79"/>
  <c r="G33" i="63" s="1"/>
  <c r="B199" i="78"/>
  <c r="A199" i="78"/>
  <c r="E196" i="78"/>
  <c r="D196" i="78"/>
  <c r="E34" i="79"/>
  <c r="G32" i="63" s="1"/>
  <c r="B190" i="78"/>
  <c r="A190" i="78"/>
  <c r="E187" i="78"/>
  <c r="D187" i="78"/>
  <c r="B181" i="78"/>
  <c r="A181" i="78"/>
  <c r="E178" i="78"/>
  <c r="D178" i="78"/>
  <c r="B172" i="78"/>
  <c r="A172" i="78"/>
  <c r="E169" i="78"/>
  <c r="E31" i="79" s="1"/>
  <c r="G29" i="63" s="1"/>
  <c r="D169" i="78"/>
  <c r="B163" i="78"/>
  <c r="A163" i="78"/>
  <c r="E160" i="78"/>
  <c r="D160" i="78"/>
  <c r="E30" i="79" s="1"/>
  <c r="G28" i="63" s="1"/>
  <c r="B154" i="78"/>
  <c r="A154" i="78"/>
  <c r="E151" i="78"/>
  <c r="D151" i="78"/>
  <c r="E29" i="79" s="1"/>
  <c r="G27" i="63" s="1"/>
  <c r="B145" i="78"/>
  <c r="A145" i="78"/>
  <c r="E142" i="78"/>
  <c r="D142" i="78"/>
  <c r="B136" i="78"/>
  <c r="A136" i="78"/>
  <c r="E133" i="78"/>
  <c r="G25" i="63"/>
  <c r="D133" i="78"/>
  <c r="E27" i="79" s="1"/>
  <c r="B127" i="78"/>
  <c r="A127" i="78"/>
  <c r="E124" i="78"/>
  <c r="D124" i="78"/>
  <c r="E26" i="79"/>
  <c r="G24" i="63" s="1"/>
  <c r="B118" i="78"/>
  <c r="A118" i="78"/>
  <c r="E115" i="78"/>
  <c r="D115" i="78"/>
  <c r="E25" i="79"/>
  <c r="G23" i="63" s="1"/>
  <c r="B109" i="78"/>
  <c r="A109" i="78"/>
  <c r="E106" i="78"/>
  <c r="D106" i="78"/>
  <c r="E24" i="79"/>
  <c r="B100" i="78"/>
  <c r="A100" i="78"/>
  <c r="E97" i="78"/>
  <c r="D97" i="78"/>
  <c r="E23" i="79" s="1"/>
  <c r="B91" i="78"/>
  <c r="A91" i="78"/>
  <c r="E88" i="78"/>
  <c r="D88" i="78"/>
  <c r="E19" i="79" s="1"/>
  <c r="G17" i="63"/>
  <c r="B82" i="78"/>
  <c r="A82" i="78"/>
  <c r="E79" i="78"/>
  <c r="D79" i="78"/>
  <c r="E18" i="79" s="1"/>
  <c r="G16" i="63" s="1"/>
  <c r="B73" i="78"/>
  <c r="A73" i="78"/>
  <c r="E70" i="78"/>
  <c r="D70" i="78"/>
  <c r="B64" i="78"/>
  <c r="A64" i="78"/>
  <c r="E61" i="78"/>
  <c r="D61" i="78"/>
  <c r="B55" i="78"/>
  <c r="A55" i="78"/>
  <c r="E52" i="78"/>
  <c r="D52" i="78"/>
  <c r="E15" i="79"/>
  <c r="G13" i="63" s="1"/>
  <c r="B46" i="78"/>
  <c r="A46" i="78"/>
  <c r="E43" i="78"/>
  <c r="D43" i="78"/>
  <c r="E14" i="79"/>
  <c r="G12" i="63" s="1"/>
  <c r="B37" i="78"/>
  <c r="A37" i="78"/>
  <c r="E34" i="78"/>
  <c r="D34" i="78"/>
  <c r="B28" i="78"/>
  <c r="A28" i="78"/>
  <c r="E25" i="78"/>
  <c r="D25" i="78"/>
  <c r="E12" i="79" s="1"/>
  <c r="G10" i="63" s="1"/>
  <c r="B19" i="78"/>
  <c r="A19" i="78"/>
  <c r="E16" i="78"/>
  <c r="D16" i="78"/>
  <c r="E11" i="79" s="1"/>
  <c r="B9" i="78"/>
  <c r="A9" i="78"/>
  <c r="A1" i="78"/>
  <c r="C50" i="77"/>
  <c r="B50" i="77"/>
  <c r="C49" i="77"/>
  <c r="B49" i="77"/>
  <c r="C48" i="77"/>
  <c r="B48" i="77"/>
  <c r="C47" i="77"/>
  <c r="B47" i="77"/>
  <c r="C46" i="77"/>
  <c r="B46" i="77"/>
  <c r="C45" i="77"/>
  <c r="B45" i="77"/>
  <c r="C44" i="77"/>
  <c r="B44" i="77"/>
  <c r="C43" i="77"/>
  <c r="B43" i="77"/>
  <c r="C42" i="77"/>
  <c r="B42" i="77"/>
  <c r="C41" i="77"/>
  <c r="B41" i="77"/>
  <c r="C40" i="77"/>
  <c r="B40" i="77"/>
  <c r="C39" i="77"/>
  <c r="B39" i="77"/>
  <c r="C38" i="77"/>
  <c r="B38" i="77"/>
  <c r="C37" i="77"/>
  <c r="B37" i="77"/>
  <c r="C36" i="77"/>
  <c r="B36" i="77"/>
  <c r="C35" i="77"/>
  <c r="B35" i="77"/>
  <c r="C34" i="77"/>
  <c r="B34" i="77"/>
  <c r="C33" i="77"/>
  <c r="B33" i="77"/>
  <c r="C32" i="77"/>
  <c r="B32" i="77"/>
  <c r="C31" i="77"/>
  <c r="B31" i="77"/>
  <c r="C30" i="77"/>
  <c r="B30" i="77"/>
  <c r="C29" i="77"/>
  <c r="B29" i="77"/>
  <c r="C28" i="77"/>
  <c r="B28" i="77"/>
  <c r="C27" i="77"/>
  <c r="B27" i="77"/>
  <c r="C26" i="77"/>
  <c r="B26" i="77"/>
  <c r="C25" i="77"/>
  <c r="B25" i="77"/>
  <c r="C24" i="77"/>
  <c r="B24" i="77"/>
  <c r="C23" i="77"/>
  <c r="B23" i="77"/>
  <c r="C19" i="77"/>
  <c r="B19" i="77"/>
  <c r="C18" i="77"/>
  <c r="B18" i="77"/>
  <c r="C17" i="77"/>
  <c r="B17" i="77"/>
  <c r="C16" i="77"/>
  <c r="B16" i="77"/>
  <c r="C15" i="77"/>
  <c r="B15" i="77"/>
  <c r="C14" i="77"/>
  <c r="B14" i="77"/>
  <c r="C13" i="77"/>
  <c r="B13" i="77"/>
  <c r="C12" i="77"/>
  <c r="B12" i="77"/>
  <c r="C11" i="77"/>
  <c r="B11" i="77"/>
  <c r="E340" i="76"/>
  <c r="D340" i="76"/>
  <c r="E50" i="77" s="1"/>
  <c r="F48" i="63" s="1"/>
  <c r="E331" i="76"/>
  <c r="D331" i="76"/>
  <c r="E49" i="77" s="1"/>
  <c r="F47" i="63" s="1"/>
  <c r="B325" i="76"/>
  <c r="A325" i="76"/>
  <c r="E322" i="76"/>
  <c r="D322" i="76"/>
  <c r="E48" i="77"/>
  <c r="F46" i="63" s="1"/>
  <c r="B316" i="76"/>
  <c r="A316" i="76"/>
  <c r="E313" i="76"/>
  <c r="D313" i="76"/>
  <c r="E47" i="77" s="1"/>
  <c r="F45" i="63" s="1"/>
  <c r="B307" i="76"/>
  <c r="A307" i="76"/>
  <c r="E304" i="76"/>
  <c r="D304" i="76"/>
  <c r="B298" i="76"/>
  <c r="A298" i="76"/>
  <c r="E295" i="76"/>
  <c r="D295" i="76"/>
  <c r="E45" i="77"/>
  <c r="F43" i="63"/>
  <c r="B289" i="76"/>
  <c r="A289" i="76"/>
  <c r="E286" i="76"/>
  <c r="D286" i="76"/>
  <c r="E44" i="77"/>
  <c r="F42" i="63"/>
  <c r="B280" i="76"/>
  <c r="A280" i="76"/>
  <c r="E277" i="76"/>
  <c r="D277" i="76"/>
  <c r="E43" i="77" s="1"/>
  <c r="F41" i="63"/>
  <c r="B271" i="76"/>
  <c r="A271" i="76"/>
  <c r="E268" i="76"/>
  <c r="D268" i="76"/>
  <c r="E42" i="77" s="1"/>
  <c r="F40" i="63" s="1"/>
  <c r="B262" i="76"/>
  <c r="A262" i="76"/>
  <c r="E259" i="76"/>
  <c r="D259" i="76"/>
  <c r="E41" i="77" s="1"/>
  <c r="F39" i="63"/>
  <c r="B253" i="76"/>
  <c r="A253" i="76"/>
  <c r="E250" i="76"/>
  <c r="D250" i="76"/>
  <c r="E40" i="77" s="1"/>
  <c r="F38" i="63" s="1"/>
  <c r="B244" i="76"/>
  <c r="A244" i="76"/>
  <c r="E241" i="76"/>
  <c r="D241" i="76"/>
  <c r="E39" i="77" s="1"/>
  <c r="F37" i="63" s="1"/>
  <c r="B235" i="76"/>
  <c r="A235" i="76"/>
  <c r="E232" i="76"/>
  <c r="D232" i="76"/>
  <c r="B226" i="76"/>
  <c r="A226" i="76"/>
  <c r="E223" i="76"/>
  <c r="E37" i="77" s="1"/>
  <c r="F35" i="63" s="1"/>
  <c r="D223" i="76"/>
  <c r="B217" i="76"/>
  <c r="A217" i="76"/>
  <c r="E214" i="76"/>
  <c r="E36" i="77" s="1"/>
  <c r="F34" i="63" s="1"/>
  <c r="D214" i="76"/>
  <c r="B208" i="76"/>
  <c r="A208" i="76"/>
  <c r="E205" i="76"/>
  <c r="E35" i="77" s="1"/>
  <c r="F33" i="63" s="1"/>
  <c r="D205" i="76"/>
  <c r="B199" i="76"/>
  <c r="A199" i="76"/>
  <c r="E196" i="76"/>
  <c r="E34" i="77" s="1"/>
  <c r="F32" i="63" s="1"/>
  <c r="D196" i="76"/>
  <c r="B190" i="76"/>
  <c r="A190" i="76"/>
  <c r="E187" i="76"/>
  <c r="E33" i="77" s="1"/>
  <c r="F31" i="63" s="1"/>
  <c r="D187" i="76"/>
  <c r="B181" i="76"/>
  <c r="A181" i="76"/>
  <c r="E178" i="76"/>
  <c r="E32" i="77" s="1"/>
  <c r="F30" i="63" s="1"/>
  <c r="D178" i="76"/>
  <c r="B172" i="76"/>
  <c r="A172" i="76"/>
  <c r="E169" i="76"/>
  <c r="E31" i="77" s="1"/>
  <c r="F29" i="63" s="1"/>
  <c r="D169" i="76"/>
  <c r="B163" i="76"/>
  <c r="A163" i="76"/>
  <c r="E160" i="76"/>
  <c r="D160" i="76"/>
  <c r="B154" i="76"/>
  <c r="A154" i="76"/>
  <c r="E151" i="76"/>
  <c r="D151" i="76"/>
  <c r="E29" i="77"/>
  <c r="B145" i="76"/>
  <c r="A145" i="76"/>
  <c r="E142" i="76"/>
  <c r="D142" i="76"/>
  <c r="E28" i="77"/>
  <c r="F26" i="63" s="1"/>
  <c r="B136" i="76"/>
  <c r="A136" i="76"/>
  <c r="E133" i="76"/>
  <c r="D133" i="76"/>
  <c r="E27" i="77" s="1"/>
  <c r="F25" i="63" s="1"/>
  <c r="B127" i="76"/>
  <c r="A127" i="76"/>
  <c r="E124" i="76"/>
  <c r="D124" i="76"/>
  <c r="E26" i="77"/>
  <c r="F24" i="63" s="1"/>
  <c r="B118" i="76"/>
  <c r="A118" i="76"/>
  <c r="E115" i="76"/>
  <c r="D115" i="76"/>
  <c r="B109" i="76"/>
  <c r="A109" i="76"/>
  <c r="E106" i="76"/>
  <c r="D106" i="76"/>
  <c r="E24" i="77"/>
  <c r="F22" i="63"/>
  <c r="B100" i="76"/>
  <c r="A100" i="76"/>
  <c r="E97" i="76"/>
  <c r="D97" i="76"/>
  <c r="E23" i="77"/>
  <c r="B91" i="76"/>
  <c r="A91" i="76"/>
  <c r="E88" i="76"/>
  <c r="D88" i="76"/>
  <c r="E19" i="77" s="1"/>
  <c r="F17" i="63" s="1"/>
  <c r="B82" i="76"/>
  <c r="A82" i="76"/>
  <c r="E79" i="76"/>
  <c r="D79" i="76"/>
  <c r="E18" i="77" s="1"/>
  <c r="F16" i="63"/>
  <c r="B73" i="76"/>
  <c r="A73" i="76"/>
  <c r="E70" i="76"/>
  <c r="E17" i="77"/>
  <c r="D70" i="76"/>
  <c r="B64" i="76"/>
  <c r="A64" i="76"/>
  <c r="E61" i="76"/>
  <c r="D61" i="76"/>
  <c r="E16" i="77" s="1"/>
  <c r="F14" i="63" s="1"/>
  <c r="B55" i="76"/>
  <c r="A55" i="76"/>
  <c r="E52" i="76"/>
  <c r="D52" i="76"/>
  <c r="E15" i="77"/>
  <c r="F13" i="63"/>
  <c r="B46" i="76"/>
  <c r="A46" i="76"/>
  <c r="E43" i="76"/>
  <c r="D43" i="76"/>
  <c r="E14" i="77"/>
  <c r="F12" i="63" s="1"/>
  <c r="B37" i="76"/>
  <c r="A37" i="76"/>
  <c r="E34" i="76"/>
  <c r="E13" i="77" s="1"/>
  <c r="F11" i="63" s="1"/>
  <c r="D34" i="76"/>
  <c r="B28" i="76"/>
  <c r="A28" i="76"/>
  <c r="E25" i="76"/>
  <c r="E12" i="77" s="1"/>
  <c r="F10" i="63" s="1"/>
  <c r="D25" i="76"/>
  <c r="B19" i="76"/>
  <c r="A19" i="76"/>
  <c r="E16" i="76"/>
  <c r="D16" i="76"/>
  <c r="B9" i="76"/>
  <c r="A9" i="76"/>
  <c r="A1" i="76"/>
  <c r="C50" i="75"/>
  <c r="B50" i="75"/>
  <c r="C49" i="75"/>
  <c r="B49" i="75"/>
  <c r="C48" i="75"/>
  <c r="B48" i="75"/>
  <c r="C47" i="75"/>
  <c r="B47" i="75"/>
  <c r="C46" i="75"/>
  <c r="B46" i="75"/>
  <c r="C45" i="75"/>
  <c r="B45" i="75"/>
  <c r="C44" i="75"/>
  <c r="B44" i="75"/>
  <c r="C43" i="75"/>
  <c r="B43" i="75"/>
  <c r="C42" i="75"/>
  <c r="B42" i="75"/>
  <c r="C41" i="75"/>
  <c r="B41" i="75"/>
  <c r="C40" i="75"/>
  <c r="B40" i="75"/>
  <c r="C39" i="75"/>
  <c r="B39" i="75"/>
  <c r="C38" i="75"/>
  <c r="B38" i="75"/>
  <c r="C37" i="75"/>
  <c r="B37" i="75"/>
  <c r="C36" i="75"/>
  <c r="B36" i="75"/>
  <c r="C35" i="75"/>
  <c r="B35" i="75"/>
  <c r="C34" i="75"/>
  <c r="B34" i="75"/>
  <c r="C33" i="75"/>
  <c r="B33" i="75"/>
  <c r="C32" i="75"/>
  <c r="B32" i="75"/>
  <c r="C31" i="75"/>
  <c r="B31" i="75"/>
  <c r="C30" i="75"/>
  <c r="B30" i="75"/>
  <c r="C29" i="75"/>
  <c r="B29" i="75"/>
  <c r="C28" i="75"/>
  <c r="B28" i="75"/>
  <c r="C27" i="75"/>
  <c r="B27" i="75"/>
  <c r="C26" i="75"/>
  <c r="B26" i="75"/>
  <c r="C25" i="75"/>
  <c r="B25" i="75"/>
  <c r="C24" i="75"/>
  <c r="B24" i="75"/>
  <c r="C23" i="75"/>
  <c r="B23" i="75"/>
  <c r="C19" i="75"/>
  <c r="B19" i="75"/>
  <c r="C18" i="75"/>
  <c r="B18" i="75"/>
  <c r="C17" i="75"/>
  <c r="B17" i="75"/>
  <c r="C16" i="75"/>
  <c r="B16" i="75"/>
  <c r="C15" i="75"/>
  <c r="B15" i="75"/>
  <c r="C14" i="75"/>
  <c r="B14" i="75"/>
  <c r="C13" i="75"/>
  <c r="B13" i="75"/>
  <c r="C12" i="75"/>
  <c r="B12" i="75"/>
  <c r="C11" i="75"/>
  <c r="B11" i="75"/>
  <c r="C50" i="74"/>
  <c r="B50" i="74"/>
  <c r="C49" i="74"/>
  <c r="B49" i="74"/>
  <c r="C48" i="74"/>
  <c r="B48" i="74"/>
  <c r="C47" i="74"/>
  <c r="B47" i="74"/>
  <c r="C46" i="74"/>
  <c r="B46" i="74"/>
  <c r="C45" i="74"/>
  <c r="B45" i="74"/>
  <c r="C44" i="74"/>
  <c r="B44" i="74"/>
  <c r="C43" i="74"/>
  <c r="B43" i="74"/>
  <c r="C42" i="74"/>
  <c r="B42" i="74"/>
  <c r="C41" i="74"/>
  <c r="B41" i="74"/>
  <c r="C40" i="74"/>
  <c r="B40" i="74"/>
  <c r="C39" i="74"/>
  <c r="B39" i="74"/>
  <c r="C38" i="74"/>
  <c r="B38" i="74"/>
  <c r="C37" i="74"/>
  <c r="B37" i="74"/>
  <c r="C36" i="74"/>
  <c r="B36" i="74"/>
  <c r="C35" i="74"/>
  <c r="B35" i="74"/>
  <c r="C34" i="74"/>
  <c r="B34" i="74"/>
  <c r="C33" i="74"/>
  <c r="B33" i="74"/>
  <c r="C32" i="74"/>
  <c r="B32" i="74"/>
  <c r="C31" i="74"/>
  <c r="B31" i="74"/>
  <c r="C30" i="74"/>
  <c r="B30" i="74"/>
  <c r="C29" i="74"/>
  <c r="B29" i="74"/>
  <c r="C28" i="74"/>
  <c r="B28" i="74"/>
  <c r="C27" i="74"/>
  <c r="B27" i="74"/>
  <c r="C26" i="74"/>
  <c r="B26" i="74"/>
  <c r="C25" i="74"/>
  <c r="B25" i="74"/>
  <c r="C24" i="74"/>
  <c r="B24" i="74"/>
  <c r="C23" i="74"/>
  <c r="B23" i="74"/>
  <c r="C19" i="74"/>
  <c r="B19" i="74"/>
  <c r="C18" i="74"/>
  <c r="B18" i="74"/>
  <c r="C17" i="74"/>
  <c r="B17" i="74"/>
  <c r="C16" i="74"/>
  <c r="B16" i="74"/>
  <c r="C15" i="74"/>
  <c r="B15" i="74"/>
  <c r="C14" i="74"/>
  <c r="B14" i="74"/>
  <c r="C13" i="74"/>
  <c r="B13" i="74"/>
  <c r="C12" i="74"/>
  <c r="B12" i="74"/>
  <c r="C11" i="74"/>
  <c r="B11" i="74"/>
  <c r="E340" i="73"/>
  <c r="E50" i="74"/>
  <c r="E48" i="63" s="1"/>
  <c r="D340" i="73"/>
  <c r="E331" i="73"/>
  <c r="D331" i="73"/>
  <c r="E49" i="74"/>
  <c r="E47" i="63" s="1"/>
  <c r="B325" i="73"/>
  <c r="A325" i="73"/>
  <c r="E322" i="73"/>
  <c r="D322" i="73"/>
  <c r="E48" i="74"/>
  <c r="E46" i="63" s="1"/>
  <c r="B316" i="73"/>
  <c r="A316" i="73"/>
  <c r="E313" i="73"/>
  <c r="D313" i="73"/>
  <c r="B307" i="73"/>
  <c r="A307" i="73"/>
  <c r="E304" i="73"/>
  <c r="D304" i="73"/>
  <c r="E46" i="74" s="1"/>
  <c r="E44" i="63" s="1"/>
  <c r="B298" i="73"/>
  <c r="A298" i="73"/>
  <c r="E295" i="73"/>
  <c r="D295" i="73"/>
  <c r="E45" i="74" s="1"/>
  <c r="E43" i="63" s="1"/>
  <c r="B289" i="73"/>
  <c r="A289" i="73"/>
  <c r="E286" i="73"/>
  <c r="D286" i="73"/>
  <c r="E44" i="74" s="1"/>
  <c r="E42" i="63" s="1"/>
  <c r="B280" i="73"/>
  <c r="A280" i="73"/>
  <c r="E277" i="73"/>
  <c r="D277" i="73"/>
  <c r="B271" i="73"/>
  <c r="A271" i="73"/>
  <c r="E268" i="73"/>
  <c r="D268" i="73"/>
  <c r="B262" i="73"/>
  <c r="A262" i="73"/>
  <c r="E259" i="73"/>
  <c r="D259" i="73"/>
  <c r="E41" i="74" s="1"/>
  <c r="E39" i="63" s="1"/>
  <c r="B253" i="73"/>
  <c r="A253" i="73"/>
  <c r="E250" i="73"/>
  <c r="D250" i="73"/>
  <c r="E40" i="74" s="1"/>
  <c r="B244" i="73"/>
  <c r="A244" i="73"/>
  <c r="E241" i="73"/>
  <c r="D241" i="73"/>
  <c r="B235" i="73"/>
  <c r="A235" i="73"/>
  <c r="E232" i="73"/>
  <c r="E38" i="74" s="1"/>
  <c r="E36" i="63" s="1"/>
  <c r="D232" i="73"/>
  <c r="B226" i="73"/>
  <c r="A226" i="73"/>
  <c r="E223" i="73"/>
  <c r="E37" i="74" s="1"/>
  <c r="E35" i="63" s="1"/>
  <c r="D223" i="73"/>
  <c r="B217" i="73"/>
  <c r="A217" i="73"/>
  <c r="E214" i="73"/>
  <c r="E36" i="74" s="1"/>
  <c r="D214" i="73"/>
  <c r="B208" i="73"/>
  <c r="A208" i="73"/>
  <c r="E205" i="73"/>
  <c r="D205" i="73"/>
  <c r="B199" i="73"/>
  <c r="A199" i="73"/>
  <c r="E196" i="73"/>
  <c r="D196" i="73"/>
  <c r="B190" i="73"/>
  <c r="A190" i="73"/>
  <c r="E187" i="73"/>
  <c r="D187" i="73"/>
  <c r="E33" i="74" s="1"/>
  <c r="B181" i="73"/>
  <c r="A181" i="73"/>
  <c r="E178" i="73"/>
  <c r="D178" i="73"/>
  <c r="E32" i="74" s="1"/>
  <c r="E30" i="63"/>
  <c r="B172" i="73"/>
  <c r="A172" i="73"/>
  <c r="E169" i="73"/>
  <c r="D169" i="73"/>
  <c r="B163" i="73"/>
  <c r="A163" i="73"/>
  <c r="E160" i="73"/>
  <c r="E28" i="63"/>
  <c r="D160" i="73"/>
  <c r="E30" i="74" s="1"/>
  <c r="B154" i="73"/>
  <c r="A154" i="73"/>
  <c r="E151" i="73"/>
  <c r="D151" i="73"/>
  <c r="E29" i="74"/>
  <c r="E27" i="63" s="1"/>
  <c r="B145" i="73"/>
  <c r="A145" i="73"/>
  <c r="E142" i="73"/>
  <c r="D142" i="73"/>
  <c r="E28" i="74"/>
  <c r="E26" i="63" s="1"/>
  <c r="B136" i="73"/>
  <c r="A136" i="73"/>
  <c r="E133" i="73"/>
  <c r="D133" i="73"/>
  <c r="E27" i="74"/>
  <c r="E25" i="63" s="1"/>
  <c r="B127" i="73"/>
  <c r="A127" i="73"/>
  <c r="E124" i="73"/>
  <c r="D124" i="73"/>
  <c r="B118" i="73"/>
  <c r="A118" i="73"/>
  <c r="E115" i="73"/>
  <c r="D115" i="73"/>
  <c r="E25" i="74" s="1"/>
  <c r="E23" i="63" s="1"/>
  <c r="B109" i="73"/>
  <c r="A109" i="73"/>
  <c r="E106" i="73"/>
  <c r="D106" i="73"/>
  <c r="E24" i="74" s="1"/>
  <c r="E22" i="63" s="1"/>
  <c r="B100" i="73"/>
  <c r="A100" i="73"/>
  <c r="E97" i="73"/>
  <c r="D97" i="73"/>
  <c r="E23" i="74" s="1"/>
  <c r="E21" i="63" s="1"/>
  <c r="B91" i="73"/>
  <c r="A91" i="73"/>
  <c r="E88" i="73"/>
  <c r="E19" i="74"/>
  <c r="E17" i="63" s="1"/>
  <c r="D88" i="73"/>
  <c r="B82" i="73"/>
  <c r="A82" i="73"/>
  <c r="E79" i="73"/>
  <c r="E18" i="74" s="1"/>
  <c r="E16" i="63" s="1"/>
  <c r="D79" i="73"/>
  <c r="B73" i="73"/>
  <c r="A73" i="73"/>
  <c r="E70" i="73"/>
  <c r="D70" i="73"/>
  <c r="B64" i="73"/>
  <c r="A64" i="73"/>
  <c r="E61" i="73"/>
  <c r="D61" i="73"/>
  <c r="D344" i="73" s="1"/>
  <c r="B55" i="73"/>
  <c r="A55" i="73"/>
  <c r="E52" i="73"/>
  <c r="E15" i="74"/>
  <c r="E13" i="63" s="1"/>
  <c r="D52" i="73"/>
  <c r="B46" i="73"/>
  <c r="A46" i="73"/>
  <c r="E43" i="73"/>
  <c r="E14" i="74"/>
  <c r="E12" i="63" s="1"/>
  <c r="D43" i="73"/>
  <c r="B37" i="73"/>
  <c r="A37" i="73"/>
  <c r="E34" i="73"/>
  <c r="E13" i="74"/>
  <c r="D34" i="73"/>
  <c r="B28" i="73"/>
  <c r="A28" i="73"/>
  <c r="E25" i="73"/>
  <c r="E12" i="74" s="1"/>
  <c r="E10" i="63" s="1"/>
  <c r="D25" i="73"/>
  <c r="B19" i="73"/>
  <c r="A19" i="73"/>
  <c r="E16" i="73"/>
  <c r="E11" i="74"/>
  <c r="D16" i="73"/>
  <c r="B9" i="73"/>
  <c r="A9" i="73"/>
  <c r="A1" i="73"/>
  <c r="C50" i="72"/>
  <c r="B50" i="72"/>
  <c r="C49" i="72"/>
  <c r="B49" i="72"/>
  <c r="C48" i="72"/>
  <c r="B48" i="72"/>
  <c r="C47" i="72"/>
  <c r="B47" i="72"/>
  <c r="C46" i="72"/>
  <c r="B46" i="72"/>
  <c r="C45" i="72"/>
  <c r="B45" i="72"/>
  <c r="C44" i="72"/>
  <c r="B44" i="72"/>
  <c r="C43" i="72"/>
  <c r="B43" i="72"/>
  <c r="C42" i="72"/>
  <c r="B42" i="72"/>
  <c r="C41" i="72"/>
  <c r="B41" i="72"/>
  <c r="C40" i="72"/>
  <c r="B40" i="72"/>
  <c r="C39" i="72"/>
  <c r="B39" i="72"/>
  <c r="C38" i="72"/>
  <c r="B38" i="72"/>
  <c r="C37" i="72"/>
  <c r="B37" i="72"/>
  <c r="C36" i="72"/>
  <c r="B36" i="72"/>
  <c r="C35" i="72"/>
  <c r="B35" i="72"/>
  <c r="C34" i="72"/>
  <c r="B34" i="72"/>
  <c r="C33" i="72"/>
  <c r="B33" i="72"/>
  <c r="C32" i="72"/>
  <c r="B32" i="72"/>
  <c r="C31" i="72"/>
  <c r="B31" i="72"/>
  <c r="C30" i="72"/>
  <c r="B30" i="72"/>
  <c r="C29" i="72"/>
  <c r="B29" i="72"/>
  <c r="C28" i="72"/>
  <c r="B28" i="72"/>
  <c r="C27" i="72"/>
  <c r="B27" i="72"/>
  <c r="C26" i="72"/>
  <c r="B26" i="72"/>
  <c r="C25" i="72"/>
  <c r="B25" i="72"/>
  <c r="C24" i="72"/>
  <c r="B24" i="72"/>
  <c r="C23" i="72"/>
  <c r="B23" i="72"/>
  <c r="C19" i="72"/>
  <c r="B19" i="72"/>
  <c r="C18" i="72"/>
  <c r="B18" i="72"/>
  <c r="C17" i="72"/>
  <c r="B17" i="72"/>
  <c r="C16" i="72"/>
  <c r="B16" i="72"/>
  <c r="C15" i="72"/>
  <c r="B15" i="72"/>
  <c r="C14" i="72"/>
  <c r="B14" i="72"/>
  <c r="C13" i="72"/>
  <c r="B13" i="72"/>
  <c r="C12" i="72"/>
  <c r="B12" i="72"/>
  <c r="C11" i="72"/>
  <c r="B11" i="72"/>
  <c r="E340" i="71"/>
  <c r="E50" i="72" s="1"/>
  <c r="D340" i="71"/>
  <c r="E331" i="71"/>
  <c r="D331" i="71"/>
  <c r="B325" i="71"/>
  <c r="A325" i="71"/>
  <c r="E322" i="71"/>
  <c r="D322" i="71"/>
  <c r="E48" i="72" s="1"/>
  <c r="B316" i="71"/>
  <c r="A316" i="71"/>
  <c r="E313" i="71"/>
  <c r="E47" i="72" s="1"/>
  <c r="E47" i="75" s="1"/>
  <c r="D313" i="71"/>
  <c r="B307" i="71"/>
  <c r="A307" i="71"/>
  <c r="E304" i="71"/>
  <c r="D304" i="71"/>
  <c r="E46" i="72" s="1"/>
  <c r="B298" i="71"/>
  <c r="A298" i="71"/>
  <c r="E295" i="71"/>
  <c r="D295" i="71"/>
  <c r="E45" i="72"/>
  <c r="B289" i="71"/>
  <c r="A289" i="71"/>
  <c r="E286" i="71"/>
  <c r="D286" i="71"/>
  <c r="B280" i="71"/>
  <c r="A280" i="71"/>
  <c r="E277" i="71"/>
  <c r="D277" i="71"/>
  <c r="E43" i="72" s="1"/>
  <c r="B271" i="71"/>
  <c r="A271" i="71"/>
  <c r="E268" i="71"/>
  <c r="D268" i="71"/>
  <c r="E42" i="72"/>
  <c r="B262" i="71"/>
  <c r="A262" i="71"/>
  <c r="E259" i="71"/>
  <c r="D259" i="71"/>
  <c r="B253" i="71"/>
  <c r="A253" i="71"/>
  <c r="E250" i="71"/>
  <c r="D250" i="71"/>
  <c r="E40" i="72"/>
  <c r="B244" i="71"/>
  <c r="A244" i="71"/>
  <c r="E241" i="71"/>
  <c r="D241" i="71"/>
  <c r="B235" i="71"/>
  <c r="A235" i="71"/>
  <c r="E232" i="71"/>
  <c r="D232" i="71"/>
  <c r="E38" i="72"/>
  <c r="D48" i="63" s="1"/>
  <c r="B226" i="71"/>
  <c r="A226" i="71"/>
  <c r="E223" i="71"/>
  <c r="D223" i="71"/>
  <c r="E37" i="72" s="1"/>
  <c r="B217" i="71"/>
  <c r="A217" i="71"/>
  <c r="E214" i="71"/>
  <c r="D214" i="71"/>
  <c r="E36" i="72"/>
  <c r="B208" i="71"/>
  <c r="A208" i="71"/>
  <c r="E205" i="71"/>
  <c r="D205" i="71"/>
  <c r="E35" i="72"/>
  <c r="D45" i="63" s="1"/>
  <c r="B199" i="71"/>
  <c r="A199" i="71"/>
  <c r="E196" i="71"/>
  <c r="D196" i="71"/>
  <c r="E34" i="72" s="1"/>
  <c r="D44" i="63" s="1"/>
  <c r="B190" i="71"/>
  <c r="A190" i="71"/>
  <c r="E187" i="71"/>
  <c r="D187" i="71"/>
  <c r="B181" i="71"/>
  <c r="A181" i="71"/>
  <c r="E178" i="71"/>
  <c r="E32" i="72" s="1"/>
  <c r="D42" i="63" s="1"/>
  <c r="D178" i="71"/>
  <c r="B172" i="71"/>
  <c r="A172" i="71"/>
  <c r="E169" i="71"/>
  <c r="E31" i="72" s="1"/>
  <c r="D169" i="71"/>
  <c r="D41" i="63"/>
  <c r="B163" i="71"/>
  <c r="A163" i="71"/>
  <c r="E160" i="71"/>
  <c r="E30" i="72" s="1"/>
  <c r="D160" i="71"/>
  <c r="B154" i="71"/>
  <c r="A154" i="71"/>
  <c r="E151" i="71"/>
  <c r="D151" i="71"/>
  <c r="E29" i="72" s="1"/>
  <c r="D39" i="63" s="1"/>
  <c r="B145" i="71"/>
  <c r="A145" i="71"/>
  <c r="E142" i="71"/>
  <c r="D142" i="71"/>
  <c r="E28" i="72" s="1"/>
  <c r="D38" i="63" s="1"/>
  <c r="B136" i="71"/>
  <c r="A136" i="71"/>
  <c r="E133" i="71"/>
  <c r="D133" i="71"/>
  <c r="E27" i="72" s="1"/>
  <c r="D37" i="63" s="1"/>
  <c r="B127" i="71"/>
  <c r="A127" i="71"/>
  <c r="E124" i="71"/>
  <c r="D124" i="71"/>
  <c r="E26" i="72" s="1"/>
  <c r="D36" i="63" s="1"/>
  <c r="B118" i="71"/>
  <c r="A118" i="71"/>
  <c r="E115" i="71"/>
  <c r="D115" i="71"/>
  <c r="E25" i="72" s="1"/>
  <c r="D35" i="63" s="1"/>
  <c r="B109" i="71"/>
  <c r="A109" i="71"/>
  <c r="E106" i="71"/>
  <c r="D106" i="71"/>
  <c r="B100" i="71"/>
  <c r="A100" i="71"/>
  <c r="E97" i="71"/>
  <c r="D97" i="71"/>
  <c r="E23" i="72"/>
  <c r="B91" i="71"/>
  <c r="A91" i="71"/>
  <c r="E88" i="71"/>
  <c r="E19" i="72" s="1"/>
  <c r="D88" i="71"/>
  <c r="B82" i="71"/>
  <c r="A82" i="71"/>
  <c r="E79" i="71"/>
  <c r="E18" i="72"/>
  <c r="D79" i="71"/>
  <c r="B73" i="71"/>
  <c r="A73" i="71"/>
  <c r="E70" i="71"/>
  <c r="D70" i="71"/>
  <c r="E17" i="72"/>
  <c r="B64" i="71"/>
  <c r="A64" i="71"/>
  <c r="E61" i="71"/>
  <c r="E16" i="72" s="1"/>
  <c r="D61" i="71"/>
  <c r="B55" i="71"/>
  <c r="A55" i="71"/>
  <c r="E52" i="71"/>
  <c r="E15" i="72"/>
  <c r="D25" i="63" s="1"/>
  <c r="D52" i="71"/>
  <c r="B46" i="71"/>
  <c r="A46" i="71"/>
  <c r="E43" i="71"/>
  <c r="D43" i="71"/>
  <c r="E14" i="72" s="1"/>
  <c r="B37" i="71"/>
  <c r="A37" i="71"/>
  <c r="E34" i="71"/>
  <c r="E13" i="72" s="1"/>
  <c r="D34" i="71"/>
  <c r="B28" i="71"/>
  <c r="A28" i="71"/>
  <c r="E25" i="71"/>
  <c r="E12" i="72"/>
  <c r="D22" i="63" s="1"/>
  <c r="D25" i="71"/>
  <c r="B19" i="71"/>
  <c r="A19" i="71"/>
  <c r="E16" i="71"/>
  <c r="E11" i="72"/>
  <c r="D16" i="71"/>
  <c r="B9" i="71"/>
  <c r="A9" i="71"/>
  <c r="A1" i="71"/>
  <c r="E340" i="16"/>
  <c r="D340" i="16"/>
  <c r="E50" i="14" s="1"/>
  <c r="E331" i="16"/>
  <c r="D331" i="16"/>
  <c r="E322" i="16"/>
  <c r="D322" i="16"/>
  <c r="E48" i="14" s="1"/>
  <c r="E313" i="16"/>
  <c r="D313" i="16"/>
  <c r="E47" i="14"/>
  <c r="E304" i="16"/>
  <c r="D304" i="16"/>
  <c r="E46" i="14"/>
  <c r="E295" i="16"/>
  <c r="D295" i="16"/>
  <c r="E45" i="14"/>
  <c r="C43" i="63" s="1"/>
  <c r="O43" i="63" s="1"/>
  <c r="G45" i="99" s="1"/>
  <c r="E286" i="16"/>
  <c r="D286" i="16"/>
  <c r="E44" i="14" s="1"/>
  <c r="E277" i="16"/>
  <c r="D277" i="16"/>
  <c r="E43" i="14" s="1"/>
  <c r="E268" i="16"/>
  <c r="D268" i="16"/>
  <c r="E42" i="14" s="1"/>
  <c r="E259" i="16"/>
  <c r="D259" i="16"/>
  <c r="E41" i="14" s="1"/>
  <c r="E250" i="16"/>
  <c r="D250" i="16"/>
  <c r="E241" i="16"/>
  <c r="D241" i="16"/>
  <c r="E39" i="14" s="1"/>
  <c r="E232" i="16"/>
  <c r="E38" i="14" s="1"/>
  <c r="D232" i="16"/>
  <c r="E223" i="16"/>
  <c r="E37" i="14"/>
  <c r="C35" i="63" s="1"/>
  <c r="O35" i="63" s="1"/>
  <c r="D223" i="16"/>
  <c r="E214" i="16"/>
  <c r="D214" i="16"/>
  <c r="E36" i="14" s="1"/>
  <c r="E205" i="16"/>
  <c r="E35" i="14" s="1"/>
  <c r="D205" i="16"/>
  <c r="E196" i="16"/>
  <c r="D196" i="16"/>
  <c r="E187" i="16"/>
  <c r="D187" i="16"/>
  <c r="E33" i="14" s="1"/>
  <c r="E178" i="16"/>
  <c r="D178" i="16"/>
  <c r="E169" i="16"/>
  <c r="D169" i="16"/>
  <c r="E31" i="14" s="1"/>
  <c r="E160" i="16"/>
  <c r="E30" i="14" s="1"/>
  <c r="D160" i="16"/>
  <c r="E151" i="16"/>
  <c r="E29" i="14"/>
  <c r="E29" i="75" s="1"/>
  <c r="D151" i="16"/>
  <c r="E142" i="16"/>
  <c r="D142" i="16"/>
  <c r="E28" i="14" s="1"/>
  <c r="E133" i="16"/>
  <c r="D133" i="16"/>
  <c r="E27" i="14"/>
  <c r="C25" i="63" s="1"/>
  <c r="E124" i="16"/>
  <c r="D124" i="16"/>
  <c r="E26" i="14"/>
  <c r="E115" i="16"/>
  <c r="D115" i="16"/>
  <c r="E25" i="14" s="1"/>
  <c r="E106" i="16"/>
  <c r="D106" i="16"/>
  <c r="E97" i="16"/>
  <c r="D97" i="16"/>
  <c r="E23" i="14"/>
  <c r="E88" i="16"/>
  <c r="E19" i="14"/>
  <c r="D88" i="16"/>
  <c r="E79" i="16"/>
  <c r="D79" i="16"/>
  <c r="E18" i="14" s="1"/>
  <c r="E70" i="16"/>
  <c r="E17" i="14"/>
  <c r="D70" i="16"/>
  <c r="E61" i="16"/>
  <c r="D61" i="16"/>
  <c r="E16" i="14"/>
  <c r="E52" i="16"/>
  <c r="D52" i="16"/>
  <c r="E43" i="16"/>
  <c r="D43" i="16"/>
  <c r="E14" i="14" s="1"/>
  <c r="E34" i="16"/>
  <c r="E13" i="14" s="1"/>
  <c r="C11" i="63"/>
  <c r="D34" i="16"/>
  <c r="E25" i="16"/>
  <c r="D25" i="16"/>
  <c r="C50" i="14"/>
  <c r="B48" i="63"/>
  <c r="B50" i="14"/>
  <c r="A48" i="63"/>
  <c r="C49" i="14"/>
  <c r="B47" i="63"/>
  <c r="B49" i="14"/>
  <c r="A47" i="63"/>
  <c r="C48" i="14"/>
  <c r="B46" i="63"/>
  <c r="C47" i="14"/>
  <c r="B45" i="63"/>
  <c r="C46" i="14"/>
  <c r="B44" i="63"/>
  <c r="B46" i="14"/>
  <c r="A44" i="63"/>
  <c r="B47" i="14"/>
  <c r="A45" i="63"/>
  <c r="B48" i="14"/>
  <c r="A46" i="63"/>
  <c r="C45" i="14"/>
  <c r="B43" i="63"/>
  <c r="B45" i="14"/>
  <c r="A43" i="63"/>
  <c r="C44" i="14"/>
  <c r="B42" i="63"/>
  <c r="C43" i="14"/>
  <c r="B41" i="63"/>
  <c r="B44" i="14"/>
  <c r="A42" i="63"/>
  <c r="B43" i="14"/>
  <c r="A41" i="63"/>
  <c r="C42" i="14"/>
  <c r="B40" i="63"/>
  <c r="C41" i="14"/>
  <c r="B39" i="63"/>
  <c r="C40" i="14"/>
  <c r="B38" i="63"/>
  <c r="C39" i="14"/>
  <c r="B37" i="63"/>
  <c r="C38" i="14"/>
  <c r="B36" i="63"/>
  <c r="C37" i="14"/>
  <c r="B35" i="63"/>
  <c r="C36" i="14"/>
  <c r="B34" i="63"/>
  <c r="C35" i="14"/>
  <c r="B33" i="63"/>
  <c r="C34" i="14"/>
  <c r="B32" i="63"/>
  <c r="C33" i="14"/>
  <c r="B31" i="63"/>
  <c r="C32" i="14"/>
  <c r="B30" i="63"/>
  <c r="B37" i="14"/>
  <c r="A35" i="63"/>
  <c r="B38" i="14"/>
  <c r="A36" i="63"/>
  <c r="B39" i="14"/>
  <c r="A37" i="63"/>
  <c r="B40" i="14"/>
  <c r="A38" i="63"/>
  <c r="B41" i="14"/>
  <c r="A39" i="63"/>
  <c r="B42" i="14"/>
  <c r="A40" i="63"/>
  <c r="B36" i="14"/>
  <c r="A34" i="63"/>
  <c r="B33" i="14"/>
  <c r="A31" i="63"/>
  <c r="B34" i="14"/>
  <c r="A32" i="63"/>
  <c r="B35" i="14"/>
  <c r="A33" i="63"/>
  <c r="B32" i="14"/>
  <c r="A30" i="63"/>
  <c r="C24" i="14"/>
  <c r="B22" i="63"/>
  <c r="C25" i="14"/>
  <c r="B23" i="63"/>
  <c r="C26" i="14"/>
  <c r="B24" i="63"/>
  <c r="C27" i="14"/>
  <c r="B25" i="63"/>
  <c r="C28" i="14"/>
  <c r="B26" i="63"/>
  <c r="C29" i="14"/>
  <c r="B27" i="63"/>
  <c r="C30" i="14"/>
  <c r="B28" i="63"/>
  <c r="C31" i="14"/>
  <c r="B29" i="63"/>
  <c r="B24" i="14"/>
  <c r="A22" i="63"/>
  <c r="B25" i="14"/>
  <c r="A23" i="63"/>
  <c r="B26" i="14"/>
  <c r="A24" i="63"/>
  <c r="B27" i="14"/>
  <c r="A25" i="63"/>
  <c r="B28" i="14"/>
  <c r="A26" i="63"/>
  <c r="B29" i="14"/>
  <c r="A27" i="63"/>
  <c r="B30" i="14"/>
  <c r="A28" i="63"/>
  <c r="B31" i="14"/>
  <c r="A29" i="63"/>
  <c r="C23" i="14"/>
  <c r="B21" i="63"/>
  <c r="B23" i="14"/>
  <c r="A21" i="63"/>
  <c r="C12" i="14"/>
  <c r="C13" i="14"/>
  <c r="C14" i="14"/>
  <c r="C15" i="14"/>
  <c r="C16" i="14"/>
  <c r="C17" i="14"/>
  <c r="C18" i="14"/>
  <c r="C19" i="14"/>
  <c r="C11" i="14"/>
  <c r="B12" i="14"/>
  <c r="B13" i="14"/>
  <c r="B14" i="14"/>
  <c r="B15" i="14"/>
  <c r="B16" i="14"/>
  <c r="B17" i="14"/>
  <c r="B18" i="14"/>
  <c r="B19" i="14"/>
  <c r="B11" i="14"/>
  <c r="B325" i="16"/>
  <c r="A325" i="16"/>
  <c r="B280" i="16"/>
  <c r="A1" i="16"/>
  <c r="B316" i="16"/>
  <c r="A316" i="16"/>
  <c r="B307" i="16"/>
  <c r="A307" i="16"/>
  <c r="B298" i="16"/>
  <c r="A298" i="16"/>
  <c r="B289" i="16"/>
  <c r="A289" i="16"/>
  <c r="A280" i="16"/>
  <c r="B271" i="16"/>
  <c r="A271" i="16"/>
  <c r="B262" i="16"/>
  <c r="A262" i="16"/>
  <c r="B253" i="16"/>
  <c r="A253" i="16"/>
  <c r="B244" i="16"/>
  <c r="A244" i="16"/>
  <c r="B235" i="16"/>
  <c r="A235" i="16"/>
  <c r="B226" i="16"/>
  <c r="A226" i="16"/>
  <c r="B217" i="16"/>
  <c r="A217" i="16"/>
  <c r="B208" i="16"/>
  <c r="A208" i="16"/>
  <c r="B199" i="16"/>
  <c r="B190" i="16"/>
  <c r="A199" i="16"/>
  <c r="A190" i="16"/>
  <c r="B181" i="16"/>
  <c r="A181" i="16"/>
  <c r="B172" i="16"/>
  <c r="A172" i="16"/>
  <c r="B163" i="16"/>
  <c r="A163" i="16"/>
  <c r="B154" i="16"/>
  <c r="A154" i="16"/>
  <c r="B145" i="16"/>
  <c r="A145" i="16"/>
  <c r="B136" i="16"/>
  <c r="A136" i="16"/>
  <c r="B127" i="16"/>
  <c r="A127" i="16"/>
  <c r="B118" i="16"/>
  <c r="A118" i="16"/>
  <c r="B109" i="16"/>
  <c r="A109" i="16"/>
  <c r="B100" i="16"/>
  <c r="A100" i="16"/>
  <c r="B91" i="16"/>
  <c r="A91" i="16"/>
  <c r="B82" i="16"/>
  <c r="A82" i="16"/>
  <c r="B73" i="16"/>
  <c r="A73" i="16"/>
  <c r="B64" i="16"/>
  <c r="A64" i="16"/>
  <c r="B55" i="16"/>
  <c r="A55" i="16"/>
  <c r="B46" i="16"/>
  <c r="A46" i="16"/>
  <c r="B37" i="16"/>
  <c r="A37" i="16"/>
  <c r="B28" i="16"/>
  <c r="A28" i="16"/>
  <c r="B19" i="16"/>
  <c r="A19" i="16"/>
  <c r="B9" i="16"/>
  <c r="A9" i="16"/>
  <c r="C6" i="63"/>
  <c r="O6" i="63" s="1"/>
  <c r="F343" i="16"/>
  <c r="F11" i="16"/>
  <c r="F12" i="16"/>
  <c r="F13" i="16"/>
  <c r="F14" i="16"/>
  <c r="F15" i="16" s="1"/>
  <c r="F20" i="16"/>
  <c r="F21" i="16" s="1"/>
  <c r="F22" i="16" s="1"/>
  <c r="F23" i="16" s="1"/>
  <c r="F24" i="16" s="1"/>
  <c r="F29" i="16" s="1"/>
  <c r="F30" i="16" s="1"/>
  <c r="F31" i="16" s="1"/>
  <c r="F32" i="16" s="1"/>
  <c r="F33" i="16" s="1"/>
  <c r="F38" i="16" s="1"/>
  <c r="F39" i="16" s="1"/>
  <c r="F40" i="16" s="1"/>
  <c r="F41" i="16" s="1"/>
  <c r="F42" i="16" s="1"/>
  <c r="F47" i="16" s="1"/>
  <c r="F48" i="16" s="1"/>
  <c r="F49" i="16" s="1"/>
  <c r="F50" i="16" s="1"/>
  <c r="F51" i="16" s="1"/>
  <c r="F56" i="16" s="1"/>
  <c r="F57" i="16" s="1"/>
  <c r="F58" i="16" s="1"/>
  <c r="F59" i="16" s="1"/>
  <c r="F60" i="16" s="1"/>
  <c r="F65" i="16" s="1"/>
  <c r="F66" i="16" s="1"/>
  <c r="F67" i="16" s="1"/>
  <c r="F68" i="16" s="1"/>
  <c r="F69" i="16" s="1"/>
  <c r="F74" i="16" s="1"/>
  <c r="F75" i="16" s="1"/>
  <c r="F76" i="16" s="1"/>
  <c r="F77" i="16" s="1"/>
  <c r="F78" i="16" s="1"/>
  <c r="F83" i="16" s="1"/>
  <c r="F84" i="16" s="1"/>
  <c r="F85" i="16" s="1"/>
  <c r="F86" i="16" s="1"/>
  <c r="F87" i="16" s="1"/>
  <c r="F92" i="16" s="1"/>
  <c r="F93" i="16" s="1"/>
  <c r="F94" i="16" s="1"/>
  <c r="F95" i="16" s="1"/>
  <c r="F96" i="16" s="1"/>
  <c r="F101" i="16" s="1"/>
  <c r="F102" i="16" s="1"/>
  <c r="F103" i="16" s="1"/>
  <c r="F104" i="16" s="1"/>
  <c r="F105" i="16" s="1"/>
  <c r="F110" i="16" s="1"/>
  <c r="F111" i="16" s="1"/>
  <c r="F112" i="16" s="1"/>
  <c r="F113" i="16" s="1"/>
  <c r="F114" i="16" s="1"/>
  <c r="F119" i="16" s="1"/>
  <c r="F120" i="16" s="1"/>
  <c r="F121" i="16" s="1"/>
  <c r="F122" i="16" s="1"/>
  <c r="F123" i="16" s="1"/>
  <c r="F128" i="16" s="1"/>
  <c r="F129" i="16" s="1"/>
  <c r="F130" i="16" s="1"/>
  <c r="F131" i="16" s="1"/>
  <c r="F132" i="16" s="1"/>
  <c r="F137" i="16" s="1"/>
  <c r="F138" i="16" s="1"/>
  <c r="F139" i="16" s="1"/>
  <c r="F140" i="16" s="1"/>
  <c r="F141" i="16" s="1"/>
  <c r="F146" i="16" s="1"/>
  <c r="F147" i="16" s="1"/>
  <c r="F148" i="16" s="1"/>
  <c r="F149" i="16" s="1"/>
  <c r="F150" i="16" s="1"/>
  <c r="F155" i="16" s="1"/>
  <c r="F156" i="16" s="1"/>
  <c r="F157" i="16" s="1"/>
  <c r="F158" i="16" s="1"/>
  <c r="F159" i="16" s="1"/>
  <c r="F164" i="16" s="1"/>
  <c r="F165" i="16" s="1"/>
  <c r="F166" i="16" s="1"/>
  <c r="F167" i="16" s="1"/>
  <c r="F168" i="16" s="1"/>
  <c r="F173" i="16" s="1"/>
  <c r="F174" i="16" s="1"/>
  <c r="F175" i="16" s="1"/>
  <c r="F176" i="16" s="1"/>
  <c r="F177" i="16" s="1"/>
  <c r="F182" i="16" s="1"/>
  <c r="F183" i="16" s="1"/>
  <c r="F184" i="16" s="1"/>
  <c r="F185" i="16" s="1"/>
  <c r="F186" i="16" s="1"/>
  <c r="F191" i="16" s="1"/>
  <c r="F192" i="16" s="1"/>
  <c r="F193" i="16" s="1"/>
  <c r="F194" i="16" s="1"/>
  <c r="F195" i="16" s="1"/>
  <c r="F200" i="16" s="1"/>
  <c r="F201" i="16" s="1"/>
  <c r="F202" i="16" s="1"/>
  <c r="F203" i="16" s="1"/>
  <c r="F204" i="16" s="1"/>
  <c r="F209" i="16" s="1"/>
  <c r="F210" i="16" s="1"/>
  <c r="F211" i="16" s="1"/>
  <c r="F212" i="16" s="1"/>
  <c r="F213" i="16" s="1"/>
  <c r="F218" i="16" s="1"/>
  <c r="F219" i="16" s="1"/>
  <c r="F220" i="16" s="1"/>
  <c r="F221" i="16" s="1"/>
  <c r="F222" i="16" s="1"/>
  <c r="F227" i="16" s="1"/>
  <c r="F228" i="16" s="1"/>
  <c r="F229" i="16" s="1"/>
  <c r="F230" i="16" s="1"/>
  <c r="F231" i="16" s="1"/>
  <c r="F236" i="16" s="1"/>
  <c r="F237" i="16" s="1"/>
  <c r="F238" i="16" s="1"/>
  <c r="F239" i="16" s="1"/>
  <c r="F240" i="16" s="1"/>
  <c r="F245" i="16" s="1"/>
  <c r="F246" i="16" s="1"/>
  <c r="F247" i="16" s="1"/>
  <c r="F248" i="16" s="1"/>
  <c r="F249" i="16" s="1"/>
  <c r="F254" i="16" s="1"/>
  <c r="F255" i="16" s="1"/>
  <c r="F256" i="16" s="1"/>
  <c r="F257" i="16" s="1"/>
  <c r="F258" i="16" s="1"/>
  <c r="F263" i="16" s="1"/>
  <c r="F264" i="16" s="1"/>
  <c r="F265" i="16" s="1"/>
  <c r="F266" i="16" s="1"/>
  <c r="F267" i="16" s="1"/>
  <c r="F272" i="16" s="1"/>
  <c r="F273" i="16" s="1"/>
  <c r="F274" i="16" s="1"/>
  <c r="F275" i="16" s="1"/>
  <c r="F276" i="16" s="1"/>
  <c r="F281" i="16" s="1"/>
  <c r="F282" i="16" s="1"/>
  <c r="F283" i="16" s="1"/>
  <c r="F284" i="16" s="1"/>
  <c r="F285" i="16" s="1"/>
  <c r="F290" i="16" s="1"/>
  <c r="F291" i="16" s="1"/>
  <c r="F292" i="16" s="1"/>
  <c r="F293" i="16" s="1"/>
  <c r="F294" i="16" s="1"/>
  <c r="F299" i="16" s="1"/>
  <c r="F300" i="16" s="1"/>
  <c r="F301" i="16" s="1"/>
  <c r="F302" i="16" s="1"/>
  <c r="F303" i="16" s="1"/>
  <c r="F308" i="16" s="1"/>
  <c r="F309" i="16" s="1"/>
  <c r="F310" i="16" s="1"/>
  <c r="F311" i="16" s="1"/>
  <c r="F312" i="16" s="1"/>
  <c r="F317" i="16" s="1"/>
  <c r="F318" i="16" s="1"/>
  <c r="F319" i="16" s="1"/>
  <c r="F320" i="16" s="1"/>
  <c r="F321" i="16" s="1"/>
  <c r="F326" i="16" s="1"/>
  <c r="F327" i="16" s="1"/>
  <c r="F328" i="16" s="1"/>
  <c r="F329" i="16" s="1"/>
  <c r="F330" i="16" s="1"/>
  <c r="F335" i="16" s="1"/>
  <c r="F336" i="16" s="1"/>
  <c r="F337" i="16" s="1"/>
  <c r="F338" i="16" s="1"/>
  <c r="F339" i="16" s="1"/>
  <c r="D16" i="16"/>
  <c r="E16" i="16"/>
  <c r="E49" i="14"/>
  <c r="C47" i="63" s="1"/>
  <c r="E24" i="14"/>
  <c r="C22" i="63" s="1"/>
  <c r="C34" i="63"/>
  <c r="E40" i="14"/>
  <c r="C38" i="63" s="1"/>
  <c r="E11" i="91"/>
  <c r="E11" i="81"/>
  <c r="H9" i="63" s="1"/>
  <c r="E344" i="92"/>
  <c r="D344" i="92"/>
  <c r="D344" i="83"/>
  <c r="E48" i="81"/>
  <c r="H46" i="63"/>
  <c r="E23" i="81"/>
  <c r="H21" i="63"/>
  <c r="D10" i="63"/>
  <c r="E13" i="75"/>
  <c r="E13" i="82" s="1"/>
  <c r="E11" i="63"/>
  <c r="C37" i="63"/>
  <c r="G37" i="99"/>
  <c r="C39" i="63"/>
  <c r="C48" i="63"/>
  <c r="D16" i="63"/>
  <c r="D28" i="63"/>
  <c r="E27" i="75"/>
  <c r="C29" i="63"/>
  <c r="C45" i="63"/>
  <c r="D40" i="63"/>
  <c r="G9" i="63"/>
  <c r="G18" i="63" s="1"/>
  <c r="E40" i="79"/>
  <c r="G38" i="63"/>
  <c r="E344" i="71"/>
  <c r="E15" i="14"/>
  <c r="C13" i="63" s="1"/>
  <c r="C15" i="63"/>
  <c r="C27" i="63"/>
  <c r="D21" i="63"/>
  <c r="D23" i="63"/>
  <c r="D11" i="63"/>
  <c r="E26" i="74"/>
  <c r="E35" i="74"/>
  <c r="E33" i="63" s="1"/>
  <c r="E34" i="63"/>
  <c r="E43" i="74"/>
  <c r="E41" i="63" s="1"/>
  <c r="C36" i="63"/>
  <c r="C14" i="63"/>
  <c r="C17" i="63"/>
  <c r="E32" i="14"/>
  <c r="E32" i="75" s="1"/>
  <c r="C41" i="63"/>
  <c r="D24" i="63"/>
  <c r="D12" i="63"/>
  <c r="D13" i="63"/>
  <c r="D27" i="63"/>
  <c r="D15" i="63"/>
  <c r="D33" i="63"/>
  <c r="E24" i="72"/>
  <c r="E24" i="75" s="1"/>
  <c r="E24" i="82" s="1"/>
  <c r="E33" i="72"/>
  <c r="E41" i="72"/>
  <c r="E41" i="75" s="1"/>
  <c r="E49" i="72"/>
  <c r="E49" i="75" s="1"/>
  <c r="E49" i="82" s="1"/>
  <c r="E49" i="89" s="1"/>
  <c r="E49" i="96" s="1"/>
  <c r="E11" i="77"/>
  <c r="E38" i="77"/>
  <c r="F36" i="63" s="1"/>
  <c r="E46" i="77"/>
  <c r="F44" i="63" s="1"/>
  <c r="E13" i="79"/>
  <c r="G11" i="63"/>
  <c r="E344" i="78"/>
  <c r="E33" i="79"/>
  <c r="G31" i="63"/>
  <c r="M22" i="63"/>
  <c r="E31" i="74"/>
  <c r="E29" i="63"/>
  <c r="E39" i="74"/>
  <c r="E37" i="63" s="1"/>
  <c r="E38" i="63"/>
  <c r="E47" i="74"/>
  <c r="E45" i="63"/>
  <c r="O45" i="63" s="1"/>
  <c r="G47" i="99" s="1"/>
  <c r="F21" i="63"/>
  <c r="G22" i="63"/>
  <c r="E49" i="79"/>
  <c r="G47" i="63" s="1"/>
  <c r="I21" i="63"/>
  <c r="L22" i="63"/>
  <c r="E12" i="81"/>
  <c r="E344" i="83"/>
  <c r="E11" i="84"/>
  <c r="E12" i="84"/>
  <c r="E34" i="86"/>
  <c r="J32" i="63"/>
  <c r="E42" i="86"/>
  <c r="J40" i="63" s="1"/>
  <c r="E18" i="88"/>
  <c r="K16" i="63" s="1"/>
  <c r="E26" i="91"/>
  <c r="L24" i="63"/>
  <c r="E34" i="91"/>
  <c r="L32" i="63"/>
  <c r="E42" i="91"/>
  <c r="L40" i="63" s="1"/>
  <c r="E11" i="93"/>
  <c r="G20" i="93" s="1"/>
  <c r="E16" i="95"/>
  <c r="N14" i="63" s="1"/>
  <c r="E16" i="79"/>
  <c r="G14" i="63"/>
  <c r="E17" i="79"/>
  <c r="G15" i="63" s="1"/>
  <c r="E32" i="79"/>
  <c r="G30" i="63" s="1"/>
  <c r="E48" i="79"/>
  <c r="G46" i="63"/>
  <c r="E26" i="84"/>
  <c r="I24" i="63" s="1"/>
  <c r="E34" i="84"/>
  <c r="I32" i="63" s="1"/>
  <c r="E42" i="84"/>
  <c r="I40" i="63"/>
  <c r="E344" i="85"/>
  <c r="E13" i="86"/>
  <c r="E24" i="88"/>
  <c r="E32" i="88"/>
  <c r="K30" i="63" s="1"/>
  <c r="E40" i="88"/>
  <c r="K38" i="63"/>
  <c r="E48" i="88"/>
  <c r="K46" i="63"/>
  <c r="E344" i="90"/>
  <c r="E28" i="93"/>
  <c r="M26" i="63"/>
  <c r="E36" i="93"/>
  <c r="M34" i="63" s="1"/>
  <c r="E44" i="93"/>
  <c r="M42" i="63" s="1"/>
  <c r="E23" i="95"/>
  <c r="E33" i="95"/>
  <c r="N31" i="63" s="1"/>
  <c r="E41" i="95"/>
  <c r="N39" i="63" s="1"/>
  <c r="E49" i="95"/>
  <c r="N47" i="63"/>
  <c r="E28" i="79"/>
  <c r="G26" i="63"/>
  <c r="E44" i="79"/>
  <c r="G42" i="63" s="1"/>
  <c r="E27" i="81"/>
  <c r="H25" i="63" s="1"/>
  <c r="E28" i="81"/>
  <c r="H26" i="63"/>
  <c r="E35" i="81"/>
  <c r="H33" i="63" s="1"/>
  <c r="E36" i="81"/>
  <c r="H34" i="63"/>
  <c r="E43" i="81"/>
  <c r="H41" i="63"/>
  <c r="E44" i="81"/>
  <c r="H42" i="63" s="1"/>
  <c r="E30" i="86"/>
  <c r="J28" i="63" s="1"/>
  <c r="E38" i="86"/>
  <c r="J36" i="63" s="1"/>
  <c r="E46" i="86"/>
  <c r="J44" i="63" s="1"/>
  <c r="E30" i="91"/>
  <c r="L28" i="63"/>
  <c r="E38" i="91"/>
  <c r="L36" i="63" s="1"/>
  <c r="E46" i="91"/>
  <c r="L44" i="63" s="1"/>
  <c r="E344" i="94"/>
  <c r="E11" i="95"/>
  <c r="E53" i="99"/>
  <c r="F53" i="99"/>
  <c r="E47" i="82"/>
  <c r="E47" i="89" s="1"/>
  <c r="E47" i="96" s="1"/>
  <c r="E24" i="63"/>
  <c r="E43" i="75"/>
  <c r="E43" i="82" s="1"/>
  <c r="I9" i="63"/>
  <c r="G51" i="93"/>
  <c r="G53" i="93" s="1"/>
  <c r="F9" i="63"/>
  <c r="D43" i="63"/>
  <c r="C46" i="63"/>
  <c r="E48" i="75"/>
  <c r="G20" i="79"/>
  <c r="M49" i="63"/>
  <c r="N21" i="63"/>
  <c r="H10" i="63"/>
  <c r="G20" i="81"/>
  <c r="E13" i="89"/>
  <c r="N9" i="63"/>
  <c r="J11" i="63"/>
  <c r="M9" i="63"/>
  <c r="M18" i="63" s="1"/>
  <c r="C30" i="63"/>
  <c r="E32" i="82"/>
  <c r="E15" i="75"/>
  <c r="E15" i="82" s="1"/>
  <c r="E31" i="75"/>
  <c r="E31" i="82" s="1"/>
  <c r="M51" i="63"/>
  <c r="C21" i="63"/>
  <c r="E23" i="75"/>
  <c r="E11" i="14"/>
  <c r="C9" i="63"/>
  <c r="E11" i="75"/>
  <c r="E11" i="82"/>
  <c r="D46" i="63" l="1"/>
  <c r="E25" i="77"/>
  <c r="D344" i="76"/>
  <c r="F27" i="63"/>
  <c r="E29" i="82"/>
  <c r="E29" i="89" s="1"/>
  <c r="C28" i="63"/>
  <c r="E30" i="75"/>
  <c r="E30" i="77"/>
  <c r="F28" i="63" s="1"/>
  <c r="E344" i="76"/>
  <c r="C24" i="63"/>
  <c r="O24" i="63" s="1"/>
  <c r="G26" i="99" s="1"/>
  <c r="E26" i="75"/>
  <c r="E26" i="82" s="1"/>
  <c r="E26" i="89" s="1"/>
  <c r="E26" i="96" s="1"/>
  <c r="C40" i="63"/>
  <c r="E42" i="75"/>
  <c r="E42" i="82" s="1"/>
  <c r="E42" i="89" s="1"/>
  <c r="E42" i="96" s="1"/>
  <c r="F15" i="63"/>
  <c r="G20" i="77"/>
  <c r="E18" i="75"/>
  <c r="E18" i="82" s="1"/>
  <c r="C16" i="63"/>
  <c r="C26" i="63"/>
  <c r="E28" i="75"/>
  <c r="E28" i="82" s="1"/>
  <c r="E28" i="89" s="1"/>
  <c r="D14" i="63"/>
  <c r="D26" i="63"/>
  <c r="D49" i="63" s="1"/>
  <c r="O46" i="63"/>
  <c r="G48" i="99" s="1"/>
  <c r="E50" i="75"/>
  <c r="E50" i="82" s="1"/>
  <c r="E50" i="89" s="1"/>
  <c r="E50" i="96" s="1"/>
  <c r="G20" i="72"/>
  <c r="I10" i="63"/>
  <c r="G20" i="84"/>
  <c r="O37" i="63"/>
  <c r="G39" i="99" s="1"/>
  <c r="E23" i="82"/>
  <c r="K22" i="63"/>
  <c r="O22" i="63" s="1"/>
  <c r="G24" i="99" s="1"/>
  <c r="E24" i="89"/>
  <c r="E24" i="96" s="1"/>
  <c r="E13" i="91"/>
  <c r="G20" i="91" s="1"/>
  <c r="D344" i="90"/>
  <c r="E14" i="75"/>
  <c r="E14" i="82" s="1"/>
  <c r="E14" i="89" s="1"/>
  <c r="E14" i="96" s="1"/>
  <c r="C12" i="63"/>
  <c r="O12" i="63" s="1"/>
  <c r="G14" i="99" s="1"/>
  <c r="D17" i="63"/>
  <c r="D29" i="63"/>
  <c r="E19" i="75"/>
  <c r="E19" i="82" s="1"/>
  <c r="D344" i="87"/>
  <c r="E19" i="88"/>
  <c r="K17" i="63" s="1"/>
  <c r="E344" i="87"/>
  <c r="H18" i="63"/>
  <c r="D344" i="16"/>
  <c r="F346" i="16" s="1"/>
  <c r="E12" i="14"/>
  <c r="C44" i="63"/>
  <c r="O44" i="63" s="1"/>
  <c r="G46" i="99" s="1"/>
  <c r="E46" i="75"/>
  <c r="E46" i="82" s="1"/>
  <c r="E46" i="89" s="1"/>
  <c r="E46" i="96" s="1"/>
  <c r="E31" i="63"/>
  <c r="E48" i="82"/>
  <c r="E48" i="89" s="1"/>
  <c r="E48" i="96" s="1"/>
  <c r="I18" i="63"/>
  <c r="D34" i="63"/>
  <c r="O48" i="63"/>
  <c r="G50" i="99" s="1"/>
  <c r="L9" i="63"/>
  <c r="C23" i="63"/>
  <c r="E25" i="75"/>
  <c r="C33" i="63"/>
  <c r="O33" i="63" s="1"/>
  <c r="G35" i="99" s="1"/>
  <c r="E35" i="75"/>
  <c r="E35" i="82" s="1"/>
  <c r="E35" i="89" s="1"/>
  <c r="E35" i="96" s="1"/>
  <c r="C42" i="63"/>
  <c r="E344" i="73"/>
  <c r="F18" i="63"/>
  <c r="E27" i="82"/>
  <c r="E27" i="89" s="1"/>
  <c r="E27" i="96" s="1"/>
  <c r="O38" i="63"/>
  <c r="G40" i="99" s="1"/>
  <c r="E344" i="16"/>
  <c r="E33" i="75"/>
  <c r="E33" i="82" s="1"/>
  <c r="E33" i="89" s="1"/>
  <c r="E33" i="96" s="1"/>
  <c r="C31" i="63"/>
  <c r="O31" i="63" s="1"/>
  <c r="G33" i="99" s="1"/>
  <c r="E36" i="75"/>
  <c r="E36" i="82" s="1"/>
  <c r="E38" i="75"/>
  <c r="E38" i="82" s="1"/>
  <c r="E38" i="89" s="1"/>
  <c r="E38" i="96" s="1"/>
  <c r="D47" i="63"/>
  <c r="O47" i="63" s="1"/>
  <c r="G49" i="99" s="1"/>
  <c r="E37" i="75"/>
  <c r="E37" i="82" s="1"/>
  <c r="E37" i="89" s="1"/>
  <c r="E37" i="96" s="1"/>
  <c r="G21" i="63"/>
  <c r="E41" i="79"/>
  <c r="G39" i="63" s="1"/>
  <c r="D344" i="78"/>
  <c r="E17" i="74"/>
  <c r="E34" i="74"/>
  <c r="E32" i="63" s="1"/>
  <c r="E42" i="74"/>
  <c r="E40" i="63" s="1"/>
  <c r="E36" i="84"/>
  <c r="E39" i="84"/>
  <c r="I37" i="63" s="1"/>
  <c r="E19" i="95"/>
  <c r="E9" i="63"/>
  <c r="E16" i="74"/>
  <c r="E14" i="63" s="1"/>
  <c r="D9" i="63"/>
  <c r="E34" i="14"/>
  <c r="E44" i="72"/>
  <c r="E44" i="75" s="1"/>
  <c r="E44" i="82" s="1"/>
  <c r="E44" i="89" s="1"/>
  <c r="E44" i="96" s="1"/>
  <c r="E40" i="75"/>
  <c r="E40" i="82" s="1"/>
  <c r="E40" i="89" s="1"/>
  <c r="E40" i="96" s="1"/>
  <c r="E45" i="75"/>
  <c r="E45" i="82" s="1"/>
  <c r="E45" i="89" s="1"/>
  <c r="E45" i="96" s="1"/>
  <c r="D344" i="71"/>
  <c r="E39" i="72"/>
  <c r="E39" i="75" s="1"/>
  <c r="E39" i="82" s="1"/>
  <c r="E39" i="89" s="1"/>
  <c r="E38" i="81"/>
  <c r="H36" i="63" s="1"/>
  <c r="H49" i="63" s="1"/>
  <c r="E41" i="81"/>
  <c r="H39" i="63" s="1"/>
  <c r="E18" i="86"/>
  <c r="E31" i="86"/>
  <c r="E43" i="86"/>
  <c r="J41" i="63" s="1"/>
  <c r="O41" i="63" s="1"/>
  <c r="G43" i="99" s="1"/>
  <c r="E11" i="88"/>
  <c r="E15" i="88"/>
  <c r="K13" i="63" s="1"/>
  <c r="O13" i="63" s="1"/>
  <c r="G15" i="99" s="1"/>
  <c r="E43" i="88"/>
  <c r="K41" i="63" s="1"/>
  <c r="E46" i="88"/>
  <c r="K44" i="63" s="1"/>
  <c r="E29" i="91"/>
  <c r="L27" i="63" s="1"/>
  <c r="E41" i="91"/>
  <c r="L39" i="63" s="1"/>
  <c r="E27" i="95"/>
  <c r="E30" i="95"/>
  <c r="N28" i="63" s="1"/>
  <c r="D344" i="80"/>
  <c r="E39" i="81"/>
  <c r="H37" i="63" s="1"/>
  <c r="E42" i="81"/>
  <c r="H40" i="63" s="1"/>
  <c r="D344" i="85"/>
  <c r="E32" i="86"/>
  <c r="J30" i="63" s="1"/>
  <c r="O30" i="63" s="1"/>
  <c r="G32" i="99" s="1"/>
  <c r="E44" i="86"/>
  <c r="J42" i="63" s="1"/>
  <c r="E12" i="88"/>
  <c r="K10" i="63" s="1"/>
  <c r="E16" i="88"/>
  <c r="K14" i="63" s="1"/>
  <c r="E27" i="91"/>
  <c r="E39" i="91"/>
  <c r="L37" i="63" s="1"/>
  <c r="E28" i="95"/>
  <c r="N26" i="63" s="1"/>
  <c r="E31" i="95"/>
  <c r="N29" i="63" s="1"/>
  <c r="D344" i="94"/>
  <c r="O34" i="63" l="1"/>
  <c r="G36" i="99" s="1"/>
  <c r="G53" i="91"/>
  <c r="J29" i="63"/>
  <c r="J49" i="63" s="1"/>
  <c r="G51" i="86"/>
  <c r="E31" i="89"/>
  <c r="E31" i="96" s="1"/>
  <c r="E18" i="63"/>
  <c r="E51" i="63" s="1"/>
  <c r="J16" i="63"/>
  <c r="J18" i="63" s="1"/>
  <c r="J51" i="63" s="1"/>
  <c r="G20" i="86"/>
  <c r="G53" i="86" s="1"/>
  <c r="G20" i="74"/>
  <c r="E15" i="63"/>
  <c r="O15" i="63" s="1"/>
  <c r="G17" i="99" s="1"/>
  <c r="E17" i="75"/>
  <c r="E17" i="82" s="1"/>
  <c r="E17" i="89" s="1"/>
  <c r="E17" i="96" s="1"/>
  <c r="G51" i="74"/>
  <c r="G51" i="81"/>
  <c r="G53" i="81" s="1"/>
  <c r="O26" i="63"/>
  <c r="G28" i="99" s="1"/>
  <c r="E23" i="89"/>
  <c r="C32" i="63"/>
  <c r="O32" i="63" s="1"/>
  <c r="G34" i="99" s="1"/>
  <c r="E34" i="75"/>
  <c r="E34" i="82" s="1"/>
  <c r="E34" i="89" s="1"/>
  <c r="E34" i="96" s="1"/>
  <c r="O39" i="63"/>
  <c r="G41" i="99" s="1"/>
  <c r="E36" i="89"/>
  <c r="E36" i="96" s="1"/>
  <c r="L11" i="63"/>
  <c r="O11" i="63" s="1"/>
  <c r="G13" i="99" s="1"/>
  <c r="E13" i="96"/>
  <c r="E43" i="89"/>
  <c r="E43" i="96" s="1"/>
  <c r="E18" i="89"/>
  <c r="E18" i="96" s="1"/>
  <c r="O40" i="63"/>
  <c r="G42" i="99" s="1"/>
  <c r="E30" i="82"/>
  <c r="E30" i="89" s="1"/>
  <c r="E30" i="96" s="1"/>
  <c r="G51" i="72"/>
  <c r="F23" i="63"/>
  <c r="F49" i="63" s="1"/>
  <c r="G51" i="77"/>
  <c r="G53" i="77" s="1"/>
  <c r="N25" i="63"/>
  <c r="N49" i="63" s="1"/>
  <c r="G51" i="95"/>
  <c r="K9" i="63"/>
  <c r="K18" i="63" s="1"/>
  <c r="G20" i="88"/>
  <c r="E11" i="89"/>
  <c r="E39" i="96"/>
  <c r="D18" i="63"/>
  <c r="D51" i="63" s="1"/>
  <c r="I34" i="63"/>
  <c r="I49" i="63" s="1"/>
  <c r="I51" i="63" s="1"/>
  <c r="G51" i="84"/>
  <c r="G51" i="79"/>
  <c r="G53" i="79" s="1"/>
  <c r="F51" i="63"/>
  <c r="E25" i="82"/>
  <c r="E25" i="89" s="1"/>
  <c r="E25" i="96" s="1"/>
  <c r="E12" i="75"/>
  <c r="C10" i="63"/>
  <c r="G20" i="14"/>
  <c r="G53" i="14" s="1"/>
  <c r="G55" i="14" s="1"/>
  <c r="G8" i="72" s="1"/>
  <c r="E41" i="82"/>
  <c r="E41" i="89" s="1"/>
  <c r="E41" i="96" s="1"/>
  <c r="G51" i="88"/>
  <c r="O36" i="63"/>
  <c r="G38" i="99" s="1"/>
  <c r="G53" i="84"/>
  <c r="O14" i="63"/>
  <c r="G16" i="99" s="1"/>
  <c r="E32" i="89"/>
  <c r="E32" i="96" s="1"/>
  <c r="O28" i="63"/>
  <c r="G30" i="99" s="1"/>
  <c r="O23" i="63"/>
  <c r="G25" i="99" s="1"/>
  <c r="F10" i="90"/>
  <c r="F10" i="85"/>
  <c r="F10" i="73"/>
  <c r="F10" i="92"/>
  <c r="F10" i="83"/>
  <c r="F10" i="94"/>
  <c r="F10" i="80"/>
  <c r="F10" i="78"/>
  <c r="F10" i="71"/>
  <c r="F10" i="87"/>
  <c r="F10" i="76"/>
  <c r="E19" i="89"/>
  <c r="E19" i="96" s="1"/>
  <c r="E16" i="75"/>
  <c r="E16" i="82" s="1"/>
  <c r="E16" i="89" s="1"/>
  <c r="E16" i="96" s="1"/>
  <c r="G51" i="14"/>
  <c r="E29" i="96"/>
  <c r="N17" i="63"/>
  <c r="N18" i="63" s="1"/>
  <c r="G20" i="95"/>
  <c r="G53" i="95" s="1"/>
  <c r="G49" i="63"/>
  <c r="G51" i="63" s="1"/>
  <c r="O21" i="63"/>
  <c r="L25" i="63"/>
  <c r="G51" i="91"/>
  <c r="O42" i="63"/>
  <c r="G44" i="99" s="1"/>
  <c r="L18" i="63"/>
  <c r="E49" i="63"/>
  <c r="H51" i="63"/>
  <c r="O29" i="63"/>
  <c r="G31" i="99" s="1"/>
  <c r="K49" i="63"/>
  <c r="G53" i="72"/>
  <c r="E28" i="96"/>
  <c r="O27" i="63"/>
  <c r="G29" i="99" s="1"/>
  <c r="E15" i="89"/>
  <c r="E15" i="96" s="1"/>
  <c r="F11" i="83" l="1"/>
  <c r="F12" i="83" s="1"/>
  <c r="F13" i="83" s="1"/>
  <c r="F14" i="83" s="1"/>
  <c r="F15" i="83" s="1"/>
  <c r="F20" i="83" s="1"/>
  <c r="F21" i="83" s="1"/>
  <c r="F22" i="83" s="1"/>
  <c r="F23" i="83" s="1"/>
  <c r="F24" i="83" s="1"/>
  <c r="F29" i="83" s="1"/>
  <c r="F30" i="83" s="1"/>
  <c r="F31" i="83" s="1"/>
  <c r="F32" i="83" s="1"/>
  <c r="F33" i="83" s="1"/>
  <c r="F38" i="83" s="1"/>
  <c r="F39" i="83" s="1"/>
  <c r="F40" i="83" s="1"/>
  <c r="F41" i="83" s="1"/>
  <c r="F42" i="83" s="1"/>
  <c r="F47" i="83" s="1"/>
  <c r="F48" i="83" s="1"/>
  <c r="F49" i="83" s="1"/>
  <c r="F50" i="83" s="1"/>
  <c r="F51" i="83" s="1"/>
  <c r="F56" i="83" s="1"/>
  <c r="F57" i="83" s="1"/>
  <c r="F58" i="83" s="1"/>
  <c r="F59" i="83" s="1"/>
  <c r="F60" i="83" s="1"/>
  <c r="F65" i="83" s="1"/>
  <c r="F66" i="83" s="1"/>
  <c r="F67" i="83" s="1"/>
  <c r="F68" i="83" s="1"/>
  <c r="F69" i="83" s="1"/>
  <c r="F74" i="83" s="1"/>
  <c r="F75" i="83" s="1"/>
  <c r="F76" i="83" s="1"/>
  <c r="F77" i="83" s="1"/>
  <c r="F78" i="83" s="1"/>
  <c r="F83" i="83" s="1"/>
  <c r="F84" i="83" s="1"/>
  <c r="F85" i="83" s="1"/>
  <c r="F86" i="83" s="1"/>
  <c r="F87" i="83" s="1"/>
  <c r="F92" i="83" s="1"/>
  <c r="F93" i="83" s="1"/>
  <c r="F94" i="83" s="1"/>
  <c r="F95" i="83" s="1"/>
  <c r="F96" i="83" s="1"/>
  <c r="F101" i="83" s="1"/>
  <c r="F102" i="83" s="1"/>
  <c r="F103" i="83" s="1"/>
  <c r="F104" i="83" s="1"/>
  <c r="F105" i="83" s="1"/>
  <c r="F110" i="83" s="1"/>
  <c r="F111" i="83" s="1"/>
  <c r="F112" i="83" s="1"/>
  <c r="F113" i="83" s="1"/>
  <c r="F114" i="83" s="1"/>
  <c r="F119" i="83" s="1"/>
  <c r="F120" i="83" s="1"/>
  <c r="F121" i="83" s="1"/>
  <c r="F122" i="83" s="1"/>
  <c r="F123" i="83" s="1"/>
  <c r="F128" i="83" s="1"/>
  <c r="F129" i="83" s="1"/>
  <c r="F130" i="83" s="1"/>
  <c r="F131" i="83" s="1"/>
  <c r="F132" i="83" s="1"/>
  <c r="F137" i="83" s="1"/>
  <c r="F138" i="83" s="1"/>
  <c r="F139" i="83" s="1"/>
  <c r="F140" i="83" s="1"/>
  <c r="F141" i="83" s="1"/>
  <c r="F146" i="83" s="1"/>
  <c r="F147" i="83" s="1"/>
  <c r="F148" i="83" s="1"/>
  <c r="F149" i="83" s="1"/>
  <c r="F150" i="83" s="1"/>
  <c r="F155" i="83" s="1"/>
  <c r="F156" i="83" s="1"/>
  <c r="F157" i="83" s="1"/>
  <c r="F158" i="83" s="1"/>
  <c r="F159" i="83" s="1"/>
  <c r="F164" i="83" s="1"/>
  <c r="F165" i="83" s="1"/>
  <c r="F166" i="83" s="1"/>
  <c r="F167" i="83" s="1"/>
  <c r="F168" i="83" s="1"/>
  <c r="F173" i="83" s="1"/>
  <c r="F174" i="83" s="1"/>
  <c r="F175" i="83" s="1"/>
  <c r="F176" i="83" s="1"/>
  <c r="F177" i="83" s="1"/>
  <c r="F182" i="83" s="1"/>
  <c r="F183" i="83" s="1"/>
  <c r="F184" i="83" s="1"/>
  <c r="F185" i="83" s="1"/>
  <c r="F186" i="83" s="1"/>
  <c r="F191" i="83" s="1"/>
  <c r="F192" i="83" s="1"/>
  <c r="F193" i="83" s="1"/>
  <c r="F194" i="83" s="1"/>
  <c r="F195" i="83" s="1"/>
  <c r="F200" i="83" s="1"/>
  <c r="F201" i="83" s="1"/>
  <c r="F202" i="83" s="1"/>
  <c r="F203" i="83" s="1"/>
  <c r="F204" i="83" s="1"/>
  <c r="F209" i="83" s="1"/>
  <c r="F210" i="83" s="1"/>
  <c r="F211" i="83" s="1"/>
  <c r="F212" i="83" s="1"/>
  <c r="F213" i="83" s="1"/>
  <c r="F218" i="83" s="1"/>
  <c r="F219" i="83" s="1"/>
  <c r="F220" i="83" s="1"/>
  <c r="F221" i="83" s="1"/>
  <c r="F222" i="83" s="1"/>
  <c r="F227" i="83" s="1"/>
  <c r="F228" i="83" s="1"/>
  <c r="F229" i="83" s="1"/>
  <c r="F230" i="83" s="1"/>
  <c r="F231" i="83" s="1"/>
  <c r="F236" i="83" s="1"/>
  <c r="F237" i="83" s="1"/>
  <c r="F238" i="83" s="1"/>
  <c r="F239" i="83" s="1"/>
  <c r="F240" i="83" s="1"/>
  <c r="F245" i="83" s="1"/>
  <c r="F246" i="83" s="1"/>
  <c r="F247" i="83" s="1"/>
  <c r="F248" i="83" s="1"/>
  <c r="F249" i="83" s="1"/>
  <c r="F254" i="83" s="1"/>
  <c r="F255" i="83" s="1"/>
  <c r="F256" i="83" s="1"/>
  <c r="F257" i="83" s="1"/>
  <c r="F258" i="83" s="1"/>
  <c r="F263" i="83" s="1"/>
  <c r="F264" i="83" s="1"/>
  <c r="F265" i="83" s="1"/>
  <c r="F266" i="83" s="1"/>
  <c r="F267" i="83" s="1"/>
  <c r="F272" i="83" s="1"/>
  <c r="F273" i="83" s="1"/>
  <c r="F274" i="83" s="1"/>
  <c r="F275" i="83" s="1"/>
  <c r="F276" i="83" s="1"/>
  <c r="F281" i="83" s="1"/>
  <c r="F282" i="83" s="1"/>
  <c r="F283" i="83" s="1"/>
  <c r="F284" i="83" s="1"/>
  <c r="F285" i="83" s="1"/>
  <c r="F290" i="83" s="1"/>
  <c r="F291" i="83" s="1"/>
  <c r="F292" i="83" s="1"/>
  <c r="F293" i="83" s="1"/>
  <c r="F294" i="83" s="1"/>
  <c r="F299" i="83" s="1"/>
  <c r="F300" i="83" s="1"/>
  <c r="F301" i="83" s="1"/>
  <c r="F302" i="83" s="1"/>
  <c r="F303" i="83" s="1"/>
  <c r="F308" i="83" s="1"/>
  <c r="F309" i="83" s="1"/>
  <c r="F310" i="83" s="1"/>
  <c r="F311" i="83" s="1"/>
  <c r="F312" i="83" s="1"/>
  <c r="F317" i="83" s="1"/>
  <c r="F318" i="83" s="1"/>
  <c r="F319" i="83" s="1"/>
  <c r="F320" i="83" s="1"/>
  <c r="F321" i="83" s="1"/>
  <c r="F326" i="83" s="1"/>
  <c r="F327" i="83" s="1"/>
  <c r="F328" i="83" s="1"/>
  <c r="F329" i="83" s="1"/>
  <c r="F330" i="83" s="1"/>
  <c r="F335" i="83" s="1"/>
  <c r="F336" i="83" s="1"/>
  <c r="F337" i="83" s="1"/>
  <c r="F338" i="83" s="1"/>
  <c r="F339" i="83" s="1"/>
  <c r="F343" i="83"/>
  <c r="F346" i="83" s="1"/>
  <c r="N51" i="63"/>
  <c r="F11" i="87"/>
  <c r="F12" i="87" s="1"/>
  <c r="F13" i="87" s="1"/>
  <c r="F14" i="87" s="1"/>
  <c r="F15" i="87" s="1"/>
  <c r="F20" i="87" s="1"/>
  <c r="F21" i="87" s="1"/>
  <c r="F22" i="87" s="1"/>
  <c r="F23" i="87" s="1"/>
  <c r="F24" i="87" s="1"/>
  <c r="F29" i="87" s="1"/>
  <c r="F30" i="87" s="1"/>
  <c r="F31" i="87" s="1"/>
  <c r="F32" i="87" s="1"/>
  <c r="F33" i="87" s="1"/>
  <c r="F38" i="87" s="1"/>
  <c r="F39" i="87" s="1"/>
  <c r="F40" i="87" s="1"/>
  <c r="F41" i="87" s="1"/>
  <c r="F42" i="87" s="1"/>
  <c r="F47" i="87" s="1"/>
  <c r="F48" i="87" s="1"/>
  <c r="F49" i="87" s="1"/>
  <c r="F50" i="87" s="1"/>
  <c r="F51" i="87" s="1"/>
  <c r="F56" i="87" s="1"/>
  <c r="F57" i="87" s="1"/>
  <c r="F58" i="87" s="1"/>
  <c r="F59" i="87" s="1"/>
  <c r="F60" i="87" s="1"/>
  <c r="F65" i="87" s="1"/>
  <c r="F66" i="87" s="1"/>
  <c r="F67" i="87" s="1"/>
  <c r="F68" i="87" s="1"/>
  <c r="F69" i="87" s="1"/>
  <c r="F74" i="87" s="1"/>
  <c r="F75" i="87" s="1"/>
  <c r="F76" i="87" s="1"/>
  <c r="F77" i="87" s="1"/>
  <c r="F78" i="87" s="1"/>
  <c r="F83" i="87" s="1"/>
  <c r="F84" i="87" s="1"/>
  <c r="F85" i="87" s="1"/>
  <c r="F86" i="87" s="1"/>
  <c r="F87" i="87" s="1"/>
  <c r="F92" i="87" s="1"/>
  <c r="F93" i="87" s="1"/>
  <c r="F94" i="87" s="1"/>
  <c r="F95" i="87" s="1"/>
  <c r="F96" i="87" s="1"/>
  <c r="F101" i="87" s="1"/>
  <c r="F102" i="87" s="1"/>
  <c r="F103" i="87" s="1"/>
  <c r="F104" i="87" s="1"/>
  <c r="F105" i="87" s="1"/>
  <c r="F110" i="87" s="1"/>
  <c r="F111" i="87" s="1"/>
  <c r="F112" i="87" s="1"/>
  <c r="F113" i="87" s="1"/>
  <c r="F114" i="87" s="1"/>
  <c r="F119" i="87" s="1"/>
  <c r="F120" i="87" s="1"/>
  <c r="F121" i="87" s="1"/>
  <c r="F122" i="87" s="1"/>
  <c r="F123" i="87" s="1"/>
  <c r="F128" i="87" s="1"/>
  <c r="F129" i="87" s="1"/>
  <c r="F130" i="87" s="1"/>
  <c r="F131" i="87" s="1"/>
  <c r="F132" i="87" s="1"/>
  <c r="F137" i="87" s="1"/>
  <c r="F138" i="87" s="1"/>
  <c r="F139" i="87" s="1"/>
  <c r="F140" i="87" s="1"/>
  <c r="F141" i="87" s="1"/>
  <c r="F146" i="87" s="1"/>
  <c r="F147" i="87" s="1"/>
  <c r="F148" i="87" s="1"/>
  <c r="F149" i="87" s="1"/>
  <c r="F150" i="87" s="1"/>
  <c r="F155" i="87" s="1"/>
  <c r="F156" i="87" s="1"/>
  <c r="F157" i="87" s="1"/>
  <c r="F158" i="87" s="1"/>
  <c r="F159" i="87" s="1"/>
  <c r="F164" i="87" s="1"/>
  <c r="F165" i="87" s="1"/>
  <c r="F166" i="87" s="1"/>
  <c r="F167" i="87" s="1"/>
  <c r="F168" i="87" s="1"/>
  <c r="F173" i="87" s="1"/>
  <c r="F174" i="87" s="1"/>
  <c r="F175" i="87" s="1"/>
  <c r="F176" i="87" s="1"/>
  <c r="F177" i="87" s="1"/>
  <c r="F182" i="87" s="1"/>
  <c r="F183" i="87" s="1"/>
  <c r="F184" i="87" s="1"/>
  <c r="F185" i="87" s="1"/>
  <c r="F186" i="87" s="1"/>
  <c r="F191" i="87" s="1"/>
  <c r="F192" i="87" s="1"/>
  <c r="F193" i="87" s="1"/>
  <c r="F194" i="87" s="1"/>
  <c r="F195" i="87" s="1"/>
  <c r="F200" i="87" s="1"/>
  <c r="F201" i="87" s="1"/>
  <c r="F202" i="87" s="1"/>
  <c r="F203" i="87" s="1"/>
  <c r="F204" i="87" s="1"/>
  <c r="F209" i="87" s="1"/>
  <c r="F210" i="87" s="1"/>
  <c r="F211" i="87" s="1"/>
  <c r="F212" i="87" s="1"/>
  <c r="F213" i="87" s="1"/>
  <c r="F218" i="87" s="1"/>
  <c r="F219" i="87" s="1"/>
  <c r="F220" i="87" s="1"/>
  <c r="F221" i="87" s="1"/>
  <c r="F222" i="87" s="1"/>
  <c r="F227" i="87" s="1"/>
  <c r="F228" i="87" s="1"/>
  <c r="F229" i="87" s="1"/>
  <c r="F230" i="87" s="1"/>
  <c r="F231" i="87" s="1"/>
  <c r="F236" i="87" s="1"/>
  <c r="F237" i="87" s="1"/>
  <c r="F238" i="87" s="1"/>
  <c r="F239" i="87" s="1"/>
  <c r="F240" i="87" s="1"/>
  <c r="F245" i="87" s="1"/>
  <c r="F246" i="87" s="1"/>
  <c r="F247" i="87" s="1"/>
  <c r="F248" i="87" s="1"/>
  <c r="F249" i="87" s="1"/>
  <c r="F254" i="87" s="1"/>
  <c r="F255" i="87" s="1"/>
  <c r="F256" i="87" s="1"/>
  <c r="F257" i="87" s="1"/>
  <c r="F258" i="87" s="1"/>
  <c r="F263" i="87" s="1"/>
  <c r="F264" i="87" s="1"/>
  <c r="F265" i="87" s="1"/>
  <c r="F266" i="87" s="1"/>
  <c r="F267" i="87" s="1"/>
  <c r="F272" i="87" s="1"/>
  <c r="F273" i="87" s="1"/>
  <c r="F274" i="87" s="1"/>
  <c r="F275" i="87" s="1"/>
  <c r="F276" i="87" s="1"/>
  <c r="F281" i="87" s="1"/>
  <c r="F282" i="87" s="1"/>
  <c r="F283" i="87" s="1"/>
  <c r="F284" i="87" s="1"/>
  <c r="F285" i="87" s="1"/>
  <c r="F290" i="87" s="1"/>
  <c r="F291" i="87" s="1"/>
  <c r="F292" i="87" s="1"/>
  <c r="F293" i="87" s="1"/>
  <c r="F294" i="87" s="1"/>
  <c r="F299" i="87" s="1"/>
  <c r="F300" i="87" s="1"/>
  <c r="F301" i="87" s="1"/>
  <c r="F302" i="87" s="1"/>
  <c r="F303" i="87" s="1"/>
  <c r="F308" i="87" s="1"/>
  <c r="F309" i="87" s="1"/>
  <c r="F310" i="87" s="1"/>
  <c r="F311" i="87" s="1"/>
  <c r="F312" i="87" s="1"/>
  <c r="F317" i="87" s="1"/>
  <c r="F318" i="87" s="1"/>
  <c r="F319" i="87" s="1"/>
  <c r="F320" i="87" s="1"/>
  <c r="F321" i="87" s="1"/>
  <c r="F326" i="87" s="1"/>
  <c r="F327" i="87" s="1"/>
  <c r="F328" i="87" s="1"/>
  <c r="F329" i="87" s="1"/>
  <c r="F330" i="87" s="1"/>
  <c r="F335" i="87" s="1"/>
  <c r="F336" i="87" s="1"/>
  <c r="F337" i="87" s="1"/>
  <c r="F338" i="87" s="1"/>
  <c r="F339" i="87" s="1"/>
  <c r="F343" i="87"/>
  <c r="F346" i="87" s="1"/>
  <c r="G55" i="72"/>
  <c r="G8" i="74" s="1"/>
  <c r="E11" i="96"/>
  <c r="O25" i="63"/>
  <c r="G27" i="99" s="1"/>
  <c r="L49" i="63"/>
  <c r="L51" i="63" s="1"/>
  <c r="F343" i="78"/>
  <c r="F346" i="78" s="1"/>
  <c r="F11" i="78"/>
  <c r="F12" i="78" s="1"/>
  <c r="F13" i="78" s="1"/>
  <c r="F14" i="78" s="1"/>
  <c r="F15" i="78" s="1"/>
  <c r="F20" i="78" s="1"/>
  <c r="F21" i="78" s="1"/>
  <c r="F22" i="78" s="1"/>
  <c r="F23" i="78" s="1"/>
  <c r="F24" i="78" s="1"/>
  <c r="F29" i="78" s="1"/>
  <c r="F30" i="78" s="1"/>
  <c r="F31" i="78" s="1"/>
  <c r="F32" i="78" s="1"/>
  <c r="F33" i="78" s="1"/>
  <c r="F38" i="78" s="1"/>
  <c r="F39" i="78" s="1"/>
  <c r="F40" i="78" s="1"/>
  <c r="F41" i="78" s="1"/>
  <c r="F42" i="78" s="1"/>
  <c r="F47" i="78" s="1"/>
  <c r="F48" i="78" s="1"/>
  <c r="F49" i="78" s="1"/>
  <c r="F50" i="78" s="1"/>
  <c r="F51" i="78" s="1"/>
  <c r="F56" i="78" s="1"/>
  <c r="F57" i="78" s="1"/>
  <c r="F58" i="78" s="1"/>
  <c r="F59" i="78" s="1"/>
  <c r="F60" i="78" s="1"/>
  <c r="F65" i="78" s="1"/>
  <c r="F66" i="78" s="1"/>
  <c r="F67" i="78" s="1"/>
  <c r="F68" i="78" s="1"/>
  <c r="F69" i="78" s="1"/>
  <c r="F74" i="78" s="1"/>
  <c r="F75" i="78" s="1"/>
  <c r="F76" i="78" s="1"/>
  <c r="F77" i="78" s="1"/>
  <c r="F78" i="78" s="1"/>
  <c r="F83" i="78" s="1"/>
  <c r="F84" i="78" s="1"/>
  <c r="F85" i="78" s="1"/>
  <c r="F86" i="78" s="1"/>
  <c r="F87" i="78" s="1"/>
  <c r="F92" i="78" s="1"/>
  <c r="F93" i="78" s="1"/>
  <c r="F94" i="78" s="1"/>
  <c r="F95" i="78" s="1"/>
  <c r="F96" i="78" s="1"/>
  <c r="F101" i="78" s="1"/>
  <c r="F102" i="78" s="1"/>
  <c r="F103" i="78" s="1"/>
  <c r="F104" i="78" s="1"/>
  <c r="F105" i="78" s="1"/>
  <c r="F110" i="78" s="1"/>
  <c r="F111" i="78" s="1"/>
  <c r="F112" i="78" s="1"/>
  <c r="F113" i="78" s="1"/>
  <c r="F114" i="78" s="1"/>
  <c r="F119" i="78" s="1"/>
  <c r="F120" i="78" s="1"/>
  <c r="F121" i="78" s="1"/>
  <c r="F122" i="78" s="1"/>
  <c r="F123" i="78" s="1"/>
  <c r="F128" i="78" s="1"/>
  <c r="F129" i="78" s="1"/>
  <c r="F130" i="78" s="1"/>
  <c r="F131" i="78" s="1"/>
  <c r="F132" i="78" s="1"/>
  <c r="F137" i="78" s="1"/>
  <c r="F138" i="78" s="1"/>
  <c r="F139" i="78" s="1"/>
  <c r="F140" i="78" s="1"/>
  <c r="F141" i="78" s="1"/>
  <c r="F146" i="78" s="1"/>
  <c r="F147" i="78" s="1"/>
  <c r="F148" i="78" s="1"/>
  <c r="F149" i="78" s="1"/>
  <c r="F150" i="78" s="1"/>
  <c r="F155" i="78" s="1"/>
  <c r="F156" i="78" s="1"/>
  <c r="F157" i="78" s="1"/>
  <c r="F158" i="78" s="1"/>
  <c r="F159" i="78" s="1"/>
  <c r="F164" i="78" s="1"/>
  <c r="F165" i="78" s="1"/>
  <c r="F166" i="78" s="1"/>
  <c r="F167" i="78" s="1"/>
  <c r="F168" i="78" s="1"/>
  <c r="F173" i="78" s="1"/>
  <c r="F174" i="78" s="1"/>
  <c r="F175" i="78" s="1"/>
  <c r="F176" i="78" s="1"/>
  <c r="F177" i="78" s="1"/>
  <c r="F182" i="78" s="1"/>
  <c r="F183" i="78" s="1"/>
  <c r="F184" i="78" s="1"/>
  <c r="F185" i="78" s="1"/>
  <c r="F186" i="78" s="1"/>
  <c r="F191" i="78" s="1"/>
  <c r="F192" i="78" s="1"/>
  <c r="F193" i="78" s="1"/>
  <c r="F194" i="78" s="1"/>
  <c r="F195" i="78" s="1"/>
  <c r="F200" i="78" s="1"/>
  <c r="F201" i="78" s="1"/>
  <c r="F202" i="78" s="1"/>
  <c r="F203" i="78" s="1"/>
  <c r="F204" i="78" s="1"/>
  <c r="F209" i="78" s="1"/>
  <c r="F210" i="78" s="1"/>
  <c r="F211" i="78" s="1"/>
  <c r="F212" i="78" s="1"/>
  <c r="F213" i="78" s="1"/>
  <c r="F218" i="78" s="1"/>
  <c r="F219" i="78" s="1"/>
  <c r="F220" i="78" s="1"/>
  <c r="F221" i="78" s="1"/>
  <c r="F222" i="78" s="1"/>
  <c r="F227" i="78" s="1"/>
  <c r="F228" i="78" s="1"/>
  <c r="F229" i="78" s="1"/>
  <c r="F230" i="78" s="1"/>
  <c r="F231" i="78" s="1"/>
  <c r="F236" i="78" s="1"/>
  <c r="F237" i="78" s="1"/>
  <c r="F238" i="78" s="1"/>
  <c r="F239" i="78" s="1"/>
  <c r="F240" i="78" s="1"/>
  <c r="F245" i="78" s="1"/>
  <c r="F246" i="78" s="1"/>
  <c r="F247" i="78" s="1"/>
  <c r="F248" i="78" s="1"/>
  <c r="F249" i="78" s="1"/>
  <c r="F254" i="78" s="1"/>
  <c r="F255" i="78" s="1"/>
  <c r="F256" i="78" s="1"/>
  <c r="F257" i="78" s="1"/>
  <c r="F258" i="78" s="1"/>
  <c r="F263" i="78" s="1"/>
  <c r="F264" i="78" s="1"/>
  <c r="F265" i="78" s="1"/>
  <c r="F266" i="78" s="1"/>
  <c r="F267" i="78" s="1"/>
  <c r="F272" i="78" s="1"/>
  <c r="F273" i="78" s="1"/>
  <c r="F274" i="78" s="1"/>
  <c r="F275" i="78" s="1"/>
  <c r="F276" i="78" s="1"/>
  <c r="F281" i="78" s="1"/>
  <c r="F282" i="78" s="1"/>
  <c r="F283" i="78" s="1"/>
  <c r="F284" i="78" s="1"/>
  <c r="F285" i="78" s="1"/>
  <c r="F290" i="78" s="1"/>
  <c r="F291" i="78" s="1"/>
  <c r="F292" i="78" s="1"/>
  <c r="F293" i="78" s="1"/>
  <c r="F294" i="78" s="1"/>
  <c r="F299" i="78" s="1"/>
  <c r="F300" i="78" s="1"/>
  <c r="F301" i="78" s="1"/>
  <c r="F302" i="78" s="1"/>
  <c r="F303" i="78" s="1"/>
  <c r="F308" i="78" s="1"/>
  <c r="F309" i="78" s="1"/>
  <c r="F310" i="78" s="1"/>
  <c r="F311" i="78" s="1"/>
  <c r="F312" i="78" s="1"/>
  <c r="F317" i="78" s="1"/>
  <c r="F318" i="78" s="1"/>
  <c r="F319" i="78" s="1"/>
  <c r="F320" i="78" s="1"/>
  <c r="F321" i="78" s="1"/>
  <c r="F326" i="78" s="1"/>
  <c r="F327" i="78" s="1"/>
  <c r="F328" i="78" s="1"/>
  <c r="F329" i="78" s="1"/>
  <c r="F330" i="78" s="1"/>
  <c r="F335" i="78" s="1"/>
  <c r="F336" i="78" s="1"/>
  <c r="F337" i="78" s="1"/>
  <c r="F338" i="78" s="1"/>
  <c r="F339" i="78" s="1"/>
  <c r="F343" i="85"/>
  <c r="F346" i="85" s="1"/>
  <c r="F11" i="85"/>
  <c r="F12" i="85" s="1"/>
  <c r="F13" i="85" s="1"/>
  <c r="F14" i="85" s="1"/>
  <c r="F15" i="85" s="1"/>
  <c r="F20" i="85" s="1"/>
  <c r="F21" i="85" s="1"/>
  <c r="F22" i="85" s="1"/>
  <c r="F23" i="85" s="1"/>
  <c r="F24" i="85" s="1"/>
  <c r="F29" i="85" s="1"/>
  <c r="F30" i="85" s="1"/>
  <c r="F31" i="85" s="1"/>
  <c r="F32" i="85" s="1"/>
  <c r="F33" i="85" s="1"/>
  <c r="F38" i="85" s="1"/>
  <c r="F39" i="85" s="1"/>
  <c r="F40" i="85" s="1"/>
  <c r="F41" i="85" s="1"/>
  <c r="F42" i="85" s="1"/>
  <c r="F47" i="85" s="1"/>
  <c r="F48" i="85" s="1"/>
  <c r="F49" i="85" s="1"/>
  <c r="F50" i="85" s="1"/>
  <c r="F51" i="85" s="1"/>
  <c r="F56" i="85" s="1"/>
  <c r="F57" i="85" s="1"/>
  <c r="F58" i="85" s="1"/>
  <c r="F59" i="85" s="1"/>
  <c r="F60" i="85" s="1"/>
  <c r="F65" i="85" s="1"/>
  <c r="F66" i="85" s="1"/>
  <c r="F67" i="85" s="1"/>
  <c r="F68" i="85" s="1"/>
  <c r="F69" i="85" s="1"/>
  <c r="F74" i="85" s="1"/>
  <c r="F75" i="85" s="1"/>
  <c r="F76" i="85" s="1"/>
  <c r="F77" i="85" s="1"/>
  <c r="F78" i="85" s="1"/>
  <c r="F83" i="85" s="1"/>
  <c r="F84" i="85" s="1"/>
  <c r="F85" i="85" s="1"/>
  <c r="F86" i="85" s="1"/>
  <c r="F87" i="85" s="1"/>
  <c r="F92" i="85" s="1"/>
  <c r="F93" i="85" s="1"/>
  <c r="F94" i="85" s="1"/>
  <c r="F95" i="85" s="1"/>
  <c r="F96" i="85" s="1"/>
  <c r="F101" i="85" s="1"/>
  <c r="F102" i="85" s="1"/>
  <c r="F103" i="85" s="1"/>
  <c r="F104" i="85" s="1"/>
  <c r="F105" i="85" s="1"/>
  <c r="F110" i="85" s="1"/>
  <c r="F111" i="85" s="1"/>
  <c r="F112" i="85" s="1"/>
  <c r="F113" i="85" s="1"/>
  <c r="F114" i="85" s="1"/>
  <c r="F119" i="85" s="1"/>
  <c r="F120" i="85" s="1"/>
  <c r="F121" i="85" s="1"/>
  <c r="F122" i="85" s="1"/>
  <c r="F123" i="85" s="1"/>
  <c r="F128" i="85" s="1"/>
  <c r="F129" i="85" s="1"/>
  <c r="F130" i="85" s="1"/>
  <c r="F131" i="85" s="1"/>
  <c r="F132" i="85" s="1"/>
  <c r="F137" i="85" s="1"/>
  <c r="F138" i="85" s="1"/>
  <c r="F139" i="85" s="1"/>
  <c r="F140" i="85" s="1"/>
  <c r="F141" i="85" s="1"/>
  <c r="F146" i="85" s="1"/>
  <c r="F147" i="85" s="1"/>
  <c r="F148" i="85" s="1"/>
  <c r="F149" i="85" s="1"/>
  <c r="F150" i="85" s="1"/>
  <c r="F155" i="85" s="1"/>
  <c r="F156" i="85" s="1"/>
  <c r="F157" i="85" s="1"/>
  <c r="F158" i="85" s="1"/>
  <c r="F159" i="85" s="1"/>
  <c r="F164" i="85" s="1"/>
  <c r="F165" i="85" s="1"/>
  <c r="F166" i="85" s="1"/>
  <c r="F167" i="85" s="1"/>
  <c r="F168" i="85" s="1"/>
  <c r="F173" i="85" s="1"/>
  <c r="F174" i="85" s="1"/>
  <c r="F175" i="85" s="1"/>
  <c r="F176" i="85" s="1"/>
  <c r="F177" i="85" s="1"/>
  <c r="F182" i="85" s="1"/>
  <c r="F183" i="85" s="1"/>
  <c r="F184" i="85" s="1"/>
  <c r="F185" i="85" s="1"/>
  <c r="F186" i="85" s="1"/>
  <c r="F191" i="85" s="1"/>
  <c r="F192" i="85" s="1"/>
  <c r="F193" i="85" s="1"/>
  <c r="F194" i="85" s="1"/>
  <c r="F195" i="85" s="1"/>
  <c r="F200" i="85" s="1"/>
  <c r="F201" i="85" s="1"/>
  <c r="F202" i="85" s="1"/>
  <c r="F203" i="85" s="1"/>
  <c r="F204" i="85" s="1"/>
  <c r="F209" i="85" s="1"/>
  <c r="F210" i="85" s="1"/>
  <c r="F211" i="85" s="1"/>
  <c r="F212" i="85" s="1"/>
  <c r="F213" i="85" s="1"/>
  <c r="F218" i="85" s="1"/>
  <c r="F219" i="85" s="1"/>
  <c r="F220" i="85" s="1"/>
  <c r="F221" i="85" s="1"/>
  <c r="F222" i="85" s="1"/>
  <c r="F227" i="85" s="1"/>
  <c r="F228" i="85" s="1"/>
  <c r="F229" i="85" s="1"/>
  <c r="F230" i="85" s="1"/>
  <c r="F231" i="85" s="1"/>
  <c r="F236" i="85" s="1"/>
  <c r="F237" i="85" s="1"/>
  <c r="F238" i="85" s="1"/>
  <c r="F239" i="85" s="1"/>
  <c r="F240" i="85" s="1"/>
  <c r="F245" i="85" s="1"/>
  <c r="F246" i="85" s="1"/>
  <c r="F247" i="85" s="1"/>
  <c r="F248" i="85" s="1"/>
  <c r="F249" i="85" s="1"/>
  <c r="F254" i="85" s="1"/>
  <c r="F255" i="85" s="1"/>
  <c r="F256" i="85" s="1"/>
  <c r="F257" i="85" s="1"/>
  <c r="F258" i="85" s="1"/>
  <c r="F263" i="85" s="1"/>
  <c r="F264" i="85" s="1"/>
  <c r="F265" i="85" s="1"/>
  <c r="F266" i="85" s="1"/>
  <c r="F267" i="85" s="1"/>
  <c r="F272" i="85" s="1"/>
  <c r="F273" i="85" s="1"/>
  <c r="F274" i="85" s="1"/>
  <c r="F275" i="85" s="1"/>
  <c r="F276" i="85" s="1"/>
  <c r="F281" i="85" s="1"/>
  <c r="F282" i="85" s="1"/>
  <c r="F283" i="85" s="1"/>
  <c r="F284" i="85" s="1"/>
  <c r="F285" i="85" s="1"/>
  <c r="F290" i="85" s="1"/>
  <c r="F291" i="85" s="1"/>
  <c r="F292" i="85" s="1"/>
  <c r="F293" i="85" s="1"/>
  <c r="F294" i="85" s="1"/>
  <c r="F299" i="85" s="1"/>
  <c r="F300" i="85" s="1"/>
  <c r="F301" i="85" s="1"/>
  <c r="F302" i="85" s="1"/>
  <c r="F303" i="85" s="1"/>
  <c r="F308" i="85" s="1"/>
  <c r="F309" i="85" s="1"/>
  <c r="F310" i="85" s="1"/>
  <c r="F311" i="85" s="1"/>
  <c r="F312" i="85" s="1"/>
  <c r="F317" i="85" s="1"/>
  <c r="F318" i="85" s="1"/>
  <c r="F319" i="85" s="1"/>
  <c r="F320" i="85" s="1"/>
  <c r="F321" i="85" s="1"/>
  <c r="F326" i="85" s="1"/>
  <c r="F327" i="85" s="1"/>
  <c r="F328" i="85" s="1"/>
  <c r="F329" i="85" s="1"/>
  <c r="F330" i="85" s="1"/>
  <c r="F335" i="85" s="1"/>
  <c r="F336" i="85" s="1"/>
  <c r="F337" i="85" s="1"/>
  <c r="F338" i="85" s="1"/>
  <c r="F339" i="85" s="1"/>
  <c r="O10" i="63"/>
  <c r="G12" i="99" s="1"/>
  <c r="C18" i="63"/>
  <c r="C51" i="63" s="1"/>
  <c r="C53" i="63" s="1"/>
  <c r="G53" i="88"/>
  <c r="G51" i="82"/>
  <c r="F11" i="73"/>
  <c r="F12" i="73" s="1"/>
  <c r="F13" i="73" s="1"/>
  <c r="F14" i="73" s="1"/>
  <c r="F15" i="73" s="1"/>
  <c r="F20" i="73" s="1"/>
  <c r="F21" i="73" s="1"/>
  <c r="F22" i="73" s="1"/>
  <c r="F23" i="73" s="1"/>
  <c r="F24" i="73" s="1"/>
  <c r="F29" i="73" s="1"/>
  <c r="F30" i="73" s="1"/>
  <c r="F31" i="73" s="1"/>
  <c r="F32" i="73" s="1"/>
  <c r="F33" i="73" s="1"/>
  <c r="F38" i="73" s="1"/>
  <c r="F39" i="73" s="1"/>
  <c r="F40" i="73" s="1"/>
  <c r="F41" i="73" s="1"/>
  <c r="F42" i="73" s="1"/>
  <c r="F47" i="73" s="1"/>
  <c r="F48" i="73" s="1"/>
  <c r="F49" i="73" s="1"/>
  <c r="F50" i="73" s="1"/>
  <c r="F51" i="73" s="1"/>
  <c r="F56" i="73" s="1"/>
  <c r="F57" i="73" s="1"/>
  <c r="F58" i="73" s="1"/>
  <c r="F59" i="73" s="1"/>
  <c r="F60" i="73" s="1"/>
  <c r="F65" i="73" s="1"/>
  <c r="F66" i="73" s="1"/>
  <c r="F67" i="73" s="1"/>
  <c r="F68" i="73" s="1"/>
  <c r="F69" i="73" s="1"/>
  <c r="F74" i="73" s="1"/>
  <c r="F75" i="73" s="1"/>
  <c r="F76" i="73" s="1"/>
  <c r="F77" i="73" s="1"/>
  <c r="F78" i="73" s="1"/>
  <c r="F83" i="73" s="1"/>
  <c r="F84" i="73" s="1"/>
  <c r="F85" i="73" s="1"/>
  <c r="F86" i="73" s="1"/>
  <c r="F87" i="73" s="1"/>
  <c r="F92" i="73" s="1"/>
  <c r="F93" i="73" s="1"/>
  <c r="F94" i="73" s="1"/>
  <c r="F95" i="73" s="1"/>
  <c r="F96" i="73" s="1"/>
  <c r="F101" i="73" s="1"/>
  <c r="F102" i="73" s="1"/>
  <c r="F103" i="73" s="1"/>
  <c r="F104" i="73" s="1"/>
  <c r="F105" i="73" s="1"/>
  <c r="F110" i="73" s="1"/>
  <c r="F111" i="73" s="1"/>
  <c r="F112" i="73" s="1"/>
  <c r="F113" i="73" s="1"/>
  <c r="F114" i="73" s="1"/>
  <c r="F119" i="73" s="1"/>
  <c r="F120" i="73" s="1"/>
  <c r="F121" i="73" s="1"/>
  <c r="F122" i="73" s="1"/>
  <c r="F123" i="73" s="1"/>
  <c r="F128" i="73" s="1"/>
  <c r="F129" i="73" s="1"/>
  <c r="F130" i="73" s="1"/>
  <c r="F131" i="73" s="1"/>
  <c r="F132" i="73" s="1"/>
  <c r="F137" i="73" s="1"/>
  <c r="F138" i="73" s="1"/>
  <c r="F139" i="73" s="1"/>
  <c r="F140" i="73" s="1"/>
  <c r="F141" i="73" s="1"/>
  <c r="F146" i="73" s="1"/>
  <c r="F147" i="73" s="1"/>
  <c r="F148" i="73" s="1"/>
  <c r="F149" i="73" s="1"/>
  <c r="F150" i="73" s="1"/>
  <c r="F155" i="73" s="1"/>
  <c r="F156" i="73" s="1"/>
  <c r="F157" i="73" s="1"/>
  <c r="F158" i="73" s="1"/>
  <c r="F159" i="73" s="1"/>
  <c r="F164" i="73" s="1"/>
  <c r="F165" i="73" s="1"/>
  <c r="F166" i="73" s="1"/>
  <c r="F167" i="73" s="1"/>
  <c r="F168" i="73" s="1"/>
  <c r="F173" i="73" s="1"/>
  <c r="F174" i="73" s="1"/>
  <c r="F175" i="73" s="1"/>
  <c r="F176" i="73" s="1"/>
  <c r="F177" i="73" s="1"/>
  <c r="F182" i="73" s="1"/>
  <c r="F183" i="73" s="1"/>
  <c r="F184" i="73" s="1"/>
  <c r="F185" i="73" s="1"/>
  <c r="F186" i="73" s="1"/>
  <c r="F191" i="73" s="1"/>
  <c r="F192" i="73" s="1"/>
  <c r="F193" i="73" s="1"/>
  <c r="F194" i="73" s="1"/>
  <c r="F195" i="73" s="1"/>
  <c r="F200" i="73" s="1"/>
  <c r="F201" i="73" s="1"/>
  <c r="F202" i="73" s="1"/>
  <c r="F203" i="73" s="1"/>
  <c r="F204" i="73" s="1"/>
  <c r="F209" i="73" s="1"/>
  <c r="F210" i="73" s="1"/>
  <c r="F211" i="73" s="1"/>
  <c r="F212" i="73" s="1"/>
  <c r="F213" i="73" s="1"/>
  <c r="F218" i="73" s="1"/>
  <c r="F219" i="73" s="1"/>
  <c r="F220" i="73" s="1"/>
  <c r="F221" i="73" s="1"/>
  <c r="F222" i="73" s="1"/>
  <c r="F227" i="73" s="1"/>
  <c r="F228" i="73" s="1"/>
  <c r="F229" i="73" s="1"/>
  <c r="F230" i="73" s="1"/>
  <c r="F231" i="73" s="1"/>
  <c r="F236" i="73" s="1"/>
  <c r="F237" i="73" s="1"/>
  <c r="F238" i="73" s="1"/>
  <c r="F239" i="73" s="1"/>
  <c r="F240" i="73" s="1"/>
  <c r="F245" i="73" s="1"/>
  <c r="F246" i="73" s="1"/>
  <c r="F247" i="73" s="1"/>
  <c r="F248" i="73" s="1"/>
  <c r="F249" i="73" s="1"/>
  <c r="F254" i="73" s="1"/>
  <c r="F255" i="73" s="1"/>
  <c r="F256" i="73" s="1"/>
  <c r="F257" i="73" s="1"/>
  <c r="F258" i="73" s="1"/>
  <c r="F263" i="73" s="1"/>
  <c r="F264" i="73" s="1"/>
  <c r="F265" i="73" s="1"/>
  <c r="F266" i="73" s="1"/>
  <c r="F267" i="73" s="1"/>
  <c r="F272" i="73" s="1"/>
  <c r="F273" i="73" s="1"/>
  <c r="F274" i="73" s="1"/>
  <c r="F275" i="73" s="1"/>
  <c r="F276" i="73" s="1"/>
  <c r="F281" i="73" s="1"/>
  <c r="F282" i="73" s="1"/>
  <c r="F283" i="73" s="1"/>
  <c r="F284" i="73" s="1"/>
  <c r="F285" i="73" s="1"/>
  <c r="F290" i="73" s="1"/>
  <c r="F291" i="73" s="1"/>
  <c r="F292" i="73" s="1"/>
  <c r="F293" i="73" s="1"/>
  <c r="F294" i="73" s="1"/>
  <c r="F299" i="73" s="1"/>
  <c r="F300" i="73" s="1"/>
  <c r="F301" i="73" s="1"/>
  <c r="F302" i="73" s="1"/>
  <c r="F303" i="73" s="1"/>
  <c r="F308" i="73" s="1"/>
  <c r="F309" i="73" s="1"/>
  <c r="F310" i="73" s="1"/>
  <c r="F311" i="73" s="1"/>
  <c r="F312" i="73" s="1"/>
  <c r="F317" i="73" s="1"/>
  <c r="F318" i="73" s="1"/>
  <c r="F319" i="73" s="1"/>
  <c r="F320" i="73" s="1"/>
  <c r="F321" i="73" s="1"/>
  <c r="F326" i="73" s="1"/>
  <c r="F327" i="73" s="1"/>
  <c r="F328" i="73" s="1"/>
  <c r="F329" i="73" s="1"/>
  <c r="F330" i="73" s="1"/>
  <c r="F335" i="73" s="1"/>
  <c r="F336" i="73" s="1"/>
  <c r="F337" i="73" s="1"/>
  <c r="F338" i="73" s="1"/>
  <c r="F339" i="73" s="1"/>
  <c r="F343" i="73"/>
  <c r="F346" i="73" s="1"/>
  <c r="O49" i="63"/>
  <c r="G23" i="99"/>
  <c r="F343" i="80"/>
  <c r="F346" i="80" s="1"/>
  <c r="F11" i="80"/>
  <c r="F12" i="80" s="1"/>
  <c r="F13" i="80" s="1"/>
  <c r="F14" i="80" s="1"/>
  <c r="F15" i="80" s="1"/>
  <c r="F20" i="80" s="1"/>
  <c r="F21" i="80" s="1"/>
  <c r="F22" i="80" s="1"/>
  <c r="F23" i="80" s="1"/>
  <c r="F24" i="80" s="1"/>
  <c r="F29" i="80" s="1"/>
  <c r="F30" i="80" s="1"/>
  <c r="F31" i="80" s="1"/>
  <c r="F32" i="80" s="1"/>
  <c r="F33" i="80" s="1"/>
  <c r="F38" i="80" s="1"/>
  <c r="F39" i="80" s="1"/>
  <c r="F40" i="80" s="1"/>
  <c r="F41" i="80" s="1"/>
  <c r="F42" i="80" s="1"/>
  <c r="F47" i="80" s="1"/>
  <c r="F48" i="80" s="1"/>
  <c r="F49" i="80" s="1"/>
  <c r="F50" i="80" s="1"/>
  <c r="F51" i="80" s="1"/>
  <c r="F56" i="80" s="1"/>
  <c r="F57" i="80" s="1"/>
  <c r="F58" i="80" s="1"/>
  <c r="F59" i="80" s="1"/>
  <c r="F60" i="80" s="1"/>
  <c r="F65" i="80" s="1"/>
  <c r="F66" i="80" s="1"/>
  <c r="F67" i="80" s="1"/>
  <c r="F68" i="80" s="1"/>
  <c r="F69" i="80" s="1"/>
  <c r="F74" i="80" s="1"/>
  <c r="F75" i="80" s="1"/>
  <c r="F76" i="80" s="1"/>
  <c r="F77" i="80" s="1"/>
  <c r="F78" i="80" s="1"/>
  <c r="F83" i="80" s="1"/>
  <c r="F84" i="80" s="1"/>
  <c r="F85" i="80" s="1"/>
  <c r="F86" i="80" s="1"/>
  <c r="F87" i="80" s="1"/>
  <c r="F92" i="80" s="1"/>
  <c r="F93" i="80" s="1"/>
  <c r="F94" i="80" s="1"/>
  <c r="F95" i="80" s="1"/>
  <c r="F96" i="80" s="1"/>
  <c r="F101" i="80" s="1"/>
  <c r="F102" i="80" s="1"/>
  <c r="F103" i="80" s="1"/>
  <c r="F104" i="80" s="1"/>
  <c r="F105" i="80" s="1"/>
  <c r="F110" i="80" s="1"/>
  <c r="F111" i="80" s="1"/>
  <c r="F112" i="80" s="1"/>
  <c r="F113" i="80" s="1"/>
  <c r="F114" i="80" s="1"/>
  <c r="F119" i="80" s="1"/>
  <c r="F120" i="80" s="1"/>
  <c r="F121" i="80" s="1"/>
  <c r="F122" i="80" s="1"/>
  <c r="F123" i="80" s="1"/>
  <c r="F128" i="80" s="1"/>
  <c r="F129" i="80" s="1"/>
  <c r="F130" i="80" s="1"/>
  <c r="F131" i="80" s="1"/>
  <c r="F132" i="80" s="1"/>
  <c r="F137" i="80" s="1"/>
  <c r="F138" i="80" s="1"/>
  <c r="F139" i="80" s="1"/>
  <c r="F140" i="80" s="1"/>
  <c r="F141" i="80" s="1"/>
  <c r="F146" i="80" s="1"/>
  <c r="F147" i="80" s="1"/>
  <c r="F148" i="80" s="1"/>
  <c r="F149" i="80" s="1"/>
  <c r="F150" i="80" s="1"/>
  <c r="F155" i="80" s="1"/>
  <c r="F156" i="80" s="1"/>
  <c r="F157" i="80" s="1"/>
  <c r="F158" i="80" s="1"/>
  <c r="F159" i="80" s="1"/>
  <c r="F164" i="80" s="1"/>
  <c r="F165" i="80" s="1"/>
  <c r="F166" i="80" s="1"/>
  <c r="F167" i="80" s="1"/>
  <c r="F168" i="80" s="1"/>
  <c r="F173" i="80" s="1"/>
  <c r="F174" i="80" s="1"/>
  <c r="F175" i="80" s="1"/>
  <c r="F176" i="80" s="1"/>
  <c r="F177" i="80" s="1"/>
  <c r="F182" i="80" s="1"/>
  <c r="F183" i="80" s="1"/>
  <c r="F184" i="80" s="1"/>
  <c r="F185" i="80" s="1"/>
  <c r="F186" i="80" s="1"/>
  <c r="F191" i="80" s="1"/>
  <c r="F192" i="80" s="1"/>
  <c r="F193" i="80" s="1"/>
  <c r="F194" i="80" s="1"/>
  <c r="F195" i="80" s="1"/>
  <c r="F200" i="80" s="1"/>
  <c r="F201" i="80" s="1"/>
  <c r="F202" i="80" s="1"/>
  <c r="F203" i="80" s="1"/>
  <c r="F204" i="80" s="1"/>
  <c r="F209" i="80" s="1"/>
  <c r="F210" i="80" s="1"/>
  <c r="F211" i="80" s="1"/>
  <c r="F212" i="80" s="1"/>
  <c r="F213" i="80" s="1"/>
  <c r="F218" i="80" s="1"/>
  <c r="F219" i="80" s="1"/>
  <c r="F220" i="80" s="1"/>
  <c r="F221" i="80" s="1"/>
  <c r="F222" i="80" s="1"/>
  <c r="F227" i="80" s="1"/>
  <c r="F228" i="80" s="1"/>
  <c r="F229" i="80" s="1"/>
  <c r="F230" i="80" s="1"/>
  <c r="F231" i="80" s="1"/>
  <c r="F236" i="80" s="1"/>
  <c r="F237" i="80" s="1"/>
  <c r="F238" i="80" s="1"/>
  <c r="F239" i="80" s="1"/>
  <c r="F240" i="80" s="1"/>
  <c r="F245" i="80" s="1"/>
  <c r="F246" i="80" s="1"/>
  <c r="F247" i="80" s="1"/>
  <c r="F248" i="80" s="1"/>
  <c r="F249" i="80" s="1"/>
  <c r="F254" i="80" s="1"/>
  <c r="F255" i="80" s="1"/>
  <c r="F256" i="80" s="1"/>
  <c r="F257" i="80" s="1"/>
  <c r="F258" i="80" s="1"/>
  <c r="F263" i="80" s="1"/>
  <c r="F264" i="80" s="1"/>
  <c r="F265" i="80" s="1"/>
  <c r="F266" i="80" s="1"/>
  <c r="F267" i="80" s="1"/>
  <c r="F272" i="80" s="1"/>
  <c r="F273" i="80" s="1"/>
  <c r="F274" i="80" s="1"/>
  <c r="F275" i="80" s="1"/>
  <c r="F276" i="80" s="1"/>
  <c r="F281" i="80" s="1"/>
  <c r="F282" i="80" s="1"/>
  <c r="F283" i="80" s="1"/>
  <c r="F284" i="80" s="1"/>
  <c r="F285" i="80" s="1"/>
  <c r="F290" i="80" s="1"/>
  <c r="F291" i="80" s="1"/>
  <c r="F292" i="80" s="1"/>
  <c r="F293" i="80" s="1"/>
  <c r="F294" i="80" s="1"/>
  <c r="F299" i="80" s="1"/>
  <c r="F300" i="80" s="1"/>
  <c r="F301" i="80" s="1"/>
  <c r="F302" i="80" s="1"/>
  <c r="F303" i="80" s="1"/>
  <c r="F308" i="80" s="1"/>
  <c r="F309" i="80" s="1"/>
  <c r="F310" i="80" s="1"/>
  <c r="F311" i="80" s="1"/>
  <c r="F312" i="80" s="1"/>
  <c r="F317" i="80" s="1"/>
  <c r="F318" i="80" s="1"/>
  <c r="F319" i="80" s="1"/>
  <c r="F320" i="80" s="1"/>
  <c r="F321" i="80" s="1"/>
  <c r="F326" i="80" s="1"/>
  <c r="F327" i="80" s="1"/>
  <c r="F328" i="80" s="1"/>
  <c r="F329" i="80" s="1"/>
  <c r="F330" i="80" s="1"/>
  <c r="F335" i="80" s="1"/>
  <c r="F336" i="80" s="1"/>
  <c r="F337" i="80" s="1"/>
  <c r="F338" i="80" s="1"/>
  <c r="F339" i="80" s="1"/>
  <c r="F11" i="90"/>
  <c r="F12" i="90" s="1"/>
  <c r="F13" i="90" s="1"/>
  <c r="F14" i="90" s="1"/>
  <c r="F15" i="90" s="1"/>
  <c r="F20" i="90" s="1"/>
  <c r="F21" i="90" s="1"/>
  <c r="F22" i="90" s="1"/>
  <c r="F23" i="90" s="1"/>
  <c r="F24" i="90" s="1"/>
  <c r="F29" i="90" s="1"/>
  <c r="F30" i="90" s="1"/>
  <c r="F31" i="90" s="1"/>
  <c r="F32" i="90" s="1"/>
  <c r="F33" i="90" s="1"/>
  <c r="F38" i="90" s="1"/>
  <c r="F39" i="90" s="1"/>
  <c r="F40" i="90" s="1"/>
  <c r="F41" i="90" s="1"/>
  <c r="F42" i="90" s="1"/>
  <c r="F47" i="90" s="1"/>
  <c r="F48" i="90" s="1"/>
  <c r="F49" i="90" s="1"/>
  <c r="F50" i="90" s="1"/>
  <c r="F51" i="90" s="1"/>
  <c r="F56" i="90" s="1"/>
  <c r="F57" i="90" s="1"/>
  <c r="F58" i="90" s="1"/>
  <c r="F59" i="90" s="1"/>
  <c r="F60" i="90" s="1"/>
  <c r="F65" i="90" s="1"/>
  <c r="F66" i="90" s="1"/>
  <c r="F67" i="90" s="1"/>
  <c r="F68" i="90" s="1"/>
  <c r="F69" i="90" s="1"/>
  <c r="F74" i="90" s="1"/>
  <c r="F75" i="90" s="1"/>
  <c r="F76" i="90" s="1"/>
  <c r="F77" i="90" s="1"/>
  <c r="F78" i="90" s="1"/>
  <c r="F83" i="90" s="1"/>
  <c r="F84" i="90" s="1"/>
  <c r="F85" i="90" s="1"/>
  <c r="F86" i="90" s="1"/>
  <c r="F87" i="90" s="1"/>
  <c r="F92" i="90" s="1"/>
  <c r="F93" i="90" s="1"/>
  <c r="F94" i="90" s="1"/>
  <c r="F95" i="90" s="1"/>
  <c r="F96" i="90" s="1"/>
  <c r="F101" i="90" s="1"/>
  <c r="F102" i="90" s="1"/>
  <c r="F103" i="90" s="1"/>
  <c r="F104" i="90" s="1"/>
  <c r="F105" i="90" s="1"/>
  <c r="F110" i="90" s="1"/>
  <c r="F111" i="90" s="1"/>
  <c r="F112" i="90" s="1"/>
  <c r="F113" i="90" s="1"/>
  <c r="F114" i="90" s="1"/>
  <c r="F119" i="90" s="1"/>
  <c r="F120" i="90" s="1"/>
  <c r="F121" i="90" s="1"/>
  <c r="F122" i="90" s="1"/>
  <c r="F123" i="90" s="1"/>
  <c r="F128" i="90" s="1"/>
  <c r="F129" i="90" s="1"/>
  <c r="F130" i="90" s="1"/>
  <c r="F131" i="90" s="1"/>
  <c r="F132" i="90" s="1"/>
  <c r="F137" i="90" s="1"/>
  <c r="F138" i="90" s="1"/>
  <c r="F139" i="90" s="1"/>
  <c r="F140" i="90" s="1"/>
  <c r="F141" i="90" s="1"/>
  <c r="F146" i="90" s="1"/>
  <c r="F147" i="90" s="1"/>
  <c r="F148" i="90" s="1"/>
  <c r="F149" i="90" s="1"/>
  <c r="F150" i="90" s="1"/>
  <c r="F155" i="90" s="1"/>
  <c r="F156" i="90" s="1"/>
  <c r="F157" i="90" s="1"/>
  <c r="F158" i="90" s="1"/>
  <c r="F159" i="90" s="1"/>
  <c r="F164" i="90" s="1"/>
  <c r="F165" i="90" s="1"/>
  <c r="F166" i="90" s="1"/>
  <c r="F167" i="90" s="1"/>
  <c r="F168" i="90" s="1"/>
  <c r="F173" i="90" s="1"/>
  <c r="F174" i="90" s="1"/>
  <c r="F175" i="90" s="1"/>
  <c r="F176" i="90" s="1"/>
  <c r="F177" i="90" s="1"/>
  <c r="F182" i="90" s="1"/>
  <c r="F183" i="90" s="1"/>
  <c r="F184" i="90" s="1"/>
  <c r="F185" i="90" s="1"/>
  <c r="F186" i="90" s="1"/>
  <c r="F191" i="90" s="1"/>
  <c r="F192" i="90" s="1"/>
  <c r="F193" i="90" s="1"/>
  <c r="F194" i="90" s="1"/>
  <c r="F195" i="90" s="1"/>
  <c r="F200" i="90" s="1"/>
  <c r="F201" i="90" s="1"/>
  <c r="F202" i="90" s="1"/>
  <c r="F203" i="90" s="1"/>
  <c r="F204" i="90" s="1"/>
  <c r="F209" i="90" s="1"/>
  <c r="F210" i="90" s="1"/>
  <c r="F211" i="90" s="1"/>
  <c r="F212" i="90" s="1"/>
  <c r="F213" i="90" s="1"/>
  <c r="F218" i="90" s="1"/>
  <c r="F219" i="90" s="1"/>
  <c r="F220" i="90" s="1"/>
  <c r="F221" i="90" s="1"/>
  <c r="F222" i="90" s="1"/>
  <c r="F227" i="90" s="1"/>
  <c r="F228" i="90" s="1"/>
  <c r="F229" i="90" s="1"/>
  <c r="F230" i="90" s="1"/>
  <c r="F231" i="90" s="1"/>
  <c r="F236" i="90" s="1"/>
  <c r="F237" i="90" s="1"/>
  <c r="F238" i="90" s="1"/>
  <c r="F239" i="90" s="1"/>
  <c r="F240" i="90" s="1"/>
  <c r="F245" i="90" s="1"/>
  <c r="F246" i="90" s="1"/>
  <c r="F247" i="90" s="1"/>
  <c r="F248" i="90" s="1"/>
  <c r="F249" i="90" s="1"/>
  <c r="F254" i="90" s="1"/>
  <c r="F255" i="90" s="1"/>
  <c r="F256" i="90" s="1"/>
  <c r="F257" i="90" s="1"/>
  <c r="F258" i="90" s="1"/>
  <c r="F263" i="90" s="1"/>
  <c r="F264" i="90" s="1"/>
  <c r="F265" i="90" s="1"/>
  <c r="F266" i="90" s="1"/>
  <c r="F267" i="90" s="1"/>
  <c r="F272" i="90" s="1"/>
  <c r="F273" i="90" s="1"/>
  <c r="F274" i="90" s="1"/>
  <c r="F275" i="90" s="1"/>
  <c r="F276" i="90" s="1"/>
  <c r="F281" i="90" s="1"/>
  <c r="F282" i="90" s="1"/>
  <c r="F283" i="90" s="1"/>
  <c r="F284" i="90" s="1"/>
  <c r="F285" i="90" s="1"/>
  <c r="F290" i="90" s="1"/>
  <c r="F291" i="90" s="1"/>
  <c r="F292" i="90" s="1"/>
  <c r="F293" i="90" s="1"/>
  <c r="F294" i="90" s="1"/>
  <c r="F299" i="90" s="1"/>
  <c r="F300" i="90" s="1"/>
  <c r="F301" i="90" s="1"/>
  <c r="F302" i="90" s="1"/>
  <c r="F303" i="90" s="1"/>
  <c r="F308" i="90" s="1"/>
  <c r="F309" i="90" s="1"/>
  <c r="F310" i="90" s="1"/>
  <c r="F311" i="90" s="1"/>
  <c r="F312" i="90" s="1"/>
  <c r="F317" i="90" s="1"/>
  <c r="F318" i="90" s="1"/>
  <c r="F319" i="90" s="1"/>
  <c r="F320" i="90" s="1"/>
  <c r="F321" i="90" s="1"/>
  <c r="F326" i="90" s="1"/>
  <c r="F327" i="90" s="1"/>
  <c r="F328" i="90" s="1"/>
  <c r="F329" i="90" s="1"/>
  <c r="F330" i="90" s="1"/>
  <c r="F335" i="90" s="1"/>
  <c r="F336" i="90" s="1"/>
  <c r="F337" i="90" s="1"/>
  <c r="F338" i="90" s="1"/>
  <c r="F339" i="90" s="1"/>
  <c r="F343" i="90"/>
  <c r="F346" i="90" s="1"/>
  <c r="E12" i="82"/>
  <c r="G20" i="75"/>
  <c r="K51" i="63"/>
  <c r="E23" i="96"/>
  <c r="G51" i="96" s="1"/>
  <c r="G51" i="89"/>
  <c r="F343" i="94"/>
  <c r="F346" i="94" s="1"/>
  <c r="F11" i="94"/>
  <c r="F12" i="94" s="1"/>
  <c r="F13" i="94" s="1"/>
  <c r="F14" i="94" s="1"/>
  <c r="F15" i="94" s="1"/>
  <c r="F20" i="94" s="1"/>
  <c r="F21" i="94" s="1"/>
  <c r="F22" i="94" s="1"/>
  <c r="F23" i="94" s="1"/>
  <c r="F24" i="94" s="1"/>
  <c r="F29" i="94" s="1"/>
  <c r="F30" i="94" s="1"/>
  <c r="F31" i="94" s="1"/>
  <c r="F32" i="94" s="1"/>
  <c r="F33" i="94" s="1"/>
  <c r="F38" i="94" s="1"/>
  <c r="F39" i="94" s="1"/>
  <c r="F40" i="94" s="1"/>
  <c r="F41" i="94" s="1"/>
  <c r="F42" i="94" s="1"/>
  <c r="F47" i="94" s="1"/>
  <c r="F48" i="94" s="1"/>
  <c r="F49" i="94" s="1"/>
  <c r="F50" i="94" s="1"/>
  <c r="F51" i="94" s="1"/>
  <c r="F56" i="94" s="1"/>
  <c r="F57" i="94" s="1"/>
  <c r="F58" i="94" s="1"/>
  <c r="F59" i="94" s="1"/>
  <c r="F60" i="94" s="1"/>
  <c r="F65" i="94" s="1"/>
  <c r="F66" i="94" s="1"/>
  <c r="F67" i="94" s="1"/>
  <c r="F68" i="94" s="1"/>
  <c r="F69" i="94" s="1"/>
  <c r="F74" i="94" s="1"/>
  <c r="F75" i="94" s="1"/>
  <c r="F76" i="94" s="1"/>
  <c r="F77" i="94" s="1"/>
  <c r="F78" i="94" s="1"/>
  <c r="F83" i="94" s="1"/>
  <c r="F84" i="94" s="1"/>
  <c r="F85" i="94" s="1"/>
  <c r="F86" i="94" s="1"/>
  <c r="F87" i="94" s="1"/>
  <c r="F92" i="94" s="1"/>
  <c r="F93" i="94" s="1"/>
  <c r="F94" i="94" s="1"/>
  <c r="F95" i="94" s="1"/>
  <c r="F96" i="94" s="1"/>
  <c r="F101" i="94" s="1"/>
  <c r="F102" i="94" s="1"/>
  <c r="F103" i="94" s="1"/>
  <c r="F104" i="94" s="1"/>
  <c r="F105" i="94" s="1"/>
  <c r="F110" i="94" s="1"/>
  <c r="F111" i="94" s="1"/>
  <c r="F112" i="94" s="1"/>
  <c r="F113" i="94" s="1"/>
  <c r="F114" i="94" s="1"/>
  <c r="F119" i="94" s="1"/>
  <c r="F120" i="94" s="1"/>
  <c r="F121" i="94" s="1"/>
  <c r="F122" i="94" s="1"/>
  <c r="F123" i="94" s="1"/>
  <c r="F128" i="94" s="1"/>
  <c r="F129" i="94" s="1"/>
  <c r="F130" i="94" s="1"/>
  <c r="F131" i="94" s="1"/>
  <c r="F132" i="94" s="1"/>
  <c r="F137" i="94" s="1"/>
  <c r="F138" i="94" s="1"/>
  <c r="F139" i="94" s="1"/>
  <c r="F140" i="94" s="1"/>
  <c r="F141" i="94" s="1"/>
  <c r="F146" i="94" s="1"/>
  <c r="F147" i="94" s="1"/>
  <c r="F148" i="94" s="1"/>
  <c r="F149" i="94" s="1"/>
  <c r="F150" i="94" s="1"/>
  <c r="F155" i="94" s="1"/>
  <c r="F156" i="94" s="1"/>
  <c r="F157" i="94" s="1"/>
  <c r="F158" i="94" s="1"/>
  <c r="F159" i="94" s="1"/>
  <c r="F164" i="94" s="1"/>
  <c r="F165" i="94" s="1"/>
  <c r="F166" i="94" s="1"/>
  <c r="F167" i="94" s="1"/>
  <c r="F168" i="94" s="1"/>
  <c r="F173" i="94" s="1"/>
  <c r="F174" i="94" s="1"/>
  <c r="F175" i="94" s="1"/>
  <c r="F176" i="94" s="1"/>
  <c r="F177" i="94" s="1"/>
  <c r="F182" i="94" s="1"/>
  <c r="F183" i="94" s="1"/>
  <c r="F184" i="94" s="1"/>
  <c r="F185" i="94" s="1"/>
  <c r="F186" i="94" s="1"/>
  <c r="F191" i="94" s="1"/>
  <c r="F192" i="94" s="1"/>
  <c r="F193" i="94" s="1"/>
  <c r="F194" i="94" s="1"/>
  <c r="F195" i="94" s="1"/>
  <c r="F200" i="94" s="1"/>
  <c r="F201" i="94" s="1"/>
  <c r="F202" i="94" s="1"/>
  <c r="F203" i="94" s="1"/>
  <c r="F204" i="94" s="1"/>
  <c r="F209" i="94" s="1"/>
  <c r="F210" i="94" s="1"/>
  <c r="F211" i="94" s="1"/>
  <c r="F212" i="94" s="1"/>
  <c r="F213" i="94" s="1"/>
  <c r="F218" i="94" s="1"/>
  <c r="F219" i="94" s="1"/>
  <c r="F220" i="94" s="1"/>
  <c r="F221" i="94" s="1"/>
  <c r="F222" i="94" s="1"/>
  <c r="F227" i="94" s="1"/>
  <c r="F228" i="94" s="1"/>
  <c r="F229" i="94" s="1"/>
  <c r="F230" i="94" s="1"/>
  <c r="F231" i="94" s="1"/>
  <c r="F236" i="94" s="1"/>
  <c r="F237" i="94" s="1"/>
  <c r="F238" i="94" s="1"/>
  <c r="F239" i="94" s="1"/>
  <c r="F240" i="94" s="1"/>
  <c r="F245" i="94" s="1"/>
  <c r="F246" i="94" s="1"/>
  <c r="F247" i="94" s="1"/>
  <c r="F248" i="94" s="1"/>
  <c r="F249" i="94" s="1"/>
  <c r="F254" i="94" s="1"/>
  <c r="F255" i="94" s="1"/>
  <c r="F256" i="94" s="1"/>
  <c r="F257" i="94" s="1"/>
  <c r="F258" i="94" s="1"/>
  <c r="F263" i="94" s="1"/>
  <c r="F264" i="94" s="1"/>
  <c r="F265" i="94" s="1"/>
  <c r="F266" i="94" s="1"/>
  <c r="F267" i="94" s="1"/>
  <c r="F272" i="94" s="1"/>
  <c r="F273" i="94" s="1"/>
  <c r="F274" i="94" s="1"/>
  <c r="F275" i="94" s="1"/>
  <c r="F276" i="94" s="1"/>
  <c r="F281" i="94" s="1"/>
  <c r="F282" i="94" s="1"/>
  <c r="F283" i="94" s="1"/>
  <c r="F284" i="94" s="1"/>
  <c r="F285" i="94" s="1"/>
  <c r="F290" i="94" s="1"/>
  <c r="F291" i="94" s="1"/>
  <c r="F292" i="94" s="1"/>
  <c r="F293" i="94" s="1"/>
  <c r="F294" i="94" s="1"/>
  <c r="F299" i="94" s="1"/>
  <c r="F300" i="94" s="1"/>
  <c r="F301" i="94" s="1"/>
  <c r="F302" i="94" s="1"/>
  <c r="F303" i="94" s="1"/>
  <c r="F308" i="94" s="1"/>
  <c r="F309" i="94" s="1"/>
  <c r="F310" i="94" s="1"/>
  <c r="F311" i="94" s="1"/>
  <c r="F312" i="94" s="1"/>
  <c r="F317" i="94" s="1"/>
  <c r="F318" i="94" s="1"/>
  <c r="F319" i="94" s="1"/>
  <c r="F320" i="94" s="1"/>
  <c r="F321" i="94" s="1"/>
  <c r="F326" i="94" s="1"/>
  <c r="F327" i="94" s="1"/>
  <c r="F328" i="94" s="1"/>
  <c r="F329" i="94" s="1"/>
  <c r="F330" i="94" s="1"/>
  <c r="F335" i="94" s="1"/>
  <c r="F336" i="94" s="1"/>
  <c r="F337" i="94" s="1"/>
  <c r="F338" i="94" s="1"/>
  <c r="F339" i="94" s="1"/>
  <c r="C49" i="63"/>
  <c r="O9" i="63"/>
  <c r="G53" i="74"/>
  <c r="O17" i="63"/>
  <c r="G19" i="99" s="1"/>
  <c r="F11" i="76"/>
  <c r="F12" i="76" s="1"/>
  <c r="F13" i="76" s="1"/>
  <c r="F14" i="76" s="1"/>
  <c r="F15" i="76" s="1"/>
  <c r="F20" i="76" s="1"/>
  <c r="F21" i="76" s="1"/>
  <c r="F22" i="76" s="1"/>
  <c r="F23" i="76" s="1"/>
  <c r="F24" i="76" s="1"/>
  <c r="F29" i="76" s="1"/>
  <c r="F30" i="76" s="1"/>
  <c r="F31" i="76" s="1"/>
  <c r="F32" i="76" s="1"/>
  <c r="F33" i="76" s="1"/>
  <c r="F38" i="76" s="1"/>
  <c r="F39" i="76" s="1"/>
  <c r="F40" i="76" s="1"/>
  <c r="F41" i="76" s="1"/>
  <c r="F42" i="76" s="1"/>
  <c r="F47" i="76" s="1"/>
  <c r="F48" i="76" s="1"/>
  <c r="F49" i="76" s="1"/>
  <c r="F50" i="76" s="1"/>
  <c r="F51" i="76" s="1"/>
  <c r="F56" i="76" s="1"/>
  <c r="F57" i="76" s="1"/>
  <c r="F58" i="76" s="1"/>
  <c r="F59" i="76" s="1"/>
  <c r="F60" i="76" s="1"/>
  <c r="F65" i="76" s="1"/>
  <c r="F66" i="76" s="1"/>
  <c r="F67" i="76" s="1"/>
  <c r="F68" i="76" s="1"/>
  <c r="F69" i="76" s="1"/>
  <c r="F74" i="76" s="1"/>
  <c r="F75" i="76" s="1"/>
  <c r="F76" i="76" s="1"/>
  <c r="F77" i="76" s="1"/>
  <c r="F78" i="76" s="1"/>
  <c r="F83" i="76" s="1"/>
  <c r="F84" i="76" s="1"/>
  <c r="F85" i="76" s="1"/>
  <c r="F86" i="76" s="1"/>
  <c r="F87" i="76" s="1"/>
  <c r="F92" i="76" s="1"/>
  <c r="F93" i="76" s="1"/>
  <c r="F94" i="76" s="1"/>
  <c r="F95" i="76" s="1"/>
  <c r="F96" i="76" s="1"/>
  <c r="F101" i="76" s="1"/>
  <c r="F102" i="76" s="1"/>
  <c r="F103" i="76" s="1"/>
  <c r="F104" i="76" s="1"/>
  <c r="F105" i="76" s="1"/>
  <c r="F110" i="76" s="1"/>
  <c r="F111" i="76" s="1"/>
  <c r="F112" i="76" s="1"/>
  <c r="F113" i="76" s="1"/>
  <c r="F114" i="76" s="1"/>
  <c r="F119" i="76" s="1"/>
  <c r="F120" i="76" s="1"/>
  <c r="F121" i="76" s="1"/>
  <c r="F122" i="76" s="1"/>
  <c r="F123" i="76" s="1"/>
  <c r="F128" i="76" s="1"/>
  <c r="F129" i="76" s="1"/>
  <c r="F130" i="76" s="1"/>
  <c r="F131" i="76" s="1"/>
  <c r="F132" i="76" s="1"/>
  <c r="F137" i="76" s="1"/>
  <c r="F138" i="76" s="1"/>
  <c r="F139" i="76" s="1"/>
  <c r="F140" i="76" s="1"/>
  <c r="F141" i="76" s="1"/>
  <c r="F146" i="76" s="1"/>
  <c r="F147" i="76" s="1"/>
  <c r="F148" i="76" s="1"/>
  <c r="F149" i="76" s="1"/>
  <c r="F150" i="76" s="1"/>
  <c r="F155" i="76" s="1"/>
  <c r="F156" i="76" s="1"/>
  <c r="F157" i="76" s="1"/>
  <c r="F158" i="76" s="1"/>
  <c r="F159" i="76" s="1"/>
  <c r="F164" i="76" s="1"/>
  <c r="F165" i="76" s="1"/>
  <c r="F166" i="76" s="1"/>
  <c r="F167" i="76" s="1"/>
  <c r="F168" i="76" s="1"/>
  <c r="F173" i="76" s="1"/>
  <c r="F174" i="76" s="1"/>
  <c r="F175" i="76" s="1"/>
  <c r="F176" i="76" s="1"/>
  <c r="F177" i="76" s="1"/>
  <c r="F182" i="76" s="1"/>
  <c r="F183" i="76" s="1"/>
  <c r="F184" i="76" s="1"/>
  <c r="F185" i="76" s="1"/>
  <c r="F186" i="76" s="1"/>
  <c r="F191" i="76" s="1"/>
  <c r="F192" i="76" s="1"/>
  <c r="F193" i="76" s="1"/>
  <c r="F194" i="76" s="1"/>
  <c r="F195" i="76" s="1"/>
  <c r="F200" i="76" s="1"/>
  <c r="F201" i="76" s="1"/>
  <c r="F202" i="76" s="1"/>
  <c r="F203" i="76" s="1"/>
  <c r="F204" i="76" s="1"/>
  <c r="F209" i="76" s="1"/>
  <c r="F210" i="76" s="1"/>
  <c r="F211" i="76" s="1"/>
  <c r="F212" i="76" s="1"/>
  <c r="F213" i="76" s="1"/>
  <c r="F218" i="76" s="1"/>
  <c r="F219" i="76" s="1"/>
  <c r="F220" i="76" s="1"/>
  <c r="F221" i="76" s="1"/>
  <c r="F222" i="76" s="1"/>
  <c r="F227" i="76" s="1"/>
  <c r="F228" i="76" s="1"/>
  <c r="F229" i="76" s="1"/>
  <c r="F230" i="76" s="1"/>
  <c r="F231" i="76" s="1"/>
  <c r="F236" i="76" s="1"/>
  <c r="F237" i="76" s="1"/>
  <c r="F238" i="76" s="1"/>
  <c r="F239" i="76" s="1"/>
  <c r="F240" i="76" s="1"/>
  <c r="F245" i="76" s="1"/>
  <c r="F246" i="76" s="1"/>
  <c r="F247" i="76" s="1"/>
  <c r="F248" i="76" s="1"/>
  <c r="F249" i="76" s="1"/>
  <c r="F254" i="76" s="1"/>
  <c r="F255" i="76" s="1"/>
  <c r="F256" i="76" s="1"/>
  <c r="F257" i="76" s="1"/>
  <c r="F258" i="76" s="1"/>
  <c r="F263" i="76" s="1"/>
  <c r="F264" i="76" s="1"/>
  <c r="F265" i="76" s="1"/>
  <c r="F266" i="76" s="1"/>
  <c r="F267" i="76" s="1"/>
  <c r="F272" i="76" s="1"/>
  <c r="F273" i="76" s="1"/>
  <c r="F274" i="76" s="1"/>
  <c r="F275" i="76" s="1"/>
  <c r="F276" i="76" s="1"/>
  <c r="F281" i="76" s="1"/>
  <c r="F282" i="76" s="1"/>
  <c r="F283" i="76" s="1"/>
  <c r="F284" i="76" s="1"/>
  <c r="F285" i="76" s="1"/>
  <c r="F290" i="76" s="1"/>
  <c r="F291" i="76" s="1"/>
  <c r="F292" i="76" s="1"/>
  <c r="F293" i="76" s="1"/>
  <c r="F294" i="76" s="1"/>
  <c r="F299" i="76" s="1"/>
  <c r="F300" i="76" s="1"/>
  <c r="F301" i="76" s="1"/>
  <c r="F302" i="76" s="1"/>
  <c r="F303" i="76" s="1"/>
  <c r="F308" i="76" s="1"/>
  <c r="F309" i="76" s="1"/>
  <c r="F310" i="76" s="1"/>
  <c r="F311" i="76" s="1"/>
  <c r="F312" i="76" s="1"/>
  <c r="F317" i="76" s="1"/>
  <c r="F318" i="76" s="1"/>
  <c r="F319" i="76" s="1"/>
  <c r="F320" i="76" s="1"/>
  <c r="F321" i="76" s="1"/>
  <c r="F326" i="76" s="1"/>
  <c r="F327" i="76" s="1"/>
  <c r="F328" i="76" s="1"/>
  <c r="F329" i="76" s="1"/>
  <c r="F330" i="76" s="1"/>
  <c r="F335" i="76" s="1"/>
  <c r="F336" i="76" s="1"/>
  <c r="F337" i="76" s="1"/>
  <c r="F338" i="76" s="1"/>
  <c r="F339" i="76" s="1"/>
  <c r="F343" i="76"/>
  <c r="F346" i="76" s="1"/>
  <c r="G51" i="75"/>
  <c r="F11" i="92"/>
  <c r="F12" i="92" s="1"/>
  <c r="F13" i="92" s="1"/>
  <c r="F14" i="92" s="1"/>
  <c r="F15" i="92" s="1"/>
  <c r="F20" i="92" s="1"/>
  <c r="F21" i="92" s="1"/>
  <c r="F22" i="92" s="1"/>
  <c r="F23" i="92" s="1"/>
  <c r="F24" i="92" s="1"/>
  <c r="F29" i="92" s="1"/>
  <c r="F30" i="92" s="1"/>
  <c r="F31" i="92" s="1"/>
  <c r="F32" i="92" s="1"/>
  <c r="F33" i="92" s="1"/>
  <c r="F38" i="92" s="1"/>
  <c r="F39" i="92" s="1"/>
  <c r="F40" i="92" s="1"/>
  <c r="F41" i="92" s="1"/>
  <c r="F42" i="92" s="1"/>
  <c r="F47" i="92" s="1"/>
  <c r="F48" i="92" s="1"/>
  <c r="F49" i="92" s="1"/>
  <c r="F50" i="92" s="1"/>
  <c r="F51" i="92" s="1"/>
  <c r="F56" i="92" s="1"/>
  <c r="F57" i="92" s="1"/>
  <c r="F58" i="92" s="1"/>
  <c r="F59" i="92" s="1"/>
  <c r="F60" i="92" s="1"/>
  <c r="F65" i="92" s="1"/>
  <c r="F66" i="92" s="1"/>
  <c r="F67" i="92" s="1"/>
  <c r="F68" i="92" s="1"/>
  <c r="F69" i="92" s="1"/>
  <c r="F74" i="92" s="1"/>
  <c r="F75" i="92" s="1"/>
  <c r="F76" i="92" s="1"/>
  <c r="F77" i="92" s="1"/>
  <c r="F78" i="92" s="1"/>
  <c r="F83" i="92" s="1"/>
  <c r="F84" i="92" s="1"/>
  <c r="F85" i="92" s="1"/>
  <c r="F86" i="92" s="1"/>
  <c r="F87" i="92" s="1"/>
  <c r="F92" i="92" s="1"/>
  <c r="F93" i="92" s="1"/>
  <c r="F94" i="92" s="1"/>
  <c r="F95" i="92" s="1"/>
  <c r="F96" i="92" s="1"/>
  <c r="F101" i="92" s="1"/>
  <c r="F102" i="92" s="1"/>
  <c r="F103" i="92" s="1"/>
  <c r="F104" i="92" s="1"/>
  <c r="F105" i="92" s="1"/>
  <c r="F110" i="92" s="1"/>
  <c r="F111" i="92" s="1"/>
  <c r="F112" i="92" s="1"/>
  <c r="F113" i="92" s="1"/>
  <c r="F114" i="92" s="1"/>
  <c r="F119" i="92" s="1"/>
  <c r="F120" i="92" s="1"/>
  <c r="F121" i="92" s="1"/>
  <c r="F122" i="92" s="1"/>
  <c r="F123" i="92" s="1"/>
  <c r="F128" i="92" s="1"/>
  <c r="F129" i="92" s="1"/>
  <c r="F130" i="92" s="1"/>
  <c r="F131" i="92" s="1"/>
  <c r="F132" i="92" s="1"/>
  <c r="F137" i="92" s="1"/>
  <c r="F138" i="92" s="1"/>
  <c r="F139" i="92" s="1"/>
  <c r="F140" i="92" s="1"/>
  <c r="F141" i="92" s="1"/>
  <c r="F146" i="92" s="1"/>
  <c r="F147" i="92" s="1"/>
  <c r="F148" i="92" s="1"/>
  <c r="F149" i="92" s="1"/>
  <c r="F150" i="92" s="1"/>
  <c r="F155" i="92" s="1"/>
  <c r="F156" i="92" s="1"/>
  <c r="F157" i="92" s="1"/>
  <c r="F158" i="92" s="1"/>
  <c r="F159" i="92" s="1"/>
  <c r="F164" i="92" s="1"/>
  <c r="F165" i="92" s="1"/>
  <c r="F166" i="92" s="1"/>
  <c r="F167" i="92" s="1"/>
  <c r="F168" i="92" s="1"/>
  <c r="F173" i="92" s="1"/>
  <c r="F174" i="92" s="1"/>
  <c r="F175" i="92" s="1"/>
  <c r="F176" i="92" s="1"/>
  <c r="F177" i="92" s="1"/>
  <c r="F182" i="92" s="1"/>
  <c r="F183" i="92" s="1"/>
  <c r="F184" i="92" s="1"/>
  <c r="F185" i="92" s="1"/>
  <c r="F186" i="92" s="1"/>
  <c r="F191" i="92" s="1"/>
  <c r="F192" i="92" s="1"/>
  <c r="F193" i="92" s="1"/>
  <c r="F194" i="92" s="1"/>
  <c r="F195" i="92" s="1"/>
  <c r="F200" i="92" s="1"/>
  <c r="F201" i="92" s="1"/>
  <c r="F202" i="92" s="1"/>
  <c r="F203" i="92" s="1"/>
  <c r="F204" i="92" s="1"/>
  <c r="F209" i="92" s="1"/>
  <c r="F210" i="92" s="1"/>
  <c r="F211" i="92" s="1"/>
  <c r="F212" i="92" s="1"/>
  <c r="F213" i="92" s="1"/>
  <c r="F218" i="92" s="1"/>
  <c r="F219" i="92" s="1"/>
  <c r="F220" i="92" s="1"/>
  <c r="F221" i="92" s="1"/>
  <c r="F222" i="92" s="1"/>
  <c r="F227" i="92" s="1"/>
  <c r="F228" i="92" s="1"/>
  <c r="F229" i="92" s="1"/>
  <c r="F230" i="92" s="1"/>
  <c r="F231" i="92" s="1"/>
  <c r="F236" i="92" s="1"/>
  <c r="F237" i="92" s="1"/>
  <c r="F238" i="92" s="1"/>
  <c r="F239" i="92" s="1"/>
  <c r="F240" i="92" s="1"/>
  <c r="F245" i="92" s="1"/>
  <c r="F246" i="92" s="1"/>
  <c r="F247" i="92" s="1"/>
  <c r="F248" i="92" s="1"/>
  <c r="F249" i="92" s="1"/>
  <c r="F254" i="92" s="1"/>
  <c r="F255" i="92" s="1"/>
  <c r="F256" i="92" s="1"/>
  <c r="F257" i="92" s="1"/>
  <c r="F258" i="92" s="1"/>
  <c r="F263" i="92" s="1"/>
  <c r="F264" i="92" s="1"/>
  <c r="F265" i="92" s="1"/>
  <c r="F266" i="92" s="1"/>
  <c r="F267" i="92" s="1"/>
  <c r="F272" i="92" s="1"/>
  <c r="F273" i="92" s="1"/>
  <c r="F274" i="92" s="1"/>
  <c r="F275" i="92" s="1"/>
  <c r="F276" i="92" s="1"/>
  <c r="F281" i="92" s="1"/>
  <c r="F282" i="92" s="1"/>
  <c r="F283" i="92" s="1"/>
  <c r="F284" i="92" s="1"/>
  <c r="F285" i="92" s="1"/>
  <c r="F290" i="92" s="1"/>
  <c r="F291" i="92" s="1"/>
  <c r="F292" i="92" s="1"/>
  <c r="F293" i="92" s="1"/>
  <c r="F294" i="92" s="1"/>
  <c r="F299" i="92" s="1"/>
  <c r="F300" i="92" s="1"/>
  <c r="F301" i="92" s="1"/>
  <c r="F302" i="92" s="1"/>
  <c r="F303" i="92" s="1"/>
  <c r="F308" i="92" s="1"/>
  <c r="F309" i="92" s="1"/>
  <c r="F310" i="92" s="1"/>
  <c r="F311" i="92" s="1"/>
  <c r="F312" i="92" s="1"/>
  <c r="F317" i="92" s="1"/>
  <c r="F318" i="92" s="1"/>
  <c r="F319" i="92" s="1"/>
  <c r="F320" i="92" s="1"/>
  <c r="F321" i="92" s="1"/>
  <c r="F326" i="92" s="1"/>
  <c r="F327" i="92" s="1"/>
  <c r="F328" i="92" s="1"/>
  <c r="F329" i="92" s="1"/>
  <c r="F330" i="92" s="1"/>
  <c r="F335" i="92" s="1"/>
  <c r="F336" i="92" s="1"/>
  <c r="F337" i="92" s="1"/>
  <c r="F338" i="92" s="1"/>
  <c r="F339" i="92" s="1"/>
  <c r="F343" i="92"/>
  <c r="F346" i="92" s="1"/>
  <c r="F11" i="71"/>
  <c r="F12" i="71" s="1"/>
  <c r="F13" i="71" s="1"/>
  <c r="F14" i="71" s="1"/>
  <c r="F15" i="71" s="1"/>
  <c r="F20" i="71" s="1"/>
  <c r="F21" i="71" s="1"/>
  <c r="F22" i="71" s="1"/>
  <c r="F23" i="71" s="1"/>
  <c r="F24" i="71" s="1"/>
  <c r="F29" i="71" s="1"/>
  <c r="F30" i="71" s="1"/>
  <c r="F31" i="71" s="1"/>
  <c r="F32" i="71" s="1"/>
  <c r="F33" i="71" s="1"/>
  <c r="F38" i="71" s="1"/>
  <c r="F39" i="71" s="1"/>
  <c r="F40" i="71" s="1"/>
  <c r="F41" i="71" s="1"/>
  <c r="F42" i="71" s="1"/>
  <c r="F47" i="71" s="1"/>
  <c r="F48" i="71" s="1"/>
  <c r="F49" i="71" s="1"/>
  <c r="F50" i="71" s="1"/>
  <c r="F51" i="71" s="1"/>
  <c r="F56" i="71" s="1"/>
  <c r="F57" i="71" s="1"/>
  <c r="F58" i="71" s="1"/>
  <c r="F59" i="71" s="1"/>
  <c r="F60" i="71" s="1"/>
  <c r="F65" i="71" s="1"/>
  <c r="F66" i="71" s="1"/>
  <c r="F67" i="71" s="1"/>
  <c r="F68" i="71" s="1"/>
  <c r="F69" i="71" s="1"/>
  <c r="F74" i="71" s="1"/>
  <c r="F75" i="71" s="1"/>
  <c r="F76" i="71" s="1"/>
  <c r="F77" i="71" s="1"/>
  <c r="F78" i="71" s="1"/>
  <c r="F83" i="71" s="1"/>
  <c r="F84" i="71" s="1"/>
  <c r="F85" i="71" s="1"/>
  <c r="F86" i="71" s="1"/>
  <c r="F87" i="71" s="1"/>
  <c r="F92" i="71" s="1"/>
  <c r="F93" i="71" s="1"/>
  <c r="F94" i="71" s="1"/>
  <c r="F95" i="71" s="1"/>
  <c r="F96" i="71" s="1"/>
  <c r="F101" i="71" s="1"/>
  <c r="F102" i="71" s="1"/>
  <c r="F103" i="71" s="1"/>
  <c r="F104" i="71" s="1"/>
  <c r="F105" i="71" s="1"/>
  <c r="F110" i="71" s="1"/>
  <c r="F111" i="71" s="1"/>
  <c r="F112" i="71" s="1"/>
  <c r="F113" i="71" s="1"/>
  <c r="F114" i="71" s="1"/>
  <c r="F119" i="71" s="1"/>
  <c r="F120" i="71" s="1"/>
  <c r="F121" i="71" s="1"/>
  <c r="F122" i="71" s="1"/>
  <c r="F123" i="71" s="1"/>
  <c r="F128" i="71" s="1"/>
  <c r="F129" i="71" s="1"/>
  <c r="F130" i="71" s="1"/>
  <c r="F131" i="71" s="1"/>
  <c r="F132" i="71" s="1"/>
  <c r="F137" i="71" s="1"/>
  <c r="F138" i="71" s="1"/>
  <c r="F139" i="71" s="1"/>
  <c r="F140" i="71" s="1"/>
  <c r="F141" i="71" s="1"/>
  <c r="F146" i="71" s="1"/>
  <c r="F147" i="71" s="1"/>
  <c r="F148" i="71" s="1"/>
  <c r="F149" i="71" s="1"/>
  <c r="F150" i="71" s="1"/>
  <c r="F155" i="71" s="1"/>
  <c r="F156" i="71" s="1"/>
  <c r="F157" i="71" s="1"/>
  <c r="F158" i="71" s="1"/>
  <c r="F159" i="71" s="1"/>
  <c r="F164" i="71" s="1"/>
  <c r="F165" i="71" s="1"/>
  <c r="F166" i="71" s="1"/>
  <c r="F167" i="71" s="1"/>
  <c r="F168" i="71" s="1"/>
  <c r="F173" i="71" s="1"/>
  <c r="F174" i="71" s="1"/>
  <c r="F175" i="71" s="1"/>
  <c r="F176" i="71" s="1"/>
  <c r="F177" i="71" s="1"/>
  <c r="F182" i="71" s="1"/>
  <c r="F183" i="71" s="1"/>
  <c r="F184" i="71" s="1"/>
  <c r="F185" i="71" s="1"/>
  <c r="F186" i="71" s="1"/>
  <c r="F191" i="71" s="1"/>
  <c r="F192" i="71" s="1"/>
  <c r="F193" i="71" s="1"/>
  <c r="F194" i="71" s="1"/>
  <c r="F195" i="71" s="1"/>
  <c r="F200" i="71" s="1"/>
  <c r="F201" i="71" s="1"/>
  <c r="F202" i="71" s="1"/>
  <c r="F203" i="71" s="1"/>
  <c r="F204" i="71" s="1"/>
  <c r="F209" i="71" s="1"/>
  <c r="F210" i="71" s="1"/>
  <c r="F211" i="71" s="1"/>
  <c r="F212" i="71" s="1"/>
  <c r="F213" i="71" s="1"/>
  <c r="F218" i="71" s="1"/>
  <c r="F219" i="71" s="1"/>
  <c r="F220" i="71" s="1"/>
  <c r="F221" i="71" s="1"/>
  <c r="F222" i="71" s="1"/>
  <c r="F227" i="71" s="1"/>
  <c r="F228" i="71" s="1"/>
  <c r="F229" i="71" s="1"/>
  <c r="F230" i="71" s="1"/>
  <c r="F231" i="71" s="1"/>
  <c r="F236" i="71" s="1"/>
  <c r="F237" i="71" s="1"/>
  <c r="F238" i="71" s="1"/>
  <c r="F239" i="71" s="1"/>
  <c r="F240" i="71" s="1"/>
  <c r="F245" i="71" s="1"/>
  <c r="F246" i="71" s="1"/>
  <c r="F247" i="71" s="1"/>
  <c r="F248" i="71" s="1"/>
  <c r="F249" i="71" s="1"/>
  <c r="F254" i="71" s="1"/>
  <c r="F255" i="71" s="1"/>
  <c r="F256" i="71" s="1"/>
  <c r="F257" i="71" s="1"/>
  <c r="F258" i="71" s="1"/>
  <c r="F263" i="71" s="1"/>
  <c r="F264" i="71" s="1"/>
  <c r="F265" i="71" s="1"/>
  <c r="F266" i="71" s="1"/>
  <c r="F267" i="71" s="1"/>
  <c r="F272" i="71" s="1"/>
  <c r="F273" i="71" s="1"/>
  <c r="F274" i="71" s="1"/>
  <c r="F275" i="71" s="1"/>
  <c r="F276" i="71" s="1"/>
  <c r="F281" i="71" s="1"/>
  <c r="F282" i="71" s="1"/>
  <c r="F283" i="71" s="1"/>
  <c r="F284" i="71" s="1"/>
  <c r="F285" i="71" s="1"/>
  <c r="F290" i="71" s="1"/>
  <c r="F291" i="71" s="1"/>
  <c r="F292" i="71" s="1"/>
  <c r="F293" i="71" s="1"/>
  <c r="F294" i="71" s="1"/>
  <c r="F299" i="71" s="1"/>
  <c r="F300" i="71" s="1"/>
  <c r="F301" i="71" s="1"/>
  <c r="F302" i="71" s="1"/>
  <c r="F303" i="71" s="1"/>
  <c r="F308" i="71" s="1"/>
  <c r="F309" i="71" s="1"/>
  <c r="F310" i="71" s="1"/>
  <c r="F311" i="71" s="1"/>
  <c r="F312" i="71" s="1"/>
  <c r="F317" i="71" s="1"/>
  <c r="F318" i="71" s="1"/>
  <c r="F319" i="71" s="1"/>
  <c r="F320" i="71" s="1"/>
  <c r="F321" i="71" s="1"/>
  <c r="F326" i="71" s="1"/>
  <c r="F327" i="71" s="1"/>
  <c r="F328" i="71" s="1"/>
  <c r="F329" i="71" s="1"/>
  <c r="F330" i="71" s="1"/>
  <c r="F335" i="71" s="1"/>
  <c r="F336" i="71" s="1"/>
  <c r="F337" i="71" s="1"/>
  <c r="F338" i="71" s="1"/>
  <c r="F339" i="71" s="1"/>
  <c r="F343" i="71"/>
  <c r="F346" i="71" s="1"/>
  <c r="O16" i="63"/>
  <c r="G18" i="99" s="1"/>
  <c r="O18" i="63" l="1"/>
  <c r="O51" i="63" s="1"/>
  <c r="O53" i="63" s="1"/>
  <c r="G11" i="99"/>
  <c r="G20" i="99" s="1"/>
  <c r="G53" i="99" s="1"/>
  <c r="G55" i="99" s="1"/>
  <c r="G55" i="74"/>
  <c r="G8" i="77" s="1"/>
  <c r="G55" i="77" s="1"/>
  <c r="G8" i="79" s="1"/>
  <c r="G55" i="79" s="1"/>
  <c r="G8" i="81" s="1"/>
  <c r="G55" i="81" s="1"/>
  <c r="G8" i="84" s="1"/>
  <c r="G55" i="84" s="1"/>
  <c r="G8" i="86" s="1"/>
  <c r="G55" i="86" s="1"/>
  <c r="G8" i="88" s="1"/>
  <c r="G55" i="88" s="1"/>
  <c r="G8" i="91" s="1"/>
  <c r="G55" i="91" s="1"/>
  <c r="G8" i="93" s="1"/>
  <c r="G55" i="93" s="1"/>
  <c r="G8" i="95" s="1"/>
  <c r="G55" i="95" s="1"/>
  <c r="G53" i="75"/>
  <c r="G55" i="75" s="1"/>
  <c r="G51" i="99"/>
  <c r="E12" i="89"/>
  <c r="G20" i="82"/>
  <c r="G53" i="82" s="1"/>
  <c r="G55" i="82" s="1"/>
  <c r="C55" i="63"/>
  <c r="D6" i="63"/>
  <c r="D53" i="63" s="1"/>
  <c r="E6" i="63" l="1"/>
  <c r="E53" i="63" s="1"/>
  <c r="D55" i="63"/>
  <c r="E12" i="96"/>
  <c r="G20" i="96" s="1"/>
  <c r="G53" i="96" s="1"/>
  <c r="G55" i="96" s="1"/>
  <c r="G20" i="89"/>
  <c r="G53" i="89" s="1"/>
  <c r="G55" i="89" s="1"/>
  <c r="E55" i="63" l="1"/>
  <c r="F6" i="63"/>
  <c r="F53" i="63" s="1"/>
  <c r="G6" i="63" l="1"/>
  <c r="G53" i="63" s="1"/>
  <c r="F55" i="63"/>
  <c r="H6" i="63" l="1"/>
  <c r="H53" i="63" s="1"/>
  <c r="G55" i="63"/>
  <c r="H55" i="63" l="1"/>
  <c r="I6" i="63"/>
  <c r="I53" i="63" s="1"/>
  <c r="J6" i="63" l="1"/>
  <c r="J53" i="63" s="1"/>
  <c r="I55" i="63"/>
  <c r="J55" i="63" l="1"/>
  <c r="K6" i="63"/>
  <c r="K53" i="63" s="1"/>
  <c r="K55" i="63" l="1"/>
  <c r="L6" i="63"/>
  <c r="L53" i="63" s="1"/>
  <c r="M6" i="63" l="1"/>
  <c r="M53" i="63" s="1"/>
  <c r="L55" i="63"/>
  <c r="M55" i="63" l="1"/>
  <c r="N6" i="63"/>
  <c r="N53" i="63" s="1"/>
  <c r="N55" i="63" s="1"/>
</calcChain>
</file>

<file path=xl/sharedStrings.xml><?xml version="1.0" encoding="utf-8"?>
<sst xmlns="http://schemas.openxmlformats.org/spreadsheetml/2006/main" count="1303" uniqueCount="119">
  <si>
    <t>Revenue:</t>
  </si>
  <si>
    <t>General Ledger</t>
  </si>
  <si>
    <t>Item Description</t>
  </si>
  <si>
    <t>Debit</t>
  </si>
  <si>
    <t>Credit</t>
  </si>
  <si>
    <t>Balance</t>
  </si>
  <si>
    <t>Ck#</t>
  </si>
  <si>
    <t>Expenses:</t>
  </si>
  <si>
    <t>Total Revenue:</t>
  </si>
  <si>
    <t>Total Expenses:</t>
  </si>
  <si>
    <t>For instructions on setting up and using this workbook:</t>
  </si>
  <si>
    <t>Click Here</t>
  </si>
  <si>
    <t>For instructions on customizing this workbook:</t>
  </si>
  <si>
    <t>Accounting</t>
  </si>
  <si>
    <t>Beginning Balance</t>
  </si>
  <si>
    <t>Total</t>
  </si>
  <si>
    <t>Monthly beginning total</t>
  </si>
  <si>
    <t>Monthly End Total</t>
  </si>
  <si>
    <t>(Expenses)</t>
  </si>
  <si>
    <t>(Income)</t>
  </si>
  <si>
    <t>Free</t>
  </si>
  <si>
    <t>Church</t>
  </si>
  <si>
    <t>http://www.freechurchaccounting.com</t>
  </si>
  <si>
    <t>Statement of Revenue and Expenses</t>
  </si>
  <si>
    <t>January 2012</t>
  </si>
  <si>
    <t>Cash Beginning of Period</t>
  </si>
  <si>
    <t>Cash End of Period</t>
  </si>
  <si>
    <t>March 2012</t>
  </si>
  <si>
    <t>Total YTD</t>
  </si>
  <si>
    <t>Net Balance: Gain / (Loss)</t>
  </si>
  <si>
    <t>zero balance</t>
  </si>
  <si>
    <t>CY 2012</t>
  </si>
  <si>
    <t>January</t>
  </si>
  <si>
    <t>February</t>
  </si>
  <si>
    <t>March</t>
  </si>
  <si>
    <t>April</t>
  </si>
  <si>
    <t>May</t>
  </si>
  <si>
    <t>June</t>
  </si>
  <si>
    <t>July</t>
  </si>
  <si>
    <t>August</t>
  </si>
  <si>
    <t>September</t>
  </si>
  <si>
    <t>October</t>
  </si>
  <si>
    <t>November</t>
  </si>
  <si>
    <t>December</t>
  </si>
  <si>
    <t>Check Book Balance - Enter Number from Bank Statement</t>
  </si>
  <si>
    <t>February 2012</t>
  </si>
  <si>
    <t>April 2012</t>
  </si>
  <si>
    <t>May 2012</t>
  </si>
  <si>
    <t>June 2012</t>
  </si>
  <si>
    <t>Offering / Tithe</t>
  </si>
  <si>
    <t>Fundraising</t>
  </si>
  <si>
    <t>Additional Support</t>
  </si>
  <si>
    <t>Designated Gifts for Vans</t>
  </si>
  <si>
    <t>EXPENSES</t>
  </si>
  <si>
    <t>Pastor Salary</t>
  </si>
  <si>
    <t>Pastor Housing</t>
  </si>
  <si>
    <t>Health Insurance</t>
  </si>
  <si>
    <t>Music Staff</t>
  </si>
  <si>
    <t>Music Materials</t>
  </si>
  <si>
    <t>Audio Visual Equipment</t>
  </si>
  <si>
    <t>Christian Education Materials</t>
  </si>
  <si>
    <t>Books</t>
  </si>
  <si>
    <t>Insurance - Liability</t>
  </si>
  <si>
    <t>Use Agreement (Utilities &amp; Maint. Reserve)</t>
  </si>
  <si>
    <t>Landscape</t>
  </si>
  <si>
    <t>A/C Maintenance</t>
  </si>
  <si>
    <t>Fellowship Expenses</t>
  </si>
  <si>
    <t>Soft Goods</t>
  </si>
  <si>
    <t>Ministry Expenses</t>
  </si>
  <si>
    <t>Account Number</t>
  </si>
  <si>
    <t>Account Description</t>
  </si>
  <si>
    <t>Revenue Accounts</t>
  </si>
  <si>
    <t>Van Maintenance</t>
  </si>
  <si>
    <t>Van Insurance</t>
  </si>
  <si>
    <t>Van Gasoline</t>
  </si>
  <si>
    <t>Missions Program</t>
  </si>
  <si>
    <t>Chart of Accounts</t>
  </si>
  <si>
    <t>General</t>
  </si>
  <si>
    <t>Total Debits</t>
  </si>
  <si>
    <t>Total Credits</t>
  </si>
  <si>
    <t>Total debits &amp; credits</t>
  </si>
  <si>
    <t>Account # / Date</t>
  </si>
  <si>
    <t>Net : Income Gain / (Loss)</t>
  </si>
  <si>
    <t>Apri 2012</t>
  </si>
  <si>
    <t>YTD End of 2nd Qtr</t>
  </si>
  <si>
    <t>YTD End of 1st Qtr</t>
  </si>
  <si>
    <t>July 2012</t>
  </si>
  <si>
    <t>August 2012</t>
  </si>
  <si>
    <t>September 2012</t>
  </si>
  <si>
    <t>YTD End of 3rd Qtr</t>
  </si>
  <si>
    <t>October 2012</t>
  </si>
  <si>
    <t>November 2012</t>
  </si>
  <si>
    <t>December 2012</t>
  </si>
  <si>
    <t>YTD End of 4th Qtr</t>
  </si>
  <si>
    <t>Revenue</t>
  </si>
  <si>
    <t>2012 Budget</t>
  </si>
  <si>
    <t>2011 Actuals - 10 Months</t>
  </si>
  <si>
    <t>2012 YTD Actuals</t>
  </si>
  <si>
    <t>2011 Actuals Extrapolated</t>
  </si>
  <si>
    <t>2012 Budget &amp; YTD Actuals</t>
  </si>
  <si>
    <t>Unassigned</t>
  </si>
  <si>
    <t>Office Supplies, stationary, postage, misc.</t>
  </si>
  <si>
    <t>Computer costs and supplies</t>
  </si>
  <si>
    <t>Office Supplies - General</t>
  </si>
  <si>
    <t>Facilities</t>
  </si>
  <si>
    <t>Janitorial Supplies and Services</t>
  </si>
  <si>
    <t>Repair and Maintenance - (Non-Covenant)</t>
  </si>
  <si>
    <t>PLayground</t>
  </si>
  <si>
    <t>Food &amp; Entertainment</t>
  </si>
  <si>
    <t>Transportation &amp; Van Expenses</t>
  </si>
  <si>
    <t xml:space="preserve">Purchase of Vans </t>
  </si>
  <si>
    <t>Support of Missionaries</t>
  </si>
  <si>
    <t>Other</t>
  </si>
  <si>
    <t>Miscellaneous</t>
  </si>
  <si>
    <t>Name</t>
  </si>
  <si>
    <t>ABC Missions Support</t>
  </si>
  <si>
    <t>XYZ Missions Support</t>
  </si>
  <si>
    <t>TLC  Support</t>
  </si>
  <si>
    <t>MMM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</si>
</sst>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m/d/yy;@"/>
    <numFmt numFmtId="165" formatCode="_(* #,##0_);_(* \(#,##0\);_(* &quot;-&quot;??_);_(@_)"/>
    <numFmt numFmtId="166" formatCode="mm/dd/yy;@"/>
    <numFmt numFmtId="167" formatCode="[$-409]d\-mmm\-yyyy;@"/>
    <numFmt numFmtId="168" formatCode="[$-409]dd\-mmm\-yy;@"/>
    <numFmt numFmtId="169" formatCode="_(&quot;$&quot;* #,##0_);_(&quot;$&quot;* \(#,##0\);_(&quot;$&quot;* &quot;-&quot;??_);_(@_)"/>
  </numFmts>
  <fonts count="49">
    <font>
      <sz val="10"/>
      <name val="Arial"/>
    </font>
    <font>
      <sz val="10"/>
      <name val="Arial"/>
      <family val="2"/>
    </font>
    <font>
      <b/>
      <sz val="12"/>
      <name val="Arial"/>
      <family val="2"/>
    </font>
    <font>
      <b/>
      <sz val="10"/>
      <name val="Arial"/>
      <family val="2"/>
    </font>
    <font>
      <b/>
      <sz val="12"/>
      <color indexed="12"/>
      <name val="Arial"/>
      <family val="2"/>
    </font>
    <font>
      <sz val="10"/>
      <name val="Arial"/>
      <family val="2"/>
    </font>
    <font>
      <b/>
      <sz val="18"/>
      <name val="Copperplate Gothic Bold"/>
      <family val="2"/>
    </font>
    <font>
      <b/>
      <sz val="14"/>
      <name val="Copperplate Gothic Bold"/>
      <family val="2"/>
    </font>
    <font>
      <b/>
      <sz val="16"/>
      <name val="Copperplate Gothic Bold"/>
      <family val="2"/>
    </font>
    <font>
      <sz val="8"/>
      <name val="Arial"/>
      <family val="2"/>
    </font>
    <font>
      <b/>
      <i/>
      <sz val="10"/>
      <name val="Arial"/>
      <family val="2"/>
    </font>
    <font>
      <b/>
      <sz val="11"/>
      <name val="Arial"/>
      <family val="2"/>
    </font>
    <font>
      <b/>
      <u/>
      <sz val="10"/>
      <name val="Arial"/>
      <family val="2"/>
    </font>
    <font>
      <b/>
      <i/>
      <sz val="10"/>
      <color indexed="12"/>
      <name val="Arial"/>
      <family val="2"/>
    </font>
    <font>
      <sz val="11"/>
      <name val="Arial"/>
      <family val="2"/>
    </font>
    <font>
      <b/>
      <i/>
      <sz val="11"/>
      <color indexed="12"/>
      <name val="Arial"/>
      <family val="2"/>
    </font>
    <font>
      <sz val="14"/>
      <name val="Arial"/>
      <family val="2"/>
    </font>
    <font>
      <b/>
      <sz val="14"/>
      <color indexed="12"/>
      <name val="Arial"/>
      <family val="2"/>
    </font>
    <font>
      <b/>
      <sz val="14"/>
      <name val="Arial"/>
      <family val="2"/>
    </font>
    <font>
      <b/>
      <u/>
      <sz val="14"/>
      <color indexed="12"/>
      <name val="Arial"/>
      <family val="2"/>
    </font>
    <font>
      <i/>
      <sz val="14"/>
      <name val="Arial"/>
      <family val="2"/>
    </font>
    <font>
      <u/>
      <sz val="10"/>
      <name val="Arial"/>
      <family val="2"/>
    </font>
    <font>
      <sz val="24"/>
      <name val="Granite"/>
      <family val="1"/>
    </font>
    <font>
      <sz val="12"/>
      <name val="Georgia"/>
      <family val="1"/>
    </font>
    <font>
      <sz val="12"/>
      <name val="Arial"/>
      <family val="2"/>
    </font>
    <font>
      <b/>
      <sz val="20"/>
      <name val="Arial"/>
      <family val="2"/>
    </font>
    <font>
      <b/>
      <sz val="16"/>
      <name val="Arial"/>
      <family val="2"/>
    </font>
    <font>
      <b/>
      <sz val="26"/>
      <name val="Arial"/>
      <family val="2"/>
    </font>
    <font>
      <b/>
      <sz val="18"/>
      <name val="Arial"/>
      <family val="2"/>
    </font>
    <font>
      <i/>
      <sz val="10"/>
      <name val="Arial"/>
      <family val="2"/>
    </font>
    <font>
      <i/>
      <sz val="12"/>
      <name val="Arial"/>
      <family val="2"/>
    </font>
    <font>
      <sz val="10"/>
      <name val="Arial"/>
      <family val="2"/>
    </font>
    <font>
      <b/>
      <sz val="11"/>
      <color indexed="12"/>
      <name val="Arial"/>
      <family val="2"/>
    </font>
    <font>
      <i/>
      <sz val="11"/>
      <name val="Arial"/>
      <family val="2"/>
    </font>
    <font>
      <sz val="10"/>
      <name val="Arial"/>
      <family val="2"/>
    </font>
    <font>
      <sz val="11"/>
      <color theme="1"/>
      <name val="Calibri"/>
      <family val="2"/>
      <scheme val="minor"/>
    </font>
    <font>
      <u/>
      <sz val="10"/>
      <color theme="10"/>
      <name val="Arial"/>
      <family val="2"/>
    </font>
    <font>
      <b/>
      <sz val="12"/>
      <color theme="3" tint="-0.249977111117893"/>
      <name val="Arial"/>
      <family val="2"/>
    </font>
    <font>
      <sz val="10"/>
      <color rgb="FF000000"/>
      <name val="Verdana"/>
      <family val="2"/>
    </font>
    <font>
      <sz val="24"/>
      <color theme="3" tint="-0.249977111117893"/>
      <name val="Lucida Calligraphy"/>
      <family val="4"/>
    </font>
    <font>
      <u/>
      <sz val="12"/>
      <color theme="10"/>
      <name val="Georgia"/>
      <family val="1"/>
    </font>
    <font>
      <b/>
      <sz val="10"/>
      <color rgb="FFFF0000"/>
      <name val="Arial"/>
      <family val="2"/>
    </font>
    <font>
      <sz val="10"/>
      <color rgb="FFFF0000"/>
      <name val="Arial"/>
      <family val="2"/>
    </font>
    <font>
      <b/>
      <i/>
      <sz val="10"/>
      <color rgb="FFFF0000"/>
      <name val="Arial"/>
      <family val="2"/>
    </font>
    <font>
      <b/>
      <sz val="11"/>
      <color rgb="FFFF0000"/>
      <name val="Arial"/>
      <family val="2"/>
    </font>
    <font>
      <sz val="11"/>
      <color rgb="FFFF0000"/>
      <name val="Arial"/>
      <family val="2"/>
    </font>
    <font>
      <b/>
      <sz val="12"/>
      <color rgb="FFFF0000"/>
      <name val="Arial"/>
      <family val="2"/>
    </font>
    <font>
      <b/>
      <sz val="11"/>
      <color theme="1"/>
      <name val="Arial"/>
      <family val="2"/>
    </font>
    <font>
      <sz val="11"/>
      <color theme="1"/>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rgb="FF92D050"/>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2" tint="-0.49998474074526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medium">
        <color indexed="64"/>
      </right>
      <top style="thick">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medium">
        <color indexed="64"/>
      </top>
      <bottom/>
      <diagonal/>
    </border>
    <border>
      <left/>
      <right style="medium">
        <color indexed="64"/>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6" fillId="0" borderId="0" applyNumberFormat="0" applyFill="0" applyBorder="0" applyAlignment="0" applyProtection="0">
      <alignment vertical="top"/>
      <protection locked="0"/>
    </xf>
    <xf numFmtId="0" fontId="1" fillId="0" borderId="0"/>
  </cellStyleXfs>
  <cellXfs count="327">
    <xf numFmtId="0" fontId="0" fillId="0" borderId="0" xfId="0"/>
    <xf numFmtId="0" fontId="0" fillId="0" borderId="0" xfId="0" applyFill="1"/>
    <xf numFmtId="0" fontId="0" fillId="0" borderId="0" xfId="0" applyBorder="1"/>
    <xf numFmtId="0" fontId="3" fillId="0" borderId="0" xfId="0" applyFont="1" applyBorder="1"/>
    <xf numFmtId="0" fontId="0" fillId="0" borderId="0" xfId="0" applyFill="1" applyBorder="1"/>
    <xf numFmtId="0" fontId="1" fillId="0" borderId="0" xfId="0" applyFont="1" applyFill="1" applyBorder="1"/>
    <xf numFmtId="2" fontId="0" fillId="0" borderId="0" xfId="0" applyNumberFormat="1"/>
    <xf numFmtId="0" fontId="3" fillId="0" borderId="0" xfId="0" applyFont="1" applyAlignment="1">
      <alignment horizontal="center"/>
    </xf>
    <xf numFmtId="0" fontId="1" fillId="0" borderId="0" xfId="0" applyFont="1" applyFill="1" applyBorder="1" applyAlignment="1">
      <alignment horizontal="center"/>
    </xf>
    <xf numFmtId="44" fontId="13" fillId="0" borderId="0" xfId="2" applyFont="1" applyBorder="1" applyAlignment="1">
      <alignment horizontal="center"/>
    </xf>
    <xf numFmtId="44" fontId="15" fillId="0" borderId="0" xfId="2" applyFont="1" applyBorder="1" applyAlignment="1">
      <alignment horizontal="center"/>
    </xf>
    <xf numFmtId="0" fontId="18" fillId="0" borderId="0" xfId="0" applyFont="1"/>
    <xf numFmtId="165" fontId="17" fillId="0" borderId="0" xfId="2" applyNumberFormat="1" applyFont="1" applyFill="1" applyBorder="1"/>
    <xf numFmtId="0" fontId="3" fillId="0" borderId="0" xfId="0" applyFont="1"/>
    <xf numFmtId="0" fontId="10" fillId="0" borderId="0" xfId="0" applyFont="1" applyFill="1" applyBorder="1"/>
    <xf numFmtId="0" fontId="18" fillId="0" borderId="0" xfId="0" applyFont="1" applyFill="1" applyBorder="1"/>
    <xf numFmtId="0" fontId="16" fillId="0" borderId="0" xfId="0" applyFont="1" applyFill="1" applyBorder="1"/>
    <xf numFmtId="165" fontId="16" fillId="0" borderId="0" xfId="1" applyNumberFormat="1" applyFont="1" applyFill="1" applyBorder="1"/>
    <xf numFmtId="165" fontId="16" fillId="0" borderId="0" xfId="0" applyNumberFormat="1" applyFont="1" applyFill="1" applyBorder="1"/>
    <xf numFmtId="0" fontId="37" fillId="0" borderId="0" xfId="0" applyFont="1" applyBorder="1"/>
    <xf numFmtId="0" fontId="38" fillId="0" borderId="0" xfId="0" applyFont="1"/>
    <xf numFmtId="0" fontId="22" fillId="0" borderId="0" xfId="0" applyFont="1"/>
    <xf numFmtId="0" fontId="39" fillId="0" borderId="0" xfId="0" applyFont="1"/>
    <xf numFmtId="0" fontId="23" fillId="0" borderId="0" xfId="0" applyFont="1"/>
    <xf numFmtId="0" fontId="40" fillId="0" borderId="0" xfId="3" applyFont="1" applyAlignment="1" applyProtection="1"/>
    <xf numFmtId="0" fontId="12" fillId="0" borderId="0" xfId="0" applyFont="1" applyBorder="1" applyAlignment="1">
      <alignment horizontal="center"/>
    </xf>
    <xf numFmtId="0" fontId="3" fillId="0" borderId="0" xfId="0" applyFont="1" applyBorder="1" applyAlignment="1">
      <alignment horizontal="center"/>
    </xf>
    <xf numFmtId="0" fontId="10" fillId="2" borderId="0" xfId="0" applyFont="1" applyFill="1" applyBorder="1"/>
    <xf numFmtId="44" fontId="13" fillId="2" borderId="0" xfId="2" applyFont="1" applyFill="1" applyBorder="1" applyAlignment="1">
      <alignment horizontal="center"/>
    </xf>
    <xf numFmtId="40" fontId="11" fillId="0" borderId="0" xfId="0" applyNumberFormat="1" applyFont="1" applyBorder="1"/>
    <xf numFmtId="0" fontId="21" fillId="3" borderId="0" xfId="0" applyFont="1" applyFill="1" applyBorder="1" applyAlignment="1">
      <alignment horizontal="center"/>
    </xf>
    <xf numFmtId="40" fontId="3" fillId="2" borderId="0" xfId="0" applyNumberFormat="1" applyFont="1" applyFill="1" applyBorder="1"/>
    <xf numFmtId="0" fontId="3" fillId="0" borderId="0" xfId="0" applyFont="1" applyFill="1" applyBorder="1" applyAlignment="1">
      <alignment horizontal="center"/>
    </xf>
    <xf numFmtId="164" fontId="3" fillId="0" borderId="0" xfId="0" applyNumberFormat="1" applyFont="1" applyFill="1" applyBorder="1" applyAlignment="1">
      <alignment horizontal="left"/>
    </xf>
    <xf numFmtId="0" fontId="3" fillId="0" borderId="0" xfId="0" applyFont="1" applyFill="1" applyBorder="1" applyAlignment="1">
      <alignment horizontal="right"/>
    </xf>
    <xf numFmtId="164" fontId="14" fillId="3" borderId="1" xfId="0" applyNumberFormat="1" applyFont="1" applyFill="1" applyBorder="1" applyAlignment="1">
      <alignment horizontal="left"/>
    </xf>
    <xf numFmtId="0" fontId="3" fillId="2" borderId="1" xfId="0" applyFont="1" applyFill="1" applyBorder="1" applyAlignment="1">
      <alignment horizontal="right"/>
    </xf>
    <xf numFmtId="0" fontId="1" fillId="2" borderId="1" xfId="0" applyFont="1" applyFill="1" applyBorder="1" applyAlignment="1">
      <alignment horizontal="center"/>
    </xf>
    <xf numFmtId="0" fontId="2" fillId="0" borderId="0" xfId="0" applyFont="1" applyFill="1" applyBorder="1"/>
    <xf numFmtId="0" fontId="3" fillId="0" borderId="0" xfId="0" applyFont="1" applyFill="1" applyBorder="1"/>
    <xf numFmtId="0" fontId="3" fillId="0" borderId="0" xfId="0" applyFont="1" applyFill="1"/>
    <xf numFmtId="0" fontId="1" fillId="0" borderId="1" xfId="0" applyFont="1" applyFill="1" applyBorder="1" applyAlignment="1">
      <alignment horizontal="center"/>
    </xf>
    <xf numFmtId="164" fontId="3" fillId="4" borderId="1" xfId="0" applyNumberFormat="1" applyFont="1" applyFill="1" applyBorder="1" applyAlignment="1">
      <alignment horizontal="left"/>
    </xf>
    <xf numFmtId="0" fontId="11" fillId="0" borderId="1" xfId="0" applyFont="1" applyFill="1" applyBorder="1"/>
    <xf numFmtId="0" fontId="3" fillId="0" borderId="1" xfId="0" applyFont="1" applyFill="1" applyBorder="1"/>
    <xf numFmtId="164" fontId="3" fillId="3" borderId="1" xfId="0" applyNumberFormat="1" applyFont="1" applyFill="1" applyBorder="1" applyAlignment="1">
      <alignment horizontal="left"/>
    </xf>
    <xf numFmtId="0" fontId="36" fillId="0" borderId="0" xfId="3" applyAlignment="1" applyProtection="1"/>
    <xf numFmtId="44" fontId="0" fillId="0" borderId="0" xfId="0" applyNumberFormat="1"/>
    <xf numFmtId="0" fontId="24" fillId="0" borderId="0" xfId="0" applyFont="1"/>
    <xf numFmtId="167" fontId="0" fillId="0" borderId="0" xfId="0" applyNumberFormat="1"/>
    <xf numFmtId="0" fontId="0" fillId="0" borderId="2" xfId="0" applyBorder="1"/>
    <xf numFmtId="0" fontId="18" fillId="0" borderId="3" xfId="0" applyFont="1" applyBorder="1"/>
    <xf numFmtId="0" fontId="18" fillId="0" borderId="4" xfId="0" applyFont="1" applyBorder="1"/>
    <xf numFmtId="0" fontId="0" fillId="0" borderId="5" xfId="0" applyBorder="1"/>
    <xf numFmtId="0" fontId="2" fillId="0" borderId="6" xfId="0" applyFont="1" applyBorder="1"/>
    <xf numFmtId="0" fontId="2" fillId="5" borderId="6" xfId="0" applyFont="1" applyFill="1" applyBorder="1"/>
    <xf numFmtId="0" fontId="2" fillId="2" borderId="6" xfId="0" applyFont="1" applyFill="1" applyBorder="1"/>
    <xf numFmtId="0" fontId="2" fillId="6" borderId="6" xfId="0" applyFont="1" applyFill="1" applyBorder="1"/>
    <xf numFmtId="0" fontId="2" fillId="2" borderId="3" xfId="0" applyFont="1" applyFill="1" applyBorder="1"/>
    <xf numFmtId="0" fontId="2" fillId="0" borderId="3" xfId="0" applyFont="1" applyBorder="1"/>
    <xf numFmtId="0" fontId="2" fillId="6" borderId="3" xfId="0" applyFont="1" applyFill="1" applyBorder="1"/>
    <xf numFmtId="0" fontId="14" fillId="0" borderId="7" xfId="0" applyFont="1" applyBorder="1"/>
    <xf numFmtId="169" fontId="14" fillId="0" borderId="8" xfId="2" applyNumberFormat="1" applyFont="1" applyBorder="1"/>
    <xf numFmtId="169" fontId="14" fillId="0" borderId="1" xfId="0" applyNumberFormat="1" applyFont="1" applyBorder="1"/>
    <xf numFmtId="169" fontId="14" fillId="0" borderId="9" xfId="0" applyNumberFormat="1" applyFont="1" applyBorder="1"/>
    <xf numFmtId="169" fontId="14" fillId="0" borderId="1" xfId="2" applyNumberFormat="1" applyFont="1" applyBorder="1"/>
    <xf numFmtId="169" fontId="14" fillId="0" borderId="9" xfId="2" applyNumberFormat="1" applyFont="1" applyBorder="1"/>
    <xf numFmtId="0" fontId="18" fillId="7" borderId="3" xfId="0" applyFont="1" applyFill="1" applyBorder="1" applyAlignment="1"/>
    <xf numFmtId="0" fontId="14" fillId="7" borderId="6" xfId="0" applyFont="1" applyFill="1" applyBorder="1" applyAlignment="1">
      <alignment horizontal="center" wrapText="1"/>
    </xf>
    <xf numFmtId="0" fontId="0" fillId="6" borderId="10" xfId="0" applyFill="1" applyBorder="1"/>
    <xf numFmtId="0" fontId="0" fillId="6" borderId="11" xfId="0" applyFill="1" applyBorder="1"/>
    <xf numFmtId="0" fontId="0" fillId="6" borderId="12" xfId="0" applyFill="1" applyBorder="1"/>
    <xf numFmtId="0" fontId="0" fillId="6" borderId="0" xfId="0" applyFill="1"/>
    <xf numFmtId="0" fontId="1" fillId="5" borderId="0" xfId="0" applyFont="1" applyFill="1" applyAlignment="1">
      <alignment horizontal="center"/>
    </xf>
    <xf numFmtId="0" fontId="3" fillId="0" borderId="13" xfId="0" applyFont="1" applyBorder="1" applyAlignment="1">
      <alignment horizontal="center" wrapText="1"/>
    </xf>
    <xf numFmtId="0" fontId="3" fillId="0" borderId="14" xfId="0" applyFont="1" applyBorder="1" applyAlignment="1">
      <alignment horizontal="center"/>
    </xf>
    <xf numFmtId="0" fontId="3" fillId="0" borderId="15" xfId="0" applyFont="1" applyBorder="1" applyAlignment="1">
      <alignment horizontal="center"/>
    </xf>
    <xf numFmtId="0" fontId="3" fillId="0" borderId="9" xfId="0" applyFont="1" applyBorder="1" applyAlignment="1">
      <alignment horizontal="center"/>
    </xf>
    <xf numFmtId="0" fontId="0" fillId="0" borderId="15" xfId="0" applyBorder="1"/>
    <xf numFmtId="0" fontId="0" fillId="0" borderId="9" xfId="0" applyBorder="1"/>
    <xf numFmtId="0" fontId="35" fillId="0" borderId="9" xfId="0" applyFont="1" applyBorder="1" applyAlignment="1">
      <alignment horizontal="left"/>
    </xf>
    <xf numFmtId="0" fontId="1" fillId="0" borderId="16" xfId="0" applyFont="1" applyBorder="1"/>
    <xf numFmtId="0" fontId="1" fillId="0" borderId="17" xfId="0" applyFont="1" applyBorder="1"/>
    <xf numFmtId="0" fontId="1" fillId="0" borderId="17" xfId="0" applyFont="1" applyFill="1" applyBorder="1"/>
    <xf numFmtId="0" fontId="2" fillId="0" borderId="17" xfId="0" applyFont="1" applyBorder="1" applyAlignment="1">
      <alignment horizontal="center"/>
    </xf>
    <xf numFmtId="0" fontId="1" fillId="0" borderId="18" xfId="0" applyFont="1" applyBorder="1"/>
    <xf numFmtId="0" fontId="1" fillId="2" borderId="0" xfId="0" applyFont="1" applyFill="1" applyBorder="1" applyAlignment="1">
      <alignment horizontal="right"/>
    </xf>
    <xf numFmtId="164" fontId="1" fillId="0" borderId="0" xfId="0" applyNumberFormat="1" applyFont="1" applyFill="1" applyBorder="1" applyAlignment="1">
      <alignment horizontal="left"/>
    </xf>
    <xf numFmtId="164" fontId="1" fillId="8" borderId="0" xfId="0" applyNumberFormat="1" applyFont="1" applyFill="1" applyBorder="1" applyAlignment="1">
      <alignment horizontal="left"/>
    </xf>
    <xf numFmtId="164" fontId="1" fillId="4" borderId="0" xfId="0" applyNumberFormat="1" applyFont="1" applyFill="1" applyBorder="1" applyAlignment="1">
      <alignment horizontal="left"/>
    </xf>
    <xf numFmtId="14" fontId="1" fillId="0" borderId="0" xfId="0" applyNumberFormat="1" applyFont="1" applyFill="1" applyBorder="1"/>
    <xf numFmtId="164" fontId="1" fillId="0" borderId="0" xfId="0" applyNumberFormat="1" applyFont="1" applyBorder="1" applyAlignment="1">
      <alignment horizontal="left"/>
    </xf>
    <xf numFmtId="164" fontId="1" fillId="0" borderId="1" xfId="0" applyNumberFormat="1" applyFont="1" applyFill="1" applyBorder="1" applyAlignment="1">
      <alignment horizontal="left"/>
    </xf>
    <xf numFmtId="0" fontId="14" fillId="0" borderId="15" xfId="0" applyFont="1" applyBorder="1" applyAlignment="1">
      <alignment horizontal="center"/>
    </xf>
    <xf numFmtId="0" fontId="14" fillId="0" borderId="9" xfId="0" applyFont="1" applyBorder="1"/>
    <xf numFmtId="0" fontId="14" fillId="0" borderId="9" xfId="0" applyFont="1" applyFill="1" applyBorder="1"/>
    <xf numFmtId="0" fontId="11" fillId="0" borderId="9" xfId="0" applyFont="1" applyFill="1" applyBorder="1"/>
    <xf numFmtId="0" fontId="14" fillId="0" borderId="19" xfId="0" applyFont="1" applyBorder="1" applyAlignment="1">
      <alignment horizontal="center"/>
    </xf>
    <xf numFmtId="0" fontId="14" fillId="0" borderId="20" xfId="0" applyFont="1" applyBorder="1"/>
    <xf numFmtId="0" fontId="2" fillId="3" borderId="0" xfId="0" applyFont="1" applyFill="1" applyBorder="1" applyAlignment="1">
      <alignment horizontal="left"/>
    </xf>
    <xf numFmtId="1" fontId="2" fillId="3" borderId="0" xfId="0" applyNumberFormat="1" applyFont="1" applyFill="1" applyBorder="1" applyAlignment="1">
      <alignment horizontal="center"/>
    </xf>
    <xf numFmtId="1" fontId="2" fillId="8" borderId="0" xfId="0" applyNumberFormat="1" applyFont="1" applyFill="1" applyBorder="1" applyAlignment="1">
      <alignment horizontal="left"/>
    </xf>
    <xf numFmtId="164" fontId="2" fillId="0" borderId="0" xfId="0" applyNumberFormat="1" applyFont="1" applyFill="1" applyBorder="1" applyAlignment="1">
      <alignment horizontal="left"/>
    </xf>
    <xf numFmtId="0" fontId="2" fillId="2" borderId="0" xfId="0" applyFont="1" applyFill="1" applyBorder="1" applyAlignment="1">
      <alignment horizontal="right"/>
    </xf>
    <xf numFmtId="1" fontId="2" fillId="4" borderId="0" xfId="0" applyNumberFormat="1" applyFont="1" applyFill="1" applyBorder="1" applyAlignment="1">
      <alignment horizontal="left"/>
    </xf>
    <xf numFmtId="1" fontId="2" fillId="3" borderId="0" xfId="0" applyNumberFormat="1" applyFont="1" applyFill="1" applyBorder="1" applyAlignment="1">
      <alignment horizontal="left"/>
    </xf>
    <xf numFmtId="164" fontId="1" fillId="3" borderId="0" xfId="0" applyNumberFormat="1" applyFont="1" applyFill="1" applyBorder="1" applyAlignment="1">
      <alignment horizontal="left"/>
    </xf>
    <xf numFmtId="164" fontId="1" fillId="3" borderId="1" xfId="0" applyNumberFormat="1" applyFont="1" applyFill="1" applyBorder="1" applyAlignment="1">
      <alignment horizontal="left"/>
    </xf>
    <xf numFmtId="164" fontId="14" fillId="3" borderId="0" xfId="0" applyNumberFormat="1" applyFont="1" applyFill="1" applyBorder="1" applyAlignment="1">
      <alignment horizontal="left"/>
    </xf>
    <xf numFmtId="164" fontId="3" fillId="8" borderId="1" xfId="0" applyNumberFormat="1" applyFont="1" applyFill="1" applyBorder="1" applyAlignment="1">
      <alignment horizontal="left"/>
    </xf>
    <xf numFmtId="1" fontId="2" fillId="9" borderId="0" xfId="0" applyNumberFormat="1" applyFont="1" applyFill="1" applyBorder="1" applyAlignment="1">
      <alignment horizontal="left"/>
    </xf>
    <xf numFmtId="164" fontId="1" fillId="9" borderId="0" xfId="0" applyNumberFormat="1" applyFont="1" applyFill="1" applyBorder="1" applyAlignment="1">
      <alignment horizontal="left"/>
    </xf>
    <xf numFmtId="164" fontId="3" fillId="9" borderId="1" xfId="0" applyNumberFormat="1" applyFont="1" applyFill="1" applyBorder="1" applyAlignment="1">
      <alignment horizontal="left"/>
    </xf>
    <xf numFmtId="1" fontId="2" fillId="10" borderId="0" xfId="0" applyNumberFormat="1" applyFont="1" applyFill="1" applyBorder="1" applyAlignment="1">
      <alignment horizontal="left"/>
    </xf>
    <xf numFmtId="164" fontId="1" fillId="10" borderId="0" xfId="0" applyNumberFormat="1" applyFont="1" applyFill="1" applyBorder="1" applyAlignment="1">
      <alignment horizontal="left"/>
    </xf>
    <xf numFmtId="164" fontId="3" fillId="10" borderId="1" xfId="0" applyNumberFormat="1" applyFont="1" applyFill="1" applyBorder="1" applyAlignment="1">
      <alignment horizontal="left"/>
    </xf>
    <xf numFmtId="1" fontId="2" fillId="11" borderId="0" xfId="0" applyNumberFormat="1" applyFont="1" applyFill="1" applyBorder="1" applyAlignment="1">
      <alignment horizontal="left"/>
    </xf>
    <xf numFmtId="164" fontId="1" fillId="11" borderId="0" xfId="0" applyNumberFormat="1" applyFont="1" applyFill="1" applyBorder="1" applyAlignment="1">
      <alignment horizontal="left"/>
    </xf>
    <xf numFmtId="164" fontId="3" fillId="11" borderId="1" xfId="0" applyNumberFormat="1" applyFont="1" applyFill="1" applyBorder="1" applyAlignment="1">
      <alignment horizontal="left"/>
    </xf>
    <xf numFmtId="40" fontId="11" fillId="12" borderId="21" xfId="0" applyNumberFormat="1" applyFont="1" applyFill="1" applyBorder="1"/>
    <xf numFmtId="1" fontId="2" fillId="13" borderId="0" xfId="0" applyNumberFormat="1" applyFont="1" applyFill="1" applyBorder="1" applyAlignment="1">
      <alignment horizontal="left"/>
    </xf>
    <xf numFmtId="164" fontId="1" fillId="13" borderId="0" xfId="0" applyNumberFormat="1" applyFont="1" applyFill="1" applyBorder="1" applyAlignment="1">
      <alignment horizontal="left"/>
    </xf>
    <xf numFmtId="164" fontId="3" fillId="13" borderId="1" xfId="0" applyNumberFormat="1" applyFont="1" applyFill="1" applyBorder="1" applyAlignment="1">
      <alignment horizontal="left"/>
    </xf>
    <xf numFmtId="166" fontId="12" fillId="0" borderId="0" xfId="0" applyNumberFormat="1" applyFont="1" applyBorder="1" applyAlignment="1">
      <alignment horizontal="left" wrapText="1"/>
    </xf>
    <xf numFmtId="0" fontId="0" fillId="0" borderId="10" xfId="0" applyBorder="1"/>
    <xf numFmtId="0" fontId="0" fillId="0" borderId="11" xfId="0" applyBorder="1"/>
    <xf numFmtId="0" fontId="0" fillId="0" borderId="12" xfId="0" applyBorder="1"/>
    <xf numFmtId="0" fontId="0" fillId="0" borderId="22" xfId="0" applyBorder="1"/>
    <xf numFmtId="0" fontId="0" fillId="0" borderId="23" xfId="0" applyBorder="1"/>
    <xf numFmtId="0" fontId="18" fillId="0" borderId="0" xfId="0" applyFont="1" applyBorder="1"/>
    <xf numFmtId="0" fontId="16" fillId="0" borderId="0" xfId="0" applyFont="1" applyBorder="1"/>
    <xf numFmtId="0" fontId="17" fillId="0" borderId="0" xfId="0" applyFont="1" applyBorder="1" applyAlignment="1">
      <alignment horizontal="center"/>
    </xf>
    <xf numFmtId="0" fontId="19" fillId="0" borderId="0" xfId="0" applyFont="1" applyBorder="1" applyAlignment="1">
      <alignment horizontal="center"/>
    </xf>
    <xf numFmtId="0" fontId="0" fillId="0" borderId="24" xfId="0" applyBorder="1"/>
    <xf numFmtId="0" fontId="0" fillId="0" borderId="25" xfId="0" applyBorder="1"/>
    <xf numFmtId="0" fontId="16" fillId="0" borderId="25" xfId="0" applyFont="1" applyFill="1" applyBorder="1"/>
    <xf numFmtId="165" fontId="16" fillId="0" borderId="25" xfId="1" applyNumberFormat="1" applyFont="1" applyFill="1" applyBorder="1"/>
    <xf numFmtId="0" fontId="0" fillId="0" borderId="26" xfId="0" applyBorder="1"/>
    <xf numFmtId="0" fontId="18" fillId="0" borderId="1" xfId="0" applyFont="1" applyBorder="1"/>
    <xf numFmtId="0" fontId="0" fillId="0" borderId="1" xfId="0" applyBorder="1"/>
    <xf numFmtId="44" fontId="16" fillId="0" borderId="1" xfId="2" applyFont="1" applyBorder="1"/>
    <xf numFmtId="1" fontId="14" fillId="0" borderId="1" xfId="0" applyNumberFormat="1" applyFont="1" applyBorder="1"/>
    <xf numFmtId="0" fontId="14" fillId="0" borderId="1" xfId="0" applyFont="1" applyBorder="1"/>
    <xf numFmtId="44" fontId="14" fillId="0" borderId="1" xfId="2" applyFont="1" applyBorder="1"/>
    <xf numFmtId="0" fontId="24" fillId="14" borderId="1" xfId="0" applyFont="1" applyFill="1" applyBorder="1"/>
    <xf numFmtId="0" fontId="2" fillId="14" borderId="1" xfId="0" applyFont="1" applyFill="1" applyBorder="1" applyAlignment="1">
      <alignment horizontal="left"/>
    </xf>
    <xf numFmtId="0" fontId="30" fillId="14" borderId="1" xfId="0" applyFont="1" applyFill="1" applyBorder="1" applyAlignment="1">
      <alignment horizontal="left"/>
    </xf>
    <xf numFmtId="44" fontId="24" fillId="14" borderId="1" xfId="2" applyFont="1" applyFill="1" applyBorder="1"/>
    <xf numFmtId="44" fontId="2" fillId="14" borderId="9" xfId="2" applyFont="1" applyFill="1" applyBorder="1"/>
    <xf numFmtId="0" fontId="20" fillId="0" borderId="1" xfId="0" applyFont="1" applyBorder="1" applyAlignment="1">
      <alignment horizontal="left"/>
    </xf>
    <xf numFmtId="44" fontId="20" fillId="0" borderId="1" xfId="2" applyFont="1" applyBorder="1"/>
    <xf numFmtId="0" fontId="5" fillId="0" borderId="9" xfId="0" applyFont="1" applyBorder="1"/>
    <xf numFmtId="0" fontId="14" fillId="0" borderId="1" xfId="0" applyFont="1" applyBorder="1" applyAlignment="1">
      <alignment horizontal="left"/>
    </xf>
    <xf numFmtId="0" fontId="18" fillId="0" borderId="1" xfId="0" applyFont="1" applyBorder="1" applyAlignment="1">
      <alignment horizontal="left"/>
    </xf>
    <xf numFmtId="0" fontId="16" fillId="0" borderId="1" xfId="0" applyFont="1" applyBorder="1" applyAlignment="1">
      <alignment horizontal="left"/>
    </xf>
    <xf numFmtId="44" fontId="18" fillId="0" borderId="1" xfId="2" applyFont="1" applyBorder="1"/>
    <xf numFmtId="0" fontId="2" fillId="5" borderId="1" xfId="0" applyFont="1" applyFill="1" applyBorder="1" applyAlignment="1">
      <alignment horizontal="left"/>
    </xf>
    <xf numFmtId="0" fontId="24" fillId="5" borderId="1" xfId="0" applyFont="1" applyFill="1" applyBorder="1"/>
    <xf numFmtId="0" fontId="24" fillId="5" borderId="1" xfId="0" applyFont="1" applyFill="1" applyBorder="1" applyAlignment="1">
      <alignment horizontal="left"/>
    </xf>
    <xf numFmtId="44" fontId="24" fillId="5" borderId="1" xfId="2" applyFont="1" applyFill="1" applyBorder="1"/>
    <xf numFmtId="44" fontId="2" fillId="5" borderId="9" xfId="2" applyFont="1" applyFill="1" applyBorder="1"/>
    <xf numFmtId="0" fontId="16" fillId="0" borderId="1" xfId="0" applyFont="1" applyBorder="1"/>
    <xf numFmtId="165" fontId="16" fillId="0" borderId="1" xfId="0" applyNumberFormat="1" applyFont="1" applyBorder="1"/>
    <xf numFmtId="0" fontId="2" fillId="12" borderId="1" xfId="0" applyFont="1" applyFill="1" applyBorder="1"/>
    <xf numFmtId="165" fontId="2" fillId="12" borderId="1" xfId="1" applyNumberFormat="1" applyFont="1" applyFill="1" applyBorder="1"/>
    <xf numFmtId="44" fontId="2" fillId="12" borderId="9" xfId="0" applyNumberFormat="1" applyFont="1" applyFill="1" applyBorder="1"/>
    <xf numFmtId="43" fontId="1" fillId="0" borderId="1" xfId="1" applyFont="1" applyFill="1" applyBorder="1"/>
    <xf numFmtId="43" fontId="3" fillId="0" borderId="1" xfId="1" applyFont="1" applyBorder="1"/>
    <xf numFmtId="43" fontId="41" fillId="2" borderId="1" xfId="1" applyFont="1" applyFill="1" applyBorder="1"/>
    <xf numFmtId="43" fontId="3" fillId="2" borderId="1" xfId="1" applyFont="1" applyFill="1" applyBorder="1"/>
    <xf numFmtId="43" fontId="3" fillId="0" borderId="1" xfId="1" applyFont="1" applyFill="1" applyBorder="1"/>
    <xf numFmtId="43" fontId="41" fillId="0" borderId="0" xfId="1" applyFont="1" applyFill="1" applyBorder="1"/>
    <xf numFmtId="43" fontId="3" fillId="0" borderId="0" xfId="1" applyFont="1" applyFill="1" applyBorder="1"/>
    <xf numFmtId="43" fontId="42" fillId="0" borderId="0" xfId="1" applyFont="1" applyFill="1" applyBorder="1"/>
    <xf numFmtId="43" fontId="1" fillId="0" borderId="0" xfId="1" applyFont="1" applyFill="1" applyBorder="1"/>
    <xf numFmtId="43" fontId="3" fillId="0" borderId="0" xfId="1" applyFont="1" applyBorder="1"/>
    <xf numFmtId="43" fontId="43" fillId="2" borderId="0" xfId="1" applyFont="1" applyFill="1" applyBorder="1" applyAlignment="1">
      <alignment horizontal="center"/>
    </xf>
    <xf numFmtId="43" fontId="13" fillId="2" borderId="0" xfId="1" applyFont="1" applyFill="1" applyBorder="1" applyAlignment="1">
      <alignment horizontal="center"/>
    </xf>
    <xf numFmtId="43" fontId="3" fillId="2" borderId="0" xfId="1" applyFont="1" applyFill="1" applyBorder="1"/>
    <xf numFmtId="43" fontId="41" fillId="0" borderId="1" xfId="1" applyFont="1" applyFill="1" applyBorder="1" applyAlignment="1">
      <alignment wrapText="1"/>
    </xf>
    <xf numFmtId="43" fontId="11" fillId="0" borderId="1" xfId="1" applyFont="1" applyBorder="1"/>
    <xf numFmtId="43" fontId="44" fillId="0" borderId="1" xfId="1" applyFont="1" applyBorder="1"/>
    <xf numFmtId="43" fontId="14" fillId="0" borderId="1" xfId="1" applyFont="1" applyBorder="1"/>
    <xf numFmtId="43" fontId="45" fillId="0" borderId="1" xfId="1" applyFont="1" applyBorder="1"/>
    <xf numFmtId="43" fontId="11" fillId="0" borderId="1" xfId="1" applyFont="1" applyFill="1" applyBorder="1"/>
    <xf numFmtId="44" fontId="18" fillId="12" borderId="21" xfId="2" applyFont="1" applyFill="1" applyBorder="1" applyProtection="1"/>
    <xf numFmtId="44" fontId="2" fillId="12" borderId="21" xfId="2" applyFont="1" applyFill="1" applyBorder="1" applyProtection="1">
      <protection locked="0"/>
    </xf>
    <xf numFmtId="44" fontId="2" fillId="12" borderId="21" xfId="2" applyFont="1" applyFill="1" applyBorder="1" applyProtection="1"/>
    <xf numFmtId="0" fontId="24" fillId="0" borderId="23" xfId="0" applyFont="1" applyBorder="1"/>
    <xf numFmtId="44" fontId="46" fillId="12" borderId="21" xfId="2" applyFont="1" applyFill="1" applyBorder="1" applyProtection="1">
      <protection locked="0"/>
    </xf>
    <xf numFmtId="0" fontId="11" fillId="0" borderId="3" xfId="0" applyFont="1" applyBorder="1"/>
    <xf numFmtId="0" fontId="11" fillId="0" borderId="6" xfId="0" applyFont="1" applyBorder="1"/>
    <xf numFmtId="0" fontId="18" fillId="5" borderId="3" xfId="0" applyFont="1" applyFill="1" applyBorder="1"/>
    <xf numFmtId="165" fontId="14" fillId="0" borderId="8" xfId="1" applyNumberFormat="1" applyFont="1" applyBorder="1"/>
    <xf numFmtId="165" fontId="14" fillId="0" borderId="9" xfId="1" applyNumberFormat="1" applyFont="1" applyBorder="1"/>
    <xf numFmtId="165" fontId="14" fillId="0" borderId="1" xfId="1" applyNumberFormat="1" applyFont="1" applyBorder="1"/>
    <xf numFmtId="0" fontId="11" fillId="0" borderId="27" xfId="0" applyFont="1" applyBorder="1"/>
    <xf numFmtId="164" fontId="1" fillId="3" borderId="1" xfId="0" applyNumberFormat="1" applyFont="1" applyFill="1" applyBorder="1" applyAlignment="1" applyProtection="1">
      <alignment horizontal="left"/>
      <protection locked="0"/>
    </xf>
    <xf numFmtId="0" fontId="29" fillId="0" borderId="1" xfId="0" applyFont="1" applyBorder="1" applyProtection="1">
      <protection locked="0"/>
    </xf>
    <xf numFmtId="0" fontId="1" fillId="15" borderId="1" xfId="0" applyFont="1" applyFill="1" applyBorder="1" applyAlignment="1" applyProtection="1">
      <alignment horizontal="center"/>
      <protection locked="0"/>
    </xf>
    <xf numFmtId="43" fontId="42" fillId="0" borderId="1" xfId="1" applyFont="1" applyFill="1" applyBorder="1" applyProtection="1">
      <protection locked="0"/>
    </xf>
    <xf numFmtId="43" fontId="1" fillId="0" borderId="1" xfId="1" applyFont="1" applyFill="1" applyBorder="1" applyProtection="1">
      <protection locked="0"/>
    </xf>
    <xf numFmtId="0" fontId="29" fillId="0" borderId="1" xfId="0" applyFont="1" applyFill="1" applyBorder="1" applyProtection="1">
      <protection locked="0"/>
    </xf>
    <xf numFmtId="0" fontId="1" fillId="0" borderId="1" xfId="0" applyFont="1" applyFill="1" applyBorder="1" applyProtection="1">
      <protection locked="0"/>
    </xf>
    <xf numFmtId="43" fontId="3" fillId="0" borderId="1" xfId="1" applyFont="1" applyFill="1" applyBorder="1" applyProtection="1">
      <protection locked="0"/>
    </xf>
    <xf numFmtId="164" fontId="1" fillId="4" borderId="1" xfId="0" applyNumberFormat="1" applyFont="1" applyFill="1" applyBorder="1" applyAlignment="1" applyProtection="1">
      <alignment horizontal="left"/>
      <protection locked="0"/>
    </xf>
    <xf numFmtId="0" fontId="24" fillId="0" borderId="1" xfId="0" applyFont="1" applyFill="1" applyBorder="1" applyProtection="1">
      <protection locked="0"/>
    </xf>
    <xf numFmtId="164" fontId="1" fillId="8" borderId="1" xfId="0" applyNumberFormat="1" applyFont="1" applyFill="1" applyBorder="1" applyAlignment="1" applyProtection="1">
      <alignment horizontal="left"/>
      <protection locked="0"/>
    </xf>
    <xf numFmtId="164" fontId="1" fillId="9" borderId="1" xfId="0" applyNumberFormat="1" applyFont="1" applyFill="1" applyBorder="1" applyAlignment="1" applyProtection="1">
      <alignment horizontal="left"/>
      <protection locked="0"/>
    </xf>
    <xf numFmtId="164" fontId="1" fillId="10" borderId="1" xfId="0" applyNumberFormat="1" applyFont="1" applyFill="1" applyBorder="1" applyAlignment="1" applyProtection="1">
      <alignment horizontal="left"/>
      <protection locked="0"/>
    </xf>
    <xf numFmtId="164" fontId="1" fillId="11" borderId="1" xfId="0" applyNumberFormat="1" applyFont="1" applyFill="1" applyBorder="1" applyAlignment="1" applyProtection="1">
      <alignment horizontal="left"/>
      <protection locked="0"/>
    </xf>
    <xf numFmtId="164" fontId="1" fillId="13" borderId="1" xfId="0" applyNumberFormat="1" applyFont="1" applyFill="1" applyBorder="1" applyAlignment="1" applyProtection="1">
      <alignment horizontal="left"/>
      <protection locked="0"/>
    </xf>
    <xf numFmtId="40" fontId="11" fillId="12" borderId="21" xfId="0" applyNumberFormat="1" applyFont="1" applyFill="1" applyBorder="1" applyProtection="1">
      <protection locked="0"/>
    </xf>
    <xf numFmtId="43" fontId="3" fillId="0" borderId="28" xfId="1" applyFont="1" applyBorder="1"/>
    <xf numFmtId="40" fontId="41" fillId="12" borderId="21" xfId="0" applyNumberFormat="1" applyFont="1" applyFill="1" applyBorder="1" applyProtection="1">
      <protection locked="0"/>
    </xf>
    <xf numFmtId="0" fontId="2" fillId="0" borderId="29" xfId="0" applyFont="1" applyBorder="1"/>
    <xf numFmtId="169" fontId="14" fillId="0" borderId="30" xfId="2" applyNumberFormat="1" applyFont="1" applyBorder="1"/>
    <xf numFmtId="165" fontId="14" fillId="0" borderId="30" xfId="1" applyNumberFormat="1" applyFont="1" applyBorder="1"/>
    <xf numFmtId="168" fontId="11" fillId="0" borderId="31" xfId="0" applyNumberFormat="1" applyFont="1" applyBorder="1" applyAlignment="1">
      <alignment horizontal="center"/>
    </xf>
    <xf numFmtId="167" fontId="11" fillId="0" borderId="32" xfId="0" applyNumberFormat="1" applyFont="1" applyBorder="1" applyAlignment="1">
      <alignment horizontal="center"/>
    </xf>
    <xf numFmtId="165" fontId="11" fillId="12" borderId="33" xfId="1" applyNumberFormat="1" applyFont="1" applyFill="1" applyBorder="1"/>
    <xf numFmtId="165" fontId="14" fillId="0" borderId="28" xfId="1" applyNumberFormat="1" applyFont="1" applyBorder="1"/>
    <xf numFmtId="165" fontId="14" fillId="0" borderId="34" xfId="1" applyNumberFormat="1" applyFont="1" applyBorder="1"/>
    <xf numFmtId="165" fontId="11" fillId="5" borderId="8" xfId="1" applyNumberFormat="1" applyFont="1" applyFill="1" applyBorder="1"/>
    <xf numFmtId="165" fontId="11" fillId="5" borderId="1" xfId="1" applyNumberFormat="1" applyFont="1" applyFill="1" applyBorder="1"/>
    <xf numFmtId="165" fontId="11" fillId="5" borderId="9" xfId="1" applyNumberFormat="1" applyFont="1" applyFill="1" applyBorder="1"/>
    <xf numFmtId="165" fontId="11" fillId="2" borderId="8" xfId="1" applyNumberFormat="1" applyFont="1" applyFill="1" applyBorder="1"/>
    <xf numFmtId="165" fontId="11" fillId="2" borderId="1" xfId="1" applyNumberFormat="1" applyFont="1" applyFill="1" applyBorder="1"/>
    <xf numFmtId="165" fontId="11" fillId="2" borderId="9" xfId="1" applyNumberFormat="1" applyFont="1" applyFill="1" applyBorder="1"/>
    <xf numFmtId="165" fontId="11" fillId="0" borderId="8" xfId="1" applyNumberFormat="1" applyFont="1" applyBorder="1"/>
    <xf numFmtId="165" fontId="11" fillId="0" borderId="1" xfId="1" applyNumberFormat="1" applyFont="1" applyBorder="1"/>
    <xf numFmtId="165" fontId="11" fillId="0" borderId="9" xfId="1" applyNumberFormat="1" applyFont="1" applyBorder="1"/>
    <xf numFmtId="165" fontId="11" fillId="6" borderId="8" xfId="1" applyNumberFormat="1" applyFont="1" applyFill="1" applyBorder="1"/>
    <xf numFmtId="165" fontId="11" fillId="6" borderId="1" xfId="1" applyNumberFormat="1" applyFont="1" applyFill="1" applyBorder="1"/>
    <xf numFmtId="165" fontId="11" fillId="6" borderId="9" xfId="1" applyNumberFormat="1" applyFont="1" applyFill="1" applyBorder="1"/>
    <xf numFmtId="165" fontId="31" fillId="7" borderId="8" xfId="1" applyNumberFormat="1" applyFont="1" applyFill="1" applyBorder="1" applyProtection="1">
      <protection locked="0"/>
    </xf>
    <xf numFmtId="165" fontId="31" fillId="7" borderId="1" xfId="1" applyNumberFormat="1" applyFont="1" applyFill="1" applyBorder="1" applyProtection="1">
      <protection locked="0"/>
    </xf>
    <xf numFmtId="165" fontId="34" fillId="7" borderId="9" xfId="1" applyNumberFormat="1" applyFont="1" applyFill="1" applyBorder="1" applyProtection="1">
      <protection locked="0"/>
    </xf>
    <xf numFmtId="165" fontId="0" fillId="0" borderId="35" xfId="1" applyNumberFormat="1" applyFont="1" applyBorder="1"/>
    <xf numFmtId="165" fontId="0" fillId="0" borderId="36" xfId="1" applyNumberFormat="1" applyFont="1" applyBorder="1"/>
    <xf numFmtId="165" fontId="0" fillId="0" borderId="20" xfId="1" applyNumberFormat="1" applyFont="1" applyBorder="1"/>
    <xf numFmtId="164" fontId="3" fillId="11" borderId="1" xfId="0" applyNumberFormat="1" applyFont="1" applyFill="1" applyBorder="1" applyAlignment="1" applyProtection="1">
      <alignment horizontal="left"/>
      <protection locked="0"/>
    </xf>
    <xf numFmtId="0" fontId="3" fillId="2" borderId="1" xfId="0" applyFont="1" applyFill="1" applyBorder="1" applyAlignment="1" applyProtection="1">
      <alignment horizontal="right"/>
      <protection locked="0"/>
    </xf>
    <xf numFmtId="0" fontId="1" fillId="2" borderId="1" xfId="0" applyFont="1" applyFill="1" applyBorder="1" applyAlignment="1" applyProtection="1">
      <alignment horizontal="center"/>
      <protection locked="0"/>
    </xf>
    <xf numFmtId="43" fontId="41" fillId="2" borderId="1" xfId="1" applyFont="1" applyFill="1" applyBorder="1" applyProtection="1">
      <protection locked="0"/>
    </xf>
    <xf numFmtId="43" fontId="3" fillId="2" borderId="1" xfId="1" applyFont="1" applyFill="1" applyBorder="1" applyProtection="1">
      <protection locked="0"/>
    </xf>
    <xf numFmtId="0" fontId="0" fillId="0" borderId="0" xfId="0" applyProtection="1">
      <protection locked="0"/>
    </xf>
    <xf numFmtId="164" fontId="3" fillId="4" borderId="1" xfId="0" applyNumberFormat="1" applyFont="1" applyFill="1" applyBorder="1" applyAlignment="1" applyProtection="1">
      <alignment horizontal="left"/>
      <protection locked="0"/>
    </xf>
    <xf numFmtId="0" fontId="0" fillId="0" borderId="0" xfId="0" applyFill="1" applyProtection="1">
      <protection locked="0"/>
    </xf>
    <xf numFmtId="44" fontId="46" fillId="12" borderId="37" xfId="2" applyFont="1" applyFill="1" applyBorder="1" applyProtection="1">
      <protection locked="0"/>
    </xf>
    <xf numFmtId="0" fontId="0" fillId="0" borderId="38" xfId="0" applyBorder="1"/>
    <xf numFmtId="0" fontId="18" fillId="0" borderId="28" xfId="0" applyFont="1" applyBorder="1"/>
    <xf numFmtId="0" fontId="0" fillId="0" borderId="28" xfId="0" applyBorder="1"/>
    <xf numFmtId="44" fontId="16" fillId="0" borderId="28" xfId="2" applyFont="1" applyBorder="1"/>
    <xf numFmtId="0" fontId="0" fillId="0" borderId="34" xfId="0" applyBorder="1"/>
    <xf numFmtId="0" fontId="14" fillId="0" borderId="39" xfId="0" applyFont="1" applyBorder="1"/>
    <xf numFmtId="0" fontId="14" fillId="0" borderId="40" xfId="0" applyFont="1" applyBorder="1"/>
    <xf numFmtId="169" fontId="20" fillId="0" borderId="1" xfId="2" applyNumberFormat="1" applyFont="1" applyBorder="1" applyAlignment="1">
      <alignment horizontal="left"/>
    </xf>
    <xf numFmtId="169" fontId="18" fillId="0" borderId="1" xfId="2" applyNumberFormat="1" applyFont="1" applyBorder="1"/>
    <xf numFmtId="169" fontId="14" fillId="0" borderId="1" xfId="2" applyNumberFormat="1" applyFont="1" applyBorder="1" applyAlignment="1">
      <alignment horizontal="left"/>
    </xf>
    <xf numFmtId="0" fontId="14" fillId="0" borderId="40" xfId="0" applyFont="1" applyBorder="1" applyAlignment="1">
      <alignment wrapText="1"/>
    </xf>
    <xf numFmtId="0" fontId="32" fillId="0" borderId="40" xfId="0" applyFont="1" applyBorder="1" applyAlignment="1">
      <alignment horizontal="center" wrapText="1"/>
    </xf>
    <xf numFmtId="0" fontId="11" fillId="0" borderId="40" xfId="0" applyFont="1" applyBorder="1" applyAlignment="1">
      <alignment wrapText="1"/>
    </xf>
    <xf numFmtId="0" fontId="11" fillId="0" borderId="41" xfId="0" applyFont="1" applyBorder="1" applyAlignment="1">
      <alignment horizontal="center" wrapText="1"/>
    </xf>
    <xf numFmtId="0" fontId="11" fillId="14" borderId="1" xfId="0" applyFont="1" applyFill="1" applyBorder="1" applyAlignment="1">
      <alignment horizontal="left"/>
    </xf>
    <xf numFmtId="169" fontId="33" fillId="14" borderId="1" xfId="2" applyNumberFormat="1" applyFont="1" applyFill="1" applyBorder="1" applyAlignment="1">
      <alignment horizontal="left"/>
    </xf>
    <xf numFmtId="44" fontId="11" fillId="14" borderId="9" xfId="2" applyFont="1" applyFill="1" applyBorder="1"/>
    <xf numFmtId="0" fontId="14" fillId="14" borderId="1" xfId="0" applyFont="1" applyFill="1" applyBorder="1"/>
    <xf numFmtId="0" fontId="11" fillId="0" borderId="1" xfId="0" applyFont="1" applyBorder="1" applyAlignment="1">
      <alignment horizontal="left"/>
    </xf>
    <xf numFmtId="44" fontId="11" fillId="0" borderId="1" xfId="2" applyFont="1" applyBorder="1"/>
    <xf numFmtId="0" fontId="11" fillId="5" borderId="1" xfId="0" applyFont="1" applyFill="1" applyBorder="1" applyAlignment="1">
      <alignment horizontal="left"/>
    </xf>
    <xf numFmtId="0" fontId="14" fillId="5" borderId="1" xfId="0" applyFont="1" applyFill="1" applyBorder="1"/>
    <xf numFmtId="169" fontId="14" fillId="5" borderId="1" xfId="2" applyNumberFormat="1" applyFont="1" applyFill="1" applyBorder="1" applyAlignment="1">
      <alignment horizontal="left"/>
    </xf>
    <xf numFmtId="44" fontId="14" fillId="5" borderId="1" xfId="2" applyFont="1" applyFill="1" applyBorder="1"/>
    <xf numFmtId="44" fontId="11" fillId="5" borderId="9" xfId="2" applyFont="1" applyFill="1" applyBorder="1"/>
    <xf numFmtId="165" fontId="14" fillId="0" borderId="1" xfId="0" applyNumberFormat="1" applyFont="1" applyBorder="1"/>
    <xf numFmtId="0" fontId="11" fillId="12" borderId="1" xfId="0" applyFont="1" applyFill="1" applyBorder="1"/>
    <xf numFmtId="169" fontId="11" fillId="12" borderId="1" xfId="2" applyNumberFormat="1" applyFont="1" applyFill="1" applyBorder="1"/>
    <xf numFmtId="165" fontId="11" fillId="12" borderId="1" xfId="1" applyNumberFormat="1" applyFont="1" applyFill="1" applyBorder="1"/>
    <xf numFmtId="44" fontId="11" fillId="12" borderId="9" xfId="0" applyNumberFormat="1" applyFont="1" applyFill="1" applyBorder="1"/>
    <xf numFmtId="0" fontId="14" fillId="0" borderId="25" xfId="0" applyFont="1" applyBorder="1"/>
    <xf numFmtId="0" fontId="14" fillId="0" borderId="25" xfId="0" applyFont="1" applyFill="1" applyBorder="1"/>
    <xf numFmtId="169" fontId="14" fillId="0" borderId="25" xfId="2" applyNumberFormat="1" applyFont="1" applyFill="1" applyBorder="1"/>
    <xf numFmtId="165" fontId="14" fillId="0" borderId="25" xfId="1" applyNumberFormat="1" applyFont="1" applyFill="1" applyBorder="1"/>
    <xf numFmtId="0" fontId="14" fillId="0" borderId="26" xfId="0" applyFont="1" applyBorder="1"/>
    <xf numFmtId="169" fontId="14" fillId="14" borderId="1" xfId="2" applyNumberFormat="1" applyFont="1" applyFill="1" applyBorder="1"/>
    <xf numFmtId="169" fontId="11" fillId="14" borderId="9" xfId="2" applyNumberFormat="1" applyFont="1" applyFill="1" applyBorder="1"/>
    <xf numFmtId="169" fontId="14" fillId="5" borderId="1" xfId="0" applyNumberFormat="1" applyFont="1" applyFill="1" applyBorder="1"/>
    <xf numFmtId="0" fontId="11" fillId="0" borderId="9" xfId="0" applyFont="1" applyBorder="1"/>
    <xf numFmtId="0" fontId="47" fillId="0" borderId="9" xfId="0" applyFont="1" applyBorder="1" applyAlignment="1">
      <alignment horizontal="left"/>
    </xf>
    <xf numFmtId="169" fontId="14" fillId="0" borderId="1" xfId="2" applyNumberFormat="1" applyFont="1" applyBorder="1" applyProtection="1">
      <protection locked="0"/>
    </xf>
    <xf numFmtId="169" fontId="14" fillId="0" borderId="9" xfId="2" applyNumberFormat="1" applyFont="1" applyBorder="1" applyProtection="1">
      <protection locked="0"/>
    </xf>
    <xf numFmtId="169" fontId="14" fillId="0" borderId="1" xfId="2" applyNumberFormat="1" applyFont="1" applyBorder="1" applyAlignment="1" applyProtection="1">
      <alignment horizontal="left"/>
      <protection locked="0"/>
    </xf>
    <xf numFmtId="0" fontId="48" fillId="0" borderId="9" xfId="0" applyFont="1" applyBorder="1" applyAlignment="1">
      <alignment horizontal="left"/>
    </xf>
    <xf numFmtId="0" fontId="47" fillId="0" borderId="9" xfId="0" applyFont="1" applyBorder="1" applyAlignment="1">
      <alignment horizontal="center"/>
    </xf>
    <xf numFmtId="1" fontId="2" fillId="16" borderId="0" xfId="0" applyNumberFormat="1" applyFont="1" applyFill="1" applyBorder="1" applyAlignment="1">
      <alignment horizontal="left"/>
    </xf>
    <xf numFmtId="164" fontId="1" fillId="16" borderId="0" xfId="0" applyNumberFormat="1" applyFont="1" applyFill="1" applyBorder="1" applyAlignment="1">
      <alignment horizontal="left"/>
    </xf>
    <xf numFmtId="164" fontId="1" fillId="16" borderId="1" xfId="0" applyNumberFormat="1" applyFont="1" applyFill="1" applyBorder="1" applyAlignment="1" applyProtection="1">
      <alignment horizontal="left"/>
      <protection locked="0"/>
    </xf>
    <xf numFmtId="164" fontId="3" fillId="16" borderId="1" xfId="0" applyNumberFormat="1" applyFont="1" applyFill="1" applyBorder="1" applyAlignment="1">
      <alignment horizontal="left"/>
    </xf>
    <xf numFmtId="0" fontId="0" fillId="11" borderId="0" xfId="0" applyFill="1"/>
    <xf numFmtId="169" fontId="14" fillId="0" borderId="1" xfId="2" applyNumberFormat="1" applyFont="1" applyFill="1" applyBorder="1" applyProtection="1">
      <protection locked="0"/>
    </xf>
    <xf numFmtId="169" fontId="44" fillId="0" borderId="1" xfId="2" applyNumberFormat="1" applyFont="1" applyFill="1" applyBorder="1" applyProtection="1">
      <protection locked="0"/>
    </xf>
    <xf numFmtId="0" fontId="27" fillId="5" borderId="0" xfId="0" applyFont="1" applyFill="1" applyAlignment="1">
      <alignment horizontal="center"/>
    </xf>
    <xf numFmtId="0" fontId="26" fillId="5" borderId="0" xfId="0" applyFont="1" applyFill="1" applyAlignment="1">
      <alignment horizontal="center"/>
    </xf>
    <xf numFmtId="0" fontId="6" fillId="6" borderId="0" xfId="0" applyFont="1" applyFill="1" applyAlignment="1">
      <alignment horizontal="center"/>
    </xf>
    <xf numFmtId="0" fontId="8" fillId="6" borderId="0" xfId="0" applyFont="1" applyFill="1" applyAlignment="1">
      <alignment horizontal="center"/>
    </xf>
    <xf numFmtId="49" fontId="7" fillId="6" borderId="0" xfId="0" applyNumberFormat="1" applyFont="1" applyFill="1" applyAlignment="1">
      <alignment horizontal="center"/>
    </xf>
    <xf numFmtId="0" fontId="25" fillId="6" borderId="22" xfId="0" applyFont="1" applyFill="1" applyBorder="1" applyAlignment="1">
      <alignment horizontal="center"/>
    </xf>
    <xf numFmtId="0" fontId="25" fillId="6" borderId="0" xfId="0" applyFont="1" applyFill="1" applyBorder="1" applyAlignment="1">
      <alignment horizontal="center"/>
    </xf>
    <xf numFmtId="0" fontId="25" fillId="6" borderId="23" xfId="0" applyFont="1" applyFill="1" applyBorder="1" applyAlignment="1">
      <alignment horizontal="center"/>
    </xf>
    <xf numFmtId="0" fontId="27" fillId="6" borderId="22" xfId="0" applyFont="1" applyFill="1" applyBorder="1" applyAlignment="1">
      <alignment horizontal="center" wrapText="1"/>
    </xf>
    <xf numFmtId="0" fontId="27" fillId="6" borderId="0" xfId="0" applyFont="1" applyFill="1" applyBorder="1" applyAlignment="1">
      <alignment horizontal="center" wrapText="1"/>
    </xf>
    <xf numFmtId="0" fontId="27" fillId="6" borderId="23" xfId="0" applyFont="1" applyFill="1" applyBorder="1" applyAlignment="1">
      <alignment horizontal="center" wrapText="1"/>
    </xf>
    <xf numFmtId="0" fontId="2" fillId="4" borderId="22" xfId="0" applyFont="1" applyFill="1" applyBorder="1" applyAlignment="1">
      <alignment horizontal="center"/>
    </xf>
    <xf numFmtId="0" fontId="2" fillId="4" borderId="0" xfId="0" applyFont="1" applyFill="1" applyBorder="1" applyAlignment="1">
      <alignment horizontal="center"/>
    </xf>
    <xf numFmtId="0" fontId="2" fillId="4" borderId="23" xfId="0" applyFont="1" applyFill="1" applyBorder="1" applyAlignment="1">
      <alignment horizontal="center"/>
    </xf>
    <xf numFmtId="0" fontId="4" fillId="0" borderId="0" xfId="0" applyFont="1" applyFill="1" applyBorder="1" applyAlignment="1">
      <alignment horizontal="center"/>
    </xf>
    <xf numFmtId="0" fontId="28" fillId="14" borderId="16" xfId="0" applyFont="1" applyFill="1" applyBorder="1" applyAlignment="1">
      <alignment horizontal="center"/>
    </xf>
    <xf numFmtId="0" fontId="28" fillId="14" borderId="17" xfId="0" applyFont="1" applyFill="1" applyBorder="1" applyAlignment="1">
      <alignment horizontal="center"/>
    </xf>
    <xf numFmtId="0" fontId="28" fillId="14" borderId="42" xfId="0" applyFont="1" applyFill="1" applyBorder="1" applyAlignment="1">
      <alignment horizontal="center"/>
    </xf>
    <xf numFmtId="0" fontId="18" fillId="14" borderId="18" xfId="0" applyFont="1" applyFill="1" applyBorder="1" applyAlignment="1">
      <alignment horizontal="center"/>
    </xf>
    <xf numFmtId="0" fontId="18" fillId="14" borderId="0" xfId="0" applyFont="1" applyFill="1" applyBorder="1" applyAlignment="1">
      <alignment horizontal="center"/>
    </xf>
    <xf numFmtId="0" fontId="18" fillId="14" borderId="43" xfId="0" applyFont="1" applyFill="1" applyBorder="1" applyAlignment="1">
      <alignment horizontal="center"/>
    </xf>
    <xf numFmtId="49" fontId="18" fillId="14" borderId="18" xfId="0" applyNumberFormat="1" applyFont="1" applyFill="1" applyBorder="1" applyAlignment="1">
      <alignment horizontal="center"/>
    </xf>
    <xf numFmtId="49" fontId="18" fillId="14" borderId="0" xfId="0" applyNumberFormat="1" applyFont="1" applyFill="1" applyBorder="1" applyAlignment="1">
      <alignment horizontal="center"/>
    </xf>
    <xf numFmtId="49" fontId="18" fillId="14" borderId="43" xfId="0" applyNumberFormat="1" applyFont="1" applyFill="1" applyBorder="1" applyAlignment="1">
      <alignment horizontal="center"/>
    </xf>
    <xf numFmtId="0" fontId="4" fillId="0" borderId="17" xfId="0" applyFont="1" applyFill="1" applyBorder="1" applyAlignment="1">
      <alignment horizontal="center"/>
    </xf>
  </cellXfs>
  <cellStyles count="5">
    <cellStyle name="Comma" xfId="1" builtinId="3"/>
    <cellStyle name="Currency" xfId="2" builtinId="4"/>
    <cellStyle name="Hyperlink" xfId="3" builtinId="8"/>
    <cellStyle name="Normal" xfId="0" builtinId="0"/>
    <cellStyle name="Normal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9525</xdr:rowOff>
    </xdr:from>
    <xdr:to>
      <xdr:col>6</xdr:col>
      <xdr:colOff>590550</xdr:colOff>
      <xdr:row>22</xdr:row>
      <xdr:rowOff>66675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19125" y="1541145"/>
          <a:ext cx="3629025" cy="290703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a:solidFill>
                <a:schemeClr val="dk1"/>
              </a:solidFill>
              <a:latin typeface="Georgia" pitchFamily="18" charset="0"/>
              <a:ea typeface="+mn-ea"/>
              <a:cs typeface="+mn-cs"/>
            </a:rPr>
            <a:t>This</a:t>
          </a:r>
          <a:r>
            <a:rPr lang="en-US" sz="1200" baseline="0">
              <a:solidFill>
                <a:schemeClr val="dk1"/>
              </a:solidFill>
              <a:latin typeface="Georgia" pitchFamily="18" charset="0"/>
              <a:ea typeface="+mn-ea"/>
              <a:cs typeface="+mn-cs"/>
            </a:rPr>
            <a:t> is my  "automatic" </a:t>
          </a:r>
          <a:r>
            <a:rPr lang="en-US" sz="1200">
              <a:solidFill>
                <a:schemeClr val="dk1"/>
              </a:solidFill>
              <a:latin typeface="Georgia" pitchFamily="18" charset="0"/>
              <a:ea typeface="+mn-ea"/>
              <a:cs typeface="+mn-cs"/>
            </a:rPr>
            <a:t> regular accounting workbook.  It</a:t>
          </a:r>
          <a:r>
            <a:rPr lang="en-US" sz="1200" baseline="0">
              <a:solidFill>
                <a:schemeClr val="dk1"/>
              </a:solidFill>
              <a:latin typeface="Georgia" pitchFamily="18" charset="0"/>
              <a:ea typeface="+mn-ea"/>
              <a:cs typeface="+mn-cs"/>
            </a:rPr>
            <a:t> is set up for 1 general fund. </a:t>
          </a:r>
          <a:endParaRPr lang="en-US" sz="1200">
            <a:latin typeface="Georgia" pitchFamily="18" charset="0"/>
          </a:endParaRPr>
        </a:p>
        <a:p>
          <a:endParaRPr lang="en-US" sz="1200">
            <a:solidFill>
              <a:schemeClr val="dk1"/>
            </a:solidFill>
            <a:latin typeface="Georgia" pitchFamily="18" charset="0"/>
            <a:ea typeface="+mn-ea"/>
            <a:cs typeface="+mn-cs"/>
          </a:endParaRPr>
        </a:p>
        <a:p>
          <a:r>
            <a:rPr lang="en-US" sz="1200">
              <a:solidFill>
                <a:schemeClr val="dk1"/>
              </a:solidFill>
              <a:latin typeface="Georgia" pitchFamily="18" charset="0"/>
              <a:ea typeface="+mn-ea"/>
              <a:cs typeface="+mn-cs"/>
            </a:rPr>
            <a:t>It consists of  a chart of accounts,</a:t>
          </a:r>
          <a:r>
            <a:rPr lang="en-US" sz="1200" baseline="0">
              <a:solidFill>
                <a:schemeClr val="dk1"/>
              </a:solidFill>
              <a:latin typeface="Georgia" pitchFamily="18" charset="0"/>
              <a:ea typeface="+mn-ea"/>
              <a:cs typeface="+mn-cs"/>
            </a:rPr>
            <a:t> </a:t>
          </a:r>
          <a:r>
            <a:rPr lang="en-US" sz="1200">
              <a:solidFill>
                <a:schemeClr val="dk1"/>
              </a:solidFill>
              <a:latin typeface="Georgia" pitchFamily="18" charset="0"/>
              <a:ea typeface="+mn-ea"/>
              <a:cs typeface="+mn-cs"/>
            </a:rPr>
            <a:t>monthly general ledgers, cash flow, budget to actual,</a:t>
          </a:r>
          <a:r>
            <a:rPr lang="en-US" sz="1200" baseline="0">
              <a:solidFill>
                <a:schemeClr val="dk1"/>
              </a:solidFill>
              <a:latin typeface="Georgia" pitchFamily="18" charset="0"/>
              <a:ea typeface="+mn-ea"/>
              <a:cs typeface="+mn-cs"/>
            </a:rPr>
            <a:t> </a:t>
          </a:r>
          <a:r>
            <a:rPr lang="en-US" sz="1200">
              <a:solidFill>
                <a:schemeClr val="dk1"/>
              </a:solidFill>
              <a:latin typeface="Georgia" pitchFamily="18" charset="0"/>
              <a:ea typeface="+mn-ea"/>
              <a:cs typeface="+mn-cs"/>
            </a:rPr>
            <a:t> monthly and</a:t>
          </a:r>
          <a:r>
            <a:rPr lang="en-US" sz="1200" baseline="0">
              <a:solidFill>
                <a:schemeClr val="dk1"/>
              </a:solidFill>
              <a:latin typeface="Georgia" pitchFamily="18" charset="0"/>
              <a:ea typeface="+mn-ea"/>
              <a:cs typeface="+mn-cs"/>
            </a:rPr>
            <a:t> </a:t>
          </a:r>
          <a:r>
            <a:rPr lang="en-US" sz="1200">
              <a:solidFill>
                <a:schemeClr val="dk1"/>
              </a:solidFill>
              <a:latin typeface="Georgia" pitchFamily="18" charset="0"/>
              <a:ea typeface="+mn-ea"/>
              <a:cs typeface="+mn-cs"/>
            </a:rPr>
            <a:t>  quarterly P&amp;L reports. </a:t>
          </a:r>
          <a:endParaRPr lang="en-US" sz="1200">
            <a:latin typeface="Georgia" pitchFamily="18" charset="0"/>
          </a:endParaRPr>
        </a:p>
        <a:p>
          <a:endParaRPr lang="en-US" sz="1200">
            <a:solidFill>
              <a:schemeClr val="dk1"/>
            </a:solidFill>
            <a:latin typeface="Georgia" pitchFamily="18" charset="0"/>
            <a:ea typeface="+mn-ea"/>
            <a:cs typeface="+mn-cs"/>
          </a:endParaRPr>
        </a:p>
        <a:p>
          <a:r>
            <a:rPr lang="en-US" sz="1200">
              <a:solidFill>
                <a:schemeClr val="dk1"/>
              </a:solidFill>
              <a:latin typeface="Georgia" pitchFamily="18" charset="0"/>
              <a:ea typeface="+mn-ea"/>
              <a:cs typeface="+mn-cs"/>
            </a:rPr>
            <a:t>The reports</a:t>
          </a:r>
          <a:r>
            <a:rPr lang="en-US" sz="1200" baseline="0">
              <a:solidFill>
                <a:schemeClr val="dk1"/>
              </a:solidFill>
              <a:latin typeface="Georgia" pitchFamily="18" charset="0"/>
              <a:ea typeface="+mn-ea"/>
              <a:cs typeface="+mn-cs"/>
            </a:rPr>
            <a:t> are </a:t>
          </a:r>
          <a:r>
            <a:rPr lang="en-US" sz="1200">
              <a:solidFill>
                <a:schemeClr val="dk1"/>
              </a:solidFill>
              <a:latin typeface="Georgia" pitchFamily="18" charset="0"/>
              <a:ea typeface="+mn-ea"/>
              <a:cs typeface="+mn-cs"/>
            </a:rPr>
            <a:t>“view only” sheets. </a:t>
          </a:r>
          <a:r>
            <a:rPr lang="en-US" sz="1200" i="1">
              <a:solidFill>
                <a:schemeClr val="dk1"/>
              </a:solidFill>
              <a:latin typeface="Georgia" pitchFamily="18" charset="0"/>
              <a:ea typeface="+mn-ea"/>
              <a:cs typeface="+mn-cs"/>
            </a:rPr>
            <a:t>(A view-only sheet is a</a:t>
          </a:r>
          <a:r>
            <a:rPr lang="en-US" sz="1200" i="1" baseline="0">
              <a:solidFill>
                <a:schemeClr val="dk1"/>
              </a:solidFill>
              <a:latin typeface="Georgia" pitchFamily="18" charset="0"/>
              <a:ea typeface="+mn-ea"/>
              <a:cs typeface="+mn-cs"/>
            </a:rPr>
            <a:t> worksheet </a:t>
          </a:r>
          <a:r>
            <a:rPr lang="en-US" sz="1200" i="1">
              <a:solidFill>
                <a:schemeClr val="dk1"/>
              </a:solidFill>
              <a:latin typeface="Georgia" pitchFamily="18" charset="0"/>
              <a:ea typeface="+mn-ea"/>
              <a:cs typeface="+mn-cs"/>
            </a:rPr>
            <a:t>that contains formulas that</a:t>
          </a:r>
          <a:r>
            <a:rPr lang="en-US" sz="1200" i="1" baseline="0">
              <a:solidFill>
                <a:schemeClr val="dk1"/>
              </a:solidFill>
              <a:latin typeface="Georgia" pitchFamily="18" charset="0"/>
              <a:ea typeface="+mn-ea"/>
              <a:cs typeface="+mn-cs"/>
            </a:rPr>
            <a:t> </a:t>
          </a:r>
          <a:r>
            <a:rPr lang="en-US" sz="1200" i="1">
              <a:solidFill>
                <a:schemeClr val="dk1"/>
              </a:solidFill>
              <a:latin typeface="Georgia" pitchFamily="18" charset="0"/>
              <a:ea typeface="+mn-ea"/>
              <a:cs typeface="+mn-cs"/>
            </a:rPr>
            <a:t>will automatically pull data over from other sheets.)</a:t>
          </a:r>
          <a:r>
            <a:rPr lang="en-US" sz="1200">
              <a:solidFill>
                <a:schemeClr val="dk1"/>
              </a:solidFill>
              <a:latin typeface="Georgia" pitchFamily="18" charset="0"/>
              <a:ea typeface="+mn-ea"/>
              <a:cs typeface="+mn-cs"/>
            </a:rPr>
            <a:t> </a:t>
          </a:r>
          <a:endParaRPr lang="en-US" sz="1200">
            <a:latin typeface="Georgia" pitchFamily="18" charset="0"/>
          </a:endParaRPr>
        </a:p>
        <a:p>
          <a:endParaRPr lang="en-US" sz="1200">
            <a:solidFill>
              <a:schemeClr val="dk1"/>
            </a:solidFill>
            <a:latin typeface="Georgia" pitchFamily="18" charset="0"/>
            <a:ea typeface="+mn-ea"/>
            <a:cs typeface="+mn-cs"/>
          </a:endParaRPr>
        </a:p>
        <a:p>
          <a:r>
            <a:rPr lang="en-US" sz="1200">
              <a:solidFill>
                <a:schemeClr val="dk1"/>
              </a:solidFill>
              <a:latin typeface="Georgia" pitchFamily="18" charset="0"/>
              <a:ea typeface="+mn-ea"/>
              <a:cs typeface="+mn-cs"/>
            </a:rPr>
            <a:t>You</a:t>
          </a:r>
          <a:r>
            <a:rPr lang="en-US" sz="1200" baseline="0">
              <a:solidFill>
                <a:schemeClr val="dk1"/>
              </a:solidFill>
              <a:latin typeface="Georgia" pitchFamily="18" charset="0"/>
              <a:ea typeface="+mn-ea"/>
              <a:cs typeface="+mn-cs"/>
            </a:rPr>
            <a:t>  will ONLY be entering data into the monthly general ledgers. All that data will "automatically" carry over to all reports.</a:t>
          </a:r>
          <a:r>
            <a:rPr lang="en-US" sz="1200">
              <a:solidFill>
                <a:schemeClr val="dk1"/>
              </a:solidFill>
              <a:latin typeface="Georgia" pitchFamily="18" charset="0"/>
              <a:ea typeface="+mn-ea"/>
              <a:cs typeface="+mn-cs"/>
            </a:rPr>
            <a:t> </a:t>
          </a:r>
          <a:endParaRPr lang="en-US" sz="1200">
            <a:latin typeface="Georgia" pitchFamily="18" charset="0"/>
          </a:endParaRPr>
        </a:p>
        <a:p>
          <a:endParaRPr lang="en-US" sz="1100"/>
        </a:p>
      </xdr:txBody>
    </xdr:sp>
    <xdr:clientData/>
  </xdr:twoCellAnchor>
  <xdr:twoCellAnchor>
    <xdr:from>
      <xdr:col>7</xdr:col>
      <xdr:colOff>209550</xdr:colOff>
      <xdr:row>1</xdr:row>
      <xdr:rowOff>314325</xdr:rowOff>
    </xdr:from>
    <xdr:to>
      <xdr:col>9</xdr:col>
      <xdr:colOff>409575</xdr:colOff>
      <xdr:row>41</xdr:row>
      <xdr:rowOff>9525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76750" y="476250"/>
          <a:ext cx="4629150" cy="697230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Note: The</a:t>
          </a:r>
          <a:r>
            <a:rPr lang="en-US" sz="1400" baseline="0"/>
            <a:t> entire package has been re-worked. As before the only place that data can be entered is in the GL Worksheets for the respective month that the transaction was incurred.</a:t>
          </a:r>
        </a:p>
        <a:p>
          <a:endParaRPr lang="en-US" sz="1400" baseline="0"/>
        </a:p>
        <a:p>
          <a:r>
            <a:rPr lang="en-US" sz="1400" baseline="0"/>
            <a:t>For the re-work several additional accounts are possible, but there are only 4 or 5 accounts that are not titled - one of these is for income. </a:t>
          </a:r>
        </a:p>
        <a:p>
          <a:endParaRPr lang="en-US" sz="1400" baseline="0"/>
        </a:p>
        <a:p>
          <a:r>
            <a:rPr lang="en-US" sz="1400" baseline="0"/>
            <a:t>In addition a spreadsheet was developed which summarizes all of the transactions for the year (Summary by month TAB).</a:t>
          </a:r>
        </a:p>
        <a:p>
          <a:endParaRPr lang="en-US" sz="1400" baseline="0"/>
        </a:p>
        <a:p>
          <a:r>
            <a:rPr lang="en-US" sz="1400" baseline="0"/>
            <a:t>Also everything is now driven off of the Chart of Accounts Tab that was added. If change description in the Chart it changes everywhere in the entire file. Similarly account numbers get transferred to the other sheets by just changing the Chart of Accounts spreadsheet.</a:t>
          </a:r>
        </a:p>
        <a:p>
          <a:endParaRPr lang="en-US" sz="1400" baseline="0"/>
        </a:p>
        <a:p>
          <a:r>
            <a:rPr lang="en-US" sz="1400" baseline="0"/>
            <a:t>Quarterly reports all reflect YTD numbers - not just numbers for that quarter.</a:t>
          </a:r>
        </a:p>
        <a:p>
          <a:endParaRPr lang="en-US" sz="1400" baseline="0"/>
        </a:p>
        <a:p>
          <a:r>
            <a:rPr lang="en-US" sz="1400" baseline="0"/>
            <a:t>Also added is the ability to reconcile with the Bank Statement.</a:t>
          </a:r>
        </a:p>
        <a:p>
          <a:endParaRPr lang="en-US" sz="1400" baseline="0"/>
        </a:p>
        <a:p>
          <a:r>
            <a:rPr lang="en-US" sz="1400" baseline="0"/>
            <a:t>Several GL Accounts were added, and all may not be needed. If you do not use, then I would just hide the ones not used, especially hiding them on the P&amp;L statements.</a:t>
          </a:r>
        </a:p>
        <a:p>
          <a:endParaRPr lang="en-US" sz="1400" baseline="0"/>
        </a:p>
        <a:p>
          <a:r>
            <a:rPr lang="en-US" sz="1400" baseline="0"/>
            <a:t>Everything is protected (view only) except for the places where data can be entered.</a:t>
          </a:r>
        </a:p>
        <a:p>
          <a:endParaRPr lang="en-US" sz="1400" baseline="0"/>
        </a:p>
        <a:p>
          <a:pPr algn="r"/>
          <a:r>
            <a:rPr lang="en-US" sz="1400" baseline="0"/>
            <a:t>R. Ballard</a:t>
          </a:r>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19050</xdr:colOff>
      <xdr:row>15</xdr:row>
      <xdr:rowOff>19049</xdr:rowOff>
    </xdr:from>
    <xdr:to>
      <xdr:col>7</xdr:col>
      <xdr:colOff>552449</xdr:colOff>
      <xdr:row>21</xdr:row>
      <xdr:rowOff>95250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457700" y="3190874"/>
          <a:ext cx="2971799" cy="118110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Georgia" pitchFamily="18" charset="0"/>
            </a:rPr>
            <a:t>Tip</a:t>
          </a:r>
          <a:r>
            <a:rPr lang="en-US" sz="1200">
              <a:latin typeface="Georgia" pitchFamily="18" charset="0"/>
            </a:rPr>
            <a:t>: Some view only pages are locked to prevent accidently erasing formulas; however, if you need to make changes to those pages, simply click in the </a:t>
          </a:r>
          <a:r>
            <a:rPr lang="en-US" sz="1200" b="1">
              <a:latin typeface="Georgia" pitchFamily="18" charset="0"/>
            </a:rPr>
            <a:t>Review</a:t>
          </a:r>
          <a:r>
            <a:rPr lang="en-US" sz="1200">
              <a:latin typeface="Georgia" pitchFamily="18" charset="0"/>
            </a:rPr>
            <a:t> tab  and click </a:t>
          </a:r>
          <a:r>
            <a:rPr lang="en-US" sz="1200" b="1">
              <a:latin typeface="Georgia" pitchFamily="18" charset="0"/>
            </a:rPr>
            <a:t>Unprotect Sheet</a:t>
          </a:r>
          <a:r>
            <a:rPr lang="en-US" sz="1200">
              <a:latin typeface="Georgia" pitchFamily="18" charset="0"/>
            </a:rPr>
            <a:t>.</a:t>
          </a:r>
        </a:p>
        <a:p>
          <a:endParaRPr lang="en-US" sz="1200"/>
        </a:p>
      </xdr:txBody>
    </xdr:sp>
    <xdr:clientData/>
  </xdr:twoCellAnchor>
  <xdr:twoCellAnchor>
    <xdr:from>
      <xdr:col>3</xdr:col>
      <xdr:colOff>38100</xdr:colOff>
      <xdr:row>3</xdr:row>
      <xdr:rowOff>85725</xdr:rowOff>
    </xdr:from>
    <xdr:to>
      <xdr:col>7</xdr:col>
      <xdr:colOff>590550</xdr:colOff>
      <xdr:row>6</xdr:row>
      <xdr:rowOff>104775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476750" y="942975"/>
          <a:ext cx="2990850" cy="6953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Georgia" pitchFamily="18" charset="0"/>
            </a:rPr>
            <a:t>Tip: </a:t>
          </a:r>
          <a:r>
            <a:rPr lang="en-US" sz="1200" b="0">
              <a:latin typeface="Georgia" pitchFamily="18" charset="0"/>
            </a:rPr>
            <a:t>Enter</a:t>
          </a:r>
          <a:r>
            <a:rPr lang="en-US" sz="1200" b="0" baseline="0">
              <a:latin typeface="Georgia" pitchFamily="18" charset="0"/>
            </a:rPr>
            <a:t> your name and accounts on this page and it will autofill an the rest of the accounts.</a:t>
          </a:r>
          <a:endParaRPr lang="en-US" sz="1200" b="1">
            <a:latin typeface="Georgia"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freechurchaccounting.com/" TargetMode="External"/><Relationship Id="rId2" Type="http://schemas.openxmlformats.org/officeDocument/2006/relationships/hyperlink" Target="http://www.freechurchaccounting.com/excel_spreadsheet_tips.html" TargetMode="External"/><Relationship Id="rId1" Type="http://schemas.openxmlformats.org/officeDocument/2006/relationships/hyperlink" Target="http://www.freechurchaccounting.com/regular-accounting-instructions.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B2:G33"/>
  <sheetViews>
    <sheetView showGridLines="0" topLeftCell="A13" workbookViewId="0">
      <selection activeCell="G4" sqref="G4"/>
    </sheetView>
  </sheetViews>
  <sheetFormatPr defaultRowHeight="12.75"/>
  <cols>
    <col min="9" max="9" width="57.28515625" customWidth="1"/>
  </cols>
  <sheetData>
    <row r="2" spans="2:7" ht="27" customHeight="1">
      <c r="B2" s="22" t="s">
        <v>20</v>
      </c>
      <c r="C2" s="20"/>
      <c r="F2" s="21"/>
      <c r="G2" s="21"/>
    </row>
    <row r="3" spans="2:7" ht="33.75">
      <c r="C3" s="22" t="s">
        <v>21</v>
      </c>
      <c r="G3" s="21"/>
    </row>
    <row r="4" spans="2:7" ht="33.75">
      <c r="D4" s="22" t="s">
        <v>13</v>
      </c>
    </row>
    <row r="24" spans="2:2" ht="15">
      <c r="B24" s="23" t="s">
        <v>10</v>
      </c>
    </row>
    <row r="26" spans="2:2">
      <c r="B26" s="46" t="s">
        <v>11</v>
      </c>
    </row>
    <row r="28" spans="2:2" ht="15">
      <c r="B28" s="23" t="s">
        <v>12</v>
      </c>
    </row>
    <row r="30" spans="2:2">
      <c r="B30" s="46" t="s">
        <v>11</v>
      </c>
    </row>
    <row r="32" spans="2:2">
      <c r="B32" s="46" t="s">
        <v>22</v>
      </c>
    </row>
    <row r="33" spans="2:2" ht="15">
      <c r="B33" s="24"/>
    </row>
  </sheetData>
  <hyperlinks>
    <hyperlink ref="B26" r:id="rId1" xr:uid="{00000000-0004-0000-0000-000000000000}"/>
    <hyperlink ref="B30" r:id="rId2" xr:uid="{00000000-0004-0000-0000-000001000000}"/>
    <hyperlink ref="B32" r:id="rId3" xr:uid="{00000000-0004-0000-0000-000002000000}"/>
  </hyperlinks>
  <pageMargins left="0.7" right="0.7" top="0.75" bottom="0.75" header="0.3" footer="0.3"/>
  <pageSetup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499984740745262"/>
    <pageSetUpPr fitToPage="1"/>
  </sheetPr>
  <dimension ref="A1:O60"/>
  <sheetViews>
    <sheetView zoomScaleNormal="100" workbookViewId="0">
      <selection activeCell="E23" sqref="E23"/>
    </sheetView>
  </sheetViews>
  <sheetFormatPr defaultRowHeight="12.75"/>
  <cols>
    <col min="1" max="1" width="4.42578125" customWidth="1"/>
    <col min="2" max="2" width="11.140625" customWidth="1"/>
    <col min="3" max="3" width="35.85546875" customWidth="1"/>
    <col min="4" max="4" width="3" customWidth="1"/>
    <col min="5" max="5" width="15.28515625" customWidth="1"/>
    <col min="6" max="6" width="3" customWidth="1"/>
    <col min="7" max="7" width="19.7109375" customWidth="1"/>
    <col min="15" max="15" width="10.85546875" bestFit="1" customWidth="1"/>
  </cols>
  <sheetData>
    <row r="1" spans="1:7">
      <c r="A1" s="72"/>
      <c r="B1" s="72"/>
      <c r="C1" s="72"/>
      <c r="D1" s="72"/>
      <c r="E1" s="72"/>
      <c r="F1" s="72"/>
      <c r="G1" s="72"/>
    </row>
    <row r="2" spans="1:7" ht="22.5">
      <c r="A2" s="304" t="str">
        <f>'Chart of Accounts'!A1:B1</f>
        <v>Name</v>
      </c>
      <c r="B2" s="304"/>
      <c r="C2" s="304"/>
      <c r="D2" s="304"/>
      <c r="E2" s="304"/>
      <c r="F2" s="304"/>
      <c r="G2" s="304"/>
    </row>
    <row r="3" spans="1:7" ht="20.25">
      <c r="A3" s="305" t="s">
        <v>23</v>
      </c>
      <c r="B3" s="305"/>
      <c r="C3" s="305"/>
      <c r="D3" s="305"/>
      <c r="E3" s="305"/>
      <c r="F3" s="305"/>
      <c r="G3" s="305"/>
    </row>
    <row r="4" spans="1:7" ht="18">
      <c r="A4" s="306" t="s">
        <v>27</v>
      </c>
      <c r="B4" s="306"/>
      <c r="C4" s="306"/>
      <c r="D4" s="306"/>
      <c r="E4" s="306"/>
      <c r="F4" s="306"/>
      <c r="G4" s="306"/>
    </row>
    <row r="5" spans="1:7" ht="13.5" thickBot="1">
      <c r="A5" s="72"/>
      <c r="B5" s="72"/>
      <c r="C5" s="72"/>
      <c r="D5" s="72"/>
      <c r="E5" s="72"/>
      <c r="F5" s="72"/>
      <c r="G5" s="72"/>
    </row>
    <row r="6" spans="1:7" ht="13.5" thickTop="1">
      <c r="A6" s="124"/>
      <c r="B6" s="125"/>
      <c r="C6" s="125"/>
      <c r="D6" s="125"/>
      <c r="E6" s="125"/>
      <c r="F6" s="125"/>
      <c r="G6" s="126"/>
    </row>
    <row r="7" spans="1:7" ht="13.5" thickBot="1">
      <c r="A7" s="127"/>
      <c r="B7" s="2"/>
      <c r="C7" s="2"/>
      <c r="D7" s="2"/>
      <c r="E7" s="2"/>
      <c r="F7" s="2"/>
      <c r="G7" s="128"/>
    </row>
    <row r="8" spans="1:7" ht="19.5" thickTop="1" thickBot="1">
      <c r="A8" s="127"/>
      <c r="B8" s="129" t="s">
        <v>25</v>
      </c>
      <c r="C8" s="130"/>
      <c r="D8" s="130"/>
      <c r="E8" s="131"/>
      <c r="F8" s="2"/>
      <c r="G8" s="185">
        <f>'P&amp;L Feb (2)'!G55</f>
        <v>0</v>
      </c>
    </row>
    <row r="9" spans="1:7" ht="18.75" thickTop="1">
      <c r="A9" s="127"/>
      <c r="B9" s="2"/>
      <c r="C9" s="130"/>
      <c r="D9" s="130"/>
      <c r="E9" s="132"/>
      <c r="F9" s="2"/>
      <c r="G9" s="128"/>
    </row>
    <row r="10" spans="1:7" ht="18">
      <c r="A10" s="78"/>
      <c r="B10" s="138" t="s">
        <v>0</v>
      </c>
      <c r="C10" s="139"/>
      <c r="D10" s="138"/>
      <c r="E10" s="140"/>
      <c r="F10" s="139"/>
      <c r="G10" s="79"/>
    </row>
    <row r="11" spans="1:7" ht="14.25">
      <c r="A11" s="78"/>
      <c r="B11" s="141">
        <f>'Chart of Accounts'!A6</f>
        <v>1001</v>
      </c>
      <c r="C11" s="141" t="str">
        <f>'Chart of Accounts'!B6</f>
        <v>Offering / Tithe</v>
      </c>
      <c r="D11" s="142"/>
      <c r="E11" s="143">
        <f>'GL-Mar (2)'!E16-'GL-Mar (2)'!D16</f>
        <v>0</v>
      </c>
      <c r="F11" s="142"/>
      <c r="G11" s="94"/>
    </row>
    <row r="12" spans="1:7" ht="14.25">
      <c r="A12" s="78"/>
      <c r="B12" s="141">
        <f>'Chart of Accounts'!A7</f>
        <v>1002</v>
      </c>
      <c r="C12" s="141" t="str">
        <f>'Chart of Accounts'!B7</f>
        <v>ABC Missions Support</v>
      </c>
      <c r="D12" s="142"/>
      <c r="E12" s="143">
        <f>'GL-Mar (2)'!E25-'GL-Mar (2)'!D25</f>
        <v>0</v>
      </c>
      <c r="F12" s="142"/>
      <c r="G12" s="94"/>
    </row>
    <row r="13" spans="1:7" ht="14.25">
      <c r="A13" s="78"/>
      <c r="B13" s="141">
        <f>'Chart of Accounts'!A8</f>
        <v>1003</v>
      </c>
      <c r="C13" s="141" t="str">
        <f>'Chart of Accounts'!B8</f>
        <v>XYZ Missions Support</v>
      </c>
      <c r="D13" s="142"/>
      <c r="E13" s="143">
        <f>'GL-Mar (2)'!E34-'GL-Mar (2)'!D34</f>
        <v>0</v>
      </c>
      <c r="F13" s="142"/>
      <c r="G13" s="94"/>
    </row>
    <row r="14" spans="1:7" ht="14.25">
      <c r="A14" s="78"/>
      <c r="B14" s="141">
        <f>'Chart of Accounts'!A9</f>
        <v>1004</v>
      </c>
      <c r="C14" s="141" t="str">
        <f>'Chart of Accounts'!B9</f>
        <v>TLC  Support</v>
      </c>
      <c r="D14" s="142"/>
      <c r="E14" s="143">
        <f>'GL-Mar (2)'!E43-'GL-Mar (2)'!D43</f>
        <v>0</v>
      </c>
      <c r="F14" s="142"/>
      <c r="G14" s="94"/>
    </row>
    <row r="15" spans="1:7" ht="14.25">
      <c r="A15" s="78"/>
      <c r="B15" s="141">
        <f>'Chart of Accounts'!A10</f>
        <v>1005</v>
      </c>
      <c r="C15" s="141" t="str">
        <f>'Chart of Accounts'!B10</f>
        <v>MMM Support</v>
      </c>
      <c r="D15" s="142"/>
      <c r="E15" s="143">
        <f>'GL-Mar (2)'!E52-'GL-Mar (2)'!D52</f>
        <v>0</v>
      </c>
      <c r="F15" s="142"/>
      <c r="G15" s="94"/>
    </row>
    <row r="16" spans="1:7" ht="14.25">
      <c r="A16" s="78"/>
      <c r="B16" s="141">
        <f>'Chart of Accounts'!A11</f>
        <v>1006</v>
      </c>
      <c r="C16" s="141" t="str">
        <f>'Chart of Accounts'!B11</f>
        <v>Fundraising</v>
      </c>
      <c r="D16" s="142"/>
      <c r="E16" s="143">
        <f>'GL-Mar (2)'!E61-'GL-Mar (2)'!D61</f>
        <v>0</v>
      </c>
      <c r="F16" s="142"/>
      <c r="G16" s="94"/>
    </row>
    <row r="17" spans="1:15" ht="14.25">
      <c r="A17" s="78"/>
      <c r="B17" s="141">
        <f>'Chart of Accounts'!A12</f>
        <v>1007</v>
      </c>
      <c r="C17" s="141" t="str">
        <f>'Chart of Accounts'!B12</f>
        <v>Additional Support</v>
      </c>
      <c r="D17" s="142"/>
      <c r="E17" s="143">
        <f>'GL-Mar (2)'!E70-'GL-Mar (2)'!D70</f>
        <v>0</v>
      </c>
      <c r="F17" s="142"/>
      <c r="G17" s="94"/>
    </row>
    <row r="18" spans="1:15" ht="14.25">
      <c r="A18" s="78"/>
      <c r="B18" s="141">
        <f>'Chart of Accounts'!A13</f>
        <v>1008</v>
      </c>
      <c r="C18" s="141" t="str">
        <f>'Chart of Accounts'!B13</f>
        <v>Designated Gifts for Vans</v>
      </c>
      <c r="D18" s="142"/>
      <c r="E18" s="143">
        <f>'GL-Mar (2)'!E79-'GL-Mar (2)'!D79</f>
        <v>0</v>
      </c>
      <c r="F18" s="142"/>
      <c r="G18" s="94"/>
      <c r="O18" s="47"/>
    </row>
    <row r="19" spans="1:15" ht="14.25">
      <c r="A19" s="78"/>
      <c r="B19" s="141">
        <f>'Chart of Accounts'!A14</f>
        <v>1009</v>
      </c>
      <c r="C19" s="141" t="str">
        <f>'Chart of Accounts'!B14</f>
        <v>Unassigned</v>
      </c>
      <c r="D19" s="142"/>
      <c r="E19" s="143">
        <f>'GL-Mar (2)'!E88-'GL-Mar (2)'!D88</f>
        <v>0</v>
      </c>
      <c r="F19" s="142"/>
      <c r="G19" s="94"/>
    </row>
    <row r="20" spans="1:15" ht="15.75">
      <c r="A20" s="78"/>
      <c r="B20" s="144"/>
      <c r="C20" s="145" t="s">
        <v>8</v>
      </c>
      <c r="D20" s="146"/>
      <c r="E20" s="147"/>
      <c r="F20" s="144"/>
      <c r="G20" s="148">
        <f>SUM(E11:E19)</f>
        <v>0</v>
      </c>
    </row>
    <row r="21" spans="1:15" ht="18.75">
      <c r="A21" s="78"/>
      <c r="B21" s="139"/>
      <c r="C21" s="149"/>
      <c r="D21" s="149"/>
      <c r="E21" s="150"/>
      <c r="F21" s="139"/>
      <c r="G21" s="151"/>
    </row>
    <row r="22" spans="1:15" ht="18">
      <c r="A22" s="78"/>
      <c r="B22" s="138" t="s">
        <v>7</v>
      </c>
      <c r="C22" s="139"/>
      <c r="D22" s="138"/>
      <c r="E22" s="140"/>
      <c r="F22" s="139"/>
      <c r="G22" s="151"/>
    </row>
    <row r="23" spans="1:15" ht="14.25">
      <c r="A23" s="78"/>
      <c r="B23" s="142">
        <f>'Chart of Accounts'!A18</f>
        <v>2001</v>
      </c>
      <c r="C23" s="142" t="str">
        <f>'Chart of Accounts'!B18</f>
        <v>Pastor Salary</v>
      </c>
      <c r="D23" s="152"/>
      <c r="E23" s="143">
        <f>'GL-Mar (2)'!D97-'GL-Mar (2)'!E97</f>
        <v>0</v>
      </c>
      <c r="F23" s="139"/>
      <c r="G23" s="151"/>
    </row>
    <row r="24" spans="1:15" ht="14.25">
      <c r="A24" s="78"/>
      <c r="B24" s="142">
        <f>'Chart of Accounts'!A19</f>
        <v>2002</v>
      </c>
      <c r="C24" s="142" t="str">
        <f>'Chart of Accounts'!B19</f>
        <v>Pastor Housing</v>
      </c>
      <c r="D24" s="152"/>
      <c r="E24" s="143">
        <f>'GL-Mar (2)'!D106-'GL-Mar (2)'!E106</f>
        <v>0</v>
      </c>
      <c r="F24" s="139"/>
      <c r="G24" s="151"/>
    </row>
    <row r="25" spans="1:15" ht="14.25">
      <c r="A25" s="78"/>
      <c r="B25" s="142">
        <f>'Chart of Accounts'!A20</f>
        <v>2003</v>
      </c>
      <c r="C25" s="142" t="str">
        <f>'Chart of Accounts'!B20</f>
        <v>Health Insurance</v>
      </c>
      <c r="D25" s="152"/>
      <c r="E25" s="143">
        <f>'GL-Mar (2)'!D115-'GL-Mar (2)'!E9124</f>
        <v>0</v>
      </c>
      <c r="F25" s="139"/>
      <c r="G25" s="151"/>
    </row>
    <row r="26" spans="1:15" ht="14.25">
      <c r="A26" s="78"/>
      <c r="B26" s="142">
        <f>'Chart of Accounts'!A21</f>
        <v>2004</v>
      </c>
      <c r="C26" s="142" t="str">
        <f>'Chart of Accounts'!B21</f>
        <v>Ministry Expenses</v>
      </c>
      <c r="D26" s="152"/>
      <c r="E26" s="143">
        <f>'GL-Mar (2)'!D124-'GL-Mar (2)'!E124</f>
        <v>0</v>
      </c>
      <c r="F26" s="139"/>
      <c r="G26" s="151"/>
    </row>
    <row r="27" spans="1:15" ht="14.25">
      <c r="A27" s="78"/>
      <c r="B27" s="142">
        <f>'Chart of Accounts'!A22</f>
        <v>2005</v>
      </c>
      <c r="C27" s="142" t="str">
        <f>'Chart of Accounts'!B22</f>
        <v>Music Staff</v>
      </c>
      <c r="D27" s="152"/>
      <c r="E27" s="143">
        <f>'GL-Mar (2)'!D133-'GL-Mar (2)'!E133</f>
        <v>0</v>
      </c>
      <c r="F27" s="139"/>
      <c r="G27" s="151"/>
    </row>
    <row r="28" spans="1:15" ht="14.25">
      <c r="A28" s="78"/>
      <c r="B28" s="142">
        <f>'Chart of Accounts'!A23</f>
        <v>2006</v>
      </c>
      <c r="C28" s="142" t="str">
        <f>'Chart of Accounts'!B23</f>
        <v>Music Materials</v>
      </c>
      <c r="D28" s="152"/>
      <c r="E28" s="143">
        <f>'GL-Mar (2)'!D142-'GL-Mar (2)'!E142</f>
        <v>0</v>
      </c>
      <c r="F28" s="139"/>
      <c r="G28" s="151"/>
    </row>
    <row r="29" spans="1:15" ht="14.25">
      <c r="A29" s="78"/>
      <c r="B29" s="142">
        <f>'Chart of Accounts'!A24</f>
        <v>2007</v>
      </c>
      <c r="C29" s="142" t="str">
        <f>'Chart of Accounts'!B24</f>
        <v>Audio Visual Equipment</v>
      </c>
      <c r="D29" s="152"/>
      <c r="E29" s="143">
        <f>'GL-Mar (2)'!D151-'GL-Mar (2)'!E151</f>
        <v>0</v>
      </c>
      <c r="F29" s="139"/>
      <c r="G29" s="151"/>
    </row>
    <row r="30" spans="1:15" ht="14.25">
      <c r="A30" s="78"/>
      <c r="B30" s="142">
        <f>'Chart of Accounts'!A25</f>
        <v>2008</v>
      </c>
      <c r="C30" s="142" t="str">
        <f>'Chart of Accounts'!B25</f>
        <v>Christian Education Materials</v>
      </c>
      <c r="D30" s="152"/>
      <c r="E30" s="143">
        <f>'GL-Mar (2)'!D160-'GL-Mar (2)'!E160</f>
        <v>0</v>
      </c>
      <c r="F30" s="139"/>
      <c r="G30" s="151"/>
    </row>
    <row r="31" spans="1:15" ht="14.25">
      <c r="A31" s="78"/>
      <c r="B31" s="142">
        <f>'Chart of Accounts'!A26</f>
        <v>2009</v>
      </c>
      <c r="C31" s="142" t="str">
        <f>'Chart of Accounts'!B26</f>
        <v>Books</v>
      </c>
      <c r="D31" s="152"/>
      <c r="E31" s="143">
        <f>'GL-Mar (2)'!D169-'GL-Mar (2)'!E169</f>
        <v>0</v>
      </c>
      <c r="F31" s="139"/>
      <c r="G31" s="151"/>
    </row>
    <row r="32" spans="1:15" ht="14.25">
      <c r="A32" s="78"/>
      <c r="B32" s="142">
        <f>'Chart of Accounts'!A28</f>
        <v>2011</v>
      </c>
      <c r="C32" s="142" t="str">
        <f>'Chart of Accounts'!B28</f>
        <v>Office Supplies, stationary, postage, misc.</v>
      </c>
      <c r="D32" s="152"/>
      <c r="E32" s="143">
        <f>'GL-Mar (2)'!D178-'GL-Mar (2)'!E178</f>
        <v>0</v>
      </c>
      <c r="F32" s="139"/>
      <c r="G32" s="151"/>
    </row>
    <row r="33" spans="1:7" ht="14.25">
      <c r="A33" s="78"/>
      <c r="B33" s="142">
        <f>'Chart of Accounts'!A29</f>
        <v>2012</v>
      </c>
      <c r="C33" s="142" t="str">
        <f>'Chart of Accounts'!B29</f>
        <v>Computer costs and supplies</v>
      </c>
      <c r="D33" s="152"/>
      <c r="E33" s="143">
        <f>'GL-Mar (2)'!D187-'GL-Mar (2)'!E187</f>
        <v>0</v>
      </c>
      <c r="F33" s="139"/>
      <c r="G33" s="151"/>
    </row>
    <row r="34" spans="1:7" ht="14.25">
      <c r="A34" s="78"/>
      <c r="B34" s="142">
        <f>'Chart of Accounts'!A30</f>
        <v>2013</v>
      </c>
      <c r="C34" s="142" t="str">
        <f>'Chart of Accounts'!B30</f>
        <v>Unassigned</v>
      </c>
      <c r="D34" s="152"/>
      <c r="E34" s="143">
        <f>'GL-Mar (2)'!D196-'GL-Mar (2)'!E196</f>
        <v>0</v>
      </c>
      <c r="F34" s="139"/>
      <c r="G34" s="151"/>
    </row>
    <row r="35" spans="1:7" ht="14.25">
      <c r="A35" s="78"/>
      <c r="B35" s="142">
        <f>'Chart of Accounts'!A32</f>
        <v>2021</v>
      </c>
      <c r="C35" s="142" t="str">
        <f>'Chart of Accounts'!B32</f>
        <v>Janitorial Supplies and Services</v>
      </c>
      <c r="D35" s="152"/>
      <c r="E35" s="143">
        <f>'GL-Mar (2)'!D205-'GL-Mar (2)'!E205</f>
        <v>0</v>
      </c>
      <c r="F35" s="139"/>
      <c r="G35" s="151"/>
    </row>
    <row r="36" spans="1:7" ht="14.25">
      <c r="A36" s="78"/>
      <c r="B36" s="142">
        <f>'Chart of Accounts'!A33</f>
        <v>2022</v>
      </c>
      <c r="C36" s="142" t="str">
        <f>'Chart of Accounts'!B33</f>
        <v>Repair and Maintenance - (Non-Covenant)</v>
      </c>
      <c r="D36" s="152"/>
      <c r="E36" s="143">
        <f>'GL-Mar (2)'!D214-'GL-Mar (2)'!E214</f>
        <v>0</v>
      </c>
      <c r="F36" s="139"/>
      <c r="G36" s="151"/>
    </row>
    <row r="37" spans="1:7" ht="14.25">
      <c r="A37" s="78"/>
      <c r="B37" s="142">
        <f>'Chart of Accounts'!A34</f>
        <v>2023</v>
      </c>
      <c r="C37" s="142" t="str">
        <f>'Chart of Accounts'!B34</f>
        <v>Insurance - Liability</v>
      </c>
      <c r="D37" s="152"/>
      <c r="E37" s="143">
        <f>'GL-Mar (2)'!D223-'GL-Mar (2)'!E223</f>
        <v>0</v>
      </c>
      <c r="F37" s="139"/>
      <c r="G37" s="151"/>
    </row>
    <row r="38" spans="1:7" ht="14.25">
      <c r="A38" s="78"/>
      <c r="B38" s="142">
        <f>'Chart of Accounts'!A35</f>
        <v>2024</v>
      </c>
      <c r="C38" s="142" t="str">
        <f>'Chart of Accounts'!B35</f>
        <v>Use Agreement (Utilities &amp; Maint. Reserve)</v>
      </c>
      <c r="D38" s="152"/>
      <c r="E38" s="143">
        <f>'GL-Mar (2)'!D232-'GL-Mar (2)'!E232</f>
        <v>0</v>
      </c>
      <c r="F38" s="139"/>
      <c r="G38" s="151"/>
    </row>
    <row r="39" spans="1:7" ht="14.25">
      <c r="A39" s="78"/>
      <c r="B39" s="142">
        <f>'Chart of Accounts'!A36</f>
        <v>2025</v>
      </c>
      <c r="C39" s="142" t="str">
        <f>'Chart of Accounts'!B36</f>
        <v>Landscape</v>
      </c>
      <c r="D39" s="152"/>
      <c r="E39" s="143">
        <f>'GL-Mar (2)'!D241-'GL-Mar (2)'!E241</f>
        <v>0</v>
      </c>
      <c r="F39" s="139"/>
      <c r="G39" s="151"/>
    </row>
    <row r="40" spans="1:7" ht="14.25">
      <c r="A40" s="78"/>
      <c r="B40" s="142">
        <f>'Chart of Accounts'!A37</f>
        <v>2026</v>
      </c>
      <c r="C40" s="142" t="str">
        <f>'Chart of Accounts'!B37</f>
        <v>A/C Maintenance</v>
      </c>
      <c r="D40" s="152"/>
      <c r="E40" s="143">
        <f>'GL-Mar (2)'!D250-'GL-Mar (2)'!E250</f>
        <v>0</v>
      </c>
      <c r="F40" s="139"/>
      <c r="G40" s="151"/>
    </row>
    <row r="41" spans="1:7" ht="14.25">
      <c r="A41" s="78"/>
      <c r="B41" s="142">
        <f>'Chart of Accounts'!A38</f>
        <v>2027</v>
      </c>
      <c r="C41" s="142" t="str">
        <f>'Chart of Accounts'!B38</f>
        <v>PLayground</v>
      </c>
      <c r="D41" s="152"/>
      <c r="E41" s="143">
        <f>'GL-Mar (2)'!D259-'GL-Mar (2)'!E259</f>
        <v>0</v>
      </c>
      <c r="F41" s="139"/>
      <c r="G41" s="151"/>
    </row>
    <row r="42" spans="1:7" ht="14.25">
      <c r="A42" s="78"/>
      <c r="B42" s="142">
        <f>'Chart of Accounts'!A40</f>
        <v>2031</v>
      </c>
      <c r="C42" s="142" t="str">
        <f>'Chart of Accounts'!B40</f>
        <v>Food &amp; Entertainment</v>
      </c>
      <c r="D42" s="152"/>
      <c r="E42" s="143">
        <f>'GL-Mar (2)'!D268-'GL-Mar (2)'!E268</f>
        <v>0</v>
      </c>
      <c r="F42" s="139"/>
      <c r="G42" s="151"/>
    </row>
    <row r="43" spans="1:7" ht="14.25">
      <c r="A43" s="78"/>
      <c r="B43" s="142">
        <f>'Chart of Accounts'!A41</f>
        <v>2032</v>
      </c>
      <c r="C43" s="142" t="str">
        <f>'Chart of Accounts'!B41</f>
        <v>Soft Goods</v>
      </c>
      <c r="D43" s="152"/>
      <c r="E43" s="143">
        <f>'GL-Mar (2)'!D277-'GL-Mar (2)'!E277</f>
        <v>0</v>
      </c>
      <c r="F43" s="139"/>
      <c r="G43" s="151"/>
    </row>
    <row r="44" spans="1:7" ht="14.25">
      <c r="A44" s="78"/>
      <c r="B44" s="142">
        <f>'Chart of Accounts'!A43</f>
        <v>2041</v>
      </c>
      <c r="C44" s="142" t="str">
        <f>'Chart of Accounts'!B43</f>
        <v>Van Insurance</v>
      </c>
      <c r="D44" s="152"/>
      <c r="E44" s="143">
        <f>'GL-Mar (2)'!D286-'GL-Mar (2)'!E286</f>
        <v>0</v>
      </c>
      <c r="F44" s="139"/>
      <c r="G44" s="151"/>
    </row>
    <row r="45" spans="1:7" ht="14.25">
      <c r="A45" s="78"/>
      <c r="B45" s="142">
        <f>'Chart of Accounts'!A44</f>
        <v>2042</v>
      </c>
      <c r="C45" s="142" t="str">
        <f>'Chart of Accounts'!B44</f>
        <v>Van Maintenance</v>
      </c>
      <c r="D45" s="152"/>
      <c r="E45" s="143">
        <f>'GL-Mar (2)'!D295-'GL-Mar (2)'!E295</f>
        <v>0</v>
      </c>
      <c r="F45" s="139"/>
      <c r="G45" s="151"/>
    </row>
    <row r="46" spans="1:7" ht="14.25">
      <c r="A46" s="78"/>
      <c r="B46" s="142">
        <f>'Chart of Accounts'!A45</f>
        <v>2043</v>
      </c>
      <c r="C46" s="142" t="str">
        <f>'Chart of Accounts'!B45</f>
        <v>Van Gasoline</v>
      </c>
      <c r="D46" s="152"/>
      <c r="E46" s="143">
        <f>'GL-Mar (2)'!D304-'GL-Mar (2)'!E304</f>
        <v>0</v>
      </c>
      <c r="F46" s="139"/>
      <c r="G46" s="151"/>
    </row>
    <row r="47" spans="1:7" ht="14.25">
      <c r="A47" s="78"/>
      <c r="B47" s="142">
        <f>'Chart of Accounts'!A46</f>
        <v>2044</v>
      </c>
      <c r="C47" s="142" t="str">
        <f>'Chart of Accounts'!B46</f>
        <v xml:space="preserve">Purchase of Vans </v>
      </c>
      <c r="D47" s="152"/>
      <c r="E47" s="143">
        <f>'GL-Mar (2)'!D313-'GL-Mar (2)'!E313</f>
        <v>0</v>
      </c>
      <c r="F47" s="139"/>
      <c r="G47" s="151"/>
    </row>
    <row r="48" spans="1:7" ht="14.25">
      <c r="A48" s="78"/>
      <c r="B48" s="142">
        <f>'Chart of Accounts'!A48</f>
        <v>2051</v>
      </c>
      <c r="C48" s="142" t="str">
        <f>'Chart of Accounts'!B48</f>
        <v>Support of Missionaries</v>
      </c>
      <c r="D48" s="152"/>
      <c r="E48" s="143">
        <f>'GL-Mar (2)'!D322-'GL-Mar (2)'!E322</f>
        <v>0</v>
      </c>
      <c r="F48" s="139"/>
      <c r="G48" s="151"/>
    </row>
    <row r="49" spans="1:7" ht="14.25">
      <c r="A49" s="78"/>
      <c r="B49" s="142">
        <f>'Chart of Accounts'!A50</f>
        <v>2061</v>
      </c>
      <c r="C49" s="142" t="str">
        <f>'Chart of Accounts'!B50</f>
        <v>Miscellaneous</v>
      </c>
      <c r="D49" s="152"/>
      <c r="E49" s="143">
        <f>'GL-Mar (2)'!D331-'GL-Mar (2)'!E331</f>
        <v>0</v>
      </c>
      <c r="F49" s="139"/>
      <c r="G49" s="151"/>
    </row>
    <row r="50" spans="1:7" ht="14.25">
      <c r="A50" s="78"/>
      <c r="B50" s="142">
        <f>'Chart of Accounts'!A51</f>
        <v>2071</v>
      </c>
      <c r="C50" s="142" t="str">
        <f>'Chart of Accounts'!B51</f>
        <v>Unassigned</v>
      </c>
      <c r="D50" s="152"/>
      <c r="E50" s="143">
        <f>'GL-Mar (2)'!D340-'GL-Mar (2)'!E340</f>
        <v>0</v>
      </c>
      <c r="F50" s="139"/>
      <c r="G50" s="151"/>
    </row>
    <row r="51" spans="1:7" ht="15.75">
      <c r="A51" s="78"/>
      <c r="B51" s="144"/>
      <c r="C51" s="145" t="s">
        <v>9</v>
      </c>
      <c r="D51" s="146"/>
      <c r="E51" s="147"/>
      <c r="F51" s="144"/>
      <c r="G51" s="148">
        <f>SUM(E23:E50)</f>
        <v>0</v>
      </c>
    </row>
    <row r="52" spans="1:7" ht="18">
      <c r="A52" s="78"/>
      <c r="B52" s="139"/>
      <c r="C52" s="153"/>
      <c r="D52" s="154"/>
      <c r="E52" s="155"/>
      <c r="F52" s="139"/>
      <c r="G52" s="151"/>
    </row>
    <row r="53" spans="1:7" ht="15.75">
      <c r="A53" s="78"/>
      <c r="B53" s="156" t="s">
        <v>82</v>
      </c>
      <c r="C53" s="157"/>
      <c r="D53" s="158"/>
      <c r="E53" s="159"/>
      <c r="F53" s="157"/>
      <c r="G53" s="160">
        <f>G20-G51</f>
        <v>0</v>
      </c>
    </row>
    <row r="54" spans="1:7" ht="18">
      <c r="A54" s="78"/>
      <c r="B54" s="139"/>
      <c r="C54" s="161"/>
      <c r="D54" s="161"/>
      <c r="E54" s="162"/>
      <c r="F54" s="139"/>
      <c r="G54" s="151"/>
    </row>
    <row r="55" spans="1:7" ht="15.75">
      <c r="A55" s="78"/>
      <c r="B55" s="163" t="s">
        <v>26</v>
      </c>
      <c r="C55" s="163"/>
      <c r="D55" s="163"/>
      <c r="E55" s="164"/>
      <c r="F55" s="163"/>
      <c r="G55" s="165">
        <f>G8+G53</f>
        <v>0</v>
      </c>
    </row>
    <row r="56" spans="1:7" ht="18.75" thickBot="1">
      <c r="A56" s="133"/>
      <c r="B56" s="134"/>
      <c r="C56" s="135"/>
      <c r="D56" s="135"/>
      <c r="E56" s="136"/>
      <c r="F56" s="134"/>
      <c r="G56" s="137"/>
    </row>
    <row r="57" spans="1:7" ht="18.75" thickTop="1">
      <c r="C57" s="16"/>
      <c r="D57" s="16"/>
      <c r="E57" s="18"/>
    </row>
    <row r="58" spans="1:7" ht="18">
      <c r="C58" s="16"/>
      <c r="D58" s="16"/>
      <c r="E58" s="18"/>
    </row>
    <row r="59" spans="1:7" ht="18">
      <c r="C59" s="16"/>
      <c r="D59" s="16"/>
      <c r="E59" s="17"/>
    </row>
    <row r="60" spans="1:7" ht="18">
      <c r="C60" s="15"/>
      <c r="D60" s="16"/>
      <c r="E60" s="12"/>
    </row>
  </sheetData>
  <sheetProtection sheet="1" objects="1" scenarios="1"/>
  <mergeCells count="3">
    <mergeCell ref="A2:G2"/>
    <mergeCell ref="A3:G3"/>
    <mergeCell ref="A4:G4"/>
  </mergeCells>
  <pageMargins left="0.75" right="0.75" top="1" bottom="1" header="0.5" footer="0.5"/>
  <pageSetup scale="78" orientation="portrait"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G60"/>
  <sheetViews>
    <sheetView zoomScaleNormal="100" workbookViewId="0">
      <selection activeCell="M25" sqref="M25"/>
    </sheetView>
  </sheetViews>
  <sheetFormatPr defaultRowHeight="12.75"/>
  <cols>
    <col min="1" max="1" width="4.42578125" customWidth="1"/>
    <col min="2" max="2" width="11.140625" customWidth="1"/>
    <col min="3" max="3" width="35.85546875" customWidth="1"/>
    <col min="4" max="4" width="3" customWidth="1"/>
    <col min="5" max="5" width="15.28515625" customWidth="1"/>
    <col min="6" max="6" width="3" customWidth="1"/>
    <col min="7" max="7" width="19.7109375" customWidth="1"/>
  </cols>
  <sheetData>
    <row r="1" spans="1:7">
      <c r="A1" s="72"/>
      <c r="B1" s="72"/>
      <c r="C1" s="72"/>
      <c r="D1" s="72"/>
      <c r="E1" s="72"/>
      <c r="F1" s="72"/>
      <c r="G1" s="72"/>
    </row>
    <row r="2" spans="1:7" ht="22.5">
      <c r="A2" s="304" t="str">
        <f>'Chart of Accounts'!A1:B1</f>
        <v>Name</v>
      </c>
      <c r="B2" s="304"/>
      <c r="C2" s="304"/>
      <c r="D2" s="304"/>
      <c r="E2" s="304"/>
      <c r="F2" s="304"/>
      <c r="G2" s="304"/>
    </row>
    <row r="3" spans="1:7" ht="20.25">
      <c r="A3" s="305" t="s">
        <v>23</v>
      </c>
      <c r="B3" s="305"/>
      <c r="C3" s="305"/>
      <c r="D3" s="305"/>
      <c r="E3" s="305"/>
      <c r="F3" s="305"/>
      <c r="G3" s="305"/>
    </row>
    <row r="4" spans="1:7" ht="18">
      <c r="A4" s="306" t="s">
        <v>85</v>
      </c>
      <c r="B4" s="306"/>
      <c r="C4" s="306"/>
      <c r="D4" s="306"/>
      <c r="E4" s="306"/>
      <c r="F4" s="306"/>
      <c r="G4" s="306"/>
    </row>
    <row r="5" spans="1:7" ht="13.5" thickBot="1">
      <c r="A5" s="72"/>
      <c r="B5" s="72"/>
      <c r="C5" s="72"/>
      <c r="D5" s="72"/>
      <c r="E5" s="72"/>
      <c r="F5" s="72"/>
      <c r="G5" s="72"/>
    </row>
    <row r="6" spans="1:7" ht="13.5" thickTop="1">
      <c r="A6" s="124"/>
      <c r="B6" s="125"/>
      <c r="C6" s="125"/>
      <c r="D6" s="125"/>
      <c r="E6" s="125"/>
      <c r="F6" s="125"/>
      <c r="G6" s="126"/>
    </row>
    <row r="7" spans="1:7" ht="13.5" thickBot="1">
      <c r="A7" s="127"/>
      <c r="B7" s="2"/>
      <c r="C7" s="2"/>
      <c r="D7" s="2"/>
      <c r="E7" s="2"/>
      <c r="F7" s="2"/>
      <c r="G7" s="128"/>
    </row>
    <row r="8" spans="1:7" ht="19.5" thickTop="1" thickBot="1">
      <c r="A8" s="127"/>
      <c r="B8" s="129" t="s">
        <v>25</v>
      </c>
      <c r="C8" s="130"/>
      <c r="D8" s="130"/>
      <c r="E8" s="131"/>
      <c r="F8" s="2"/>
      <c r="G8" s="185">
        <f>'P&amp;L Jan'!G8</f>
        <v>0</v>
      </c>
    </row>
    <row r="9" spans="1:7" ht="18.75" thickTop="1">
      <c r="A9" s="127"/>
      <c r="B9" s="2"/>
      <c r="C9" s="130"/>
      <c r="D9" s="130"/>
      <c r="E9" s="132"/>
      <c r="F9" s="2"/>
      <c r="G9" s="128"/>
    </row>
    <row r="10" spans="1:7" ht="18">
      <c r="A10" s="78"/>
      <c r="B10" s="138" t="s">
        <v>0</v>
      </c>
      <c r="C10" s="139"/>
      <c r="D10" s="138"/>
      <c r="E10" s="140"/>
      <c r="F10" s="139"/>
      <c r="G10" s="79"/>
    </row>
    <row r="11" spans="1:7" ht="14.25">
      <c r="A11" s="78"/>
      <c r="B11" s="141">
        <f>'Chart of Accounts'!A6</f>
        <v>1001</v>
      </c>
      <c r="C11" s="141" t="str">
        <f>'Chart of Accounts'!B6</f>
        <v>Offering / Tithe</v>
      </c>
      <c r="D11" s="142"/>
      <c r="E11" s="143">
        <f>'P&amp;L Jan'!E11+'P&amp;L Feb (2)'!E11+'P&amp;L Mar (2)'!E11</f>
        <v>0</v>
      </c>
      <c r="F11" s="142"/>
      <c r="G11" s="94"/>
    </row>
    <row r="12" spans="1:7" ht="14.25">
      <c r="A12" s="78"/>
      <c r="B12" s="141">
        <f>'Chart of Accounts'!A7</f>
        <v>1002</v>
      </c>
      <c r="C12" s="141" t="str">
        <f>'Chart of Accounts'!B7</f>
        <v>ABC Missions Support</v>
      </c>
      <c r="D12" s="142"/>
      <c r="E12" s="143">
        <f>'P&amp;L Jan'!E12+'P&amp;L Feb (2)'!E12+'P&amp;L Mar (2)'!E12</f>
        <v>0</v>
      </c>
      <c r="F12" s="142"/>
      <c r="G12" s="94"/>
    </row>
    <row r="13" spans="1:7" ht="14.25">
      <c r="A13" s="78"/>
      <c r="B13" s="141">
        <f>'Chart of Accounts'!A8</f>
        <v>1003</v>
      </c>
      <c r="C13" s="141" t="str">
        <f>'Chart of Accounts'!B8</f>
        <v>XYZ Missions Support</v>
      </c>
      <c r="D13" s="142"/>
      <c r="E13" s="143">
        <f>'P&amp;L Jan'!E13+'P&amp;L Feb (2)'!E13+'P&amp;L Mar (2)'!E13</f>
        <v>0</v>
      </c>
      <c r="F13" s="142"/>
      <c r="G13" s="94"/>
    </row>
    <row r="14" spans="1:7" ht="14.25">
      <c r="A14" s="78"/>
      <c r="B14" s="141">
        <f>'Chart of Accounts'!A9</f>
        <v>1004</v>
      </c>
      <c r="C14" s="141" t="str">
        <f>'Chart of Accounts'!B9</f>
        <v>TLC  Support</v>
      </c>
      <c r="D14" s="142"/>
      <c r="E14" s="143">
        <f>'P&amp;L Jan'!E14+'P&amp;L Feb (2)'!E14+'P&amp;L Mar (2)'!E14</f>
        <v>0</v>
      </c>
      <c r="F14" s="142"/>
      <c r="G14" s="94"/>
    </row>
    <row r="15" spans="1:7" ht="14.25">
      <c r="A15" s="78"/>
      <c r="B15" s="141">
        <f>'Chart of Accounts'!A10</f>
        <v>1005</v>
      </c>
      <c r="C15" s="141" t="str">
        <f>'Chart of Accounts'!B10</f>
        <v>MMM Support</v>
      </c>
      <c r="D15" s="142"/>
      <c r="E15" s="143">
        <f>'P&amp;L Jan'!E15+'P&amp;L Feb (2)'!E15+'P&amp;L Mar (2)'!E15</f>
        <v>0</v>
      </c>
      <c r="F15" s="142"/>
      <c r="G15" s="94"/>
    </row>
    <row r="16" spans="1:7" ht="14.25">
      <c r="A16" s="78"/>
      <c r="B16" s="141">
        <f>'Chart of Accounts'!A11</f>
        <v>1006</v>
      </c>
      <c r="C16" s="141" t="str">
        <f>'Chart of Accounts'!B11</f>
        <v>Fundraising</v>
      </c>
      <c r="D16" s="142"/>
      <c r="E16" s="143">
        <f>'P&amp;L Jan'!E16+'P&amp;L Feb (2)'!E16+'P&amp;L Mar (2)'!E16</f>
        <v>0</v>
      </c>
      <c r="F16" s="142"/>
      <c r="G16" s="94"/>
    </row>
    <row r="17" spans="1:7" ht="14.25">
      <c r="A17" s="78"/>
      <c r="B17" s="141">
        <f>'Chart of Accounts'!A12</f>
        <v>1007</v>
      </c>
      <c r="C17" s="141" t="str">
        <f>'Chart of Accounts'!B12</f>
        <v>Additional Support</v>
      </c>
      <c r="D17" s="142"/>
      <c r="E17" s="143">
        <f>'P&amp;L Jan'!E17+'P&amp;L Feb (2)'!E17+'P&amp;L Mar (2)'!E17</f>
        <v>0</v>
      </c>
      <c r="F17" s="142"/>
      <c r="G17" s="94"/>
    </row>
    <row r="18" spans="1:7" ht="14.25">
      <c r="A18" s="78"/>
      <c r="B18" s="141">
        <f>'Chart of Accounts'!A13</f>
        <v>1008</v>
      </c>
      <c r="C18" s="141" t="str">
        <f>'Chart of Accounts'!B13</f>
        <v>Designated Gifts for Vans</v>
      </c>
      <c r="D18" s="142"/>
      <c r="E18" s="143">
        <f>'P&amp;L Jan'!E18+'P&amp;L Feb (2)'!E18+'P&amp;L Mar (2)'!E18</f>
        <v>0</v>
      </c>
      <c r="F18" s="142"/>
      <c r="G18" s="94"/>
    </row>
    <row r="19" spans="1:7" ht="14.25">
      <c r="A19" s="78"/>
      <c r="B19" s="141">
        <f>'Chart of Accounts'!A14</f>
        <v>1009</v>
      </c>
      <c r="C19" s="141" t="str">
        <f>'Chart of Accounts'!B14</f>
        <v>Unassigned</v>
      </c>
      <c r="D19" s="142"/>
      <c r="E19" s="143">
        <f>'P&amp;L Jan'!E19+'P&amp;L Feb (2)'!E19+'P&amp;L Mar (2)'!E19</f>
        <v>0</v>
      </c>
      <c r="F19" s="142"/>
      <c r="G19" s="94"/>
    </row>
    <row r="20" spans="1:7" ht="15.75">
      <c r="A20" s="78"/>
      <c r="B20" s="144"/>
      <c r="C20" s="145" t="s">
        <v>8</v>
      </c>
      <c r="D20" s="146"/>
      <c r="E20" s="147"/>
      <c r="F20" s="144"/>
      <c r="G20" s="148">
        <f>SUM(E11:E19)</f>
        <v>0</v>
      </c>
    </row>
    <row r="21" spans="1:7" ht="18.75">
      <c r="A21" s="78"/>
      <c r="B21" s="139"/>
      <c r="C21" s="149"/>
      <c r="D21" s="149"/>
      <c r="E21" s="150"/>
      <c r="F21" s="139"/>
      <c r="G21" s="151"/>
    </row>
    <row r="22" spans="1:7" ht="18">
      <c r="A22" s="78"/>
      <c r="B22" s="138" t="s">
        <v>7</v>
      </c>
      <c r="C22" s="139"/>
      <c r="D22" s="138"/>
      <c r="E22" s="140"/>
      <c r="F22" s="139"/>
      <c r="G22" s="151"/>
    </row>
    <row r="23" spans="1:7" ht="14.25">
      <c r="A23" s="78"/>
      <c r="B23" s="142">
        <f>'Chart of Accounts'!A18</f>
        <v>2001</v>
      </c>
      <c r="C23" s="142" t="str">
        <f>'Chart of Accounts'!B18</f>
        <v>Pastor Salary</v>
      </c>
      <c r="D23" s="152"/>
      <c r="E23" s="143">
        <f>'P&amp;L Jan'!E23+'P&amp;L Feb (2)'!E23+'P&amp;L Mar (2)'!E23</f>
        <v>0</v>
      </c>
      <c r="F23" s="139"/>
      <c r="G23" s="151"/>
    </row>
    <row r="24" spans="1:7" ht="14.25">
      <c r="A24" s="78"/>
      <c r="B24" s="142">
        <f>'Chart of Accounts'!A19</f>
        <v>2002</v>
      </c>
      <c r="C24" s="142" t="str">
        <f>'Chart of Accounts'!B19</f>
        <v>Pastor Housing</v>
      </c>
      <c r="D24" s="152"/>
      <c r="E24" s="143">
        <f>'P&amp;L Jan'!E24+'P&amp;L Feb (2)'!E24+'P&amp;L Mar (2)'!E24</f>
        <v>0</v>
      </c>
      <c r="F24" s="139"/>
      <c r="G24" s="151"/>
    </row>
    <row r="25" spans="1:7" ht="14.25">
      <c r="A25" s="78"/>
      <c r="B25" s="142">
        <f>'Chart of Accounts'!A20</f>
        <v>2003</v>
      </c>
      <c r="C25" s="142" t="str">
        <f>'Chart of Accounts'!B20</f>
        <v>Health Insurance</v>
      </c>
      <c r="D25" s="152"/>
      <c r="E25" s="143">
        <f>'P&amp;L Jan'!E25+'P&amp;L Feb (2)'!E25+'P&amp;L Mar (2)'!E25</f>
        <v>0</v>
      </c>
      <c r="F25" s="139"/>
      <c r="G25" s="151"/>
    </row>
    <row r="26" spans="1:7" ht="14.25">
      <c r="A26" s="78"/>
      <c r="B26" s="142">
        <f>'Chart of Accounts'!A21</f>
        <v>2004</v>
      </c>
      <c r="C26" s="142" t="str">
        <f>'Chart of Accounts'!B21</f>
        <v>Ministry Expenses</v>
      </c>
      <c r="D26" s="152"/>
      <c r="E26" s="143">
        <f>'P&amp;L Jan'!E26+'P&amp;L Feb (2)'!E26+'P&amp;L Mar (2)'!E26</f>
        <v>0</v>
      </c>
      <c r="F26" s="139"/>
      <c r="G26" s="151"/>
    </row>
    <row r="27" spans="1:7" ht="14.25">
      <c r="A27" s="78"/>
      <c r="B27" s="142">
        <f>'Chart of Accounts'!A22</f>
        <v>2005</v>
      </c>
      <c r="C27" s="142" t="str">
        <f>'Chart of Accounts'!B22</f>
        <v>Music Staff</v>
      </c>
      <c r="D27" s="152"/>
      <c r="E27" s="143">
        <f>'P&amp;L Jan'!E27+'P&amp;L Feb (2)'!E27+'P&amp;L Mar (2)'!E27</f>
        <v>0</v>
      </c>
      <c r="F27" s="139"/>
      <c r="G27" s="151"/>
    </row>
    <row r="28" spans="1:7" ht="14.25">
      <c r="A28" s="78"/>
      <c r="B28" s="142">
        <f>'Chart of Accounts'!A23</f>
        <v>2006</v>
      </c>
      <c r="C28" s="142" t="str">
        <f>'Chart of Accounts'!B23</f>
        <v>Music Materials</v>
      </c>
      <c r="D28" s="152"/>
      <c r="E28" s="143">
        <f>'P&amp;L Jan'!E28+'P&amp;L Feb (2)'!E28+'P&amp;L Mar (2)'!E28</f>
        <v>0</v>
      </c>
      <c r="F28" s="139"/>
      <c r="G28" s="151"/>
    </row>
    <row r="29" spans="1:7" ht="14.25">
      <c r="A29" s="78"/>
      <c r="B29" s="142">
        <f>'Chart of Accounts'!A24</f>
        <v>2007</v>
      </c>
      <c r="C29" s="142" t="str">
        <f>'Chart of Accounts'!B24</f>
        <v>Audio Visual Equipment</v>
      </c>
      <c r="D29" s="152"/>
      <c r="E29" s="143">
        <f>'P&amp;L Jan'!E29+'P&amp;L Feb (2)'!E29+'P&amp;L Mar (2)'!E29</f>
        <v>0</v>
      </c>
      <c r="F29" s="139"/>
      <c r="G29" s="151"/>
    </row>
    <row r="30" spans="1:7" ht="14.25">
      <c r="A30" s="78"/>
      <c r="B30" s="142">
        <f>'Chart of Accounts'!A25</f>
        <v>2008</v>
      </c>
      <c r="C30" s="142" t="str">
        <f>'Chart of Accounts'!B25</f>
        <v>Christian Education Materials</v>
      </c>
      <c r="D30" s="152"/>
      <c r="E30" s="143">
        <f>'P&amp;L Jan'!E30+'P&amp;L Feb (2)'!E30+'P&amp;L Mar (2)'!E30</f>
        <v>0</v>
      </c>
      <c r="F30" s="139"/>
      <c r="G30" s="151"/>
    </row>
    <row r="31" spans="1:7" ht="14.25">
      <c r="A31" s="78"/>
      <c r="B31" s="142">
        <f>'Chart of Accounts'!A26</f>
        <v>2009</v>
      </c>
      <c r="C31" s="142" t="str">
        <f>'Chart of Accounts'!B26</f>
        <v>Books</v>
      </c>
      <c r="D31" s="152"/>
      <c r="E31" s="143">
        <f>'P&amp;L Jan'!E31+'P&amp;L Feb (2)'!E31+'P&amp;L Mar (2)'!E31</f>
        <v>0</v>
      </c>
      <c r="F31" s="139"/>
      <c r="G31" s="151"/>
    </row>
    <row r="32" spans="1:7" ht="14.25">
      <c r="A32" s="78"/>
      <c r="B32" s="142">
        <f>'Chart of Accounts'!A28</f>
        <v>2011</v>
      </c>
      <c r="C32" s="142" t="str">
        <f>'Chart of Accounts'!B28</f>
        <v>Office Supplies, stationary, postage, misc.</v>
      </c>
      <c r="D32" s="152"/>
      <c r="E32" s="143">
        <f>'P&amp;L Jan'!E32+'P&amp;L Feb (2)'!E32+'P&amp;L Mar (2)'!E32</f>
        <v>0</v>
      </c>
      <c r="F32" s="139"/>
      <c r="G32" s="151"/>
    </row>
    <row r="33" spans="1:7" ht="14.25">
      <c r="A33" s="78"/>
      <c r="B33" s="142">
        <f>'Chart of Accounts'!A29</f>
        <v>2012</v>
      </c>
      <c r="C33" s="142" t="str">
        <f>'Chart of Accounts'!B29</f>
        <v>Computer costs and supplies</v>
      </c>
      <c r="D33" s="152"/>
      <c r="E33" s="143">
        <f>'P&amp;L Jan'!E33+'P&amp;L Feb (2)'!E33+'P&amp;L Mar (2)'!E33</f>
        <v>0</v>
      </c>
      <c r="F33" s="139"/>
      <c r="G33" s="151"/>
    </row>
    <row r="34" spans="1:7" ht="14.25">
      <c r="A34" s="78"/>
      <c r="B34" s="142">
        <f>'Chart of Accounts'!A30</f>
        <v>2013</v>
      </c>
      <c r="C34" s="142" t="str">
        <f>'Chart of Accounts'!B30</f>
        <v>Unassigned</v>
      </c>
      <c r="D34" s="152"/>
      <c r="E34" s="143">
        <f>'P&amp;L Jan'!E34+'P&amp;L Feb (2)'!E34+'P&amp;L Mar (2)'!E34</f>
        <v>0</v>
      </c>
      <c r="F34" s="139"/>
      <c r="G34" s="151"/>
    </row>
    <row r="35" spans="1:7" ht="14.25">
      <c r="A35" s="78"/>
      <c r="B35" s="142">
        <f>'Chart of Accounts'!A32</f>
        <v>2021</v>
      </c>
      <c r="C35" s="142" t="str">
        <f>'Chart of Accounts'!B32</f>
        <v>Janitorial Supplies and Services</v>
      </c>
      <c r="D35" s="152"/>
      <c r="E35" s="143">
        <f>'P&amp;L Jan'!E35+'P&amp;L Feb (2)'!E35+'P&amp;L Mar (2)'!E35</f>
        <v>0</v>
      </c>
      <c r="F35" s="139"/>
      <c r="G35" s="151"/>
    </row>
    <row r="36" spans="1:7" ht="14.25">
      <c r="A36" s="78"/>
      <c r="B36" s="142">
        <f>'Chart of Accounts'!A33</f>
        <v>2022</v>
      </c>
      <c r="C36" s="142" t="str">
        <f>'Chart of Accounts'!B33</f>
        <v>Repair and Maintenance - (Non-Covenant)</v>
      </c>
      <c r="D36" s="152"/>
      <c r="E36" s="143">
        <f>'P&amp;L Jan'!E36+'P&amp;L Feb (2)'!E36+'P&amp;L Mar (2)'!E36</f>
        <v>0</v>
      </c>
      <c r="F36" s="139"/>
      <c r="G36" s="151"/>
    </row>
    <row r="37" spans="1:7" ht="14.25">
      <c r="A37" s="78"/>
      <c r="B37" s="142">
        <f>'Chart of Accounts'!A34</f>
        <v>2023</v>
      </c>
      <c r="C37" s="142" t="str">
        <f>'Chart of Accounts'!B34</f>
        <v>Insurance - Liability</v>
      </c>
      <c r="D37" s="152"/>
      <c r="E37" s="143">
        <f>'P&amp;L Jan'!E37+'P&amp;L Feb (2)'!E37+'P&amp;L Mar (2)'!E37</f>
        <v>0</v>
      </c>
      <c r="F37" s="139"/>
      <c r="G37" s="151"/>
    </row>
    <row r="38" spans="1:7" ht="14.25">
      <c r="A38" s="78"/>
      <c r="B38" s="142">
        <f>'Chart of Accounts'!A35</f>
        <v>2024</v>
      </c>
      <c r="C38" s="142" t="str">
        <f>'Chart of Accounts'!B35</f>
        <v>Use Agreement (Utilities &amp; Maint. Reserve)</v>
      </c>
      <c r="D38" s="152"/>
      <c r="E38" s="143">
        <f>'P&amp;L Jan'!E38+'P&amp;L Feb (2)'!E38+'P&amp;L Mar (2)'!E38</f>
        <v>0</v>
      </c>
      <c r="F38" s="139"/>
      <c r="G38" s="151"/>
    </row>
    <row r="39" spans="1:7" ht="14.25">
      <c r="A39" s="78"/>
      <c r="B39" s="142">
        <f>'Chart of Accounts'!A36</f>
        <v>2025</v>
      </c>
      <c r="C39" s="142" t="str">
        <f>'Chart of Accounts'!B36</f>
        <v>Landscape</v>
      </c>
      <c r="D39" s="152"/>
      <c r="E39" s="143">
        <f>'P&amp;L Jan'!E39+'P&amp;L Feb (2)'!E39+'P&amp;L Mar (2)'!E39</f>
        <v>0</v>
      </c>
      <c r="F39" s="139"/>
      <c r="G39" s="151"/>
    </row>
    <row r="40" spans="1:7" ht="14.25">
      <c r="A40" s="78"/>
      <c r="B40" s="142">
        <f>'Chart of Accounts'!A37</f>
        <v>2026</v>
      </c>
      <c r="C40" s="142" t="str">
        <f>'Chart of Accounts'!B37</f>
        <v>A/C Maintenance</v>
      </c>
      <c r="D40" s="152"/>
      <c r="E40" s="143">
        <f>'P&amp;L Jan'!E40+'P&amp;L Feb (2)'!E40+'P&amp;L Mar (2)'!E40</f>
        <v>0</v>
      </c>
      <c r="F40" s="139"/>
      <c r="G40" s="151"/>
    </row>
    <row r="41" spans="1:7" ht="14.25">
      <c r="A41" s="78"/>
      <c r="B41" s="142">
        <f>'Chart of Accounts'!A38</f>
        <v>2027</v>
      </c>
      <c r="C41" s="142" t="str">
        <f>'Chart of Accounts'!B38</f>
        <v>PLayground</v>
      </c>
      <c r="D41" s="152"/>
      <c r="E41" s="143">
        <f>'P&amp;L Jan'!E41+'P&amp;L Feb (2)'!E41+'P&amp;L Mar (2)'!E41</f>
        <v>0</v>
      </c>
      <c r="F41" s="139"/>
      <c r="G41" s="151"/>
    </row>
    <row r="42" spans="1:7" ht="14.25">
      <c r="A42" s="78"/>
      <c r="B42" s="142">
        <f>'Chart of Accounts'!A40</f>
        <v>2031</v>
      </c>
      <c r="C42" s="142" t="str">
        <f>'Chart of Accounts'!B40</f>
        <v>Food &amp; Entertainment</v>
      </c>
      <c r="D42" s="152"/>
      <c r="E42" s="143">
        <f>'P&amp;L Jan'!E42+'P&amp;L Feb (2)'!E42+'P&amp;L Mar (2)'!E42</f>
        <v>0</v>
      </c>
      <c r="F42" s="139"/>
      <c r="G42" s="151"/>
    </row>
    <row r="43" spans="1:7" ht="14.25">
      <c r="A43" s="78"/>
      <c r="B43" s="142">
        <f>'Chart of Accounts'!A41</f>
        <v>2032</v>
      </c>
      <c r="C43" s="142" t="str">
        <f>'Chart of Accounts'!B41</f>
        <v>Soft Goods</v>
      </c>
      <c r="D43" s="152"/>
      <c r="E43" s="143">
        <f>'P&amp;L Jan'!E43+'P&amp;L Feb (2)'!E43+'P&amp;L Mar (2)'!E43</f>
        <v>0</v>
      </c>
      <c r="F43" s="139"/>
      <c r="G43" s="151"/>
    </row>
    <row r="44" spans="1:7" ht="14.25">
      <c r="A44" s="78"/>
      <c r="B44" s="142">
        <f>'Chart of Accounts'!A43</f>
        <v>2041</v>
      </c>
      <c r="C44" s="142" t="str">
        <f>'Chart of Accounts'!B43</f>
        <v>Van Insurance</v>
      </c>
      <c r="D44" s="152"/>
      <c r="E44" s="143">
        <f>'P&amp;L Jan'!E44+'P&amp;L Feb (2)'!E44+'P&amp;L Mar (2)'!E44</f>
        <v>0</v>
      </c>
      <c r="F44" s="139"/>
      <c r="G44" s="151"/>
    </row>
    <row r="45" spans="1:7" ht="14.25">
      <c r="A45" s="78"/>
      <c r="B45" s="142">
        <f>'Chart of Accounts'!A44</f>
        <v>2042</v>
      </c>
      <c r="C45" s="142" t="str">
        <f>'Chart of Accounts'!B44</f>
        <v>Van Maintenance</v>
      </c>
      <c r="D45" s="152"/>
      <c r="E45" s="143">
        <f>'P&amp;L Jan'!E45+'P&amp;L Feb (2)'!E45+'P&amp;L Mar (2)'!E45</f>
        <v>0</v>
      </c>
      <c r="F45" s="139"/>
      <c r="G45" s="151"/>
    </row>
    <row r="46" spans="1:7" ht="14.25">
      <c r="A46" s="78"/>
      <c r="B46" s="142">
        <f>'Chart of Accounts'!A45</f>
        <v>2043</v>
      </c>
      <c r="C46" s="142" t="str">
        <f>'Chart of Accounts'!B45</f>
        <v>Van Gasoline</v>
      </c>
      <c r="D46" s="152"/>
      <c r="E46" s="143">
        <f>'P&amp;L Jan'!E46+'P&amp;L Feb (2)'!E46+'P&amp;L Mar (2)'!E46</f>
        <v>0</v>
      </c>
      <c r="F46" s="139"/>
      <c r="G46" s="151"/>
    </row>
    <row r="47" spans="1:7" ht="14.25">
      <c r="A47" s="78"/>
      <c r="B47" s="142">
        <f>'Chart of Accounts'!A46</f>
        <v>2044</v>
      </c>
      <c r="C47" s="142" t="str">
        <f>'Chart of Accounts'!B46</f>
        <v xml:space="preserve">Purchase of Vans </v>
      </c>
      <c r="D47" s="152"/>
      <c r="E47" s="143">
        <f>'P&amp;L Jan'!E47+'P&amp;L Feb (2)'!E47+'P&amp;L Mar (2)'!E47</f>
        <v>0</v>
      </c>
      <c r="F47" s="139"/>
      <c r="G47" s="151"/>
    </row>
    <row r="48" spans="1:7" ht="14.25">
      <c r="A48" s="78"/>
      <c r="B48" s="142">
        <f>'Chart of Accounts'!A48</f>
        <v>2051</v>
      </c>
      <c r="C48" s="142" t="str">
        <f>'Chart of Accounts'!B48</f>
        <v>Support of Missionaries</v>
      </c>
      <c r="D48" s="152"/>
      <c r="E48" s="143">
        <f>'P&amp;L Jan'!E48+'P&amp;L Feb (2)'!E48+'P&amp;L Mar (2)'!E48</f>
        <v>0</v>
      </c>
      <c r="F48" s="139"/>
      <c r="G48" s="151"/>
    </row>
    <row r="49" spans="1:7" ht="14.25">
      <c r="A49" s="78"/>
      <c r="B49" s="142">
        <f>'Chart of Accounts'!A50</f>
        <v>2061</v>
      </c>
      <c r="C49" s="142" t="str">
        <f>'Chart of Accounts'!B50</f>
        <v>Miscellaneous</v>
      </c>
      <c r="D49" s="152"/>
      <c r="E49" s="143">
        <f>'P&amp;L Jan'!E49+'P&amp;L Feb (2)'!E49+'P&amp;L Mar (2)'!E49</f>
        <v>0</v>
      </c>
      <c r="F49" s="139"/>
      <c r="G49" s="151"/>
    </row>
    <row r="50" spans="1:7" ht="14.25">
      <c r="A50" s="78"/>
      <c r="B50" s="142">
        <f>'Chart of Accounts'!A51</f>
        <v>2071</v>
      </c>
      <c r="C50" s="142" t="str">
        <f>'Chart of Accounts'!B51</f>
        <v>Unassigned</v>
      </c>
      <c r="D50" s="152"/>
      <c r="E50" s="143">
        <f>'P&amp;L Jan'!E50+'P&amp;L Feb (2)'!E50+'P&amp;L Mar (2)'!E50</f>
        <v>0</v>
      </c>
      <c r="F50" s="139"/>
      <c r="G50" s="151"/>
    </row>
    <row r="51" spans="1:7" ht="15.75">
      <c r="A51" s="78"/>
      <c r="B51" s="144"/>
      <c r="C51" s="145" t="s">
        <v>9</v>
      </c>
      <c r="D51" s="146"/>
      <c r="E51" s="147"/>
      <c r="F51" s="144"/>
      <c r="G51" s="148">
        <f>SUM(E23:E50)</f>
        <v>0</v>
      </c>
    </row>
    <row r="52" spans="1:7" ht="18">
      <c r="A52" s="78"/>
      <c r="B52" s="139"/>
      <c r="C52" s="153"/>
      <c r="D52" s="154"/>
      <c r="E52" s="155"/>
      <c r="F52" s="139"/>
      <c r="G52" s="151"/>
    </row>
    <row r="53" spans="1:7" ht="15.75">
      <c r="A53" s="78"/>
      <c r="B53" s="156" t="s">
        <v>82</v>
      </c>
      <c r="C53" s="157"/>
      <c r="D53" s="158"/>
      <c r="E53" s="159"/>
      <c r="F53" s="157"/>
      <c r="G53" s="160">
        <f>G20-G51</f>
        <v>0</v>
      </c>
    </row>
    <row r="54" spans="1:7" ht="18">
      <c r="A54" s="78"/>
      <c r="B54" s="139"/>
      <c r="C54" s="161"/>
      <c r="D54" s="161"/>
      <c r="E54" s="162"/>
      <c r="F54" s="139"/>
      <c r="G54" s="151"/>
    </row>
    <row r="55" spans="1:7" ht="15.75">
      <c r="A55" s="78"/>
      <c r="B55" s="163" t="s">
        <v>26</v>
      </c>
      <c r="C55" s="163"/>
      <c r="D55" s="163"/>
      <c r="E55" s="164"/>
      <c r="F55" s="163"/>
      <c r="G55" s="165">
        <f>G8+G53</f>
        <v>0</v>
      </c>
    </row>
    <row r="56" spans="1:7" ht="18.75" thickBot="1">
      <c r="A56" s="133"/>
      <c r="B56" s="134"/>
      <c r="C56" s="135"/>
      <c r="D56" s="135"/>
      <c r="E56" s="136"/>
      <c r="F56" s="134"/>
      <c r="G56" s="137"/>
    </row>
    <row r="57" spans="1:7" ht="18.75" thickTop="1">
      <c r="C57" s="16"/>
      <c r="D57" s="16"/>
      <c r="E57" s="18"/>
    </row>
    <row r="58" spans="1:7" ht="18">
      <c r="C58" s="16"/>
      <c r="D58" s="16"/>
      <c r="E58" s="18"/>
    </row>
    <row r="59" spans="1:7" ht="18">
      <c r="C59" s="16"/>
      <c r="D59" s="16"/>
      <c r="E59" s="17"/>
    </row>
    <row r="60" spans="1:7" ht="18">
      <c r="C60" s="15"/>
      <c r="D60" s="16"/>
      <c r="E60" s="12"/>
    </row>
  </sheetData>
  <sheetProtection sheet="1" objects="1" scenarios="1"/>
  <mergeCells count="3">
    <mergeCell ref="A2:G2"/>
    <mergeCell ref="A3:G3"/>
    <mergeCell ref="A4:G4"/>
  </mergeCells>
  <pageMargins left="0.75" right="0.75" top="1" bottom="1" header="0.5" footer="0.5"/>
  <pageSetup scale="78" orientation="portrait"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G385"/>
  <sheetViews>
    <sheetView zoomScaleNormal="100" workbookViewId="0">
      <selection activeCell="L18" sqref="L18"/>
    </sheetView>
  </sheetViews>
  <sheetFormatPr defaultRowHeight="12.75"/>
  <cols>
    <col min="1" max="1" width="8.140625" bestFit="1" customWidth="1"/>
    <col min="2" max="2" width="32.140625" customWidth="1"/>
    <col min="3" max="3" width="9" style="1" customWidth="1"/>
    <col min="4" max="5" width="15.7109375" customWidth="1"/>
    <col min="6" max="6" width="14.28515625" customWidth="1"/>
    <col min="7" max="7" width="6" style="2" customWidth="1"/>
  </cols>
  <sheetData>
    <row r="1" spans="1:6" ht="23.25">
      <c r="A1" s="317" t="str">
        <f>'Chart of Accounts'!A1:B1</f>
        <v>Name</v>
      </c>
      <c r="B1" s="318"/>
      <c r="C1" s="318"/>
      <c r="D1" s="318"/>
      <c r="E1" s="318"/>
      <c r="F1" s="319"/>
    </row>
    <row r="2" spans="1:6" ht="18">
      <c r="A2" s="320" t="s">
        <v>1</v>
      </c>
      <c r="B2" s="321"/>
      <c r="C2" s="321"/>
      <c r="D2" s="321"/>
      <c r="E2" s="321"/>
      <c r="F2" s="322"/>
    </row>
    <row r="3" spans="1:6" ht="18">
      <c r="A3" s="323" t="s">
        <v>83</v>
      </c>
      <c r="B3" s="324"/>
      <c r="C3" s="324"/>
      <c r="D3" s="324"/>
      <c r="E3" s="324"/>
      <c r="F3" s="325"/>
    </row>
    <row r="4" spans="1:6" ht="18.75" thickBot="1">
      <c r="A4" s="323"/>
      <c r="B4" s="324"/>
      <c r="C4" s="324"/>
      <c r="D4" s="324"/>
      <c r="E4" s="324"/>
      <c r="F4" s="325"/>
    </row>
    <row r="5" spans="1:6" ht="15.75">
      <c r="A5" s="81"/>
      <c r="B5" s="82"/>
      <c r="C5" s="83"/>
      <c r="D5" s="326"/>
      <c r="E5" s="326"/>
      <c r="F5" s="84"/>
    </row>
    <row r="6" spans="1:6" ht="38.25">
      <c r="A6" s="123" t="s">
        <v>81</v>
      </c>
      <c r="B6" s="25" t="s">
        <v>2</v>
      </c>
      <c r="C6" s="25" t="s">
        <v>6</v>
      </c>
      <c r="D6" s="25" t="s">
        <v>3</v>
      </c>
      <c r="E6" s="25" t="s">
        <v>4</v>
      </c>
      <c r="F6" s="25" t="s">
        <v>5</v>
      </c>
    </row>
    <row r="7" spans="1:6" ht="16.5" thickBot="1">
      <c r="A7" s="85"/>
      <c r="B7" s="19"/>
      <c r="C7" s="14"/>
      <c r="D7" s="9" t="s">
        <v>18</v>
      </c>
      <c r="E7" s="9" t="s">
        <v>19</v>
      </c>
      <c r="F7" s="29"/>
    </row>
    <row r="8" spans="1:6" ht="17.25" thickTop="1" thickBot="1">
      <c r="A8" s="25"/>
      <c r="B8" s="19"/>
      <c r="C8" s="14"/>
      <c r="D8" s="9"/>
      <c r="E8" s="10"/>
      <c r="F8" s="119"/>
    </row>
    <row r="9" spans="1:6" ht="16.5" thickTop="1">
      <c r="A9" s="100">
        <f>'Chart of Accounts'!A6</f>
        <v>1001</v>
      </c>
      <c r="B9" s="99" t="str">
        <f>'Chart of Accounts'!B6</f>
        <v>Offering / Tithe</v>
      </c>
      <c r="C9" s="14"/>
      <c r="D9" s="316"/>
      <c r="E9" s="316"/>
      <c r="F9" s="26"/>
    </row>
    <row r="10" spans="1:6">
      <c r="A10" s="30"/>
      <c r="B10" s="86" t="s">
        <v>14</v>
      </c>
      <c r="C10" s="27"/>
      <c r="D10" s="28"/>
      <c r="E10" s="28"/>
      <c r="F10" s="31">
        <f>'GL-Jan'!F346</f>
        <v>0</v>
      </c>
    </row>
    <row r="11" spans="1:6">
      <c r="A11" s="197"/>
      <c r="B11" s="198"/>
      <c r="C11" s="199"/>
      <c r="D11" s="200"/>
      <c r="E11" s="201"/>
      <c r="F11" s="167">
        <f>E11-D11+F10</f>
        <v>0</v>
      </c>
    </row>
    <row r="12" spans="1:6">
      <c r="A12" s="197"/>
      <c r="B12" s="198"/>
      <c r="C12" s="199"/>
      <c r="D12" s="200"/>
      <c r="E12" s="201"/>
      <c r="F12" s="167">
        <f>E12-D12+F11</f>
        <v>0</v>
      </c>
    </row>
    <row r="13" spans="1:6">
      <c r="A13" s="197"/>
      <c r="B13" s="198"/>
      <c r="C13" s="199"/>
      <c r="D13" s="200"/>
      <c r="E13" s="201"/>
      <c r="F13" s="167">
        <f>E13-D13+F12</f>
        <v>0</v>
      </c>
    </row>
    <row r="14" spans="1:6">
      <c r="A14" s="197"/>
      <c r="B14" s="202"/>
      <c r="C14" s="199"/>
      <c r="D14" s="200"/>
      <c r="E14" s="201"/>
      <c r="F14" s="167">
        <f>E14-D14+F13</f>
        <v>0</v>
      </c>
    </row>
    <row r="15" spans="1:6">
      <c r="A15" s="197"/>
      <c r="B15" s="203"/>
      <c r="C15" s="199"/>
      <c r="D15" s="200"/>
      <c r="E15" s="201"/>
      <c r="F15" s="167">
        <f>E15-D15+F14</f>
        <v>0</v>
      </c>
    </row>
    <row r="16" spans="1:6" ht="14.25">
      <c r="A16" s="35"/>
      <c r="B16" s="36" t="s">
        <v>15</v>
      </c>
      <c r="C16" s="37"/>
      <c r="D16" s="168">
        <f>SUM(D11:D15)</f>
        <v>0</v>
      </c>
      <c r="E16" s="169">
        <f>SUM(E11:E15)</f>
        <v>0</v>
      </c>
      <c r="F16" s="170"/>
    </row>
    <row r="17" spans="1:6">
      <c r="A17" s="87"/>
      <c r="B17" s="34"/>
      <c r="C17" s="8"/>
      <c r="D17" s="171"/>
      <c r="E17" s="172"/>
      <c r="F17" s="172"/>
    </row>
    <row r="18" spans="1:6">
      <c r="A18" s="87"/>
      <c r="B18" s="34"/>
      <c r="C18" s="8"/>
      <c r="D18" s="171"/>
      <c r="E18" s="172"/>
      <c r="F18" s="172"/>
    </row>
    <row r="19" spans="1:6" ht="18" customHeight="1">
      <c r="A19" s="105">
        <f>'Chart of Accounts'!A7</f>
        <v>1002</v>
      </c>
      <c r="B19" s="105" t="str">
        <f>'Chart of Accounts'!B7</f>
        <v>ABC Missions Support</v>
      </c>
      <c r="C19" s="8"/>
      <c r="D19" s="173"/>
      <c r="E19" s="174"/>
      <c r="F19" s="175"/>
    </row>
    <row r="20" spans="1:6" ht="18" customHeight="1">
      <c r="A20" s="106"/>
      <c r="B20" s="86" t="s">
        <v>14</v>
      </c>
      <c r="C20" s="27"/>
      <c r="D20" s="176"/>
      <c r="E20" s="177"/>
      <c r="F20" s="178">
        <f>F15</f>
        <v>0</v>
      </c>
    </row>
    <row r="21" spans="1:6">
      <c r="A21" s="197"/>
      <c r="B21" s="203"/>
      <c r="C21" s="199"/>
      <c r="D21" s="200"/>
      <c r="E21" s="201"/>
      <c r="F21" s="167">
        <f>E21-D21+F20</f>
        <v>0</v>
      </c>
    </row>
    <row r="22" spans="1:6">
      <c r="A22" s="197"/>
      <c r="B22" s="203"/>
      <c r="C22" s="199"/>
      <c r="D22" s="200"/>
      <c r="E22" s="201"/>
      <c r="F22" s="167">
        <f>E22-D22+F21</f>
        <v>0</v>
      </c>
    </row>
    <row r="23" spans="1:6">
      <c r="A23" s="197"/>
      <c r="B23" s="203"/>
      <c r="C23" s="199"/>
      <c r="D23" s="200"/>
      <c r="E23" s="201"/>
      <c r="F23" s="167">
        <f>E23-D23+F22</f>
        <v>0</v>
      </c>
    </row>
    <row r="24" spans="1:6">
      <c r="A24" s="197"/>
      <c r="B24" s="203"/>
      <c r="C24" s="199"/>
      <c r="D24" s="200"/>
      <c r="E24" s="201"/>
      <c r="F24" s="167">
        <f>E24-D24+F23</f>
        <v>0</v>
      </c>
    </row>
    <row r="25" spans="1:6">
      <c r="A25" s="107"/>
      <c r="B25" s="36" t="s">
        <v>15</v>
      </c>
      <c r="C25" s="37"/>
      <c r="D25" s="168">
        <f>SUM(D21:D24)</f>
        <v>0</v>
      </c>
      <c r="E25" s="169">
        <f>SUM(E21:E24)</f>
        <v>0</v>
      </c>
      <c r="F25" s="167"/>
    </row>
    <row r="26" spans="1:6" ht="15.75">
      <c r="A26" s="87"/>
      <c r="B26" s="38"/>
      <c r="C26" s="8"/>
      <c r="D26" s="171"/>
      <c r="E26" s="172"/>
      <c r="F26" s="175"/>
    </row>
    <row r="27" spans="1:6" ht="15.75">
      <c r="A27" s="87"/>
      <c r="B27" s="38"/>
      <c r="C27" s="8"/>
      <c r="D27" s="171"/>
      <c r="E27" s="172"/>
      <c r="F27" s="175"/>
    </row>
    <row r="28" spans="1:6" ht="18" customHeight="1">
      <c r="A28" s="105">
        <f>'Chart of Accounts'!A8</f>
        <v>1003</v>
      </c>
      <c r="B28" s="105" t="str">
        <f>'Chart of Accounts'!B8</f>
        <v>XYZ Missions Support</v>
      </c>
      <c r="C28" s="8"/>
      <c r="D28" s="173"/>
      <c r="E28" s="174"/>
      <c r="F28" s="175"/>
    </row>
    <row r="29" spans="1:6" ht="18" customHeight="1">
      <c r="A29" s="106"/>
      <c r="B29" s="86" t="s">
        <v>14</v>
      </c>
      <c r="C29" s="27"/>
      <c r="D29" s="176"/>
      <c r="E29" s="177"/>
      <c r="F29" s="178">
        <f>F24</f>
        <v>0</v>
      </c>
    </row>
    <row r="30" spans="1:6">
      <c r="A30" s="197"/>
      <c r="B30" s="203"/>
      <c r="C30" s="199"/>
      <c r="D30" s="200"/>
      <c r="E30" s="201"/>
      <c r="F30" s="167">
        <f>E30-D30+F29</f>
        <v>0</v>
      </c>
    </row>
    <row r="31" spans="1:6">
      <c r="A31" s="197"/>
      <c r="B31" s="203"/>
      <c r="C31" s="199"/>
      <c r="D31" s="200"/>
      <c r="E31" s="201"/>
      <c r="F31" s="167">
        <f>E31-D31+F30</f>
        <v>0</v>
      </c>
    </row>
    <row r="32" spans="1:6">
      <c r="A32" s="197"/>
      <c r="B32" s="203"/>
      <c r="C32" s="199"/>
      <c r="D32" s="200"/>
      <c r="E32" s="201"/>
      <c r="F32" s="167">
        <f>E32-D32+F31</f>
        <v>0</v>
      </c>
    </row>
    <row r="33" spans="1:7">
      <c r="A33" s="197"/>
      <c r="B33" s="203"/>
      <c r="C33" s="199"/>
      <c r="D33" s="200"/>
      <c r="E33" s="201"/>
      <c r="F33" s="167">
        <f>E33-D33+F32</f>
        <v>0</v>
      </c>
    </row>
    <row r="34" spans="1:7">
      <c r="A34" s="107"/>
      <c r="B34" s="36" t="s">
        <v>15</v>
      </c>
      <c r="C34" s="37"/>
      <c r="D34" s="168">
        <f>SUM(D30:D33)</f>
        <v>0</v>
      </c>
      <c r="E34" s="169">
        <f>SUM(E30:E33)</f>
        <v>0</v>
      </c>
      <c r="F34" s="167"/>
    </row>
    <row r="35" spans="1:7" s="1" customFormat="1" ht="15.75">
      <c r="A35" s="87"/>
      <c r="B35" s="38"/>
      <c r="C35" s="8"/>
      <c r="D35" s="171"/>
      <c r="E35" s="172"/>
      <c r="F35" s="172"/>
      <c r="G35" s="4"/>
    </row>
    <row r="36" spans="1:7" s="1" customFormat="1" ht="15.75">
      <c r="A36" s="87"/>
      <c r="B36" s="38"/>
      <c r="C36" s="8"/>
      <c r="D36" s="171"/>
      <c r="E36" s="172"/>
      <c r="F36" s="172"/>
      <c r="G36" s="4"/>
    </row>
    <row r="37" spans="1:7" ht="18" customHeight="1">
      <c r="A37" s="105">
        <f>'Chart of Accounts'!A9</f>
        <v>1004</v>
      </c>
      <c r="B37" s="105" t="str">
        <f>'Chart of Accounts'!B9</f>
        <v>TLC  Support</v>
      </c>
      <c r="C37" s="8"/>
      <c r="D37" s="173"/>
      <c r="E37" s="174"/>
      <c r="F37" s="175"/>
    </row>
    <row r="38" spans="1:7" ht="14.25">
      <c r="A38" s="108"/>
      <c r="B38" s="86" t="s">
        <v>14</v>
      </c>
      <c r="C38" s="27"/>
      <c r="D38" s="176"/>
      <c r="E38" s="177"/>
      <c r="F38" s="178">
        <f>F33</f>
        <v>0</v>
      </c>
    </row>
    <row r="39" spans="1:7">
      <c r="A39" s="197"/>
      <c r="B39" s="203"/>
      <c r="C39" s="199"/>
      <c r="D39" s="200"/>
      <c r="E39" s="201"/>
      <c r="F39" s="167">
        <f>E39-D39+F38</f>
        <v>0</v>
      </c>
    </row>
    <row r="40" spans="1:7">
      <c r="A40" s="197"/>
      <c r="B40" s="203"/>
      <c r="C40" s="199"/>
      <c r="D40" s="200"/>
      <c r="E40" s="201"/>
      <c r="F40" s="167">
        <f>E40-D40+F39</f>
        <v>0</v>
      </c>
    </row>
    <row r="41" spans="1:7">
      <c r="A41" s="197"/>
      <c r="B41" s="203"/>
      <c r="C41" s="199"/>
      <c r="D41" s="200"/>
      <c r="E41" s="201"/>
      <c r="F41" s="167">
        <f>E41-D41+F40</f>
        <v>0</v>
      </c>
    </row>
    <row r="42" spans="1:7">
      <c r="A42" s="197"/>
      <c r="B42" s="203"/>
      <c r="C42" s="199"/>
      <c r="D42" s="200"/>
      <c r="E42" s="201"/>
      <c r="F42" s="167">
        <f>E42-D42+F41</f>
        <v>0</v>
      </c>
    </row>
    <row r="43" spans="1:7">
      <c r="A43" s="107"/>
      <c r="B43" s="36" t="s">
        <v>15</v>
      </c>
      <c r="C43" s="37"/>
      <c r="D43" s="168">
        <f>SUM(D39:D42)</f>
        <v>0</v>
      </c>
      <c r="E43" s="169">
        <f>SUM(E39:E42)</f>
        <v>0</v>
      </c>
      <c r="F43" s="167"/>
    </row>
    <row r="44" spans="1:7" s="1" customFormat="1" ht="15.75">
      <c r="A44" s="87"/>
      <c r="B44" s="38"/>
      <c r="C44" s="8"/>
      <c r="D44" s="171"/>
      <c r="E44" s="172"/>
      <c r="F44" s="172"/>
      <c r="G44" s="4"/>
    </row>
    <row r="45" spans="1:7" s="1" customFormat="1" ht="15.75">
      <c r="A45" s="87"/>
      <c r="B45" s="38"/>
      <c r="C45" s="8"/>
      <c r="D45" s="171"/>
      <c r="E45" s="172"/>
      <c r="F45" s="172"/>
      <c r="G45" s="4"/>
    </row>
    <row r="46" spans="1:7" ht="18" customHeight="1">
      <c r="A46" s="105">
        <f>'Chart of Accounts'!A10</f>
        <v>1005</v>
      </c>
      <c r="B46" s="105" t="str">
        <f>'Chart of Accounts'!B10</f>
        <v>MMM Support</v>
      </c>
      <c r="C46" s="8"/>
      <c r="D46" s="171"/>
      <c r="E46" s="172"/>
      <c r="F46" s="175"/>
    </row>
    <row r="47" spans="1:7" ht="18" customHeight="1">
      <c r="A47" s="106"/>
      <c r="B47" s="86" t="s">
        <v>14</v>
      </c>
      <c r="C47" s="27"/>
      <c r="D47" s="176"/>
      <c r="E47" s="177"/>
      <c r="F47" s="178">
        <f>F42</f>
        <v>0</v>
      </c>
    </row>
    <row r="48" spans="1:7" ht="12.75" customHeight="1">
      <c r="A48" s="197"/>
      <c r="B48" s="203"/>
      <c r="C48" s="199"/>
      <c r="D48" s="200"/>
      <c r="E48" s="204"/>
      <c r="F48" s="167">
        <f>E48-D48+F47</f>
        <v>0</v>
      </c>
    </row>
    <row r="49" spans="1:7" ht="12.75" customHeight="1">
      <c r="A49" s="197"/>
      <c r="B49" s="203"/>
      <c r="C49" s="199"/>
      <c r="D49" s="200"/>
      <c r="E49" s="204"/>
      <c r="F49" s="167">
        <f>E49-D49+F48</f>
        <v>0</v>
      </c>
    </row>
    <row r="50" spans="1:7" ht="12.75" customHeight="1">
      <c r="A50" s="197"/>
      <c r="B50" s="203"/>
      <c r="C50" s="199"/>
      <c r="D50" s="200"/>
      <c r="E50" s="201"/>
      <c r="F50" s="167">
        <f>E50-D50+F49</f>
        <v>0</v>
      </c>
    </row>
    <row r="51" spans="1:7">
      <c r="A51" s="197"/>
      <c r="B51" s="203"/>
      <c r="C51" s="199"/>
      <c r="D51" s="200"/>
      <c r="E51" s="201"/>
      <c r="F51" s="167">
        <f>E51-D51+F50</f>
        <v>0</v>
      </c>
    </row>
    <row r="52" spans="1:7">
      <c r="A52" s="92"/>
      <c r="B52" s="36" t="s">
        <v>15</v>
      </c>
      <c r="C52" s="37"/>
      <c r="D52" s="168">
        <f>SUM(D48:D51)</f>
        <v>0</v>
      </c>
      <c r="E52" s="169">
        <f>SUM(E48:E51)</f>
        <v>0</v>
      </c>
      <c r="F52" s="167"/>
    </row>
    <row r="53" spans="1:7" s="1" customFormat="1" ht="15.75">
      <c r="A53" s="87"/>
      <c r="B53" s="38"/>
      <c r="C53" s="8"/>
      <c r="D53" s="171"/>
      <c r="E53" s="172"/>
      <c r="F53" s="172"/>
      <c r="G53" s="4"/>
    </row>
    <row r="54" spans="1:7" s="1" customFormat="1" ht="15.75">
      <c r="A54" s="87"/>
      <c r="B54" s="38"/>
      <c r="C54" s="8"/>
      <c r="D54" s="171"/>
      <c r="E54" s="172"/>
      <c r="F54" s="172"/>
      <c r="G54" s="4"/>
    </row>
    <row r="55" spans="1:7" ht="18" customHeight="1">
      <c r="A55" s="105">
        <f>'Chart of Accounts'!A11</f>
        <v>1006</v>
      </c>
      <c r="B55" s="105" t="str">
        <f>'Chart of Accounts'!B11</f>
        <v>Fundraising</v>
      </c>
      <c r="C55" s="8"/>
      <c r="D55" s="171"/>
      <c r="E55" s="172"/>
      <c r="F55" s="175"/>
    </row>
    <row r="56" spans="1:7" ht="18" customHeight="1">
      <c r="A56" s="106"/>
      <c r="B56" s="86" t="s">
        <v>14</v>
      </c>
      <c r="C56" s="27"/>
      <c r="D56" s="176"/>
      <c r="E56" s="177"/>
      <c r="F56" s="178">
        <f>F51</f>
        <v>0</v>
      </c>
    </row>
    <row r="57" spans="1:7" ht="12.75" customHeight="1">
      <c r="A57" s="197"/>
      <c r="B57" s="203"/>
      <c r="C57" s="199"/>
      <c r="D57" s="200"/>
      <c r="E57" s="204"/>
      <c r="F57" s="167">
        <f>E57-D57+F56</f>
        <v>0</v>
      </c>
    </row>
    <row r="58" spans="1:7" ht="12.75" customHeight="1">
      <c r="A58" s="197"/>
      <c r="B58" s="203"/>
      <c r="C58" s="199"/>
      <c r="D58" s="200"/>
      <c r="E58" s="204"/>
      <c r="F58" s="167">
        <f>E58-D58+F57</f>
        <v>0</v>
      </c>
    </row>
    <row r="59" spans="1:7">
      <c r="A59" s="197"/>
      <c r="B59" s="203"/>
      <c r="C59" s="199"/>
      <c r="D59" s="200"/>
      <c r="E59" s="201"/>
      <c r="F59" s="167">
        <f>E59-D59+F58</f>
        <v>0</v>
      </c>
    </row>
    <row r="60" spans="1:7">
      <c r="A60" s="197"/>
      <c r="B60" s="203"/>
      <c r="C60" s="199"/>
      <c r="D60" s="200"/>
      <c r="E60" s="201"/>
      <c r="F60" s="167">
        <f>E60-D60+F59</f>
        <v>0</v>
      </c>
    </row>
    <row r="61" spans="1:7">
      <c r="A61" s="107"/>
      <c r="B61" s="36" t="s">
        <v>15</v>
      </c>
      <c r="C61" s="37"/>
      <c r="D61" s="168">
        <f>SUM(D57:D60)</f>
        <v>0</v>
      </c>
      <c r="E61" s="169">
        <f>SUM(E57:E60)</f>
        <v>0</v>
      </c>
      <c r="F61" s="167"/>
    </row>
    <row r="62" spans="1:7" s="1" customFormat="1" ht="15.75">
      <c r="A62" s="87"/>
      <c r="B62" s="38"/>
      <c r="C62" s="8"/>
      <c r="D62" s="171"/>
      <c r="E62" s="172"/>
      <c r="F62" s="172"/>
      <c r="G62" s="4"/>
    </row>
    <row r="63" spans="1:7" s="1" customFormat="1" ht="15.75">
      <c r="A63" s="87"/>
      <c r="B63" s="38"/>
      <c r="C63" s="8"/>
      <c r="D63" s="171"/>
      <c r="E63" s="172"/>
      <c r="F63" s="172"/>
      <c r="G63" s="4"/>
    </row>
    <row r="64" spans="1:7" ht="18" customHeight="1">
      <c r="A64" s="105">
        <f>'Chart of Accounts'!A12</f>
        <v>1007</v>
      </c>
      <c r="B64" s="105" t="str">
        <f>'Chart of Accounts'!B12</f>
        <v>Additional Support</v>
      </c>
      <c r="C64" s="8"/>
      <c r="D64" s="171"/>
      <c r="E64" s="172"/>
      <c r="F64" s="175"/>
    </row>
    <row r="65" spans="1:7" s="1" customFormat="1" ht="18" customHeight="1">
      <c r="A65" s="106"/>
      <c r="B65" s="86" t="s">
        <v>14</v>
      </c>
      <c r="C65" s="27"/>
      <c r="D65" s="176"/>
      <c r="E65" s="177"/>
      <c r="F65" s="178">
        <f>F60</f>
        <v>0</v>
      </c>
      <c r="G65" s="4"/>
    </row>
    <row r="66" spans="1:7" s="1" customFormat="1" ht="12.75" customHeight="1">
      <c r="A66" s="197"/>
      <c r="B66" s="203"/>
      <c r="C66" s="199"/>
      <c r="D66" s="200"/>
      <c r="E66" s="204"/>
      <c r="F66" s="167">
        <f>E66-D66+F65</f>
        <v>0</v>
      </c>
      <c r="G66" s="4"/>
    </row>
    <row r="67" spans="1:7" s="1" customFormat="1" ht="12.75" customHeight="1">
      <c r="A67" s="197"/>
      <c r="B67" s="203"/>
      <c r="C67" s="199"/>
      <c r="D67" s="200"/>
      <c r="E67" s="204"/>
      <c r="F67" s="167">
        <f>E67-D67+F66</f>
        <v>0</v>
      </c>
      <c r="G67" s="4"/>
    </row>
    <row r="68" spans="1:7">
      <c r="A68" s="197"/>
      <c r="B68" s="203"/>
      <c r="C68" s="199"/>
      <c r="D68" s="200"/>
      <c r="E68" s="201"/>
      <c r="F68" s="167">
        <f>E68-D68+F67</f>
        <v>0</v>
      </c>
    </row>
    <row r="69" spans="1:7">
      <c r="A69" s="197"/>
      <c r="B69" s="203"/>
      <c r="C69" s="199"/>
      <c r="D69" s="200"/>
      <c r="E69" s="201"/>
      <c r="F69" s="167">
        <f>E69-D69+F68</f>
        <v>0</v>
      </c>
    </row>
    <row r="70" spans="1:7">
      <c r="A70" s="107"/>
      <c r="B70" s="36" t="s">
        <v>15</v>
      </c>
      <c r="C70" s="37"/>
      <c r="D70" s="168">
        <f>SUM(D66:D69)</f>
        <v>0</v>
      </c>
      <c r="E70" s="169">
        <f>SUM(E66:E69)</f>
        <v>0</v>
      </c>
      <c r="F70" s="167"/>
    </row>
    <row r="71" spans="1:7" s="1" customFormat="1" ht="15.75">
      <c r="A71" s="87"/>
      <c r="B71" s="38"/>
      <c r="C71" s="32"/>
      <c r="D71" s="171"/>
      <c r="E71" s="172"/>
      <c r="F71" s="172"/>
      <c r="G71" s="4"/>
    </row>
    <row r="72" spans="1:7" s="1" customFormat="1" ht="15.75">
      <c r="A72" s="87"/>
      <c r="B72" s="38"/>
      <c r="C72" s="32"/>
      <c r="D72" s="171"/>
      <c r="E72" s="172"/>
      <c r="F72" s="172"/>
      <c r="G72" s="4"/>
    </row>
    <row r="73" spans="1:7" ht="18" customHeight="1">
      <c r="A73" s="105">
        <f>'Chart of Accounts'!A13</f>
        <v>1008</v>
      </c>
      <c r="B73" s="105" t="str">
        <f>'Chart of Accounts'!B13</f>
        <v>Designated Gifts for Vans</v>
      </c>
      <c r="C73" s="8"/>
      <c r="D73" s="171"/>
      <c r="E73" s="172"/>
      <c r="F73" s="175"/>
    </row>
    <row r="74" spans="1:7" s="1" customFormat="1" ht="18" customHeight="1">
      <c r="A74" s="106"/>
      <c r="B74" s="86" t="s">
        <v>14</v>
      </c>
      <c r="C74" s="27"/>
      <c r="D74" s="176"/>
      <c r="E74" s="177"/>
      <c r="F74" s="178">
        <f>F69</f>
        <v>0</v>
      </c>
      <c r="G74" s="4"/>
    </row>
    <row r="75" spans="1:7" s="1" customFormat="1" ht="12.75" customHeight="1">
      <c r="A75" s="197"/>
      <c r="B75" s="203"/>
      <c r="C75" s="199"/>
      <c r="D75" s="200"/>
      <c r="E75" s="204"/>
      <c r="F75" s="167">
        <f>E75-D75+F74</f>
        <v>0</v>
      </c>
      <c r="G75" s="4"/>
    </row>
    <row r="76" spans="1:7" s="1" customFormat="1" ht="12.75" customHeight="1">
      <c r="A76" s="197"/>
      <c r="B76" s="203"/>
      <c r="C76" s="199"/>
      <c r="D76" s="200"/>
      <c r="E76" s="204"/>
      <c r="F76" s="167">
        <f>E76-D76+F75</f>
        <v>0</v>
      </c>
      <c r="G76" s="4"/>
    </row>
    <row r="77" spans="1:7">
      <c r="A77" s="197"/>
      <c r="B77" s="203"/>
      <c r="C77" s="199"/>
      <c r="D77" s="200"/>
      <c r="E77" s="201"/>
      <c r="F77" s="167">
        <f>E77-D77+F76</f>
        <v>0</v>
      </c>
    </row>
    <row r="78" spans="1:7">
      <c r="A78" s="197"/>
      <c r="B78" s="203"/>
      <c r="C78" s="199"/>
      <c r="D78" s="200"/>
      <c r="E78" s="201"/>
      <c r="F78" s="167">
        <f>E78-D78+F77</f>
        <v>0</v>
      </c>
    </row>
    <row r="79" spans="1:7">
      <c r="A79" s="107"/>
      <c r="B79" s="36" t="s">
        <v>15</v>
      </c>
      <c r="C79" s="37"/>
      <c r="D79" s="168">
        <f>SUM(D75:D78)</f>
        <v>0</v>
      </c>
      <c r="E79" s="169">
        <f>SUM(E75:E78)</f>
        <v>0</v>
      </c>
      <c r="F79" s="167"/>
    </row>
    <row r="80" spans="1:7" s="1" customFormat="1" ht="15.75">
      <c r="A80" s="87"/>
      <c r="B80" s="38"/>
      <c r="C80" s="32"/>
      <c r="D80" s="171"/>
      <c r="E80" s="172"/>
      <c r="F80" s="172"/>
      <c r="G80" s="4"/>
    </row>
    <row r="81" spans="1:7" s="1" customFormat="1" ht="15.75">
      <c r="A81" s="102"/>
      <c r="B81" s="38"/>
      <c r="C81" s="32"/>
      <c r="D81" s="171"/>
      <c r="E81" s="172"/>
      <c r="F81" s="172"/>
      <c r="G81" s="4"/>
    </row>
    <row r="82" spans="1:7" s="1" customFormat="1" ht="15.75">
      <c r="A82" s="105">
        <f>'Chart of Accounts'!A14</f>
        <v>1009</v>
      </c>
      <c r="B82" s="105" t="str">
        <f>'Chart of Accounts'!B14</f>
        <v>Unassigned</v>
      </c>
      <c r="C82" s="8"/>
      <c r="D82" s="171"/>
      <c r="E82" s="172"/>
      <c r="F82" s="175"/>
      <c r="G82" s="4"/>
    </row>
    <row r="83" spans="1:7" s="1" customFormat="1">
      <c r="A83" s="106"/>
      <c r="B83" s="86" t="s">
        <v>14</v>
      </c>
      <c r="C83" s="27"/>
      <c r="D83" s="176"/>
      <c r="E83" s="177"/>
      <c r="F83" s="178">
        <f>F78</f>
        <v>0</v>
      </c>
      <c r="G83" s="4"/>
    </row>
    <row r="84" spans="1:7" s="1" customFormat="1" ht="12.75" customHeight="1">
      <c r="A84" s="197"/>
      <c r="B84" s="203"/>
      <c r="C84" s="199"/>
      <c r="D84" s="200"/>
      <c r="E84" s="204"/>
      <c r="F84" s="167">
        <f>E84-D84+F83</f>
        <v>0</v>
      </c>
      <c r="G84" s="4"/>
    </row>
    <row r="85" spans="1:7" s="1" customFormat="1" ht="12.75" customHeight="1">
      <c r="A85" s="197"/>
      <c r="B85" s="203"/>
      <c r="C85" s="199"/>
      <c r="D85" s="200"/>
      <c r="E85" s="204"/>
      <c r="F85" s="167">
        <f>E85-D85+F84</f>
        <v>0</v>
      </c>
      <c r="G85" s="4"/>
    </row>
    <row r="86" spans="1:7" s="1" customFormat="1">
      <c r="A86" s="197"/>
      <c r="B86" s="203"/>
      <c r="C86" s="199"/>
      <c r="D86" s="200"/>
      <c r="E86" s="201"/>
      <c r="F86" s="167">
        <f>E86-D86+F85</f>
        <v>0</v>
      </c>
      <c r="G86" s="4"/>
    </row>
    <row r="87" spans="1:7" s="1" customFormat="1">
      <c r="A87" s="197"/>
      <c r="B87" s="203"/>
      <c r="C87" s="199"/>
      <c r="D87" s="200"/>
      <c r="E87" s="201"/>
      <c r="F87" s="167">
        <f>E87-D87+F86</f>
        <v>0</v>
      </c>
      <c r="G87" s="4"/>
    </row>
    <row r="88" spans="1:7" s="1" customFormat="1">
      <c r="A88" s="45"/>
      <c r="B88" s="36" t="s">
        <v>15</v>
      </c>
      <c r="C88" s="37"/>
      <c r="D88" s="168">
        <f>SUM(D84:D87)</f>
        <v>0</v>
      </c>
      <c r="E88" s="169">
        <f>SUM(E84:E87)</f>
        <v>0</v>
      </c>
      <c r="F88" s="167"/>
      <c r="G88" s="4"/>
    </row>
    <row r="89" spans="1:7" s="1" customFormat="1" ht="15.75">
      <c r="A89" s="87"/>
      <c r="B89" s="38"/>
      <c r="C89" s="32"/>
      <c r="D89" s="171"/>
      <c r="E89" s="172"/>
      <c r="F89" s="172"/>
      <c r="G89" s="4"/>
    </row>
    <row r="90" spans="1:7" s="1" customFormat="1" ht="15.75">
      <c r="A90" s="87"/>
      <c r="B90" s="38"/>
      <c r="C90" s="32"/>
      <c r="D90" s="171"/>
      <c r="E90" s="172"/>
      <c r="F90" s="172"/>
      <c r="G90" s="4"/>
    </row>
    <row r="91" spans="1:7" s="1" customFormat="1" ht="15.75">
      <c r="A91" s="104">
        <f>'Chart of Accounts'!A18</f>
        <v>2001</v>
      </c>
      <c r="B91" s="104" t="str">
        <f>'Chart of Accounts'!B18</f>
        <v>Pastor Salary</v>
      </c>
      <c r="C91" s="8"/>
      <c r="D91" s="171"/>
      <c r="E91" s="172"/>
      <c r="F91" s="175"/>
      <c r="G91" s="4"/>
    </row>
    <row r="92" spans="1:7" s="1" customFormat="1">
      <c r="A92" s="89"/>
      <c r="B92" s="86" t="s">
        <v>14</v>
      </c>
      <c r="C92" s="27"/>
      <c r="D92" s="176"/>
      <c r="E92" s="177"/>
      <c r="F92" s="178">
        <f>F87</f>
        <v>0</v>
      </c>
      <c r="G92" s="4"/>
    </row>
    <row r="93" spans="1:7" s="1" customFormat="1" ht="12.75" customHeight="1">
      <c r="A93" s="205"/>
      <c r="B93" s="206"/>
      <c r="C93" s="199"/>
      <c r="D93" s="200"/>
      <c r="E93" s="204"/>
      <c r="F93" s="167">
        <f>E93-D93+F92</f>
        <v>0</v>
      </c>
      <c r="G93" s="4"/>
    </row>
    <row r="94" spans="1:7" s="1" customFormat="1" ht="12.75" customHeight="1">
      <c r="A94" s="205"/>
      <c r="B94" s="203"/>
      <c r="C94" s="199"/>
      <c r="D94" s="200"/>
      <c r="E94" s="204"/>
      <c r="F94" s="167">
        <f>E94-D94+F93</f>
        <v>0</v>
      </c>
      <c r="G94" s="4"/>
    </row>
    <row r="95" spans="1:7" s="1" customFormat="1">
      <c r="A95" s="205"/>
      <c r="B95" s="203"/>
      <c r="C95" s="199"/>
      <c r="D95" s="200"/>
      <c r="E95" s="201"/>
      <c r="F95" s="167">
        <f>E95-D95+F94</f>
        <v>0</v>
      </c>
      <c r="G95" s="4"/>
    </row>
    <row r="96" spans="1:7" s="1" customFormat="1">
      <c r="A96" s="205"/>
      <c r="B96" s="203"/>
      <c r="C96" s="199"/>
      <c r="D96" s="200"/>
      <c r="E96" s="201"/>
      <c r="F96" s="167">
        <f>E96-D96+F95</f>
        <v>0</v>
      </c>
      <c r="G96" s="4"/>
    </row>
    <row r="97" spans="1:7" s="1" customFormat="1">
      <c r="A97" s="42"/>
      <c r="B97" s="36" t="s">
        <v>15</v>
      </c>
      <c r="C97" s="37"/>
      <c r="D97" s="168">
        <f>SUM(D93:D96)</f>
        <v>0</v>
      </c>
      <c r="E97" s="169">
        <f>SUM(E93:E96)</f>
        <v>0</v>
      </c>
      <c r="F97" s="167"/>
      <c r="G97" s="4"/>
    </row>
    <row r="98" spans="1:7" s="1" customFormat="1" ht="15.75">
      <c r="A98" s="87"/>
      <c r="B98" s="38"/>
      <c r="C98" s="32"/>
      <c r="D98" s="171"/>
      <c r="E98" s="172"/>
      <c r="F98" s="172"/>
      <c r="G98" s="4"/>
    </row>
    <row r="99" spans="1:7" s="1" customFormat="1" ht="15.75">
      <c r="A99" s="87"/>
      <c r="B99" s="38"/>
      <c r="C99" s="32"/>
      <c r="D99" s="171"/>
      <c r="E99" s="172"/>
      <c r="F99" s="172"/>
      <c r="G99" s="4"/>
    </row>
    <row r="100" spans="1:7" ht="18" customHeight="1">
      <c r="A100" s="104">
        <f>'Chart of Accounts'!A19</f>
        <v>2002</v>
      </c>
      <c r="B100" s="104" t="str">
        <f>'Chart of Accounts'!B19</f>
        <v>Pastor Housing</v>
      </c>
      <c r="C100" s="8"/>
      <c r="D100" s="171"/>
      <c r="E100" s="172"/>
      <c r="F100" s="175"/>
    </row>
    <row r="101" spans="1:7" s="1" customFormat="1" ht="18" customHeight="1">
      <c r="A101" s="89"/>
      <c r="B101" s="86" t="s">
        <v>14</v>
      </c>
      <c r="C101" s="27"/>
      <c r="D101" s="176"/>
      <c r="E101" s="177"/>
      <c r="F101" s="178">
        <f>F96</f>
        <v>0</v>
      </c>
      <c r="G101" s="4"/>
    </row>
    <row r="102" spans="1:7" s="1" customFormat="1" ht="12.75" customHeight="1">
      <c r="A102" s="205"/>
      <c r="B102" s="203"/>
      <c r="C102" s="199"/>
      <c r="D102" s="200"/>
      <c r="E102" s="204"/>
      <c r="F102" s="167">
        <f>E102-D102+F101</f>
        <v>0</v>
      </c>
      <c r="G102" s="4"/>
    </row>
    <row r="103" spans="1:7" s="1" customFormat="1" ht="12.75" customHeight="1">
      <c r="A103" s="205"/>
      <c r="B103" s="203"/>
      <c r="C103" s="199"/>
      <c r="D103" s="200"/>
      <c r="E103" s="204"/>
      <c r="F103" s="167">
        <f>E103-D103+F102</f>
        <v>0</v>
      </c>
      <c r="G103" s="4"/>
    </row>
    <row r="104" spans="1:7">
      <c r="A104" s="205"/>
      <c r="B104" s="203"/>
      <c r="C104" s="199"/>
      <c r="D104" s="200"/>
      <c r="E104" s="201"/>
      <c r="F104" s="167">
        <f>E104-D104+F103</f>
        <v>0</v>
      </c>
    </row>
    <row r="105" spans="1:7">
      <c r="A105" s="205"/>
      <c r="B105" s="203"/>
      <c r="C105" s="199"/>
      <c r="D105" s="200"/>
      <c r="E105" s="201"/>
      <c r="F105" s="167">
        <f>E105-D105+F104</f>
        <v>0</v>
      </c>
    </row>
    <row r="106" spans="1:7" s="13" customFormat="1">
      <c r="A106" s="42"/>
      <c r="B106" s="36" t="s">
        <v>15</v>
      </c>
      <c r="C106" s="37"/>
      <c r="D106" s="168">
        <f>SUM(D102:D105)</f>
        <v>0</v>
      </c>
      <c r="E106" s="169">
        <f>SUM(E102:E105)</f>
        <v>0</v>
      </c>
      <c r="F106" s="167"/>
      <c r="G106" s="3"/>
    </row>
    <row r="107" spans="1:7" s="40" customFormat="1" ht="15.75">
      <c r="A107" s="87"/>
      <c r="B107" s="38"/>
      <c r="C107" s="32"/>
      <c r="D107" s="171"/>
      <c r="E107" s="172"/>
      <c r="F107" s="172"/>
      <c r="G107" s="39"/>
    </row>
    <row r="108" spans="1:7" s="40" customFormat="1" ht="15.75">
      <c r="A108" s="87"/>
      <c r="B108" s="38"/>
      <c r="C108" s="32"/>
      <c r="D108" s="171"/>
      <c r="E108" s="172"/>
      <c r="F108" s="172"/>
      <c r="G108" s="39"/>
    </row>
    <row r="109" spans="1:7" s="40" customFormat="1" ht="15.75">
      <c r="A109" s="104">
        <f>'Chart of Accounts'!A20</f>
        <v>2003</v>
      </c>
      <c r="B109" s="104" t="str">
        <f>'Chart of Accounts'!B20</f>
        <v>Health Insurance</v>
      </c>
      <c r="C109" s="8"/>
      <c r="D109" s="171"/>
      <c r="E109" s="172"/>
      <c r="F109" s="175"/>
      <c r="G109" s="39"/>
    </row>
    <row r="110" spans="1:7" s="40" customFormat="1">
      <c r="A110" s="89"/>
      <c r="B110" s="86" t="s">
        <v>14</v>
      </c>
      <c r="C110" s="27"/>
      <c r="D110" s="176"/>
      <c r="E110" s="177"/>
      <c r="F110" s="178">
        <f>F105</f>
        <v>0</v>
      </c>
      <c r="G110" s="39"/>
    </row>
    <row r="111" spans="1:7" s="40" customFormat="1">
      <c r="A111" s="205"/>
      <c r="B111" s="203"/>
      <c r="C111" s="199"/>
      <c r="D111" s="200"/>
      <c r="E111" s="204"/>
      <c r="F111" s="167">
        <f>E111-D111+F110</f>
        <v>0</v>
      </c>
      <c r="G111" s="39"/>
    </row>
    <row r="112" spans="1:7" s="40" customFormat="1">
      <c r="A112" s="205"/>
      <c r="B112" s="203"/>
      <c r="C112" s="199"/>
      <c r="D112" s="200"/>
      <c r="E112" s="204"/>
      <c r="F112" s="167">
        <f>E112-D112+F111</f>
        <v>0</v>
      </c>
      <c r="G112" s="39"/>
    </row>
    <row r="113" spans="1:7" s="40" customFormat="1">
      <c r="A113" s="205"/>
      <c r="B113" s="203"/>
      <c r="C113" s="199"/>
      <c r="D113" s="200"/>
      <c r="E113" s="201"/>
      <c r="F113" s="167">
        <f>E113-D113+F112</f>
        <v>0</v>
      </c>
      <c r="G113" s="39"/>
    </row>
    <row r="114" spans="1:7" s="40" customFormat="1">
      <c r="A114" s="205"/>
      <c r="B114" s="203"/>
      <c r="C114" s="199"/>
      <c r="D114" s="200"/>
      <c r="E114" s="201"/>
      <c r="F114" s="167">
        <f>E114-D114+F113</f>
        <v>0</v>
      </c>
      <c r="G114" s="39"/>
    </row>
    <row r="115" spans="1:7" s="40" customFormat="1">
      <c r="A115" s="42"/>
      <c r="B115" s="36" t="s">
        <v>15</v>
      </c>
      <c r="C115" s="37"/>
      <c r="D115" s="168">
        <f>SUM(D111:D114)</f>
        <v>0</v>
      </c>
      <c r="E115" s="169">
        <f>SUM(E111:E114)</f>
        <v>0</v>
      </c>
      <c r="F115" s="167"/>
      <c r="G115" s="39"/>
    </row>
    <row r="116" spans="1:7" s="40" customFormat="1" ht="15.75">
      <c r="A116" s="87"/>
      <c r="B116" s="38"/>
      <c r="C116" s="32"/>
      <c r="D116" s="171"/>
      <c r="E116" s="172"/>
      <c r="F116" s="172"/>
      <c r="G116" s="39"/>
    </row>
    <row r="117" spans="1:7" s="40" customFormat="1" ht="15.75">
      <c r="A117" s="87"/>
      <c r="B117" s="38"/>
      <c r="C117" s="32"/>
      <c r="D117" s="171"/>
      <c r="E117" s="172"/>
      <c r="F117" s="172"/>
      <c r="G117" s="39"/>
    </row>
    <row r="118" spans="1:7" s="40" customFormat="1" ht="15.75">
      <c r="A118" s="104">
        <f>'Chart of Accounts'!A21</f>
        <v>2004</v>
      </c>
      <c r="B118" s="104" t="str">
        <f>'Chart of Accounts'!B21</f>
        <v>Ministry Expenses</v>
      </c>
      <c r="C118" s="8"/>
      <c r="D118" s="171"/>
      <c r="E118" s="172"/>
      <c r="F118" s="175"/>
      <c r="G118" s="39"/>
    </row>
    <row r="119" spans="1:7" s="40" customFormat="1" ht="15.75">
      <c r="A119" s="104"/>
      <c r="B119" s="103" t="s">
        <v>14</v>
      </c>
      <c r="C119" s="27"/>
      <c r="D119" s="176"/>
      <c r="E119" s="177"/>
      <c r="F119" s="178">
        <f>F114</f>
        <v>0</v>
      </c>
      <c r="G119" s="39"/>
    </row>
    <row r="120" spans="1:7" s="40" customFormat="1">
      <c r="A120" s="205"/>
      <c r="B120" s="203"/>
      <c r="C120" s="199"/>
      <c r="D120" s="200"/>
      <c r="E120" s="204"/>
      <c r="F120" s="167">
        <f>E120-D120+F119</f>
        <v>0</v>
      </c>
      <c r="G120" s="39"/>
    </row>
    <row r="121" spans="1:7" s="40" customFormat="1">
      <c r="A121" s="205"/>
      <c r="B121" s="203"/>
      <c r="C121" s="199"/>
      <c r="D121" s="200"/>
      <c r="E121" s="204"/>
      <c r="F121" s="167">
        <f>E121-D121+F120</f>
        <v>0</v>
      </c>
      <c r="G121" s="39"/>
    </row>
    <row r="122" spans="1:7" s="40" customFormat="1">
      <c r="A122" s="205"/>
      <c r="B122" s="203"/>
      <c r="C122" s="199"/>
      <c r="D122" s="200"/>
      <c r="E122" s="201"/>
      <c r="F122" s="167">
        <f>E122-D122+F121</f>
        <v>0</v>
      </c>
      <c r="G122" s="39"/>
    </row>
    <row r="123" spans="1:7" s="40" customFormat="1">
      <c r="A123" s="205"/>
      <c r="B123" s="203"/>
      <c r="C123" s="199"/>
      <c r="D123" s="200"/>
      <c r="E123" s="201"/>
      <c r="F123" s="167">
        <f>E123-D123+F122</f>
        <v>0</v>
      </c>
      <c r="G123" s="39"/>
    </row>
    <row r="124" spans="1:7" s="40" customFormat="1">
      <c r="A124" s="42"/>
      <c r="B124" s="36" t="s">
        <v>15</v>
      </c>
      <c r="C124" s="37"/>
      <c r="D124" s="168">
        <f>SUM(D120:D123)</f>
        <v>0</v>
      </c>
      <c r="E124" s="169">
        <f>SUM(E120:E123)</f>
        <v>0</v>
      </c>
      <c r="F124" s="167"/>
      <c r="G124" s="39"/>
    </row>
    <row r="125" spans="1:7" s="40" customFormat="1" ht="15.75">
      <c r="A125" s="87"/>
      <c r="B125" s="38"/>
      <c r="C125" s="32"/>
      <c r="D125" s="171"/>
      <c r="E125" s="172"/>
      <c r="F125" s="172"/>
      <c r="G125" s="39"/>
    </row>
    <row r="126" spans="1:7" s="40" customFormat="1" ht="15.75">
      <c r="A126" s="87"/>
      <c r="B126" s="38"/>
      <c r="C126" s="32"/>
      <c r="D126" s="171"/>
      <c r="E126" s="172"/>
      <c r="F126" s="172"/>
      <c r="G126" s="39"/>
    </row>
    <row r="127" spans="1:7" s="40" customFormat="1" ht="15.75">
      <c r="A127" s="104">
        <f>'Chart of Accounts'!A22</f>
        <v>2005</v>
      </c>
      <c r="B127" s="104" t="str">
        <f>'Chart of Accounts'!B22</f>
        <v>Music Staff</v>
      </c>
      <c r="C127" s="8"/>
      <c r="D127" s="171"/>
      <c r="E127" s="172"/>
      <c r="F127" s="175"/>
      <c r="G127" s="39"/>
    </row>
    <row r="128" spans="1:7" s="40" customFormat="1">
      <c r="A128" s="89"/>
      <c r="B128" s="86" t="s">
        <v>14</v>
      </c>
      <c r="C128" s="27"/>
      <c r="D128" s="176"/>
      <c r="E128" s="177"/>
      <c r="F128" s="178">
        <f>F123</f>
        <v>0</v>
      </c>
      <c r="G128" s="39"/>
    </row>
    <row r="129" spans="1:7" s="40" customFormat="1">
      <c r="A129" s="205"/>
      <c r="B129" s="203"/>
      <c r="C129" s="199"/>
      <c r="D129" s="200"/>
      <c r="E129" s="204"/>
      <c r="F129" s="167">
        <f>E129-D129+F128</f>
        <v>0</v>
      </c>
      <c r="G129" s="39"/>
    </row>
    <row r="130" spans="1:7" s="40" customFormat="1">
      <c r="A130" s="205"/>
      <c r="B130" s="203"/>
      <c r="C130" s="199"/>
      <c r="D130" s="200"/>
      <c r="E130" s="204"/>
      <c r="F130" s="167">
        <f>E130-D130+F129</f>
        <v>0</v>
      </c>
      <c r="G130" s="39"/>
    </row>
    <row r="131" spans="1:7" s="40" customFormat="1">
      <c r="A131" s="205"/>
      <c r="B131" s="203"/>
      <c r="C131" s="199"/>
      <c r="D131" s="200"/>
      <c r="E131" s="201"/>
      <c r="F131" s="167">
        <f>E131-D131+F130</f>
        <v>0</v>
      </c>
      <c r="G131" s="39"/>
    </row>
    <row r="132" spans="1:7" s="40" customFormat="1">
      <c r="A132" s="205"/>
      <c r="B132" s="203"/>
      <c r="C132" s="199"/>
      <c r="D132" s="200"/>
      <c r="E132" s="201"/>
      <c r="F132" s="167">
        <f>E132-D132+F131</f>
        <v>0</v>
      </c>
      <c r="G132" s="39"/>
    </row>
    <row r="133" spans="1:7" s="40" customFormat="1">
      <c r="A133" s="42"/>
      <c r="B133" s="36" t="s">
        <v>15</v>
      </c>
      <c r="C133" s="37"/>
      <c r="D133" s="168">
        <f>SUM(D129:D132)</f>
        <v>0</v>
      </c>
      <c r="E133" s="169">
        <f>SUM(E129:E132)</f>
        <v>0</v>
      </c>
      <c r="F133" s="167"/>
      <c r="G133" s="39"/>
    </row>
    <row r="134" spans="1:7" s="40" customFormat="1" ht="15.75">
      <c r="A134" s="87"/>
      <c r="B134" s="38"/>
      <c r="C134" s="32"/>
      <c r="D134" s="171"/>
      <c r="E134" s="172"/>
      <c r="F134" s="172"/>
      <c r="G134" s="39"/>
    </row>
    <row r="135" spans="1:7" s="40" customFormat="1" ht="15.75">
      <c r="A135" s="87"/>
      <c r="B135" s="38"/>
      <c r="C135" s="32"/>
      <c r="D135" s="171"/>
      <c r="E135" s="172"/>
      <c r="F135" s="172"/>
      <c r="G135" s="39"/>
    </row>
    <row r="136" spans="1:7" s="40" customFormat="1" ht="15.75">
      <c r="A136" s="104">
        <f>'Chart of Accounts'!A23</f>
        <v>2006</v>
      </c>
      <c r="B136" s="104" t="str">
        <f>'Chart of Accounts'!B23</f>
        <v>Music Materials</v>
      </c>
      <c r="C136" s="8"/>
      <c r="D136" s="171"/>
      <c r="E136" s="172"/>
      <c r="F136" s="175"/>
      <c r="G136" s="39"/>
    </row>
    <row r="137" spans="1:7" s="40" customFormat="1">
      <c r="A137" s="89"/>
      <c r="B137" s="86" t="s">
        <v>14</v>
      </c>
      <c r="C137" s="27"/>
      <c r="D137" s="176"/>
      <c r="E137" s="177"/>
      <c r="F137" s="178">
        <f>F132</f>
        <v>0</v>
      </c>
      <c r="G137" s="39"/>
    </row>
    <row r="138" spans="1:7" s="40" customFormat="1">
      <c r="A138" s="205"/>
      <c r="B138" s="203"/>
      <c r="C138" s="199"/>
      <c r="D138" s="200"/>
      <c r="E138" s="204"/>
      <c r="F138" s="167">
        <f>E138-D138+F137</f>
        <v>0</v>
      </c>
      <c r="G138" s="39"/>
    </row>
    <row r="139" spans="1:7" s="40" customFormat="1">
      <c r="A139" s="205"/>
      <c r="B139" s="203"/>
      <c r="C139" s="199"/>
      <c r="D139" s="200"/>
      <c r="E139" s="204"/>
      <c r="F139" s="167">
        <f>E139-D139+F138</f>
        <v>0</v>
      </c>
      <c r="G139" s="39"/>
    </row>
    <row r="140" spans="1:7" s="40" customFormat="1">
      <c r="A140" s="205"/>
      <c r="B140" s="203"/>
      <c r="C140" s="199"/>
      <c r="D140" s="200"/>
      <c r="E140" s="201"/>
      <c r="F140" s="167">
        <f>E140-D140+F139</f>
        <v>0</v>
      </c>
      <c r="G140" s="39"/>
    </row>
    <row r="141" spans="1:7" s="40" customFormat="1">
      <c r="A141" s="205"/>
      <c r="B141" s="203"/>
      <c r="C141" s="199"/>
      <c r="D141" s="200"/>
      <c r="E141" s="201"/>
      <c r="F141" s="167">
        <f>E141-D141+F140</f>
        <v>0</v>
      </c>
      <c r="G141" s="39"/>
    </row>
    <row r="142" spans="1:7" s="40" customFormat="1">
      <c r="A142" s="42"/>
      <c r="B142" s="36" t="s">
        <v>15</v>
      </c>
      <c r="C142" s="37"/>
      <c r="D142" s="168">
        <f>SUM(D138:D141)</f>
        <v>0</v>
      </c>
      <c r="E142" s="169">
        <f>SUM(E138:E141)</f>
        <v>0</v>
      </c>
      <c r="F142" s="167"/>
      <c r="G142" s="39"/>
    </row>
    <row r="143" spans="1:7" s="40" customFormat="1" ht="15.75">
      <c r="A143" s="87"/>
      <c r="B143" s="38"/>
      <c r="C143" s="32"/>
      <c r="D143" s="171"/>
      <c r="E143" s="172"/>
      <c r="F143" s="172"/>
      <c r="G143" s="39"/>
    </row>
    <row r="144" spans="1:7" s="40" customFormat="1" ht="15.75">
      <c r="A144" s="87"/>
      <c r="B144" s="38"/>
      <c r="C144" s="32"/>
      <c r="D144" s="171"/>
      <c r="E144" s="172"/>
      <c r="F144" s="172"/>
      <c r="G144" s="39"/>
    </row>
    <row r="145" spans="1:7" s="40" customFormat="1" ht="15.75">
      <c r="A145" s="104">
        <f>'Chart of Accounts'!A24</f>
        <v>2007</v>
      </c>
      <c r="B145" s="104" t="str">
        <f>'Chart of Accounts'!B24</f>
        <v>Audio Visual Equipment</v>
      </c>
      <c r="C145" s="8"/>
      <c r="D145" s="171"/>
      <c r="E145" s="172"/>
      <c r="F145" s="175"/>
      <c r="G145" s="39"/>
    </row>
    <row r="146" spans="1:7" s="40" customFormat="1">
      <c r="A146" s="89"/>
      <c r="B146" s="86" t="s">
        <v>14</v>
      </c>
      <c r="C146" s="27"/>
      <c r="D146" s="176"/>
      <c r="E146" s="177"/>
      <c r="F146" s="178">
        <f>F141</f>
        <v>0</v>
      </c>
      <c r="G146" s="39"/>
    </row>
    <row r="147" spans="1:7" s="40" customFormat="1">
      <c r="A147" s="205"/>
      <c r="B147" s="203"/>
      <c r="C147" s="199"/>
      <c r="D147" s="200"/>
      <c r="E147" s="204"/>
      <c r="F147" s="167">
        <f>E147-D147+F146</f>
        <v>0</v>
      </c>
      <c r="G147" s="39"/>
    </row>
    <row r="148" spans="1:7" s="40" customFormat="1">
      <c r="A148" s="205"/>
      <c r="B148" s="203"/>
      <c r="C148" s="199"/>
      <c r="D148" s="200"/>
      <c r="E148" s="204"/>
      <c r="F148" s="167">
        <f>E148-D148+F147</f>
        <v>0</v>
      </c>
      <c r="G148" s="39"/>
    </row>
    <row r="149" spans="1:7" s="40" customFormat="1">
      <c r="A149" s="205"/>
      <c r="B149" s="203"/>
      <c r="C149" s="199"/>
      <c r="D149" s="200"/>
      <c r="E149" s="201"/>
      <c r="F149" s="167">
        <f>E149-D149+F148</f>
        <v>0</v>
      </c>
      <c r="G149" s="39"/>
    </row>
    <row r="150" spans="1:7" s="40" customFormat="1">
      <c r="A150" s="205"/>
      <c r="B150" s="203"/>
      <c r="C150" s="199"/>
      <c r="D150" s="200"/>
      <c r="E150" s="201"/>
      <c r="F150" s="167">
        <f>E150-D150+F149</f>
        <v>0</v>
      </c>
      <c r="G150" s="39"/>
    </row>
    <row r="151" spans="1:7" s="40" customFormat="1">
      <c r="A151" s="42"/>
      <c r="B151" s="36" t="s">
        <v>15</v>
      </c>
      <c r="C151" s="37"/>
      <c r="D151" s="168">
        <f>SUM(D147:D150)</f>
        <v>0</v>
      </c>
      <c r="E151" s="169">
        <f>SUM(E147:E150)</f>
        <v>0</v>
      </c>
      <c r="F151" s="167"/>
      <c r="G151" s="39"/>
    </row>
    <row r="152" spans="1:7" s="40" customFormat="1" ht="15.75">
      <c r="A152" s="87"/>
      <c r="B152" s="38"/>
      <c r="C152" s="32"/>
      <c r="D152" s="171"/>
      <c r="E152" s="172"/>
      <c r="F152" s="172"/>
      <c r="G152" s="39"/>
    </row>
    <row r="153" spans="1:7" s="40" customFormat="1" ht="15.75">
      <c r="A153" s="87"/>
      <c r="B153" s="38"/>
      <c r="C153" s="32"/>
      <c r="D153" s="171"/>
      <c r="E153" s="172"/>
      <c r="F153" s="172"/>
      <c r="G153" s="39"/>
    </row>
    <row r="154" spans="1:7" s="40" customFormat="1" ht="15.75">
      <c r="A154" s="104">
        <f>'Chart of Accounts'!A25</f>
        <v>2008</v>
      </c>
      <c r="B154" s="104" t="str">
        <f>'Chart of Accounts'!B25</f>
        <v>Christian Education Materials</v>
      </c>
      <c r="C154" s="8"/>
      <c r="D154" s="171"/>
      <c r="E154" s="172"/>
      <c r="F154" s="175"/>
      <c r="G154" s="39"/>
    </row>
    <row r="155" spans="1:7" s="40" customFormat="1">
      <c r="A155" s="89"/>
      <c r="B155" s="86" t="s">
        <v>14</v>
      </c>
      <c r="C155" s="27"/>
      <c r="D155" s="176"/>
      <c r="E155" s="177"/>
      <c r="F155" s="178">
        <f>F150</f>
        <v>0</v>
      </c>
      <c r="G155" s="39"/>
    </row>
    <row r="156" spans="1:7" s="40" customFormat="1">
      <c r="A156" s="205"/>
      <c r="B156" s="203"/>
      <c r="C156" s="199"/>
      <c r="D156" s="200"/>
      <c r="E156" s="204"/>
      <c r="F156" s="167">
        <f>E156-D156+F155</f>
        <v>0</v>
      </c>
      <c r="G156" s="39"/>
    </row>
    <row r="157" spans="1:7" s="40" customFormat="1">
      <c r="A157" s="205"/>
      <c r="B157" s="203"/>
      <c r="C157" s="199"/>
      <c r="D157" s="200"/>
      <c r="E157" s="204"/>
      <c r="F157" s="167">
        <f>E157-D157+F156</f>
        <v>0</v>
      </c>
      <c r="G157" s="39"/>
    </row>
    <row r="158" spans="1:7" s="40" customFormat="1">
      <c r="A158" s="205"/>
      <c r="B158" s="203"/>
      <c r="C158" s="199"/>
      <c r="D158" s="200"/>
      <c r="E158" s="201"/>
      <c r="F158" s="167">
        <f>E158-D158+F157</f>
        <v>0</v>
      </c>
      <c r="G158" s="39"/>
    </row>
    <row r="159" spans="1:7" s="40" customFormat="1">
      <c r="A159" s="205"/>
      <c r="B159" s="203"/>
      <c r="C159" s="199"/>
      <c r="D159" s="200"/>
      <c r="E159" s="201"/>
      <c r="F159" s="167">
        <f>E159-D159+F158</f>
        <v>0</v>
      </c>
      <c r="G159" s="39"/>
    </row>
    <row r="160" spans="1:7" s="40" customFormat="1">
      <c r="A160" s="42"/>
      <c r="B160" s="36" t="s">
        <v>15</v>
      </c>
      <c r="C160" s="37"/>
      <c r="D160" s="168">
        <f>SUM(D156:D159)</f>
        <v>0</v>
      </c>
      <c r="E160" s="169">
        <f>SUM(E156:E159)</f>
        <v>0</v>
      </c>
      <c r="F160" s="167"/>
      <c r="G160" s="39"/>
    </row>
    <row r="161" spans="1:7" s="40" customFormat="1" ht="15.75">
      <c r="A161" s="87"/>
      <c r="B161" s="38"/>
      <c r="C161" s="32"/>
      <c r="D161" s="171"/>
      <c r="E161" s="172"/>
      <c r="F161" s="172"/>
      <c r="G161" s="39"/>
    </row>
    <row r="162" spans="1:7" s="40" customFormat="1" ht="15.75">
      <c r="A162" s="87"/>
      <c r="B162" s="38"/>
      <c r="C162" s="32"/>
      <c r="D162" s="171"/>
      <c r="E162" s="172"/>
      <c r="F162" s="172"/>
      <c r="G162" s="39"/>
    </row>
    <row r="163" spans="1:7" s="40" customFormat="1" ht="15.75">
      <c r="A163" s="104">
        <f>'Chart of Accounts'!A26</f>
        <v>2009</v>
      </c>
      <c r="B163" s="104" t="str">
        <f>'Chart of Accounts'!B26</f>
        <v>Books</v>
      </c>
      <c r="C163" s="8"/>
      <c r="D163" s="171"/>
      <c r="E163" s="172"/>
      <c r="F163" s="175"/>
      <c r="G163" s="39"/>
    </row>
    <row r="164" spans="1:7" s="40" customFormat="1">
      <c r="A164" s="89"/>
      <c r="B164" s="86" t="s">
        <v>14</v>
      </c>
      <c r="C164" s="27"/>
      <c r="D164" s="176"/>
      <c r="E164" s="177"/>
      <c r="F164" s="178">
        <f>F159</f>
        <v>0</v>
      </c>
      <c r="G164" s="39"/>
    </row>
    <row r="165" spans="1:7" s="40" customFormat="1">
      <c r="A165" s="205"/>
      <c r="B165" s="203"/>
      <c r="C165" s="199"/>
      <c r="D165" s="200"/>
      <c r="E165" s="204"/>
      <c r="F165" s="167">
        <f>E165-D165+F164</f>
        <v>0</v>
      </c>
      <c r="G165" s="39"/>
    </row>
    <row r="166" spans="1:7" s="40" customFormat="1">
      <c r="A166" s="205"/>
      <c r="B166" s="203"/>
      <c r="C166" s="199"/>
      <c r="D166" s="200"/>
      <c r="E166" s="204"/>
      <c r="F166" s="167">
        <f>E166-D166+F165</f>
        <v>0</v>
      </c>
      <c r="G166" s="39"/>
    </row>
    <row r="167" spans="1:7" s="40" customFormat="1">
      <c r="A167" s="205"/>
      <c r="B167" s="203"/>
      <c r="C167" s="199"/>
      <c r="D167" s="200"/>
      <c r="E167" s="201"/>
      <c r="F167" s="167">
        <f>E167-D167+F166</f>
        <v>0</v>
      </c>
      <c r="G167" s="39"/>
    </row>
    <row r="168" spans="1:7" s="40" customFormat="1">
      <c r="A168" s="205"/>
      <c r="B168" s="203"/>
      <c r="C168" s="199"/>
      <c r="D168" s="200"/>
      <c r="E168" s="201"/>
      <c r="F168" s="167">
        <f>E168-D168+F167</f>
        <v>0</v>
      </c>
      <c r="G168" s="39"/>
    </row>
    <row r="169" spans="1:7" s="40" customFormat="1">
      <c r="A169" s="42"/>
      <c r="B169" s="36" t="s">
        <v>15</v>
      </c>
      <c r="C169" s="37"/>
      <c r="D169" s="168">
        <f>SUM(D165:D168)</f>
        <v>0</v>
      </c>
      <c r="E169" s="169">
        <f>SUM(E165:E168)</f>
        <v>0</v>
      </c>
      <c r="F169" s="167"/>
      <c r="G169" s="39"/>
    </row>
    <row r="170" spans="1:7" s="40" customFormat="1" ht="15.75">
      <c r="A170" s="87"/>
      <c r="B170" s="38"/>
      <c r="C170" s="32"/>
      <c r="D170" s="171"/>
      <c r="E170" s="172"/>
      <c r="F170" s="172"/>
      <c r="G170" s="39"/>
    </row>
    <row r="171" spans="1:7" s="40" customFormat="1" ht="15.75">
      <c r="A171" s="87"/>
      <c r="B171" s="38"/>
      <c r="C171" s="32"/>
      <c r="D171" s="171"/>
      <c r="E171" s="172"/>
      <c r="F171" s="172"/>
      <c r="G171" s="39"/>
    </row>
    <row r="172" spans="1:7" s="40" customFormat="1" ht="15.75">
      <c r="A172" s="101">
        <f>'Chart of Accounts'!A28</f>
        <v>2011</v>
      </c>
      <c r="B172" s="101" t="str">
        <f>'Chart of Accounts'!B28</f>
        <v>Office Supplies, stationary, postage, misc.</v>
      </c>
      <c r="C172" s="8"/>
      <c r="D172" s="171"/>
      <c r="E172" s="172"/>
      <c r="F172" s="175"/>
      <c r="G172" s="39"/>
    </row>
    <row r="173" spans="1:7" s="40" customFormat="1">
      <c r="A173" s="88"/>
      <c r="B173" s="86" t="s">
        <v>14</v>
      </c>
      <c r="C173" s="27"/>
      <c r="D173" s="176"/>
      <c r="E173" s="177"/>
      <c r="F173" s="178">
        <f>F168</f>
        <v>0</v>
      </c>
      <c r="G173" s="39"/>
    </row>
    <row r="174" spans="1:7" s="40" customFormat="1">
      <c r="A174" s="207"/>
      <c r="B174" s="203"/>
      <c r="C174" s="199"/>
      <c r="D174" s="200"/>
      <c r="E174" s="204"/>
      <c r="F174" s="167">
        <f>E174-D174+F173</f>
        <v>0</v>
      </c>
      <c r="G174" s="39"/>
    </row>
    <row r="175" spans="1:7" s="40" customFormat="1">
      <c r="A175" s="207"/>
      <c r="B175" s="203"/>
      <c r="C175" s="199"/>
      <c r="D175" s="200"/>
      <c r="E175" s="204"/>
      <c r="F175" s="167">
        <f>E175-D175+F174</f>
        <v>0</v>
      </c>
      <c r="G175" s="39"/>
    </row>
    <row r="176" spans="1:7" s="40" customFormat="1">
      <c r="A176" s="207"/>
      <c r="B176" s="203"/>
      <c r="C176" s="199"/>
      <c r="D176" s="200"/>
      <c r="E176" s="201"/>
      <c r="F176" s="167">
        <f>E176-D176+F175</f>
        <v>0</v>
      </c>
      <c r="G176" s="39"/>
    </row>
    <row r="177" spans="1:7" s="40" customFormat="1">
      <c r="A177" s="207"/>
      <c r="B177" s="203"/>
      <c r="C177" s="199"/>
      <c r="D177" s="200"/>
      <c r="E177" s="201"/>
      <c r="F177" s="167">
        <f>E177-D177+F176</f>
        <v>0</v>
      </c>
      <c r="G177" s="39"/>
    </row>
    <row r="178" spans="1:7" s="40" customFormat="1">
      <c r="A178" s="109"/>
      <c r="B178" s="36" t="s">
        <v>15</v>
      </c>
      <c r="C178" s="37"/>
      <c r="D178" s="168">
        <f>SUM(D174:D177)</f>
        <v>0</v>
      </c>
      <c r="E178" s="169">
        <f>SUM(E174:E177)</f>
        <v>0</v>
      </c>
      <c r="F178" s="167"/>
      <c r="G178" s="39"/>
    </row>
    <row r="179" spans="1:7" s="40" customFormat="1" ht="15.75">
      <c r="A179" s="87"/>
      <c r="B179" s="38"/>
      <c r="C179" s="32"/>
      <c r="D179" s="171"/>
      <c r="E179" s="172"/>
      <c r="F179" s="172"/>
      <c r="G179" s="39"/>
    </row>
    <row r="180" spans="1:7" s="40" customFormat="1" ht="15.75">
      <c r="A180" s="87"/>
      <c r="B180" s="38"/>
      <c r="C180" s="32"/>
      <c r="D180" s="171"/>
      <c r="E180" s="172"/>
      <c r="F180" s="172"/>
      <c r="G180" s="39"/>
    </row>
    <row r="181" spans="1:7" s="40" customFormat="1" ht="15.75">
      <c r="A181" s="101">
        <f>'Chart of Accounts'!A29</f>
        <v>2012</v>
      </c>
      <c r="B181" s="101" t="str">
        <f>'Chart of Accounts'!B29</f>
        <v>Computer costs and supplies</v>
      </c>
      <c r="C181" s="8"/>
      <c r="D181" s="171"/>
      <c r="E181" s="172"/>
      <c r="F181" s="175"/>
      <c r="G181" s="39"/>
    </row>
    <row r="182" spans="1:7" s="40" customFormat="1">
      <c r="A182" s="88"/>
      <c r="B182" s="86" t="s">
        <v>14</v>
      </c>
      <c r="C182" s="27"/>
      <c r="D182" s="176"/>
      <c r="E182" s="177"/>
      <c r="F182" s="178">
        <f>F177</f>
        <v>0</v>
      </c>
      <c r="G182" s="39"/>
    </row>
    <row r="183" spans="1:7" s="40" customFormat="1">
      <c r="A183" s="207"/>
      <c r="B183" s="203"/>
      <c r="C183" s="199"/>
      <c r="D183" s="200"/>
      <c r="E183" s="204"/>
      <c r="F183" s="167">
        <f>E183-D183+F182</f>
        <v>0</v>
      </c>
      <c r="G183" s="39"/>
    </row>
    <row r="184" spans="1:7" s="40" customFormat="1">
      <c r="A184" s="207"/>
      <c r="B184" s="203"/>
      <c r="C184" s="199"/>
      <c r="D184" s="200"/>
      <c r="E184" s="204"/>
      <c r="F184" s="167">
        <f>E184-D184+F183</f>
        <v>0</v>
      </c>
      <c r="G184" s="39"/>
    </row>
    <row r="185" spans="1:7" s="40" customFormat="1">
      <c r="A185" s="207"/>
      <c r="B185" s="203"/>
      <c r="C185" s="199"/>
      <c r="D185" s="200"/>
      <c r="E185" s="201"/>
      <c r="F185" s="167">
        <f>E185-D185+F184</f>
        <v>0</v>
      </c>
      <c r="G185" s="39"/>
    </row>
    <row r="186" spans="1:7" s="40" customFormat="1">
      <c r="A186" s="207"/>
      <c r="B186" s="203"/>
      <c r="C186" s="199"/>
      <c r="D186" s="200"/>
      <c r="E186" s="201"/>
      <c r="F186" s="167">
        <f>E186-D186+F185</f>
        <v>0</v>
      </c>
      <c r="G186" s="39"/>
    </row>
    <row r="187" spans="1:7" s="40" customFormat="1">
      <c r="A187" s="109"/>
      <c r="B187" s="36" t="s">
        <v>15</v>
      </c>
      <c r="C187" s="37"/>
      <c r="D187" s="168">
        <f>SUM(D183:D186)</f>
        <v>0</v>
      </c>
      <c r="E187" s="169">
        <f>SUM(E183:E186)</f>
        <v>0</v>
      </c>
      <c r="F187" s="167"/>
      <c r="G187" s="39"/>
    </row>
    <row r="188" spans="1:7" s="40" customFormat="1" ht="15.75">
      <c r="A188" s="87"/>
      <c r="B188" s="38"/>
      <c r="C188" s="32"/>
      <c r="D188" s="171"/>
      <c r="E188" s="172"/>
      <c r="F188" s="172"/>
      <c r="G188" s="39"/>
    </row>
    <row r="189" spans="1:7" s="40" customFormat="1" ht="15.75">
      <c r="A189" s="87"/>
      <c r="B189" s="38"/>
      <c r="C189" s="32"/>
      <c r="D189" s="171"/>
      <c r="E189" s="172"/>
      <c r="F189" s="172"/>
      <c r="G189" s="39"/>
    </row>
    <row r="190" spans="1:7" s="40" customFormat="1" ht="15.75">
      <c r="A190" s="101">
        <f>'Chart of Accounts'!A30</f>
        <v>2013</v>
      </c>
      <c r="B190" s="101" t="str">
        <f>'Chart of Accounts'!B30</f>
        <v>Unassigned</v>
      </c>
      <c r="C190" s="8"/>
      <c r="D190" s="171"/>
      <c r="E190" s="172"/>
      <c r="F190" s="175"/>
      <c r="G190" s="39"/>
    </row>
    <row r="191" spans="1:7" s="40" customFormat="1">
      <c r="A191" s="88"/>
      <c r="B191" s="86" t="s">
        <v>14</v>
      </c>
      <c r="C191" s="27"/>
      <c r="D191" s="176"/>
      <c r="E191" s="177"/>
      <c r="F191" s="178">
        <f>F186</f>
        <v>0</v>
      </c>
      <c r="G191" s="39"/>
    </row>
    <row r="192" spans="1:7" s="40" customFormat="1">
      <c r="A192" s="207"/>
      <c r="B192" s="203"/>
      <c r="C192" s="199"/>
      <c r="D192" s="200"/>
      <c r="E192" s="204"/>
      <c r="F192" s="167">
        <f>E192-D192+F191</f>
        <v>0</v>
      </c>
      <c r="G192" s="39"/>
    </row>
    <row r="193" spans="1:7" s="40" customFormat="1">
      <c r="A193" s="207"/>
      <c r="B193" s="203"/>
      <c r="C193" s="199"/>
      <c r="D193" s="200"/>
      <c r="E193" s="204"/>
      <c r="F193" s="167">
        <f>E193-D193+F192</f>
        <v>0</v>
      </c>
      <c r="G193" s="39"/>
    </row>
    <row r="194" spans="1:7" s="40" customFormat="1">
      <c r="A194" s="207"/>
      <c r="B194" s="203"/>
      <c r="C194" s="199"/>
      <c r="D194" s="200"/>
      <c r="E194" s="201"/>
      <c r="F194" s="167">
        <f>E194-D194+F193</f>
        <v>0</v>
      </c>
      <c r="G194" s="39"/>
    </row>
    <row r="195" spans="1:7" s="40" customFormat="1">
      <c r="A195" s="207"/>
      <c r="B195" s="203"/>
      <c r="C195" s="199"/>
      <c r="D195" s="200"/>
      <c r="E195" s="201"/>
      <c r="F195" s="167">
        <f>E195-D195+F194</f>
        <v>0</v>
      </c>
      <c r="G195" s="39"/>
    </row>
    <row r="196" spans="1:7" s="40" customFormat="1">
      <c r="A196" s="109"/>
      <c r="B196" s="36" t="s">
        <v>15</v>
      </c>
      <c r="C196" s="37"/>
      <c r="D196" s="168">
        <f>SUM(D192:D195)</f>
        <v>0</v>
      </c>
      <c r="E196" s="169">
        <f>SUM(E192:E195)</f>
        <v>0</v>
      </c>
      <c r="F196" s="167"/>
      <c r="G196" s="39"/>
    </row>
    <row r="197" spans="1:7" s="40" customFormat="1" ht="15.75">
      <c r="A197" s="87"/>
      <c r="B197" s="38"/>
      <c r="C197" s="32"/>
      <c r="D197" s="171"/>
      <c r="E197" s="172"/>
      <c r="F197" s="172"/>
      <c r="G197" s="39"/>
    </row>
    <row r="198" spans="1:7" s="40" customFormat="1" ht="15.75">
      <c r="A198" s="87"/>
      <c r="B198" s="38"/>
      <c r="C198" s="32"/>
      <c r="D198" s="171"/>
      <c r="E198" s="172"/>
      <c r="F198" s="172"/>
      <c r="G198" s="39"/>
    </row>
    <row r="199" spans="1:7" s="40" customFormat="1" ht="15.75">
      <c r="A199" s="110">
        <f>'Chart of Accounts'!A32</f>
        <v>2021</v>
      </c>
      <c r="B199" s="110" t="str">
        <f>'Chart of Accounts'!B32</f>
        <v>Janitorial Supplies and Services</v>
      </c>
      <c r="C199" s="8"/>
      <c r="D199" s="171"/>
      <c r="E199" s="172"/>
      <c r="F199" s="175"/>
      <c r="G199" s="39"/>
    </row>
    <row r="200" spans="1:7" s="40" customFormat="1">
      <c r="A200" s="111"/>
      <c r="B200" s="86" t="s">
        <v>14</v>
      </c>
      <c r="C200" s="27"/>
      <c r="D200" s="176"/>
      <c r="E200" s="177"/>
      <c r="F200" s="178">
        <f>F195</f>
        <v>0</v>
      </c>
      <c r="G200" s="39"/>
    </row>
    <row r="201" spans="1:7" s="40" customFormat="1">
      <c r="A201" s="208"/>
      <c r="B201" s="203"/>
      <c r="C201" s="199"/>
      <c r="D201" s="200"/>
      <c r="E201" s="204"/>
      <c r="F201" s="167">
        <f>E201-D201+F200</f>
        <v>0</v>
      </c>
      <c r="G201" s="39"/>
    </row>
    <row r="202" spans="1:7" s="40" customFormat="1">
      <c r="A202" s="208"/>
      <c r="B202" s="203"/>
      <c r="C202" s="199"/>
      <c r="D202" s="200"/>
      <c r="E202" s="204"/>
      <c r="F202" s="167">
        <f>E202-D202+F201</f>
        <v>0</v>
      </c>
      <c r="G202" s="39"/>
    </row>
    <row r="203" spans="1:7" s="40" customFormat="1">
      <c r="A203" s="208"/>
      <c r="B203" s="203"/>
      <c r="C203" s="199"/>
      <c r="D203" s="200"/>
      <c r="E203" s="201"/>
      <c r="F203" s="167">
        <f>E203-D203+F202</f>
        <v>0</v>
      </c>
      <c r="G203" s="39"/>
    </row>
    <row r="204" spans="1:7" s="40" customFormat="1">
      <c r="A204" s="208"/>
      <c r="B204" s="203"/>
      <c r="C204" s="199"/>
      <c r="D204" s="200"/>
      <c r="E204" s="201"/>
      <c r="F204" s="167">
        <f>E204-D204+F203</f>
        <v>0</v>
      </c>
      <c r="G204" s="39"/>
    </row>
    <row r="205" spans="1:7" s="40" customFormat="1">
      <c r="A205" s="112"/>
      <c r="B205" s="36" t="s">
        <v>15</v>
      </c>
      <c r="C205" s="37"/>
      <c r="D205" s="168">
        <f>SUM(D201:D204)</f>
        <v>0</v>
      </c>
      <c r="E205" s="169">
        <f>SUM(E201:E204)</f>
        <v>0</v>
      </c>
      <c r="F205" s="167"/>
      <c r="G205" s="39"/>
    </row>
    <row r="206" spans="1:7" s="40" customFormat="1" ht="15.75">
      <c r="A206" s="87"/>
      <c r="B206" s="38"/>
      <c r="C206" s="32"/>
      <c r="D206" s="171"/>
      <c r="E206" s="172"/>
      <c r="F206" s="172"/>
      <c r="G206" s="39"/>
    </row>
    <row r="207" spans="1:7" s="40" customFormat="1" ht="15.75">
      <c r="A207" s="87"/>
      <c r="B207" s="38"/>
      <c r="C207" s="32"/>
      <c r="D207" s="171"/>
      <c r="E207" s="172"/>
      <c r="F207" s="172"/>
      <c r="G207" s="39"/>
    </row>
    <row r="208" spans="1:7" s="40" customFormat="1" ht="15.75">
      <c r="A208" s="110">
        <f>'Chart of Accounts'!A33</f>
        <v>2022</v>
      </c>
      <c r="B208" s="110" t="str">
        <f>'Chart of Accounts'!B33</f>
        <v>Repair and Maintenance - (Non-Covenant)</v>
      </c>
      <c r="C208" s="8"/>
      <c r="D208" s="171"/>
      <c r="E208" s="172"/>
      <c r="F208" s="175"/>
      <c r="G208" s="39"/>
    </row>
    <row r="209" spans="1:7" s="40" customFormat="1">
      <c r="A209" s="111"/>
      <c r="B209" s="86" t="s">
        <v>14</v>
      </c>
      <c r="C209" s="27"/>
      <c r="D209" s="176"/>
      <c r="E209" s="177"/>
      <c r="F209" s="178">
        <f>F204</f>
        <v>0</v>
      </c>
      <c r="G209" s="39"/>
    </row>
    <row r="210" spans="1:7" s="40" customFormat="1">
      <c r="A210" s="208"/>
      <c r="B210" s="203"/>
      <c r="C210" s="199"/>
      <c r="D210" s="200"/>
      <c r="E210" s="204"/>
      <c r="F210" s="167">
        <f>E210-D210+F209</f>
        <v>0</v>
      </c>
      <c r="G210" s="39"/>
    </row>
    <row r="211" spans="1:7" s="40" customFormat="1">
      <c r="A211" s="208"/>
      <c r="B211" s="203"/>
      <c r="C211" s="199"/>
      <c r="D211" s="200"/>
      <c r="E211" s="204"/>
      <c r="F211" s="167">
        <f>E211-D211+F210</f>
        <v>0</v>
      </c>
      <c r="G211" s="39"/>
    </row>
    <row r="212" spans="1:7" s="40" customFormat="1">
      <c r="A212" s="208"/>
      <c r="B212" s="203"/>
      <c r="C212" s="199"/>
      <c r="D212" s="200"/>
      <c r="E212" s="201"/>
      <c r="F212" s="167">
        <f>E212-D212+F211</f>
        <v>0</v>
      </c>
      <c r="G212" s="39"/>
    </row>
    <row r="213" spans="1:7" s="40" customFormat="1">
      <c r="A213" s="208"/>
      <c r="B213" s="203"/>
      <c r="C213" s="199"/>
      <c r="D213" s="200"/>
      <c r="E213" s="201"/>
      <c r="F213" s="167">
        <f>E213-D213+F212</f>
        <v>0</v>
      </c>
      <c r="G213" s="39"/>
    </row>
    <row r="214" spans="1:7" s="40" customFormat="1">
      <c r="A214" s="112"/>
      <c r="B214" s="36" t="s">
        <v>15</v>
      </c>
      <c r="C214" s="37"/>
      <c r="D214" s="168">
        <f>SUM(D210:D213)</f>
        <v>0</v>
      </c>
      <c r="E214" s="169">
        <f>SUM(E210:E213)</f>
        <v>0</v>
      </c>
      <c r="F214" s="167"/>
      <c r="G214" s="39"/>
    </row>
    <row r="215" spans="1:7" s="40" customFormat="1" ht="15.75">
      <c r="A215" s="87"/>
      <c r="B215" s="38"/>
      <c r="C215" s="32"/>
      <c r="D215" s="171"/>
      <c r="E215" s="172"/>
      <c r="F215" s="172"/>
      <c r="G215" s="39"/>
    </row>
    <row r="216" spans="1:7" s="40" customFormat="1" ht="15.75">
      <c r="A216" s="87"/>
      <c r="B216" s="38"/>
      <c r="C216" s="32"/>
      <c r="D216" s="171"/>
      <c r="E216" s="172"/>
      <c r="F216" s="172"/>
      <c r="G216" s="39"/>
    </row>
    <row r="217" spans="1:7" s="40" customFormat="1" ht="15.75">
      <c r="A217" s="110">
        <f>'Chart of Accounts'!A34</f>
        <v>2023</v>
      </c>
      <c r="B217" s="110" t="str">
        <f>'Chart of Accounts'!B34</f>
        <v>Insurance - Liability</v>
      </c>
      <c r="C217" s="8"/>
      <c r="D217" s="171"/>
      <c r="E217" s="172"/>
      <c r="F217" s="175"/>
      <c r="G217" s="39"/>
    </row>
    <row r="218" spans="1:7" s="40" customFormat="1">
      <c r="A218" s="111"/>
      <c r="B218" s="86" t="s">
        <v>14</v>
      </c>
      <c r="C218" s="27"/>
      <c r="D218" s="176"/>
      <c r="E218" s="177"/>
      <c r="F218" s="178">
        <f>F213</f>
        <v>0</v>
      </c>
      <c r="G218" s="39"/>
    </row>
    <row r="219" spans="1:7" s="40" customFormat="1">
      <c r="A219" s="208"/>
      <c r="B219" s="203"/>
      <c r="C219" s="199"/>
      <c r="D219" s="200"/>
      <c r="E219" s="204"/>
      <c r="F219" s="167">
        <f>E219-D219+F218</f>
        <v>0</v>
      </c>
      <c r="G219" s="39"/>
    </row>
    <row r="220" spans="1:7" s="40" customFormat="1">
      <c r="A220" s="208"/>
      <c r="B220" s="203"/>
      <c r="C220" s="199"/>
      <c r="D220" s="200"/>
      <c r="E220" s="204"/>
      <c r="F220" s="167">
        <f>E220-D220+F219</f>
        <v>0</v>
      </c>
      <c r="G220" s="39"/>
    </row>
    <row r="221" spans="1:7" s="40" customFormat="1">
      <c r="A221" s="208"/>
      <c r="B221" s="203"/>
      <c r="C221" s="199"/>
      <c r="D221" s="200"/>
      <c r="E221" s="201"/>
      <c r="F221" s="167">
        <f>E221-D221+F220</f>
        <v>0</v>
      </c>
      <c r="G221" s="39"/>
    </row>
    <row r="222" spans="1:7" s="40" customFormat="1">
      <c r="A222" s="208"/>
      <c r="B222" s="203"/>
      <c r="C222" s="199"/>
      <c r="D222" s="200"/>
      <c r="E222" s="201"/>
      <c r="F222" s="167">
        <f>E222-D222+F221</f>
        <v>0</v>
      </c>
      <c r="G222" s="39"/>
    </row>
    <row r="223" spans="1:7" s="40" customFormat="1">
      <c r="A223" s="112"/>
      <c r="B223" s="36" t="s">
        <v>15</v>
      </c>
      <c r="C223" s="37"/>
      <c r="D223" s="168">
        <f>SUM(D219:D222)</f>
        <v>0</v>
      </c>
      <c r="E223" s="169">
        <f>SUM(E219:E222)</f>
        <v>0</v>
      </c>
      <c r="F223" s="167"/>
      <c r="G223" s="39"/>
    </row>
    <row r="224" spans="1:7" s="40" customFormat="1" ht="15.75">
      <c r="A224" s="87"/>
      <c r="B224" s="38"/>
      <c r="C224" s="32"/>
      <c r="D224" s="171"/>
      <c r="E224" s="172"/>
      <c r="F224" s="172"/>
      <c r="G224" s="39"/>
    </row>
    <row r="225" spans="1:7" s="40" customFormat="1" ht="15.75">
      <c r="A225" s="87"/>
      <c r="B225" s="38"/>
      <c r="C225" s="32"/>
      <c r="D225" s="171"/>
      <c r="E225" s="172"/>
      <c r="F225" s="172"/>
      <c r="G225" s="39"/>
    </row>
    <row r="226" spans="1:7" s="40" customFormat="1" ht="15.75">
      <c r="A226" s="110">
        <f>'Chart of Accounts'!A35</f>
        <v>2024</v>
      </c>
      <c r="B226" s="110" t="str">
        <f>'Chart of Accounts'!B35</f>
        <v>Use Agreement (Utilities &amp; Maint. Reserve)</v>
      </c>
      <c r="C226" s="8"/>
      <c r="D226" s="171"/>
      <c r="E226" s="172"/>
      <c r="F226" s="175"/>
      <c r="G226" s="39"/>
    </row>
    <row r="227" spans="1:7" s="40" customFormat="1">
      <c r="A227" s="111"/>
      <c r="B227" s="86" t="s">
        <v>14</v>
      </c>
      <c r="C227" s="27"/>
      <c r="D227" s="176"/>
      <c r="E227" s="177"/>
      <c r="F227" s="178">
        <f>F222</f>
        <v>0</v>
      </c>
      <c r="G227" s="39"/>
    </row>
    <row r="228" spans="1:7" s="40" customFormat="1">
      <c r="A228" s="208"/>
      <c r="B228" s="203"/>
      <c r="C228" s="199"/>
      <c r="D228" s="200"/>
      <c r="E228" s="204"/>
      <c r="F228" s="167">
        <f>E228-D228+F227</f>
        <v>0</v>
      </c>
      <c r="G228" s="39"/>
    </row>
    <row r="229" spans="1:7" s="40" customFormat="1">
      <c r="A229" s="208"/>
      <c r="B229" s="203"/>
      <c r="C229" s="199"/>
      <c r="D229" s="200"/>
      <c r="E229" s="204"/>
      <c r="F229" s="167">
        <f>E229-D229+F228</f>
        <v>0</v>
      </c>
      <c r="G229" s="39"/>
    </row>
    <row r="230" spans="1:7" s="40" customFormat="1">
      <c r="A230" s="208"/>
      <c r="B230" s="203"/>
      <c r="C230" s="199"/>
      <c r="D230" s="200"/>
      <c r="E230" s="201"/>
      <c r="F230" s="167">
        <f>E230-D230+F229</f>
        <v>0</v>
      </c>
      <c r="G230" s="39"/>
    </row>
    <row r="231" spans="1:7" s="40" customFormat="1">
      <c r="A231" s="208"/>
      <c r="B231" s="203"/>
      <c r="C231" s="199"/>
      <c r="D231" s="200"/>
      <c r="E231" s="201"/>
      <c r="F231" s="167">
        <f>E231-D231+F230</f>
        <v>0</v>
      </c>
      <c r="G231" s="39"/>
    </row>
    <row r="232" spans="1:7" s="40" customFormat="1">
      <c r="A232" s="112"/>
      <c r="B232" s="36" t="s">
        <v>15</v>
      </c>
      <c r="C232" s="37"/>
      <c r="D232" s="168">
        <f>SUM(D228:D231)</f>
        <v>0</v>
      </c>
      <c r="E232" s="169">
        <f>SUM(E228:E231)</f>
        <v>0</v>
      </c>
      <c r="F232" s="167"/>
      <c r="G232" s="39"/>
    </row>
    <row r="233" spans="1:7" s="40" customFormat="1" ht="15.75">
      <c r="A233" s="87"/>
      <c r="B233" s="38"/>
      <c r="C233" s="32"/>
      <c r="D233" s="171"/>
      <c r="E233" s="172"/>
      <c r="F233" s="172"/>
      <c r="G233" s="39"/>
    </row>
    <row r="234" spans="1:7" s="40" customFormat="1" ht="15.75">
      <c r="A234" s="87"/>
      <c r="B234" s="38"/>
      <c r="C234" s="32"/>
      <c r="D234" s="171"/>
      <c r="E234" s="172"/>
      <c r="F234" s="172"/>
      <c r="G234" s="39"/>
    </row>
    <row r="235" spans="1:7" s="40" customFormat="1" ht="15.75">
      <c r="A235" s="110">
        <f>'Chart of Accounts'!A36</f>
        <v>2025</v>
      </c>
      <c r="B235" s="110" t="str">
        <f>'Chart of Accounts'!B36</f>
        <v>Landscape</v>
      </c>
      <c r="C235" s="8"/>
      <c r="D235" s="171"/>
      <c r="E235" s="172"/>
      <c r="F235" s="175"/>
      <c r="G235" s="39"/>
    </row>
    <row r="236" spans="1:7" s="40" customFormat="1">
      <c r="A236" s="111"/>
      <c r="B236" s="86" t="s">
        <v>14</v>
      </c>
      <c r="C236" s="27"/>
      <c r="D236" s="176"/>
      <c r="E236" s="177"/>
      <c r="F236" s="178">
        <f>F231</f>
        <v>0</v>
      </c>
      <c r="G236" s="39"/>
    </row>
    <row r="237" spans="1:7" s="40" customFormat="1">
      <c r="A237" s="208"/>
      <c r="B237" s="203"/>
      <c r="C237" s="199"/>
      <c r="D237" s="200"/>
      <c r="E237" s="204"/>
      <c r="F237" s="167">
        <f>E237-D237+F236</f>
        <v>0</v>
      </c>
      <c r="G237" s="39"/>
    </row>
    <row r="238" spans="1:7" s="40" customFormat="1">
      <c r="A238" s="208"/>
      <c r="B238" s="203"/>
      <c r="C238" s="199"/>
      <c r="D238" s="200"/>
      <c r="E238" s="204"/>
      <c r="F238" s="167">
        <f>E238-D238+F237</f>
        <v>0</v>
      </c>
      <c r="G238" s="39"/>
    </row>
    <row r="239" spans="1:7" s="40" customFormat="1">
      <c r="A239" s="208"/>
      <c r="B239" s="203"/>
      <c r="C239" s="199"/>
      <c r="D239" s="200"/>
      <c r="E239" s="201"/>
      <c r="F239" s="167">
        <f>E239-D239+F238</f>
        <v>0</v>
      </c>
      <c r="G239" s="39"/>
    </row>
    <row r="240" spans="1:7" s="40" customFormat="1">
      <c r="A240" s="208"/>
      <c r="B240" s="203"/>
      <c r="C240" s="199"/>
      <c r="D240" s="200"/>
      <c r="E240" s="201"/>
      <c r="F240" s="167">
        <f>E240-D240+F239</f>
        <v>0</v>
      </c>
      <c r="G240" s="39"/>
    </row>
    <row r="241" spans="1:7" s="40" customFormat="1">
      <c r="A241" s="112"/>
      <c r="B241" s="36" t="s">
        <v>15</v>
      </c>
      <c r="C241" s="37"/>
      <c r="D241" s="168">
        <f>SUM(D237:D240)</f>
        <v>0</v>
      </c>
      <c r="E241" s="169">
        <f>SUM(E237:E240)</f>
        <v>0</v>
      </c>
      <c r="F241" s="167"/>
      <c r="G241" s="39"/>
    </row>
    <row r="242" spans="1:7" s="40" customFormat="1" ht="15.75">
      <c r="A242" s="87"/>
      <c r="B242" s="38"/>
      <c r="C242" s="32"/>
      <c r="D242" s="171"/>
      <c r="E242" s="172"/>
      <c r="F242" s="172"/>
      <c r="G242" s="39"/>
    </row>
    <row r="243" spans="1:7" s="40" customFormat="1" ht="15.75">
      <c r="A243" s="87"/>
      <c r="B243" s="38"/>
      <c r="C243" s="32"/>
      <c r="D243" s="171"/>
      <c r="E243" s="172"/>
      <c r="F243" s="172"/>
      <c r="G243" s="39"/>
    </row>
    <row r="244" spans="1:7" s="40" customFormat="1" ht="15.75">
      <c r="A244" s="110">
        <f>'Chart of Accounts'!A37</f>
        <v>2026</v>
      </c>
      <c r="B244" s="110" t="str">
        <f>'Chart of Accounts'!B37</f>
        <v>A/C Maintenance</v>
      </c>
      <c r="C244" s="8"/>
      <c r="D244" s="171"/>
      <c r="E244" s="172"/>
      <c r="F244" s="175"/>
      <c r="G244" s="39"/>
    </row>
    <row r="245" spans="1:7" s="40" customFormat="1">
      <c r="A245" s="111"/>
      <c r="B245" s="86" t="s">
        <v>14</v>
      </c>
      <c r="C245" s="27"/>
      <c r="D245" s="176"/>
      <c r="E245" s="177"/>
      <c r="F245" s="178">
        <f>F240</f>
        <v>0</v>
      </c>
      <c r="G245" s="39"/>
    </row>
    <row r="246" spans="1:7" s="40" customFormat="1">
      <c r="A246" s="208"/>
      <c r="B246" s="203"/>
      <c r="C246" s="199"/>
      <c r="D246" s="200"/>
      <c r="E246" s="204"/>
      <c r="F246" s="167">
        <f>E246-D246+F245</f>
        <v>0</v>
      </c>
      <c r="G246" s="39"/>
    </row>
    <row r="247" spans="1:7" s="40" customFormat="1">
      <c r="A247" s="208"/>
      <c r="B247" s="203"/>
      <c r="C247" s="199"/>
      <c r="D247" s="200"/>
      <c r="E247" s="204"/>
      <c r="F247" s="167">
        <f>E247-D247+F246</f>
        <v>0</v>
      </c>
      <c r="G247" s="39"/>
    </row>
    <row r="248" spans="1:7" s="40" customFormat="1">
      <c r="A248" s="208"/>
      <c r="B248" s="203"/>
      <c r="C248" s="199"/>
      <c r="D248" s="200"/>
      <c r="E248" s="201"/>
      <c r="F248" s="167">
        <f>E248-D248+F247</f>
        <v>0</v>
      </c>
      <c r="G248" s="39"/>
    </row>
    <row r="249" spans="1:7" s="40" customFormat="1">
      <c r="A249" s="208"/>
      <c r="B249" s="203"/>
      <c r="C249" s="199"/>
      <c r="D249" s="200"/>
      <c r="E249" s="201"/>
      <c r="F249" s="167">
        <f>E249-D249+F248</f>
        <v>0</v>
      </c>
      <c r="G249" s="39"/>
    </row>
    <row r="250" spans="1:7" s="40" customFormat="1">
      <c r="A250" s="112"/>
      <c r="B250" s="36" t="s">
        <v>15</v>
      </c>
      <c r="C250" s="37"/>
      <c r="D250" s="168">
        <f>SUM(D246:D249)</f>
        <v>0</v>
      </c>
      <c r="E250" s="169">
        <f>SUM(E246:E249)</f>
        <v>0</v>
      </c>
      <c r="F250" s="167"/>
      <c r="G250" s="39"/>
    </row>
    <row r="251" spans="1:7" s="40" customFormat="1" ht="15.75">
      <c r="A251" s="87"/>
      <c r="B251" s="38"/>
      <c r="C251" s="32"/>
      <c r="D251" s="171"/>
      <c r="E251" s="172"/>
      <c r="F251" s="172"/>
      <c r="G251" s="39"/>
    </row>
    <row r="252" spans="1:7" s="40" customFormat="1" ht="15.75">
      <c r="A252" s="87"/>
      <c r="B252" s="38"/>
      <c r="C252" s="32"/>
      <c r="D252" s="171"/>
      <c r="E252" s="172"/>
      <c r="F252" s="172"/>
      <c r="G252" s="39"/>
    </row>
    <row r="253" spans="1:7" s="40" customFormat="1" ht="15.75">
      <c r="A253" s="110">
        <f>'Chart of Accounts'!A38</f>
        <v>2027</v>
      </c>
      <c r="B253" s="110" t="str">
        <f>'Chart of Accounts'!B38</f>
        <v>PLayground</v>
      </c>
      <c r="C253" s="8"/>
      <c r="D253" s="171"/>
      <c r="E253" s="172"/>
      <c r="F253" s="175"/>
      <c r="G253" s="39"/>
    </row>
    <row r="254" spans="1:7" s="40" customFormat="1">
      <c r="A254" s="111"/>
      <c r="B254" s="86" t="s">
        <v>14</v>
      </c>
      <c r="C254" s="27"/>
      <c r="D254" s="176"/>
      <c r="E254" s="177"/>
      <c r="F254" s="178">
        <f>F249</f>
        <v>0</v>
      </c>
      <c r="G254" s="39"/>
    </row>
    <row r="255" spans="1:7" s="40" customFormat="1">
      <c r="A255" s="208"/>
      <c r="B255" s="203"/>
      <c r="C255" s="199"/>
      <c r="D255" s="200"/>
      <c r="E255" s="204"/>
      <c r="F255" s="167">
        <f>E255-D255+F254</f>
        <v>0</v>
      </c>
      <c r="G255" s="39"/>
    </row>
    <row r="256" spans="1:7" s="40" customFormat="1">
      <c r="A256" s="208"/>
      <c r="B256" s="203"/>
      <c r="C256" s="199"/>
      <c r="D256" s="200"/>
      <c r="E256" s="204"/>
      <c r="F256" s="167">
        <f>E256-D256+F255</f>
        <v>0</v>
      </c>
      <c r="G256" s="39"/>
    </row>
    <row r="257" spans="1:7" s="40" customFormat="1">
      <c r="A257" s="208"/>
      <c r="B257" s="203"/>
      <c r="C257" s="199"/>
      <c r="D257" s="200"/>
      <c r="E257" s="201"/>
      <c r="F257" s="167">
        <f>E257-D257+F256</f>
        <v>0</v>
      </c>
      <c r="G257" s="39"/>
    </row>
    <row r="258" spans="1:7" s="40" customFormat="1">
      <c r="A258" s="208"/>
      <c r="B258" s="203"/>
      <c r="C258" s="199"/>
      <c r="D258" s="200"/>
      <c r="E258" s="201"/>
      <c r="F258" s="167">
        <f>E258-D258+F257</f>
        <v>0</v>
      </c>
      <c r="G258" s="39"/>
    </row>
    <row r="259" spans="1:7" s="40" customFormat="1">
      <c r="A259" s="112"/>
      <c r="B259" s="36" t="s">
        <v>15</v>
      </c>
      <c r="C259" s="37"/>
      <c r="D259" s="168">
        <f>SUM(D255:D258)</f>
        <v>0</v>
      </c>
      <c r="E259" s="169">
        <f>SUM(E255:E258)</f>
        <v>0</v>
      </c>
      <c r="F259" s="167"/>
      <c r="G259" s="39"/>
    </row>
    <row r="260" spans="1:7" s="40" customFormat="1" ht="15.75">
      <c r="A260" s="87"/>
      <c r="B260" s="38"/>
      <c r="C260" s="32"/>
      <c r="D260" s="171"/>
      <c r="E260" s="172"/>
      <c r="F260" s="172"/>
      <c r="G260" s="39"/>
    </row>
    <row r="261" spans="1:7" s="40" customFormat="1" ht="15.75">
      <c r="A261" s="87"/>
      <c r="B261" s="38"/>
      <c r="C261" s="32"/>
      <c r="D261" s="171"/>
      <c r="E261" s="172"/>
      <c r="F261" s="172"/>
      <c r="G261" s="39"/>
    </row>
    <row r="262" spans="1:7" s="40" customFormat="1" ht="15.75">
      <c r="A262" s="113">
        <f>'Chart of Accounts'!A40</f>
        <v>2031</v>
      </c>
      <c r="B262" s="113" t="str">
        <f>'Chart of Accounts'!B40</f>
        <v>Food &amp; Entertainment</v>
      </c>
      <c r="C262" s="8"/>
      <c r="D262" s="171"/>
      <c r="E262" s="172"/>
      <c r="F262" s="175"/>
      <c r="G262" s="39"/>
    </row>
    <row r="263" spans="1:7" s="40" customFormat="1">
      <c r="A263" s="114"/>
      <c r="B263" s="86" t="s">
        <v>14</v>
      </c>
      <c r="C263" s="27"/>
      <c r="D263" s="176"/>
      <c r="E263" s="177"/>
      <c r="F263" s="178">
        <f>F258</f>
        <v>0</v>
      </c>
      <c r="G263" s="39"/>
    </row>
    <row r="264" spans="1:7" s="40" customFormat="1">
      <c r="A264" s="209"/>
      <c r="B264" s="203"/>
      <c r="C264" s="199"/>
      <c r="D264" s="200"/>
      <c r="E264" s="204"/>
      <c r="F264" s="167">
        <f>E264-D264+F263</f>
        <v>0</v>
      </c>
      <c r="G264" s="39"/>
    </row>
    <row r="265" spans="1:7" s="40" customFormat="1">
      <c r="A265" s="209"/>
      <c r="B265" s="203"/>
      <c r="C265" s="199"/>
      <c r="D265" s="200"/>
      <c r="E265" s="204"/>
      <c r="F265" s="167">
        <f>E265-D265+F264</f>
        <v>0</v>
      </c>
      <c r="G265" s="39"/>
    </row>
    <row r="266" spans="1:7" s="40" customFormat="1">
      <c r="A266" s="209"/>
      <c r="B266" s="203"/>
      <c r="C266" s="199"/>
      <c r="D266" s="200"/>
      <c r="E266" s="201"/>
      <c r="F266" s="167">
        <f>E266-D266+F265</f>
        <v>0</v>
      </c>
      <c r="G266" s="39"/>
    </row>
    <row r="267" spans="1:7" s="40" customFormat="1">
      <c r="A267" s="209"/>
      <c r="B267" s="203"/>
      <c r="C267" s="199"/>
      <c r="D267" s="200"/>
      <c r="E267" s="201"/>
      <c r="F267" s="167">
        <f>E267-D267+F266</f>
        <v>0</v>
      </c>
      <c r="G267" s="39"/>
    </row>
    <row r="268" spans="1:7" s="40" customFormat="1">
      <c r="A268" s="115"/>
      <c r="B268" s="36" t="s">
        <v>15</v>
      </c>
      <c r="C268" s="37"/>
      <c r="D268" s="168">
        <f>SUM(D264:D267)</f>
        <v>0</v>
      </c>
      <c r="E268" s="169">
        <f>SUM(E264:E267)</f>
        <v>0</v>
      </c>
      <c r="F268" s="167"/>
      <c r="G268" s="39"/>
    </row>
    <row r="269" spans="1:7" s="40" customFormat="1" ht="15.75">
      <c r="A269" s="87"/>
      <c r="B269" s="38"/>
      <c r="C269" s="32"/>
      <c r="D269" s="171"/>
      <c r="E269" s="172"/>
      <c r="F269" s="172"/>
      <c r="G269" s="39"/>
    </row>
    <row r="270" spans="1:7" s="40" customFormat="1" ht="15.75">
      <c r="A270" s="87"/>
      <c r="B270" s="38"/>
      <c r="C270" s="32"/>
      <c r="D270" s="171"/>
      <c r="E270" s="172"/>
      <c r="F270" s="172"/>
      <c r="G270" s="39"/>
    </row>
    <row r="271" spans="1:7" s="40" customFormat="1" ht="15.75">
      <c r="A271" s="113">
        <f>'Chart of Accounts'!A41</f>
        <v>2032</v>
      </c>
      <c r="B271" s="113" t="str">
        <f>'Chart of Accounts'!B41</f>
        <v>Soft Goods</v>
      </c>
      <c r="C271" s="8"/>
      <c r="D271" s="171"/>
      <c r="E271" s="172"/>
      <c r="F271" s="175"/>
      <c r="G271" s="39"/>
    </row>
    <row r="272" spans="1:7" s="40" customFormat="1">
      <c r="A272" s="114"/>
      <c r="B272" s="86" t="s">
        <v>14</v>
      </c>
      <c r="C272" s="27"/>
      <c r="D272" s="176"/>
      <c r="E272" s="177"/>
      <c r="F272" s="178">
        <f>F267</f>
        <v>0</v>
      </c>
      <c r="G272" s="39"/>
    </row>
    <row r="273" spans="1:7" s="40" customFormat="1">
      <c r="A273" s="209"/>
      <c r="B273" s="203"/>
      <c r="C273" s="199"/>
      <c r="D273" s="200"/>
      <c r="E273" s="204"/>
      <c r="F273" s="167">
        <f>E273-D273+F272</f>
        <v>0</v>
      </c>
      <c r="G273" s="39"/>
    </row>
    <row r="274" spans="1:7" s="40" customFormat="1">
      <c r="A274" s="209"/>
      <c r="B274" s="203"/>
      <c r="C274" s="199"/>
      <c r="D274" s="200"/>
      <c r="E274" s="204"/>
      <c r="F274" s="167">
        <f>E274-D274+F273</f>
        <v>0</v>
      </c>
      <c r="G274" s="39"/>
    </row>
    <row r="275" spans="1:7" s="40" customFormat="1">
      <c r="A275" s="209"/>
      <c r="B275" s="203"/>
      <c r="C275" s="199"/>
      <c r="D275" s="200"/>
      <c r="E275" s="201"/>
      <c r="F275" s="167">
        <f>E275-D275+F274</f>
        <v>0</v>
      </c>
      <c r="G275" s="39"/>
    </row>
    <row r="276" spans="1:7" s="40" customFormat="1">
      <c r="A276" s="209"/>
      <c r="B276" s="203"/>
      <c r="C276" s="199"/>
      <c r="D276" s="200"/>
      <c r="E276" s="201"/>
      <c r="F276" s="167">
        <f>E276-D276+F275</f>
        <v>0</v>
      </c>
      <c r="G276" s="39"/>
    </row>
    <row r="277" spans="1:7" s="40" customFormat="1">
      <c r="A277" s="115"/>
      <c r="B277" s="36" t="s">
        <v>15</v>
      </c>
      <c r="C277" s="37"/>
      <c r="D277" s="168">
        <f>SUM(D273:D276)</f>
        <v>0</v>
      </c>
      <c r="E277" s="169">
        <f>SUM(E273:E276)</f>
        <v>0</v>
      </c>
      <c r="F277" s="167"/>
      <c r="G277" s="39"/>
    </row>
    <row r="278" spans="1:7" s="40" customFormat="1" ht="15.75">
      <c r="A278" s="87"/>
      <c r="B278" s="38"/>
      <c r="C278" s="32"/>
      <c r="D278" s="171"/>
      <c r="E278" s="172"/>
      <c r="F278" s="172"/>
      <c r="G278" s="39"/>
    </row>
    <row r="279" spans="1:7" s="40" customFormat="1" ht="15.75">
      <c r="A279" s="87"/>
      <c r="B279" s="38"/>
      <c r="C279" s="32"/>
      <c r="D279" s="171"/>
      <c r="E279" s="172"/>
      <c r="F279" s="172"/>
      <c r="G279" s="39"/>
    </row>
    <row r="280" spans="1:7" s="40" customFormat="1" ht="15.75">
      <c r="A280" s="116">
        <f>'Chart of Accounts'!A43</f>
        <v>2041</v>
      </c>
      <c r="B280" s="116" t="str">
        <f>'Chart of Accounts'!B43</f>
        <v>Van Insurance</v>
      </c>
      <c r="C280" s="8"/>
      <c r="D280" s="171"/>
      <c r="E280" s="172"/>
      <c r="F280" s="175"/>
      <c r="G280" s="39"/>
    </row>
    <row r="281" spans="1:7" s="40" customFormat="1">
      <c r="A281" s="117"/>
      <c r="B281" s="86" t="s">
        <v>14</v>
      </c>
      <c r="C281" s="27"/>
      <c r="D281" s="176"/>
      <c r="E281" s="177"/>
      <c r="F281" s="178">
        <f>F276</f>
        <v>0</v>
      </c>
      <c r="G281" s="39"/>
    </row>
    <row r="282" spans="1:7" s="40" customFormat="1">
      <c r="A282" s="210"/>
      <c r="B282" s="203"/>
      <c r="C282" s="199"/>
      <c r="D282" s="200"/>
      <c r="E282" s="204"/>
      <c r="F282" s="167">
        <f>E282-D282+F281</f>
        <v>0</v>
      </c>
      <c r="G282" s="39"/>
    </row>
    <row r="283" spans="1:7" s="40" customFormat="1">
      <c r="A283" s="210"/>
      <c r="B283" s="203"/>
      <c r="C283" s="199"/>
      <c r="D283" s="200"/>
      <c r="E283" s="204"/>
      <c r="F283" s="167">
        <f>E283-D283+F282</f>
        <v>0</v>
      </c>
      <c r="G283" s="39"/>
    </row>
    <row r="284" spans="1:7" s="40" customFormat="1">
      <c r="A284" s="210"/>
      <c r="B284" s="203"/>
      <c r="C284" s="199"/>
      <c r="D284" s="200"/>
      <c r="E284" s="201"/>
      <c r="F284" s="167">
        <f>E284-D284+F283</f>
        <v>0</v>
      </c>
      <c r="G284" s="39"/>
    </row>
    <row r="285" spans="1:7" s="40" customFormat="1">
      <c r="A285" s="210"/>
      <c r="B285" s="203"/>
      <c r="C285" s="199"/>
      <c r="D285" s="200"/>
      <c r="E285" s="201"/>
      <c r="F285" s="167">
        <f>E285-D285+F284</f>
        <v>0</v>
      </c>
      <c r="G285" s="39"/>
    </row>
    <row r="286" spans="1:7" s="40" customFormat="1">
      <c r="A286" s="118"/>
      <c r="B286" s="36" t="s">
        <v>15</v>
      </c>
      <c r="C286" s="37"/>
      <c r="D286" s="168">
        <f>SUM(D282:D285)</f>
        <v>0</v>
      </c>
      <c r="E286" s="169">
        <f>SUM(E282:E285)</f>
        <v>0</v>
      </c>
      <c r="F286" s="167"/>
      <c r="G286" s="39"/>
    </row>
    <row r="287" spans="1:7" s="40" customFormat="1" ht="15.75">
      <c r="A287" s="87"/>
      <c r="B287" s="38"/>
      <c r="C287" s="32"/>
      <c r="D287" s="171"/>
      <c r="E287" s="172"/>
      <c r="F287" s="172"/>
      <c r="G287" s="39"/>
    </row>
    <row r="288" spans="1:7" s="40" customFormat="1" ht="15.75">
      <c r="A288" s="87"/>
      <c r="B288" s="38"/>
      <c r="C288" s="32"/>
      <c r="D288" s="171"/>
      <c r="E288" s="172"/>
      <c r="F288" s="172"/>
      <c r="G288" s="39"/>
    </row>
    <row r="289" spans="1:7" s="40" customFormat="1" ht="15.75">
      <c r="A289" s="116">
        <f>'Chart of Accounts'!A44</f>
        <v>2042</v>
      </c>
      <c r="B289" s="116" t="str">
        <f>'Chart of Accounts'!B44</f>
        <v>Van Maintenance</v>
      </c>
      <c r="C289" s="8"/>
      <c r="D289" s="171"/>
      <c r="E289" s="172"/>
      <c r="F289" s="175"/>
      <c r="G289" s="39"/>
    </row>
    <row r="290" spans="1:7" s="40" customFormat="1">
      <c r="A290" s="117"/>
      <c r="B290" s="86" t="s">
        <v>14</v>
      </c>
      <c r="C290" s="27"/>
      <c r="D290" s="176"/>
      <c r="E290" s="177"/>
      <c r="F290" s="178">
        <f>F285</f>
        <v>0</v>
      </c>
      <c r="G290" s="39"/>
    </row>
    <row r="291" spans="1:7" s="40" customFormat="1">
      <c r="A291" s="210"/>
      <c r="B291" s="203"/>
      <c r="C291" s="199"/>
      <c r="D291" s="200"/>
      <c r="E291" s="204"/>
      <c r="F291" s="167">
        <f>E291-D291+F290</f>
        <v>0</v>
      </c>
      <c r="G291" s="39"/>
    </row>
    <row r="292" spans="1:7" s="40" customFormat="1">
      <c r="A292" s="210"/>
      <c r="B292" s="203"/>
      <c r="C292" s="199"/>
      <c r="D292" s="200"/>
      <c r="E292" s="204"/>
      <c r="F292" s="167">
        <f>E292-D292+F291</f>
        <v>0</v>
      </c>
      <c r="G292" s="39"/>
    </row>
    <row r="293" spans="1:7" s="40" customFormat="1">
      <c r="A293" s="210"/>
      <c r="B293" s="203"/>
      <c r="C293" s="199"/>
      <c r="D293" s="200"/>
      <c r="E293" s="201"/>
      <c r="F293" s="167">
        <f>E293-D293+F292</f>
        <v>0</v>
      </c>
      <c r="G293" s="39"/>
    </row>
    <row r="294" spans="1:7" s="40" customFormat="1">
      <c r="A294" s="210"/>
      <c r="B294" s="203"/>
      <c r="C294" s="199"/>
      <c r="D294" s="200"/>
      <c r="E294" s="201"/>
      <c r="F294" s="167">
        <f>E294-D294+F293</f>
        <v>0</v>
      </c>
      <c r="G294" s="39"/>
    </row>
    <row r="295" spans="1:7" s="40" customFormat="1">
      <c r="A295" s="118"/>
      <c r="B295" s="36" t="s">
        <v>15</v>
      </c>
      <c r="C295" s="37"/>
      <c r="D295" s="168">
        <f>SUM(D291:D294)</f>
        <v>0</v>
      </c>
      <c r="E295" s="169">
        <f>SUM(E291:E294)</f>
        <v>0</v>
      </c>
      <c r="F295" s="167"/>
      <c r="G295" s="39"/>
    </row>
    <row r="296" spans="1:7" s="40" customFormat="1" ht="15.75">
      <c r="A296" s="87"/>
      <c r="B296" s="38"/>
      <c r="C296" s="32"/>
      <c r="D296" s="171"/>
      <c r="E296" s="172"/>
      <c r="F296" s="172"/>
      <c r="G296" s="39"/>
    </row>
    <row r="297" spans="1:7" s="40" customFormat="1" ht="15.75">
      <c r="A297" s="87"/>
      <c r="B297" s="38"/>
      <c r="C297" s="32"/>
      <c r="D297" s="171"/>
      <c r="E297" s="172"/>
      <c r="F297" s="172"/>
      <c r="G297" s="39"/>
    </row>
    <row r="298" spans="1:7" s="40" customFormat="1" ht="15.75">
      <c r="A298" s="116">
        <f>'Chart of Accounts'!A45</f>
        <v>2043</v>
      </c>
      <c r="B298" s="116" t="str">
        <f>'Chart of Accounts'!B45</f>
        <v>Van Gasoline</v>
      </c>
      <c r="C298" s="8"/>
      <c r="D298" s="171"/>
      <c r="E298" s="172"/>
      <c r="F298" s="175"/>
      <c r="G298" s="39"/>
    </row>
    <row r="299" spans="1:7" s="40" customFormat="1">
      <c r="A299" s="117"/>
      <c r="B299" s="86" t="s">
        <v>14</v>
      </c>
      <c r="C299" s="27"/>
      <c r="D299" s="176"/>
      <c r="E299" s="177"/>
      <c r="F299" s="178">
        <f>F294</f>
        <v>0</v>
      </c>
      <c r="G299" s="39"/>
    </row>
    <row r="300" spans="1:7" s="40" customFormat="1">
      <c r="A300" s="210"/>
      <c r="B300" s="203"/>
      <c r="C300" s="199"/>
      <c r="D300" s="200"/>
      <c r="E300" s="204"/>
      <c r="F300" s="167">
        <f>E300-D300+F299</f>
        <v>0</v>
      </c>
      <c r="G300" s="39"/>
    </row>
    <row r="301" spans="1:7" s="40" customFormat="1">
      <c r="A301" s="210"/>
      <c r="B301" s="203"/>
      <c r="C301" s="199"/>
      <c r="D301" s="200"/>
      <c r="E301" s="204"/>
      <c r="F301" s="167">
        <f>E301-D301+F300</f>
        <v>0</v>
      </c>
      <c r="G301" s="39"/>
    </row>
    <row r="302" spans="1:7" s="40" customFormat="1">
      <c r="A302" s="210"/>
      <c r="B302" s="203"/>
      <c r="C302" s="199"/>
      <c r="D302" s="200"/>
      <c r="E302" s="201"/>
      <c r="F302" s="167">
        <f>E302-D302+F301</f>
        <v>0</v>
      </c>
      <c r="G302" s="39"/>
    </row>
    <row r="303" spans="1:7" s="40" customFormat="1">
      <c r="A303" s="210"/>
      <c r="B303" s="203"/>
      <c r="C303" s="199"/>
      <c r="D303" s="200"/>
      <c r="E303" s="201"/>
      <c r="F303" s="167">
        <f>E303-D303+F302</f>
        <v>0</v>
      </c>
      <c r="G303" s="39"/>
    </row>
    <row r="304" spans="1:7" s="40" customFormat="1">
      <c r="A304" s="118"/>
      <c r="B304" s="36" t="s">
        <v>15</v>
      </c>
      <c r="C304" s="37"/>
      <c r="D304" s="168">
        <f>SUM(D300:D303)</f>
        <v>0</v>
      </c>
      <c r="E304" s="169">
        <f>SUM(E300:E303)</f>
        <v>0</v>
      </c>
      <c r="F304" s="167"/>
      <c r="G304" s="39"/>
    </row>
    <row r="305" spans="1:7" s="40" customFormat="1">
      <c r="A305" s="33"/>
      <c r="B305" s="34"/>
      <c r="C305" s="8"/>
      <c r="D305" s="171"/>
      <c r="E305" s="172"/>
      <c r="F305" s="175"/>
      <c r="G305" s="39"/>
    </row>
    <row r="306" spans="1:7" s="40" customFormat="1">
      <c r="A306" s="33"/>
      <c r="B306" s="34"/>
      <c r="C306" s="8"/>
      <c r="D306" s="171"/>
      <c r="E306" s="172"/>
      <c r="F306" s="175"/>
      <c r="G306" s="39"/>
    </row>
    <row r="307" spans="1:7" s="40" customFormat="1" ht="15.75">
      <c r="A307" s="116">
        <f>'Chart of Accounts'!A46</f>
        <v>2044</v>
      </c>
      <c r="B307" s="116" t="str">
        <f>'Chart of Accounts'!B46</f>
        <v xml:space="preserve">Purchase of Vans </v>
      </c>
      <c r="C307" s="8"/>
      <c r="D307" s="171"/>
      <c r="E307" s="172"/>
      <c r="F307" s="175"/>
      <c r="G307" s="39"/>
    </row>
    <row r="308" spans="1:7" s="40" customFormat="1">
      <c r="A308" s="117"/>
      <c r="B308" s="86" t="s">
        <v>14</v>
      </c>
      <c r="C308" s="27"/>
      <c r="D308" s="176"/>
      <c r="E308" s="177"/>
      <c r="F308" s="178">
        <f>F303</f>
        <v>0</v>
      </c>
      <c r="G308" s="39"/>
    </row>
    <row r="309" spans="1:7" s="40" customFormat="1">
      <c r="A309" s="210"/>
      <c r="B309" s="203"/>
      <c r="C309" s="199"/>
      <c r="D309" s="200"/>
      <c r="E309" s="204"/>
      <c r="F309" s="167">
        <f>E309-D309+F308</f>
        <v>0</v>
      </c>
      <c r="G309" s="39"/>
    </row>
    <row r="310" spans="1:7" s="40" customFormat="1">
      <c r="A310" s="210"/>
      <c r="B310" s="203"/>
      <c r="C310" s="199"/>
      <c r="D310" s="200"/>
      <c r="E310" s="204"/>
      <c r="F310" s="167">
        <f>E310-D310+F309</f>
        <v>0</v>
      </c>
      <c r="G310" s="39"/>
    </row>
    <row r="311" spans="1:7" s="40" customFormat="1">
      <c r="A311" s="210"/>
      <c r="B311" s="203"/>
      <c r="C311" s="199"/>
      <c r="D311" s="200"/>
      <c r="E311" s="201"/>
      <c r="F311" s="167">
        <f>E311-D311+F310</f>
        <v>0</v>
      </c>
      <c r="G311" s="39"/>
    </row>
    <row r="312" spans="1:7" s="40" customFormat="1">
      <c r="A312" s="210"/>
      <c r="B312" s="203"/>
      <c r="C312" s="199"/>
      <c r="D312" s="200"/>
      <c r="E312" s="201"/>
      <c r="F312" s="167">
        <f>E312-D312+F311</f>
        <v>0</v>
      </c>
      <c r="G312" s="39"/>
    </row>
    <row r="313" spans="1:7" s="40" customFormat="1">
      <c r="A313" s="118"/>
      <c r="B313" s="36" t="s">
        <v>15</v>
      </c>
      <c r="C313" s="37"/>
      <c r="D313" s="168">
        <f>SUM(D309:D312)</f>
        <v>0</v>
      </c>
      <c r="E313" s="169">
        <f>SUM(E309:E312)</f>
        <v>0</v>
      </c>
      <c r="F313" s="167"/>
      <c r="G313" s="39"/>
    </row>
    <row r="314" spans="1:7" s="40" customFormat="1">
      <c r="A314" s="33"/>
      <c r="B314" s="34"/>
      <c r="C314" s="8"/>
      <c r="D314" s="171"/>
      <c r="E314" s="172"/>
      <c r="F314" s="175"/>
      <c r="G314" s="39"/>
    </row>
    <row r="315" spans="1:7" s="40" customFormat="1">
      <c r="A315" s="33"/>
      <c r="B315" s="34"/>
      <c r="C315" s="8"/>
      <c r="D315" s="171"/>
      <c r="E315" s="172"/>
      <c r="F315" s="175"/>
      <c r="G315" s="39"/>
    </row>
    <row r="316" spans="1:7" ht="18" customHeight="1">
      <c r="A316" s="120">
        <f>'Chart of Accounts'!A48</f>
        <v>2051</v>
      </c>
      <c r="B316" s="120" t="str">
        <f>'Chart of Accounts'!B48</f>
        <v>Support of Missionaries</v>
      </c>
      <c r="C316" s="8"/>
      <c r="D316" s="171"/>
      <c r="E316" s="172"/>
      <c r="F316" s="175"/>
    </row>
    <row r="317" spans="1:7" s="1" customFormat="1" ht="18" customHeight="1">
      <c r="A317" s="121"/>
      <c r="B317" s="86" t="s">
        <v>14</v>
      </c>
      <c r="C317" s="27"/>
      <c r="D317" s="176"/>
      <c r="E317" s="177"/>
      <c r="F317" s="178">
        <f>F312</f>
        <v>0</v>
      </c>
      <c r="G317" s="4"/>
    </row>
    <row r="318" spans="1:7" s="1" customFormat="1" ht="12.75" customHeight="1">
      <c r="A318" s="211"/>
      <c r="B318" s="203"/>
      <c r="C318" s="199"/>
      <c r="D318" s="200"/>
      <c r="E318" s="204"/>
      <c r="F318" s="167">
        <f>E318-D318+F317</f>
        <v>0</v>
      </c>
      <c r="G318" s="4"/>
    </row>
    <row r="319" spans="1:7" s="1" customFormat="1" ht="12.75" customHeight="1">
      <c r="A319" s="211"/>
      <c r="B319" s="203"/>
      <c r="C319" s="199"/>
      <c r="D319" s="200"/>
      <c r="E319" s="204"/>
      <c r="F319" s="167">
        <f>E319-D319+F318</f>
        <v>0</v>
      </c>
      <c r="G319" s="4"/>
    </row>
    <row r="320" spans="1:7">
      <c r="A320" s="211"/>
      <c r="B320" s="203"/>
      <c r="C320" s="199"/>
      <c r="D320" s="200"/>
      <c r="E320" s="201"/>
      <c r="F320" s="167">
        <f>E320-D320+F319</f>
        <v>0</v>
      </c>
    </row>
    <row r="321" spans="1:7">
      <c r="A321" s="211"/>
      <c r="B321" s="203"/>
      <c r="C321" s="199"/>
      <c r="D321" s="200"/>
      <c r="E321" s="201"/>
      <c r="F321" s="167">
        <f>E321-D321+F320</f>
        <v>0</v>
      </c>
    </row>
    <row r="322" spans="1:7" s="13" customFormat="1">
      <c r="A322" s="122"/>
      <c r="B322" s="36" t="s">
        <v>15</v>
      </c>
      <c r="C322" s="37"/>
      <c r="D322" s="168">
        <f>SUM(D318:D321)</f>
        <v>0</v>
      </c>
      <c r="E322" s="169">
        <f>SUM(E318:E321)</f>
        <v>0</v>
      </c>
      <c r="F322" s="167"/>
      <c r="G322" s="3"/>
    </row>
    <row r="323" spans="1:7" s="13" customFormat="1">
      <c r="A323" s="33"/>
      <c r="B323" s="34"/>
      <c r="C323" s="8"/>
      <c r="D323" s="171"/>
      <c r="E323" s="172"/>
      <c r="F323" s="175"/>
      <c r="G323" s="3"/>
    </row>
    <row r="324" spans="1:7" s="40" customFormat="1" ht="15.75">
      <c r="A324" s="33"/>
      <c r="B324" s="38"/>
      <c r="C324" s="32"/>
      <c r="D324" s="171"/>
      <c r="E324" s="172"/>
      <c r="F324" s="172"/>
      <c r="G324" s="39"/>
    </row>
    <row r="325" spans="1:7" ht="18" customHeight="1">
      <c r="A325" s="295">
        <f>'Chart of Accounts'!A50</f>
        <v>2061</v>
      </c>
      <c r="B325" s="295" t="str">
        <f>'Chart of Accounts'!B50</f>
        <v>Miscellaneous</v>
      </c>
      <c r="C325" s="8"/>
      <c r="D325" s="171"/>
      <c r="E325" s="172"/>
      <c r="F325" s="175"/>
    </row>
    <row r="326" spans="1:7" s="1" customFormat="1" ht="18" customHeight="1">
      <c r="A326" s="296"/>
      <c r="B326" s="86" t="s">
        <v>14</v>
      </c>
      <c r="C326" s="27"/>
      <c r="D326" s="176"/>
      <c r="E326" s="177"/>
      <c r="F326" s="178">
        <f>F321</f>
        <v>0</v>
      </c>
      <c r="G326" s="4"/>
    </row>
    <row r="327" spans="1:7" s="1" customFormat="1" ht="12.75" customHeight="1">
      <c r="A327" s="297"/>
      <c r="B327" s="203"/>
      <c r="C327" s="199"/>
      <c r="D327" s="200"/>
      <c r="E327" s="204"/>
      <c r="F327" s="167">
        <f>E327-D327+F326</f>
        <v>0</v>
      </c>
      <c r="G327" s="4"/>
    </row>
    <row r="328" spans="1:7" s="1" customFormat="1" ht="12.75" customHeight="1">
      <c r="A328" s="297"/>
      <c r="B328" s="203"/>
      <c r="C328" s="199"/>
      <c r="D328" s="200"/>
      <c r="E328" s="204"/>
      <c r="F328" s="167">
        <f>E328-D328+F327</f>
        <v>0</v>
      </c>
      <c r="G328" s="4"/>
    </row>
    <row r="329" spans="1:7" ht="12.75" customHeight="1">
      <c r="A329" s="297"/>
      <c r="B329" s="203"/>
      <c r="C329" s="199"/>
      <c r="D329" s="200"/>
      <c r="E329" s="201"/>
      <c r="F329" s="167">
        <f>E329-D329+F328</f>
        <v>0</v>
      </c>
    </row>
    <row r="330" spans="1:7" ht="12.75" customHeight="1">
      <c r="A330" s="297"/>
      <c r="B330" s="203"/>
      <c r="C330" s="199"/>
      <c r="D330" s="200"/>
      <c r="E330" s="201"/>
      <c r="F330" s="167">
        <f>E330-D330+F329</f>
        <v>0</v>
      </c>
    </row>
    <row r="331" spans="1:7" s="13" customFormat="1">
      <c r="A331" s="298"/>
      <c r="B331" s="36" t="s">
        <v>15</v>
      </c>
      <c r="C331" s="37"/>
      <c r="D331" s="168">
        <f>SUM(D327:D330)</f>
        <v>0</v>
      </c>
      <c r="E331" s="169">
        <f>SUM(E327:E330)</f>
        <v>0</v>
      </c>
      <c r="F331" s="167"/>
      <c r="G331" s="3"/>
    </row>
    <row r="332" spans="1:7" s="13" customFormat="1">
      <c r="A332" s="33"/>
      <c r="B332" s="34"/>
      <c r="C332" s="8"/>
      <c r="D332" s="171"/>
      <c r="E332" s="172"/>
      <c r="F332" s="175"/>
      <c r="G332" s="3"/>
    </row>
    <row r="333" spans="1:7" s="13" customFormat="1">
      <c r="A333" s="33"/>
      <c r="B333" s="34"/>
      <c r="C333" s="8"/>
      <c r="D333" s="171"/>
      <c r="E333" s="172"/>
      <c r="F333" s="175"/>
      <c r="G333" s="3"/>
    </row>
    <row r="334" spans="1:7" s="13" customFormat="1" ht="15.75">
      <c r="A334" s="295">
        <f>'Chart of Accounts'!A51</f>
        <v>2071</v>
      </c>
      <c r="B334" s="295" t="str">
        <f>'Chart of Accounts'!B51</f>
        <v>Unassigned</v>
      </c>
      <c r="C334" s="8"/>
      <c r="D334" s="171"/>
      <c r="E334" s="172"/>
      <c r="F334" s="175"/>
      <c r="G334" s="3"/>
    </row>
    <row r="335" spans="1:7" s="13" customFormat="1">
      <c r="A335" s="296"/>
      <c r="B335" s="86" t="s">
        <v>14</v>
      </c>
      <c r="C335" s="27"/>
      <c r="D335" s="176"/>
      <c r="E335" s="177"/>
      <c r="F335" s="178">
        <f>F330</f>
        <v>0</v>
      </c>
      <c r="G335" s="3"/>
    </row>
    <row r="336" spans="1:7" s="13" customFormat="1">
      <c r="A336" s="297"/>
      <c r="B336" s="203"/>
      <c r="C336" s="199"/>
      <c r="D336" s="200"/>
      <c r="E336" s="204"/>
      <c r="F336" s="167">
        <f>E336-D336+F335</f>
        <v>0</v>
      </c>
      <c r="G336" s="3"/>
    </row>
    <row r="337" spans="1:7" s="13" customFormat="1">
      <c r="A337" s="297"/>
      <c r="B337" s="203"/>
      <c r="C337" s="199"/>
      <c r="D337" s="200"/>
      <c r="E337" s="204"/>
      <c r="F337" s="167">
        <f>E337-D337+F336</f>
        <v>0</v>
      </c>
      <c r="G337" s="3"/>
    </row>
    <row r="338" spans="1:7" s="13" customFormat="1">
      <c r="A338" s="297"/>
      <c r="B338" s="203"/>
      <c r="C338" s="199"/>
      <c r="D338" s="200"/>
      <c r="E338" s="201"/>
      <c r="F338" s="167">
        <f>E338-D338+F337</f>
        <v>0</v>
      </c>
      <c r="G338" s="3"/>
    </row>
    <row r="339" spans="1:7" s="13" customFormat="1">
      <c r="A339" s="297"/>
      <c r="B339" s="203"/>
      <c r="C339" s="199"/>
      <c r="D339" s="200"/>
      <c r="E339" s="201"/>
      <c r="F339" s="167">
        <f>E339-D339+F338</f>
        <v>0</v>
      </c>
      <c r="G339" s="3"/>
    </row>
    <row r="340" spans="1:7" s="13" customFormat="1">
      <c r="A340" s="298"/>
      <c r="B340" s="36" t="s">
        <v>15</v>
      </c>
      <c r="C340" s="37"/>
      <c r="D340" s="168">
        <f>SUM(D336:D339)</f>
        <v>0</v>
      </c>
      <c r="E340" s="169">
        <f>SUM(E336:E339)</f>
        <v>0</v>
      </c>
      <c r="F340" s="167"/>
      <c r="G340" s="3"/>
    </row>
    <row r="341" spans="1:7" s="13" customFormat="1">
      <c r="A341" s="33"/>
      <c r="B341" s="34"/>
      <c r="C341" s="8"/>
      <c r="D341" s="171"/>
      <c r="E341" s="172"/>
      <c r="F341" s="175"/>
      <c r="G341" s="3"/>
    </row>
    <row r="342" spans="1:7">
      <c r="A342" s="90"/>
      <c r="B342" s="5"/>
      <c r="C342" s="8"/>
      <c r="D342" s="173"/>
      <c r="E342" s="174"/>
      <c r="F342" s="175"/>
    </row>
    <row r="343" spans="1:7" ht="15">
      <c r="A343" s="90"/>
      <c r="B343" s="44" t="s">
        <v>16</v>
      </c>
      <c r="C343" s="41"/>
      <c r="D343" s="179" t="s">
        <v>78</v>
      </c>
      <c r="E343" s="170" t="s">
        <v>79</v>
      </c>
      <c r="F343" s="180">
        <f>F10</f>
        <v>0</v>
      </c>
    </row>
    <row r="344" spans="1:7" s="1" customFormat="1" ht="18" customHeight="1">
      <c r="A344" s="91"/>
      <c r="B344" s="44" t="s">
        <v>80</v>
      </c>
      <c r="C344" s="43"/>
      <c r="D344" s="181">
        <f>D16+D25+D34+D43+D52+D61+D70+D79+D88+D97+D106+D115+D124+D133+D142+D151+D160+D169+D178+D187+D196+D205+D214+D223+D232+D241+D250+D259+D268+D277+D286+D295+D304+D313+D322+D331</f>
        <v>0</v>
      </c>
      <c r="E344" s="181">
        <f>E16+E25+E34+E43+E52+E61+E70+E79+E88+E97+E106+E115+E124+E133+E142+E151+E160+E169+E178+E187+E196+E205+E214+E223+E232+E241+E250+E259+E268+E277+E286+E295+E304+E313+E322+E331</f>
        <v>0</v>
      </c>
      <c r="F344" s="182"/>
      <c r="G344" s="4"/>
    </row>
    <row r="345" spans="1:7" s="1" customFormat="1" ht="17.25" customHeight="1">
      <c r="A345" s="91"/>
      <c r="B345" s="44"/>
      <c r="C345" s="43"/>
      <c r="D345" s="181"/>
      <c r="E345" s="180"/>
      <c r="F345" s="182"/>
      <c r="G345" s="4"/>
    </row>
    <row r="346" spans="1:7" s="1" customFormat="1" ht="17.25" customHeight="1">
      <c r="A346" s="91"/>
      <c r="B346" s="44" t="s">
        <v>17</v>
      </c>
      <c r="C346" s="43"/>
      <c r="D346" s="183"/>
      <c r="E346" s="166"/>
      <c r="F346" s="184">
        <f>F343-D344+E344</f>
        <v>0</v>
      </c>
      <c r="G346" s="4"/>
    </row>
    <row r="347" spans="1:7" s="1" customFormat="1" ht="17.25" customHeight="1">
      <c r="A347" s="2"/>
      <c r="B347" s="2"/>
      <c r="C347" s="4"/>
      <c r="D347" s="2"/>
      <c r="E347" s="2"/>
      <c r="F347" s="2"/>
      <c r="G347" s="4"/>
    </row>
    <row r="348" spans="1:7" s="1" customFormat="1" ht="17.25" customHeight="1">
      <c r="A348"/>
      <c r="B348"/>
      <c r="D348"/>
      <c r="E348" s="6"/>
      <c r="F348"/>
      <c r="G348" s="4"/>
    </row>
    <row r="349" spans="1:7" s="1" customFormat="1" ht="17.25" customHeight="1">
      <c r="A349"/>
      <c r="B349"/>
      <c r="D349"/>
      <c r="E349"/>
      <c r="F349" s="7"/>
      <c r="G349" s="4"/>
    </row>
    <row r="350" spans="1:7" s="1" customFormat="1" ht="17.25" customHeight="1">
      <c r="A350"/>
      <c r="B350"/>
      <c r="D350"/>
      <c r="E350"/>
      <c r="F350"/>
      <c r="G350" s="4"/>
    </row>
    <row r="351" spans="1:7" s="1" customFormat="1" ht="17.25" customHeight="1">
      <c r="G351" s="4"/>
    </row>
    <row r="352" spans="1:7" s="1" customFormat="1" ht="17.25" customHeight="1">
      <c r="G352" s="4"/>
    </row>
    <row r="353" spans="7:7" s="1" customFormat="1" ht="17.25" customHeight="1">
      <c r="G353" s="4"/>
    </row>
    <row r="354" spans="7:7" s="1" customFormat="1" ht="17.25" customHeight="1">
      <c r="G354" s="4"/>
    </row>
    <row r="355" spans="7:7" s="1" customFormat="1" ht="17.25" customHeight="1">
      <c r="G355" s="4"/>
    </row>
    <row r="356" spans="7:7" s="1" customFormat="1" ht="17.25" customHeight="1">
      <c r="G356" s="4"/>
    </row>
    <row r="357" spans="7:7" s="1" customFormat="1" ht="17.25" customHeight="1">
      <c r="G357" s="4"/>
    </row>
    <row r="358" spans="7:7" s="1" customFormat="1" ht="17.25" customHeight="1">
      <c r="G358" s="4"/>
    </row>
    <row r="359" spans="7:7" s="1" customFormat="1" ht="17.25" customHeight="1">
      <c r="G359" s="4"/>
    </row>
    <row r="360" spans="7:7" s="1" customFormat="1" ht="17.25" customHeight="1">
      <c r="G360" s="4"/>
    </row>
    <row r="361" spans="7:7" s="1" customFormat="1" ht="17.25" customHeight="1">
      <c r="G361" s="4"/>
    </row>
    <row r="362" spans="7:7" s="1" customFormat="1" ht="17.25" customHeight="1">
      <c r="G362" s="4"/>
    </row>
    <row r="363" spans="7:7" s="1" customFormat="1" ht="17.25" customHeight="1">
      <c r="G363" s="4"/>
    </row>
    <row r="364" spans="7:7" s="1" customFormat="1" ht="17.25" customHeight="1">
      <c r="G364" s="4"/>
    </row>
    <row r="365" spans="7:7" s="1" customFormat="1" ht="17.25" customHeight="1">
      <c r="G365" s="4"/>
    </row>
    <row r="366" spans="7:7" s="1" customFormat="1" ht="17.25" customHeight="1">
      <c r="G366" s="4"/>
    </row>
    <row r="367" spans="7:7" s="1" customFormat="1" ht="17.25" customHeight="1">
      <c r="G367" s="4"/>
    </row>
    <row r="368" spans="7:7" s="1" customFormat="1" ht="17.25" customHeight="1">
      <c r="G368" s="4"/>
    </row>
    <row r="369" spans="7:7" s="1" customFormat="1" ht="17.25" customHeight="1">
      <c r="G369" s="4"/>
    </row>
    <row r="370" spans="7:7" s="1" customFormat="1" ht="17.25" customHeight="1">
      <c r="G370" s="4"/>
    </row>
    <row r="371" spans="7:7" s="1" customFormat="1" ht="17.25" customHeight="1">
      <c r="G371" s="4"/>
    </row>
    <row r="372" spans="7:7" s="1" customFormat="1" ht="17.25" customHeight="1">
      <c r="G372" s="4"/>
    </row>
    <row r="373" spans="7:7" s="1" customFormat="1" ht="17.25" customHeight="1">
      <c r="G373" s="4"/>
    </row>
    <row r="374" spans="7:7" s="1" customFormat="1" ht="17.25" customHeight="1">
      <c r="G374" s="4"/>
    </row>
    <row r="375" spans="7:7" s="1" customFormat="1" ht="17.25" customHeight="1">
      <c r="G375" s="4"/>
    </row>
    <row r="376" spans="7:7" s="1" customFormat="1" ht="17.25" customHeight="1">
      <c r="G376" s="4"/>
    </row>
    <row r="377" spans="7:7" s="1" customFormat="1" ht="17.25" customHeight="1">
      <c r="G377" s="4"/>
    </row>
    <row r="378" spans="7:7" s="1" customFormat="1" ht="17.25" customHeight="1">
      <c r="G378" s="4"/>
    </row>
    <row r="379" spans="7:7" s="1" customFormat="1">
      <c r="G379" s="4"/>
    </row>
    <row r="380" spans="7:7" s="1" customFormat="1">
      <c r="G380" s="4"/>
    </row>
    <row r="381" spans="7:7" s="1" customFormat="1">
      <c r="G381" s="4"/>
    </row>
    <row r="382" spans="7:7" s="1" customFormat="1">
      <c r="G382" s="4"/>
    </row>
    <row r="383" spans="7:7" s="1" customFormat="1">
      <c r="G383" s="4"/>
    </row>
    <row r="384" spans="7:7" s="1" customFormat="1">
      <c r="G384" s="4"/>
    </row>
    <row r="385" spans="7:7" s="1" customFormat="1">
      <c r="G385" s="4"/>
    </row>
  </sheetData>
  <sheetProtection sheet="1" objects="1" scenarios="1"/>
  <mergeCells count="6">
    <mergeCell ref="D9:E9"/>
    <mergeCell ref="A1:F1"/>
    <mergeCell ref="A2:F2"/>
    <mergeCell ref="A3:F3"/>
    <mergeCell ref="A4:F4"/>
    <mergeCell ref="D5:E5"/>
  </mergeCells>
  <printOptions gridLines="1"/>
  <pageMargins left="0.75" right="0.75" top="1" bottom="0.5" header="0.5" footer="0.5"/>
  <pageSetup scale="42" fitToHeight="4" orientation="landscape" horizontalDpi="4294967293"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499984740745262"/>
    <pageSetUpPr fitToPage="1"/>
  </sheetPr>
  <dimension ref="A1:G60"/>
  <sheetViews>
    <sheetView zoomScaleNormal="100" workbookViewId="0">
      <selection activeCell="E23" sqref="E23"/>
    </sheetView>
  </sheetViews>
  <sheetFormatPr defaultRowHeight="12.75"/>
  <cols>
    <col min="1" max="1" width="4.42578125" customWidth="1"/>
    <col min="2" max="2" width="11.140625" customWidth="1"/>
    <col min="3" max="3" width="35.85546875" customWidth="1"/>
    <col min="4" max="4" width="3" customWidth="1"/>
    <col min="5" max="5" width="15.28515625" customWidth="1"/>
    <col min="6" max="6" width="3" customWidth="1"/>
    <col min="7" max="7" width="19.7109375" customWidth="1"/>
  </cols>
  <sheetData>
    <row r="1" spans="1:7">
      <c r="A1" s="72"/>
      <c r="B1" s="72"/>
      <c r="C1" s="72"/>
      <c r="D1" s="72"/>
      <c r="E1" s="72"/>
      <c r="F1" s="72"/>
      <c r="G1" s="72"/>
    </row>
    <row r="2" spans="1:7" ht="22.5">
      <c r="A2" s="304" t="str">
        <f>'Chart of Accounts'!A1:B1</f>
        <v>Name</v>
      </c>
      <c r="B2" s="304"/>
      <c r="C2" s="304"/>
      <c r="D2" s="304"/>
      <c r="E2" s="304"/>
      <c r="F2" s="304"/>
      <c r="G2" s="304"/>
    </row>
    <row r="3" spans="1:7" ht="20.25">
      <c r="A3" s="305" t="s">
        <v>23</v>
      </c>
      <c r="B3" s="305"/>
      <c r="C3" s="305"/>
      <c r="D3" s="305"/>
      <c r="E3" s="305"/>
      <c r="F3" s="305"/>
      <c r="G3" s="305"/>
    </row>
    <row r="4" spans="1:7" ht="18">
      <c r="A4" s="306" t="s">
        <v>46</v>
      </c>
      <c r="B4" s="306"/>
      <c r="C4" s="306"/>
      <c r="D4" s="306"/>
      <c r="E4" s="306"/>
      <c r="F4" s="306"/>
      <c r="G4" s="306"/>
    </row>
    <row r="5" spans="1:7" ht="13.5" thickBot="1">
      <c r="A5" s="72"/>
      <c r="B5" s="72"/>
      <c r="C5" s="72"/>
      <c r="D5" s="72"/>
      <c r="E5" s="72"/>
      <c r="F5" s="72"/>
      <c r="G5" s="72"/>
    </row>
    <row r="6" spans="1:7" ht="13.5" thickTop="1">
      <c r="A6" s="124"/>
      <c r="B6" s="125"/>
      <c r="C6" s="125"/>
      <c r="D6" s="125"/>
      <c r="E6" s="125"/>
      <c r="F6" s="125"/>
      <c r="G6" s="126"/>
    </row>
    <row r="7" spans="1:7" ht="13.5" thickBot="1">
      <c r="A7" s="127"/>
      <c r="B7" s="2"/>
      <c r="C7" s="2"/>
      <c r="D7" s="2"/>
      <c r="E7" s="2"/>
      <c r="F7" s="2"/>
      <c r="G7" s="128"/>
    </row>
    <row r="8" spans="1:7" ht="19.5" thickTop="1" thickBot="1">
      <c r="A8" s="127"/>
      <c r="B8" s="129" t="s">
        <v>25</v>
      </c>
      <c r="C8" s="130"/>
      <c r="D8" s="130"/>
      <c r="E8" s="131"/>
      <c r="F8" s="2"/>
      <c r="G8" s="187">
        <f>'P&amp;L Mar (2)'!G55</f>
        <v>0</v>
      </c>
    </row>
    <row r="9" spans="1:7" ht="18.75" thickTop="1">
      <c r="A9" s="127"/>
      <c r="B9" s="2"/>
      <c r="C9" s="130"/>
      <c r="D9" s="130"/>
      <c r="E9" s="132"/>
      <c r="F9" s="2"/>
      <c r="G9" s="128"/>
    </row>
    <row r="10" spans="1:7" ht="18">
      <c r="A10" s="78"/>
      <c r="B10" s="138" t="s">
        <v>0</v>
      </c>
      <c r="C10" s="139"/>
      <c r="D10" s="138"/>
      <c r="E10" s="140"/>
      <c r="F10" s="139"/>
      <c r="G10" s="79"/>
    </row>
    <row r="11" spans="1:7" ht="14.25">
      <c r="A11" s="78"/>
      <c r="B11" s="141">
        <f>'Chart of Accounts'!A6</f>
        <v>1001</v>
      </c>
      <c r="C11" s="141" t="str">
        <f>'Chart of Accounts'!B6</f>
        <v>Offering / Tithe</v>
      </c>
      <c r="D11" s="142"/>
      <c r="E11" s="143">
        <f>'GL-Apr (2)'!E16-'GL-Apr (2)'!D16</f>
        <v>0</v>
      </c>
      <c r="F11" s="142"/>
      <c r="G11" s="94"/>
    </row>
    <row r="12" spans="1:7" ht="14.25">
      <c r="A12" s="78"/>
      <c r="B12" s="141">
        <f>'Chart of Accounts'!A7</f>
        <v>1002</v>
      </c>
      <c r="C12" s="141" t="str">
        <f>'Chart of Accounts'!B7</f>
        <v>ABC Missions Support</v>
      </c>
      <c r="D12" s="142"/>
      <c r="E12" s="143">
        <f>'GL-Apr (2)'!E25-'GL-Apr (2)'!D25</f>
        <v>0</v>
      </c>
      <c r="F12" s="142"/>
      <c r="G12" s="94"/>
    </row>
    <row r="13" spans="1:7" ht="14.25">
      <c r="A13" s="78"/>
      <c r="B13" s="141">
        <f>'Chart of Accounts'!A8</f>
        <v>1003</v>
      </c>
      <c r="C13" s="141" t="str">
        <f>'Chart of Accounts'!B8</f>
        <v>XYZ Missions Support</v>
      </c>
      <c r="D13" s="142"/>
      <c r="E13" s="143">
        <f>'GL-Apr (2)'!E34-'GL-Apr (2)'!D34</f>
        <v>0</v>
      </c>
      <c r="F13" s="142"/>
      <c r="G13" s="94"/>
    </row>
    <row r="14" spans="1:7" ht="14.25">
      <c r="A14" s="78"/>
      <c r="B14" s="141">
        <f>'Chart of Accounts'!A9</f>
        <v>1004</v>
      </c>
      <c r="C14" s="141" t="str">
        <f>'Chart of Accounts'!B9</f>
        <v>TLC  Support</v>
      </c>
      <c r="D14" s="142"/>
      <c r="E14" s="143">
        <f>'GL-Apr (2)'!E43-'GL-Apr (2)'!D43</f>
        <v>0</v>
      </c>
      <c r="F14" s="142"/>
      <c r="G14" s="94"/>
    </row>
    <row r="15" spans="1:7" ht="14.25">
      <c r="A15" s="78"/>
      <c r="B15" s="141">
        <f>'Chart of Accounts'!A10</f>
        <v>1005</v>
      </c>
      <c r="C15" s="141" t="str">
        <f>'Chart of Accounts'!B10</f>
        <v>MMM Support</v>
      </c>
      <c r="D15" s="142"/>
      <c r="E15" s="143">
        <f>'GL-Apr (2)'!E52-'GL-Apr (2)'!D52</f>
        <v>0</v>
      </c>
      <c r="F15" s="142"/>
      <c r="G15" s="94"/>
    </row>
    <row r="16" spans="1:7" ht="14.25">
      <c r="A16" s="78"/>
      <c r="B16" s="141">
        <f>'Chart of Accounts'!A11</f>
        <v>1006</v>
      </c>
      <c r="C16" s="141" t="str">
        <f>'Chart of Accounts'!B11</f>
        <v>Fundraising</v>
      </c>
      <c r="D16" s="142"/>
      <c r="E16" s="143">
        <f>'GL-Apr (2)'!E61-'GL-Apr (2)'!D61</f>
        <v>0</v>
      </c>
      <c r="F16" s="142"/>
      <c r="G16" s="94"/>
    </row>
    <row r="17" spans="1:7" ht="14.25">
      <c r="A17" s="78"/>
      <c r="B17" s="141">
        <f>'Chart of Accounts'!A12</f>
        <v>1007</v>
      </c>
      <c r="C17" s="141" t="str">
        <f>'Chart of Accounts'!B12</f>
        <v>Additional Support</v>
      </c>
      <c r="D17" s="142"/>
      <c r="E17" s="143">
        <f>'GL-Apr (2)'!E70-'GL-Apr (2)'!D70</f>
        <v>0</v>
      </c>
      <c r="F17" s="142"/>
      <c r="G17" s="94"/>
    </row>
    <row r="18" spans="1:7" ht="14.25">
      <c r="A18" s="78"/>
      <c r="B18" s="141">
        <f>'Chart of Accounts'!A13</f>
        <v>1008</v>
      </c>
      <c r="C18" s="141" t="str">
        <f>'Chart of Accounts'!B13</f>
        <v>Designated Gifts for Vans</v>
      </c>
      <c r="D18" s="142"/>
      <c r="E18" s="143">
        <f>'GL-Apr (2)'!E79-'GL-Apr (2)'!D79</f>
        <v>0</v>
      </c>
      <c r="F18" s="142"/>
      <c r="G18" s="94"/>
    </row>
    <row r="19" spans="1:7" ht="14.25">
      <c r="A19" s="78"/>
      <c r="B19" s="141">
        <f>'Chart of Accounts'!A14</f>
        <v>1009</v>
      </c>
      <c r="C19" s="141" t="str">
        <f>'Chart of Accounts'!B14</f>
        <v>Unassigned</v>
      </c>
      <c r="D19" s="142"/>
      <c r="E19" s="143">
        <f>'GL-Apr (2)'!E88-'GL-Apr (2)'!D88</f>
        <v>0</v>
      </c>
      <c r="F19" s="142"/>
      <c r="G19" s="94"/>
    </row>
    <row r="20" spans="1:7" ht="15.75">
      <c r="A20" s="78"/>
      <c r="B20" s="144"/>
      <c r="C20" s="145" t="s">
        <v>8</v>
      </c>
      <c r="D20" s="146"/>
      <c r="E20" s="147"/>
      <c r="F20" s="144"/>
      <c r="G20" s="148">
        <f>SUM(E11:E19)</f>
        <v>0</v>
      </c>
    </row>
    <row r="21" spans="1:7" ht="18.75">
      <c r="A21" s="78"/>
      <c r="B21" s="139"/>
      <c r="C21" s="149"/>
      <c r="D21" s="149"/>
      <c r="E21" s="150"/>
      <c r="F21" s="139"/>
      <c r="G21" s="151"/>
    </row>
    <row r="22" spans="1:7" ht="18">
      <c r="A22" s="78"/>
      <c r="B22" s="138" t="s">
        <v>7</v>
      </c>
      <c r="C22" s="139"/>
      <c r="D22" s="138"/>
      <c r="E22" s="140"/>
      <c r="F22" s="139"/>
      <c r="G22" s="151"/>
    </row>
    <row r="23" spans="1:7" ht="14.25">
      <c r="A23" s="78"/>
      <c r="B23" s="142">
        <f>'Chart of Accounts'!A18</f>
        <v>2001</v>
      </c>
      <c r="C23" s="142" t="str">
        <f>'Chart of Accounts'!B18</f>
        <v>Pastor Salary</v>
      </c>
      <c r="D23" s="152"/>
      <c r="E23" s="143">
        <f>'GL-Apr (2)'!D97-'GL-Apr (2)'!E97</f>
        <v>0</v>
      </c>
      <c r="F23" s="139"/>
      <c r="G23" s="151"/>
    </row>
    <row r="24" spans="1:7" ht="14.25">
      <c r="A24" s="78"/>
      <c r="B24" s="142">
        <f>'Chart of Accounts'!A19</f>
        <v>2002</v>
      </c>
      <c r="C24" s="142" t="str">
        <f>'Chart of Accounts'!B19</f>
        <v>Pastor Housing</v>
      </c>
      <c r="D24" s="152"/>
      <c r="E24" s="143">
        <f>'GL-Apr (2)'!D106-'GL-Apr (2)'!E106</f>
        <v>0</v>
      </c>
      <c r="F24" s="139"/>
      <c r="G24" s="151"/>
    </row>
    <row r="25" spans="1:7" ht="14.25">
      <c r="A25" s="78"/>
      <c r="B25" s="142">
        <f>'Chart of Accounts'!A20</f>
        <v>2003</v>
      </c>
      <c r="C25" s="142" t="str">
        <f>'Chart of Accounts'!B20</f>
        <v>Health Insurance</v>
      </c>
      <c r="D25" s="152"/>
      <c r="E25" s="143">
        <f>'GL-Apr (2)'!D115-'GL-Apr (2)'!E9124</f>
        <v>0</v>
      </c>
      <c r="F25" s="139"/>
      <c r="G25" s="151"/>
    </row>
    <row r="26" spans="1:7" ht="14.25">
      <c r="A26" s="78"/>
      <c r="B26" s="142">
        <f>'Chart of Accounts'!A21</f>
        <v>2004</v>
      </c>
      <c r="C26" s="142" t="str">
        <f>'Chart of Accounts'!B21</f>
        <v>Ministry Expenses</v>
      </c>
      <c r="D26" s="152"/>
      <c r="E26" s="143">
        <f>'GL-Apr (2)'!D124-'GL-Apr (2)'!E124</f>
        <v>0</v>
      </c>
      <c r="F26" s="139"/>
      <c r="G26" s="151"/>
    </row>
    <row r="27" spans="1:7" ht="14.25">
      <c r="A27" s="78"/>
      <c r="B27" s="142">
        <f>'Chart of Accounts'!A22</f>
        <v>2005</v>
      </c>
      <c r="C27" s="142" t="str">
        <f>'Chart of Accounts'!B22</f>
        <v>Music Staff</v>
      </c>
      <c r="D27" s="152"/>
      <c r="E27" s="143">
        <f>'GL-Apr (2)'!D133-'GL-Apr (2)'!E133</f>
        <v>0</v>
      </c>
      <c r="F27" s="139"/>
      <c r="G27" s="151"/>
    </row>
    <row r="28" spans="1:7" ht="14.25">
      <c r="A28" s="78"/>
      <c r="B28" s="142">
        <f>'Chart of Accounts'!A23</f>
        <v>2006</v>
      </c>
      <c r="C28" s="142" t="str">
        <f>'Chart of Accounts'!B23</f>
        <v>Music Materials</v>
      </c>
      <c r="D28" s="152"/>
      <c r="E28" s="143">
        <f>'GL-Apr (2)'!D142-'GL-Apr (2)'!E142</f>
        <v>0</v>
      </c>
      <c r="F28" s="139"/>
      <c r="G28" s="151"/>
    </row>
    <row r="29" spans="1:7" ht="14.25">
      <c r="A29" s="78"/>
      <c r="B29" s="142">
        <f>'Chart of Accounts'!A24</f>
        <v>2007</v>
      </c>
      <c r="C29" s="142" t="str">
        <f>'Chart of Accounts'!B24</f>
        <v>Audio Visual Equipment</v>
      </c>
      <c r="D29" s="152"/>
      <c r="E29" s="143">
        <f>'GL-Apr (2)'!D151-'GL-Apr (2)'!E151</f>
        <v>0</v>
      </c>
      <c r="F29" s="139"/>
      <c r="G29" s="151"/>
    </row>
    <row r="30" spans="1:7" ht="14.25">
      <c r="A30" s="78"/>
      <c r="B30" s="142">
        <f>'Chart of Accounts'!A25</f>
        <v>2008</v>
      </c>
      <c r="C30" s="142" t="str">
        <f>'Chart of Accounts'!B25</f>
        <v>Christian Education Materials</v>
      </c>
      <c r="D30" s="152"/>
      <c r="E30" s="143">
        <f>'GL-Apr (2)'!D160-'GL-Apr (2)'!E160</f>
        <v>0</v>
      </c>
      <c r="F30" s="139"/>
      <c r="G30" s="151"/>
    </row>
    <row r="31" spans="1:7" ht="14.25">
      <c r="A31" s="78"/>
      <c r="B31" s="142">
        <f>'Chart of Accounts'!A26</f>
        <v>2009</v>
      </c>
      <c r="C31" s="142" t="str">
        <f>'Chart of Accounts'!B26</f>
        <v>Books</v>
      </c>
      <c r="D31" s="152"/>
      <c r="E31" s="143">
        <f>'GL-Apr (2)'!D169-'GL-Apr (2)'!E169</f>
        <v>0</v>
      </c>
      <c r="F31" s="139"/>
      <c r="G31" s="151"/>
    </row>
    <row r="32" spans="1:7" ht="14.25">
      <c r="A32" s="78"/>
      <c r="B32" s="142">
        <f>'Chart of Accounts'!A28</f>
        <v>2011</v>
      </c>
      <c r="C32" s="142" t="str">
        <f>'Chart of Accounts'!B28</f>
        <v>Office Supplies, stationary, postage, misc.</v>
      </c>
      <c r="D32" s="152"/>
      <c r="E32" s="143">
        <f>'GL-Apr (2)'!D178-'GL-Apr (2)'!E178</f>
        <v>0</v>
      </c>
      <c r="F32" s="139"/>
      <c r="G32" s="151"/>
    </row>
    <row r="33" spans="1:7" ht="14.25">
      <c r="A33" s="78"/>
      <c r="B33" s="142">
        <f>'Chart of Accounts'!A29</f>
        <v>2012</v>
      </c>
      <c r="C33" s="142" t="str">
        <f>'Chart of Accounts'!B29</f>
        <v>Computer costs and supplies</v>
      </c>
      <c r="D33" s="152"/>
      <c r="E33" s="143">
        <f>'GL-Apr (2)'!D187-'GL-Apr (2)'!E187</f>
        <v>0</v>
      </c>
      <c r="F33" s="139"/>
      <c r="G33" s="151"/>
    </row>
    <row r="34" spans="1:7" ht="14.25">
      <c r="A34" s="78"/>
      <c r="B34" s="142">
        <f>'Chart of Accounts'!A30</f>
        <v>2013</v>
      </c>
      <c r="C34" s="142" t="str">
        <f>'Chart of Accounts'!B30</f>
        <v>Unassigned</v>
      </c>
      <c r="D34" s="152"/>
      <c r="E34" s="143">
        <f>'GL-Apr (2)'!D196-'GL-Apr (2)'!E196</f>
        <v>0</v>
      </c>
      <c r="F34" s="139"/>
      <c r="G34" s="151"/>
    </row>
    <row r="35" spans="1:7" ht="14.25">
      <c r="A35" s="78"/>
      <c r="B35" s="142">
        <f>'Chart of Accounts'!A32</f>
        <v>2021</v>
      </c>
      <c r="C35" s="142" t="str">
        <f>'Chart of Accounts'!B32</f>
        <v>Janitorial Supplies and Services</v>
      </c>
      <c r="D35" s="152"/>
      <c r="E35" s="143">
        <f>'GL-Apr (2)'!D205-'GL-Apr (2)'!E205</f>
        <v>0</v>
      </c>
      <c r="F35" s="139"/>
      <c r="G35" s="151"/>
    </row>
    <row r="36" spans="1:7" ht="14.25">
      <c r="A36" s="78"/>
      <c r="B36" s="142">
        <f>'Chart of Accounts'!A33</f>
        <v>2022</v>
      </c>
      <c r="C36" s="142" t="str">
        <f>'Chart of Accounts'!B33</f>
        <v>Repair and Maintenance - (Non-Covenant)</v>
      </c>
      <c r="D36" s="152"/>
      <c r="E36" s="143">
        <f>'GL-Apr (2)'!D214-'GL-Apr (2)'!E214</f>
        <v>0</v>
      </c>
      <c r="F36" s="139"/>
      <c r="G36" s="151"/>
    </row>
    <row r="37" spans="1:7" ht="14.25">
      <c r="A37" s="78"/>
      <c r="B37" s="142">
        <f>'Chart of Accounts'!A34</f>
        <v>2023</v>
      </c>
      <c r="C37" s="142" t="str">
        <f>'Chart of Accounts'!B34</f>
        <v>Insurance - Liability</v>
      </c>
      <c r="D37" s="152"/>
      <c r="E37" s="143">
        <f>'GL-Apr (2)'!D223-'GL-Apr (2)'!E223</f>
        <v>0</v>
      </c>
      <c r="F37" s="139"/>
      <c r="G37" s="151"/>
    </row>
    <row r="38" spans="1:7" ht="14.25">
      <c r="A38" s="78"/>
      <c r="B38" s="142">
        <f>'Chart of Accounts'!A35</f>
        <v>2024</v>
      </c>
      <c r="C38" s="142" t="str">
        <f>'Chart of Accounts'!B35</f>
        <v>Use Agreement (Utilities &amp; Maint. Reserve)</v>
      </c>
      <c r="D38" s="152"/>
      <c r="E38" s="143">
        <f>'GL-Apr (2)'!D232-'GL-Apr (2)'!E232</f>
        <v>0</v>
      </c>
      <c r="F38" s="139"/>
      <c r="G38" s="151"/>
    </row>
    <row r="39" spans="1:7" ht="14.25">
      <c r="A39" s="78"/>
      <c r="B39" s="142">
        <f>'Chart of Accounts'!A36</f>
        <v>2025</v>
      </c>
      <c r="C39" s="142" t="str">
        <f>'Chart of Accounts'!B36</f>
        <v>Landscape</v>
      </c>
      <c r="D39" s="152"/>
      <c r="E39" s="143">
        <f>'GL-Apr (2)'!D241-'GL-Apr (2)'!E241</f>
        <v>0</v>
      </c>
      <c r="F39" s="139"/>
      <c r="G39" s="151"/>
    </row>
    <row r="40" spans="1:7" ht="14.25">
      <c r="A40" s="78"/>
      <c r="B40" s="142">
        <f>'Chart of Accounts'!A37</f>
        <v>2026</v>
      </c>
      <c r="C40" s="142" t="str">
        <f>'Chart of Accounts'!B37</f>
        <v>A/C Maintenance</v>
      </c>
      <c r="D40" s="152"/>
      <c r="E40" s="143">
        <f>'GL-Apr (2)'!D250-'GL-Apr (2)'!E250</f>
        <v>0</v>
      </c>
      <c r="F40" s="139"/>
      <c r="G40" s="151"/>
    </row>
    <row r="41" spans="1:7" ht="14.25">
      <c r="A41" s="78"/>
      <c r="B41" s="142">
        <f>'Chart of Accounts'!A38</f>
        <v>2027</v>
      </c>
      <c r="C41" s="142" t="str">
        <f>'Chart of Accounts'!B38</f>
        <v>PLayground</v>
      </c>
      <c r="D41" s="152"/>
      <c r="E41" s="143">
        <f>'GL-Apr (2)'!D259-'GL-Apr (2)'!E259</f>
        <v>0</v>
      </c>
      <c r="F41" s="139"/>
      <c r="G41" s="151"/>
    </row>
    <row r="42" spans="1:7" ht="14.25">
      <c r="A42" s="78"/>
      <c r="B42" s="142">
        <f>'Chart of Accounts'!A40</f>
        <v>2031</v>
      </c>
      <c r="C42" s="142" t="str">
        <f>'Chart of Accounts'!B40</f>
        <v>Food &amp; Entertainment</v>
      </c>
      <c r="D42" s="152"/>
      <c r="E42" s="143">
        <f>'GL-Apr (2)'!D268-'GL-Apr (2)'!E268</f>
        <v>0</v>
      </c>
      <c r="F42" s="139"/>
      <c r="G42" s="151"/>
    </row>
    <row r="43" spans="1:7" ht="14.25">
      <c r="A43" s="78"/>
      <c r="B43" s="142">
        <f>'Chart of Accounts'!A41</f>
        <v>2032</v>
      </c>
      <c r="C43" s="142" t="str">
        <f>'Chart of Accounts'!B41</f>
        <v>Soft Goods</v>
      </c>
      <c r="D43" s="152"/>
      <c r="E43" s="143">
        <f>'GL-Apr (2)'!D277-'GL-Apr (2)'!E277</f>
        <v>0</v>
      </c>
      <c r="F43" s="139"/>
      <c r="G43" s="151"/>
    </row>
    <row r="44" spans="1:7" ht="14.25">
      <c r="A44" s="78"/>
      <c r="B44" s="142">
        <f>'Chart of Accounts'!A43</f>
        <v>2041</v>
      </c>
      <c r="C44" s="142" t="str">
        <f>'Chart of Accounts'!B43</f>
        <v>Van Insurance</v>
      </c>
      <c r="D44" s="152"/>
      <c r="E44" s="143">
        <f>'GL-Apr (2)'!D286-'GL-Apr (2)'!E286</f>
        <v>0</v>
      </c>
      <c r="F44" s="139"/>
      <c r="G44" s="151"/>
    </row>
    <row r="45" spans="1:7" ht="14.25">
      <c r="A45" s="78"/>
      <c r="B45" s="142">
        <f>'Chart of Accounts'!A44</f>
        <v>2042</v>
      </c>
      <c r="C45" s="142" t="str">
        <f>'Chart of Accounts'!B44</f>
        <v>Van Maintenance</v>
      </c>
      <c r="D45" s="152"/>
      <c r="E45" s="143">
        <f>'GL-Apr (2)'!D295-'GL-Apr (2)'!E295</f>
        <v>0</v>
      </c>
      <c r="F45" s="139"/>
      <c r="G45" s="151"/>
    </row>
    <row r="46" spans="1:7" ht="14.25">
      <c r="A46" s="78"/>
      <c r="B46" s="142">
        <f>'Chart of Accounts'!A45</f>
        <v>2043</v>
      </c>
      <c r="C46" s="142" t="str">
        <f>'Chart of Accounts'!B45</f>
        <v>Van Gasoline</v>
      </c>
      <c r="D46" s="152"/>
      <c r="E46" s="143">
        <f>'GL-Apr (2)'!D304-'GL-Apr (2)'!E304</f>
        <v>0</v>
      </c>
      <c r="F46" s="139"/>
      <c r="G46" s="151"/>
    </row>
    <row r="47" spans="1:7" ht="14.25">
      <c r="A47" s="78"/>
      <c r="B47" s="142">
        <f>'Chart of Accounts'!A46</f>
        <v>2044</v>
      </c>
      <c r="C47" s="142" t="str">
        <f>'Chart of Accounts'!B46</f>
        <v xml:space="preserve">Purchase of Vans </v>
      </c>
      <c r="D47" s="152"/>
      <c r="E47" s="143">
        <f>'GL-Apr (2)'!D313-'GL-Apr (2)'!E313</f>
        <v>0</v>
      </c>
      <c r="F47" s="139"/>
      <c r="G47" s="151"/>
    </row>
    <row r="48" spans="1:7" ht="14.25">
      <c r="A48" s="78"/>
      <c r="B48" s="142">
        <f>'Chart of Accounts'!A48</f>
        <v>2051</v>
      </c>
      <c r="C48" s="142" t="str">
        <f>'Chart of Accounts'!B48</f>
        <v>Support of Missionaries</v>
      </c>
      <c r="D48" s="152"/>
      <c r="E48" s="143">
        <f>'GL-Apr (2)'!D322-'GL-Apr (2)'!E322</f>
        <v>0</v>
      </c>
      <c r="F48" s="139"/>
      <c r="G48" s="151"/>
    </row>
    <row r="49" spans="1:7" ht="14.25">
      <c r="A49" s="78"/>
      <c r="B49" s="142">
        <f>'Chart of Accounts'!A50</f>
        <v>2061</v>
      </c>
      <c r="C49" s="142" t="str">
        <f>'Chart of Accounts'!B50</f>
        <v>Miscellaneous</v>
      </c>
      <c r="D49" s="152"/>
      <c r="E49" s="143">
        <f>'GL-Apr (2)'!D331-'GL-Apr (2)'!E331</f>
        <v>0</v>
      </c>
      <c r="F49" s="139"/>
      <c r="G49" s="151"/>
    </row>
    <row r="50" spans="1:7" ht="14.25">
      <c r="A50" s="78"/>
      <c r="B50" s="142">
        <f>'Chart of Accounts'!A51</f>
        <v>2071</v>
      </c>
      <c r="C50" s="142" t="str">
        <f>'Chart of Accounts'!B51</f>
        <v>Unassigned</v>
      </c>
      <c r="D50" s="152"/>
      <c r="E50" s="143">
        <f>'GL-Apr (2)'!D340-'GL-Apr (2)'!E340</f>
        <v>0</v>
      </c>
      <c r="F50" s="139"/>
      <c r="G50" s="151"/>
    </row>
    <row r="51" spans="1:7" ht="15.75">
      <c r="A51" s="78"/>
      <c r="B51" s="144"/>
      <c r="C51" s="145" t="s">
        <v>9</v>
      </c>
      <c r="D51" s="146"/>
      <c r="E51" s="147"/>
      <c r="F51" s="144"/>
      <c r="G51" s="148">
        <f>SUM(E23:E50)</f>
        <v>0</v>
      </c>
    </row>
    <row r="52" spans="1:7" ht="18">
      <c r="A52" s="78"/>
      <c r="B52" s="139"/>
      <c r="C52" s="153"/>
      <c r="D52" s="154"/>
      <c r="E52" s="155"/>
      <c r="F52" s="139"/>
      <c r="G52" s="151"/>
    </row>
    <row r="53" spans="1:7" ht="15.75">
      <c r="A53" s="78"/>
      <c r="B53" s="156" t="s">
        <v>82</v>
      </c>
      <c r="C53" s="157"/>
      <c r="D53" s="158"/>
      <c r="E53" s="159"/>
      <c r="F53" s="157"/>
      <c r="G53" s="160">
        <f>G20-G51</f>
        <v>0</v>
      </c>
    </row>
    <row r="54" spans="1:7" ht="18">
      <c r="A54" s="78"/>
      <c r="B54" s="139"/>
      <c r="C54" s="161"/>
      <c r="D54" s="161"/>
      <c r="E54" s="162"/>
      <c r="F54" s="139"/>
      <c r="G54" s="151"/>
    </row>
    <row r="55" spans="1:7" ht="15.75">
      <c r="A55" s="78"/>
      <c r="B55" s="163" t="s">
        <v>26</v>
      </c>
      <c r="C55" s="163"/>
      <c r="D55" s="163"/>
      <c r="E55" s="164"/>
      <c r="F55" s="163"/>
      <c r="G55" s="165">
        <f>G8+G53</f>
        <v>0</v>
      </c>
    </row>
    <row r="56" spans="1:7" ht="18.75" thickBot="1">
      <c r="A56" s="133"/>
      <c r="B56" s="134"/>
      <c r="C56" s="135"/>
      <c r="D56" s="135"/>
      <c r="E56" s="136"/>
      <c r="F56" s="134"/>
      <c r="G56" s="137"/>
    </row>
    <row r="57" spans="1:7" ht="18.75" thickTop="1">
      <c r="C57" s="16"/>
      <c r="D57" s="16"/>
      <c r="E57" s="18"/>
    </row>
    <row r="58" spans="1:7" ht="18">
      <c r="C58" s="16"/>
      <c r="D58" s="16"/>
      <c r="E58" s="18"/>
    </row>
    <row r="59" spans="1:7" ht="18">
      <c r="C59" s="16"/>
      <c r="D59" s="16"/>
      <c r="E59" s="17"/>
    </row>
    <row r="60" spans="1:7" ht="18">
      <c r="C60" s="15"/>
      <c r="D60" s="16"/>
      <c r="E60" s="12"/>
    </row>
  </sheetData>
  <sheetProtection sheet="1" objects="1" scenarios="1"/>
  <mergeCells count="3">
    <mergeCell ref="A2:G2"/>
    <mergeCell ref="A3:G3"/>
    <mergeCell ref="A4:G4"/>
  </mergeCells>
  <pageMargins left="0.75" right="0.75" top="1" bottom="1" header="0.5" footer="0.5"/>
  <pageSetup scale="78" orientation="portrait" horizontalDpi="429496729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J385"/>
  <sheetViews>
    <sheetView zoomScaleNormal="100" workbookViewId="0">
      <selection activeCell="K16" sqref="K16"/>
    </sheetView>
  </sheetViews>
  <sheetFormatPr defaultRowHeight="12.75"/>
  <cols>
    <col min="1" max="1" width="8.140625" bestFit="1" customWidth="1"/>
    <col min="2" max="2" width="32.140625" customWidth="1"/>
    <col min="3" max="3" width="9" style="1" customWidth="1"/>
    <col min="4" max="5" width="15.7109375" customWidth="1"/>
    <col min="6" max="6" width="14.28515625" customWidth="1"/>
    <col min="7" max="7" width="6" style="2" customWidth="1"/>
  </cols>
  <sheetData>
    <row r="1" spans="1:6" ht="23.25">
      <c r="A1" s="317" t="str">
        <f>'Chart of Accounts'!A1:B1</f>
        <v>Name</v>
      </c>
      <c r="B1" s="318"/>
      <c r="C1" s="318"/>
      <c r="D1" s="318"/>
      <c r="E1" s="318"/>
      <c r="F1" s="319"/>
    </row>
    <row r="2" spans="1:6" ht="18">
      <c r="A2" s="320" t="s">
        <v>1</v>
      </c>
      <c r="B2" s="321"/>
      <c r="C2" s="321"/>
      <c r="D2" s="321"/>
      <c r="E2" s="321"/>
      <c r="F2" s="322"/>
    </row>
    <row r="3" spans="1:6" ht="18">
      <c r="A3" s="323" t="s">
        <v>47</v>
      </c>
      <c r="B3" s="324"/>
      <c r="C3" s="324"/>
      <c r="D3" s="324"/>
      <c r="E3" s="324"/>
      <c r="F3" s="325"/>
    </row>
    <row r="4" spans="1:6" ht="18.75" thickBot="1">
      <c r="A4" s="323"/>
      <c r="B4" s="324"/>
      <c r="C4" s="324"/>
      <c r="D4" s="324"/>
      <c r="E4" s="324"/>
      <c r="F4" s="325"/>
    </row>
    <row r="5" spans="1:6" ht="15.75">
      <c r="A5" s="81"/>
      <c r="B5" s="82"/>
      <c r="C5" s="83"/>
      <c r="D5" s="326"/>
      <c r="E5" s="326"/>
      <c r="F5" s="84"/>
    </row>
    <row r="6" spans="1:6" ht="38.25">
      <c r="A6" s="123" t="s">
        <v>81</v>
      </c>
      <c r="B6" s="25" t="s">
        <v>2</v>
      </c>
      <c r="C6" s="25" t="s">
        <v>6</v>
      </c>
      <c r="D6" s="25" t="s">
        <v>3</v>
      </c>
      <c r="E6" s="25" t="s">
        <v>4</v>
      </c>
      <c r="F6" s="25" t="s">
        <v>5</v>
      </c>
    </row>
    <row r="7" spans="1:6" ht="16.5" thickBot="1">
      <c r="A7" s="85"/>
      <c r="B7" s="19"/>
      <c r="C7" s="14"/>
      <c r="D7" s="9" t="s">
        <v>18</v>
      </c>
      <c r="E7" s="9" t="s">
        <v>19</v>
      </c>
      <c r="F7" s="29"/>
    </row>
    <row r="8" spans="1:6" ht="17.25" thickTop="1" thickBot="1">
      <c r="A8" s="25"/>
      <c r="B8" s="19"/>
      <c r="C8" s="14"/>
      <c r="D8" s="9"/>
      <c r="E8" s="10"/>
      <c r="F8" s="119"/>
    </row>
    <row r="9" spans="1:6" ht="16.5" thickTop="1">
      <c r="A9" s="100">
        <f>'Chart of Accounts'!A6</f>
        <v>1001</v>
      </c>
      <c r="B9" s="99" t="str">
        <f>'Chart of Accounts'!B6</f>
        <v>Offering / Tithe</v>
      </c>
      <c r="C9" s="14"/>
      <c r="D9" s="316"/>
      <c r="E9" s="316"/>
      <c r="F9" s="26"/>
    </row>
    <row r="10" spans="1:6">
      <c r="A10" s="30"/>
      <c r="B10" s="86" t="s">
        <v>14</v>
      </c>
      <c r="C10" s="27"/>
      <c r="D10" s="28"/>
      <c r="E10" s="28"/>
      <c r="F10" s="31">
        <f>'GL-Jan'!F346</f>
        <v>0</v>
      </c>
    </row>
    <row r="11" spans="1:6">
      <c r="A11" s="197"/>
      <c r="B11" s="198"/>
      <c r="C11" s="199"/>
      <c r="D11" s="200"/>
      <c r="E11" s="201"/>
      <c r="F11" s="167">
        <f>E11-D11+F10</f>
        <v>0</v>
      </c>
    </row>
    <row r="12" spans="1:6">
      <c r="A12" s="197"/>
      <c r="B12" s="198"/>
      <c r="C12" s="199"/>
      <c r="D12" s="200"/>
      <c r="E12" s="201"/>
      <c r="F12" s="167">
        <f>E12-D12+F11</f>
        <v>0</v>
      </c>
    </row>
    <row r="13" spans="1:6">
      <c r="A13" s="197"/>
      <c r="B13" s="198"/>
      <c r="C13" s="199"/>
      <c r="D13" s="200"/>
      <c r="E13" s="201"/>
      <c r="F13" s="167">
        <f>E13-D13+F12</f>
        <v>0</v>
      </c>
    </row>
    <row r="14" spans="1:6">
      <c r="A14" s="197"/>
      <c r="B14" s="202"/>
      <c r="C14" s="199"/>
      <c r="D14" s="200"/>
      <c r="E14" s="201"/>
      <c r="F14" s="167">
        <f>E14-D14+F13</f>
        <v>0</v>
      </c>
    </row>
    <row r="15" spans="1:6">
      <c r="A15" s="197"/>
      <c r="B15" s="203"/>
      <c r="C15" s="199"/>
      <c r="D15" s="200"/>
      <c r="E15" s="201"/>
      <c r="F15" s="167">
        <f>E15-D15+F14</f>
        <v>0</v>
      </c>
    </row>
    <row r="16" spans="1:6" ht="14.25">
      <c r="A16" s="35"/>
      <c r="B16" s="36" t="s">
        <v>15</v>
      </c>
      <c r="C16" s="37"/>
      <c r="D16" s="168">
        <f>SUM(D11:D15)</f>
        <v>0</v>
      </c>
      <c r="E16" s="169">
        <f>SUM(E11:E15)</f>
        <v>0</v>
      </c>
      <c r="F16" s="170"/>
    </row>
    <row r="17" spans="1:6">
      <c r="A17" s="87"/>
      <c r="B17" s="34"/>
      <c r="C17" s="8"/>
      <c r="D17" s="171"/>
      <c r="E17" s="172"/>
      <c r="F17" s="172"/>
    </row>
    <row r="18" spans="1:6">
      <c r="A18" s="87"/>
      <c r="B18" s="34"/>
      <c r="C18" s="8"/>
      <c r="D18" s="171"/>
      <c r="E18" s="172"/>
      <c r="F18" s="172"/>
    </row>
    <row r="19" spans="1:6" ht="18" customHeight="1">
      <c r="A19" s="105">
        <f>'Chart of Accounts'!A7</f>
        <v>1002</v>
      </c>
      <c r="B19" s="105" t="str">
        <f>'Chart of Accounts'!B7</f>
        <v>ABC Missions Support</v>
      </c>
      <c r="C19" s="8"/>
      <c r="D19" s="173"/>
      <c r="E19" s="174"/>
      <c r="F19" s="175"/>
    </row>
    <row r="20" spans="1:6" ht="18" customHeight="1">
      <c r="A20" s="106"/>
      <c r="B20" s="86" t="s">
        <v>14</v>
      </c>
      <c r="C20" s="27"/>
      <c r="D20" s="176"/>
      <c r="E20" s="177"/>
      <c r="F20" s="178">
        <f>F15</f>
        <v>0</v>
      </c>
    </row>
    <row r="21" spans="1:6">
      <c r="A21" s="197"/>
      <c r="B21" s="203"/>
      <c r="C21" s="199"/>
      <c r="D21" s="200"/>
      <c r="E21" s="201"/>
      <c r="F21" s="167">
        <f>E21-D21+F20</f>
        <v>0</v>
      </c>
    </row>
    <row r="22" spans="1:6">
      <c r="A22" s="197"/>
      <c r="B22" s="203"/>
      <c r="C22" s="199"/>
      <c r="D22" s="200"/>
      <c r="E22" s="201"/>
      <c r="F22" s="167">
        <f>E22-D22+F21</f>
        <v>0</v>
      </c>
    </row>
    <row r="23" spans="1:6">
      <c r="A23" s="197"/>
      <c r="B23" s="203"/>
      <c r="C23" s="199"/>
      <c r="D23" s="200"/>
      <c r="E23" s="201"/>
      <c r="F23" s="167">
        <f>E23-D23+F22</f>
        <v>0</v>
      </c>
    </row>
    <row r="24" spans="1:6">
      <c r="A24" s="197"/>
      <c r="B24" s="203"/>
      <c r="C24" s="199"/>
      <c r="D24" s="200"/>
      <c r="E24" s="201"/>
      <c r="F24" s="167">
        <f>E24-D24+F23</f>
        <v>0</v>
      </c>
    </row>
    <row r="25" spans="1:6">
      <c r="A25" s="107"/>
      <c r="B25" s="36" t="s">
        <v>15</v>
      </c>
      <c r="C25" s="37"/>
      <c r="D25" s="168">
        <f>SUM(D21:D24)</f>
        <v>0</v>
      </c>
      <c r="E25" s="169">
        <f>SUM(E21:E24)</f>
        <v>0</v>
      </c>
      <c r="F25" s="167"/>
    </row>
    <row r="26" spans="1:6" ht="15.75">
      <c r="A26" s="87"/>
      <c r="B26" s="38"/>
      <c r="C26" s="8"/>
      <c r="D26" s="171"/>
      <c r="E26" s="172"/>
      <c r="F26" s="175"/>
    </row>
    <row r="27" spans="1:6" ht="15.75">
      <c r="A27" s="87"/>
      <c r="B27" s="38"/>
      <c r="C27" s="8"/>
      <c r="D27" s="171"/>
      <c r="E27" s="172"/>
      <c r="F27" s="175"/>
    </row>
    <row r="28" spans="1:6" ht="18" customHeight="1">
      <c r="A28" s="105">
        <f>'Chart of Accounts'!A8</f>
        <v>1003</v>
      </c>
      <c r="B28" s="105" t="str">
        <f>'Chart of Accounts'!B8</f>
        <v>XYZ Missions Support</v>
      </c>
      <c r="C28" s="8"/>
      <c r="D28" s="173"/>
      <c r="E28" s="174"/>
      <c r="F28" s="175"/>
    </row>
    <row r="29" spans="1:6" ht="18" customHeight="1">
      <c r="A29" s="106"/>
      <c r="B29" s="86" t="s">
        <v>14</v>
      </c>
      <c r="C29" s="27"/>
      <c r="D29" s="176"/>
      <c r="E29" s="177"/>
      <c r="F29" s="178">
        <f>F24</f>
        <v>0</v>
      </c>
    </row>
    <row r="30" spans="1:6">
      <c r="A30" s="197"/>
      <c r="B30" s="203"/>
      <c r="C30" s="199"/>
      <c r="D30" s="200"/>
      <c r="E30" s="201"/>
      <c r="F30" s="167">
        <f>E30-D30+F29</f>
        <v>0</v>
      </c>
    </row>
    <row r="31" spans="1:6">
      <c r="A31" s="197"/>
      <c r="B31" s="203"/>
      <c r="C31" s="199"/>
      <c r="D31" s="200"/>
      <c r="E31" s="201"/>
      <c r="F31" s="167">
        <f>E31-D31+F30</f>
        <v>0</v>
      </c>
    </row>
    <row r="32" spans="1:6">
      <c r="A32" s="197"/>
      <c r="B32" s="203"/>
      <c r="C32" s="199"/>
      <c r="D32" s="200"/>
      <c r="E32" s="201"/>
      <c r="F32" s="167">
        <f>E32-D32+F31</f>
        <v>0</v>
      </c>
    </row>
    <row r="33" spans="1:7">
      <c r="A33" s="197"/>
      <c r="B33" s="203"/>
      <c r="C33" s="199"/>
      <c r="D33" s="200"/>
      <c r="E33" s="201"/>
      <c r="F33" s="167">
        <f>E33-D33+F32</f>
        <v>0</v>
      </c>
    </row>
    <row r="34" spans="1:7">
      <c r="A34" s="107"/>
      <c r="B34" s="36" t="s">
        <v>15</v>
      </c>
      <c r="C34" s="37"/>
      <c r="D34" s="168">
        <f>SUM(D30:D33)</f>
        <v>0</v>
      </c>
      <c r="E34" s="169">
        <f>SUM(E30:E33)</f>
        <v>0</v>
      </c>
      <c r="F34" s="167"/>
    </row>
    <row r="35" spans="1:7" s="1" customFormat="1" ht="15.75">
      <c r="A35" s="87"/>
      <c r="B35" s="38"/>
      <c r="C35" s="8"/>
      <c r="D35" s="171"/>
      <c r="E35" s="172"/>
      <c r="F35" s="172"/>
      <c r="G35" s="4"/>
    </row>
    <row r="36" spans="1:7" s="1" customFormat="1" ht="15.75">
      <c r="A36" s="87"/>
      <c r="B36" s="38"/>
      <c r="C36" s="8"/>
      <c r="D36" s="171"/>
      <c r="E36" s="172"/>
      <c r="F36" s="172"/>
      <c r="G36" s="4"/>
    </row>
    <row r="37" spans="1:7" ht="18" customHeight="1">
      <c r="A37" s="105">
        <f>'Chart of Accounts'!A9</f>
        <v>1004</v>
      </c>
      <c r="B37" s="105" t="str">
        <f>'Chart of Accounts'!B9</f>
        <v>TLC  Support</v>
      </c>
      <c r="C37" s="8"/>
      <c r="D37" s="173"/>
      <c r="E37" s="174"/>
      <c r="F37" s="175"/>
    </row>
    <row r="38" spans="1:7" ht="14.25">
      <c r="A38" s="108"/>
      <c r="B38" s="86" t="s">
        <v>14</v>
      </c>
      <c r="C38" s="27"/>
      <c r="D38" s="176"/>
      <c r="E38" s="177"/>
      <c r="F38" s="178">
        <f>F33</f>
        <v>0</v>
      </c>
    </row>
    <row r="39" spans="1:7">
      <c r="A39" s="197"/>
      <c r="B39" s="203"/>
      <c r="C39" s="199"/>
      <c r="D39" s="200"/>
      <c r="E39" s="201"/>
      <c r="F39" s="167">
        <f>E39-D39+F38</f>
        <v>0</v>
      </c>
    </row>
    <row r="40" spans="1:7">
      <c r="A40" s="197"/>
      <c r="B40" s="203"/>
      <c r="C40" s="199"/>
      <c r="D40" s="200"/>
      <c r="E40" s="201"/>
      <c r="F40" s="167">
        <f>E40-D40+F39</f>
        <v>0</v>
      </c>
    </row>
    <row r="41" spans="1:7">
      <c r="A41" s="197"/>
      <c r="B41" s="203"/>
      <c r="C41" s="199"/>
      <c r="D41" s="200"/>
      <c r="E41" s="201"/>
      <c r="F41" s="167">
        <f>E41-D41+F40</f>
        <v>0</v>
      </c>
    </row>
    <row r="42" spans="1:7">
      <c r="A42" s="197"/>
      <c r="B42" s="203"/>
      <c r="C42" s="199"/>
      <c r="D42" s="200"/>
      <c r="E42" s="201"/>
      <c r="F42" s="167">
        <f>E42-D42+F41</f>
        <v>0</v>
      </c>
    </row>
    <row r="43" spans="1:7">
      <c r="A43" s="107"/>
      <c r="B43" s="36" t="s">
        <v>15</v>
      </c>
      <c r="C43" s="37"/>
      <c r="D43" s="168">
        <f>SUM(D39:D42)</f>
        <v>0</v>
      </c>
      <c r="E43" s="169">
        <f>SUM(E39:E42)</f>
        <v>0</v>
      </c>
      <c r="F43" s="167"/>
    </row>
    <row r="44" spans="1:7" s="1" customFormat="1" ht="15.75">
      <c r="A44" s="87"/>
      <c r="B44" s="38"/>
      <c r="C44" s="8"/>
      <c r="D44" s="171"/>
      <c r="E44" s="172"/>
      <c r="F44" s="172"/>
      <c r="G44" s="4"/>
    </row>
    <row r="45" spans="1:7" s="1" customFormat="1" ht="15.75">
      <c r="A45" s="87"/>
      <c r="B45" s="38"/>
      <c r="C45" s="8"/>
      <c r="D45" s="171"/>
      <c r="E45" s="172"/>
      <c r="F45" s="172"/>
      <c r="G45" s="4"/>
    </row>
    <row r="46" spans="1:7" ht="18" customHeight="1">
      <c r="A46" s="105">
        <f>'Chart of Accounts'!A10</f>
        <v>1005</v>
      </c>
      <c r="B46" s="105" t="str">
        <f>'Chart of Accounts'!B10</f>
        <v>MMM Support</v>
      </c>
      <c r="C46" s="8"/>
      <c r="D46" s="171"/>
      <c r="E46" s="172"/>
      <c r="F46" s="175"/>
    </row>
    <row r="47" spans="1:7" ht="18" customHeight="1">
      <c r="A47" s="106"/>
      <c r="B47" s="86" t="s">
        <v>14</v>
      </c>
      <c r="C47" s="27"/>
      <c r="D47" s="176"/>
      <c r="E47" s="177"/>
      <c r="F47" s="178">
        <f>F42</f>
        <v>0</v>
      </c>
    </row>
    <row r="48" spans="1:7" ht="12.75" customHeight="1">
      <c r="A48" s="197"/>
      <c r="B48" s="203"/>
      <c r="C48" s="199"/>
      <c r="D48" s="200"/>
      <c r="E48" s="204"/>
      <c r="F48" s="167">
        <f>E48-D48+F47</f>
        <v>0</v>
      </c>
    </row>
    <row r="49" spans="1:7" ht="12.75" customHeight="1">
      <c r="A49" s="197"/>
      <c r="B49" s="203"/>
      <c r="C49" s="199"/>
      <c r="D49" s="200"/>
      <c r="E49" s="204"/>
      <c r="F49" s="167">
        <f>E49-D49+F48</f>
        <v>0</v>
      </c>
    </row>
    <row r="50" spans="1:7" ht="12.75" customHeight="1">
      <c r="A50" s="197"/>
      <c r="B50" s="203"/>
      <c r="C50" s="199"/>
      <c r="D50" s="200"/>
      <c r="E50" s="201"/>
      <c r="F50" s="167">
        <f>E50-D50+F49</f>
        <v>0</v>
      </c>
    </row>
    <row r="51" spans="1:7">
      <c r="A51" s="197"/>
      <c r="B51" s="203"/>
      <c r="C51" s="199"/>
      <c r="D51" s="200"/>
      <c r="E51" s="201"/>
      <c r="F51" s="167">
        <f>E51-D51+F50</f>
        <v>0</v>
      </c>
    </row>
    <row r="52" spans="1:7">
      <c r="A52" s="92"/>
      <c r="B52" s="36" t="s">
        <v>15</v>
      </c>
      <c r="C52" s="37"/>
      <c r="D52" s="168">
        <f>SUM(D48:D51)</f>
        <v>0</v>
      </c>
      <c r="E52" s="169">
        <f>SUM(E48:E51)</f>
        <v>0</v>
      </c>
      <c r="F52" s="167"/>
    </row>
    <row r="53" spans="1:7" s="1" customFormat="1" ht="15.75">
      <c r="A53" s="87"/>
      <c r="B53" s="38"/>
      <c r="C53" s="8"/>
      <c r="D53" s="171"/>
      <c r="E53" s="172"/>
      <c r="F53" s="172"/>
      <c r="G53" s="4"/>
    </row>
    <row r="54" spans="1:7" s="1" customFormat="1" ht="15.75">
      <c r="A54" s="87"/>
      <c r="B54" s="38"/>
      <c r="C54" s="8"/>
      <c r="D54" s="171"/>
      <c r="E54" s="172"/>
      <c r="F54" s="172"/>
      <c r="G54" s="4"/>
    </row>
    <row r="55" spans="1:7" ht="18" customHeight="1">
      <c r="A55" s="105">
        <f>'Chart of Accounts'!A11</f>
        <v>1006</v>
      </c>
      <c r="B55" s="105" t="str">
        <f>'Chart of Accounts'!B11</f>
        <v>Fundraising</v>
      </c>
      <c r="C55" s="8"/>
      <c r="D55" s="171"/>
      <c r="E55" s="172"/>
      <c r="F55" s="175"/>
    </row>
    <row r="56" spans="1:7" ht="18" customHeight="1">
      <c r="A56" s="106"/>
      <c r="B56" s="86" t="s">
        <v>14</v>
      </c>
      <c r="C56" s="27"/>
      <c r="D56" s="176"/>
      <c r="E56" s="177"/>
      <c r="F56" s="178">
        <f>F51</f>
        <v>0</v>
      </c>
    </row>
    <row r="57" spans="1:7" ht="12.75" customHeight="1">
      <c r="A57" s="197"/>
      <c r="B57" s="203"/>
      <c r="C57" s="199"/>
      <c r="D57" s="200"/>
      <c r="E57" s="204"/>
      <c r="F57" s="167">
        <f>E57-D57+F56</f>
        <v>0</v>
      </c>
    </row>
    <row r="58" spans="1:7" ht="12.75" customHeight="1">
      <c r="A58" s="197"/>
      <c r="B58" s="203"/>
      <c r="C58" s="199"/>
      <c r="D58" s="200"/>
      <c r="E58" s="204"/>
      <c r="F58" s="167">
        <f>E58-D58+F57</f>
        <v>0</v>
      </c>
    </row>
    <row r="59" spans="1:7">
      <c r="A59" s="197"/>
      <c r="B59" s="203"/>
      <c r="C59" s="199"/>
      <c r="D59" s="200"/>
      <c r="E59" s="201"/>
      <c r="F59" s="167">
        <f>E59-D59+F58</f>
        <v>0</v>
      </c>
    </row>
    <row r="60" spans="1:7">
      <c r="A60" s="197"/>
      <c r="B60" s="203"/>
      <c r="C60" s="199"/>
      <c r="D60" s="200"/>
      <c r="E60" s="201"/>
      <c r="F60" s="167">
        <f>E60-D60+F59</f>
        <v>0</v>
      </c>
    </row>
    <row r="61" spans="1:7">
      <c r="A61" s="107"/>
      <c r="B61" s="36" t="s">
        <v>15</v>
      </c>
      <c r="C61" s="37"/>
      <c r="D61" s="168">
        <f>SUM(D57:D60)</f>
        <v>0</v>
      </c>
      <c r="E61" s="169">
        <f>SUM(E57:E60)</f>
        <v>0</v>
      </c>
      <c r="F61" s="167"/>
    </row>
    <row r="62" spans="1:7" s="1" customFormat="1" ht="15.75">
      <c r="A62" s="87"/>
      <c r="B62" s="38"/>
      <c r="C62" s="8"/>
      <c r="D62" s="171"/>
      <c r="E62" s="172"/>
      <c r="F62" s="172"/>
      <c r="G62" s="4"/>
    </row>
    <row r="63" spans="1:7" s="1" customFormat="1" ht="15.75">
      <c r="A63" s="87"/>
      <c r="B63" s="38"/>
      <c r="C63" s="8"/>
      <c r="D63" s="171"/>
      <c r="E63" s="172"/>
      <c r="F63" s="172"/>
      <c r="G63" s="4"/>
    </row>
    <row r="64" spans="1:7" ht="18" customHeight="1">
      <c r="A64" s="105">
        <f>'Chart of Accounts'!A12</f>
        <v>1007</v>
      </c>
      <c r="B64" s="105" t="str">
        <f>'Chart of Accounts'!B12</f>
        <v>Additional Support</v>
      </c>
      <c r="C64" s="8"/>
      <c r="D64" s="171"/>
      <c r="E64" s="172"/>
      <c r="F64" s="175"/>
    </row>
    <row r="65" spans="1:7" s="1" customFormat="1" ht="18" customHeight="1">
      <c r="A65" s="106"/>
      <c r="B65" s="86" t="s">
        <v>14</v>
      </c>
      <c r="C65" s="27"/>
      <c r="D65" s="176"/>
      <c r="E65" s="177"/>
      <c r="F65" s="178">
        <f>F60</f>
        <v>0</v>
      </c>
      <c r="G65" s="4"/>
    </row>
    <row r="66" spans="1:7" s="1" customFormat="1" ht="12.75" customHeight="1">
      <c r="A66" s="197"/>
      <c r="B66" s="203"/>
      <c r="C66" s="199"/>
      <c r="D66" s="200"/>
      <c r="E66" s="204"/>
      <c r="F66" s="167">
        <f>E66-D66+F65</f>
        <v>0</v>
      </c>
      <c r="G66" s="4"/>
    </row>
    <row r="67" spans="1:7" s="1" customFormat="1" ht="12.75" customHeight="1">
      <c r="A67" s="197"/>
      <c r="B67" s="203"/>
      <c r="C67" s="199"/>
      <c r="D67" s="200"/>
      <c r="E67" s="204"/>
      <c r="F67" s="167">
        <f>E67-D67+F66</f>
        <v>0</v>
      </c>
      <c r="G67" s="4"/>
    </row>
    <row r="68" spans="1:7">
      <c r="A68" s="197"/>
      <c r="B68" s="203"/>
      <c r="C68" s="199"/>
      <c r="D68" s="200"/>
      <c r="E68" s="201"/>
      <c r="F68" s="167">
        <f>E68-D68+F67</f>
        <v>0</v>
      </c>
    </row>
    <row r="69" spans="1:7">
      <c r="A69" s="197"/>
      <c r="B69" s="203"/>
      <c r="C69" s="199"/>
      <c r="D69" s="200"/>
      <c r="E69" s="201"/>
      <c r="F69" s="167">
        <f>E69-D69+F68</f>
        <v>0</v>
      </c>
    </row>
    <row r="70" spans="1:7">
      <c r="A70" s="107"/>
      <c r="B70" s="36" t="s">
        <v>15</v>
      </c>
      <c r="C70" s="37"/>
      <c r="D70" s="168">
        <f>SUM(D66:D69)</f>
        <v>0</v>
      </c>
      <c r="E70" s="169">
        <f>SUM(E66:E69)</f>
        <v>0</v>
      </c>
      <c r="F70" s="167"/>
    </row>
    <row r="71" spans="1:7" s="1" customFormat="1" ht="15.75">
      <c r="A71" s="87"/>
      <c r="B71" s="38"/>
      <c r="C71" s="32"/>
      <c r="D71" s="171"/>
      <c r="E71" s="172"/>
      <c r="F71" s="172"/>
      <c r="G71" s="4"/>
    </row>
    <row r="72" spans="1:7" s="1" customFormat="1" ht="15.75">
      <c r="A72" s="87"/>
      <c r="B72" s="38"/>
      <c r="C72" s="32"/>
      <c r="D72" s="171"/>
      <c r="E72" s="172"/>
      <c r="F72" s="172"/>
      <c r="G72" s="4"/>
    </row>
    <row r="73" spans="1:7" ht="18" customHeight="1">
      <c r="A73" s="105">
        <f>'Chart of Accounts'!A13</f>
        <v>1008</v>
      </c>
      <c r="B73" s="105" t="str">
        <f>'Chart of Accounts'!B13</f>
        <v>Designated Gifts for Vans</v>
      </c>
      <c r="C73" s="8"/>
      <c r="D73" s="171"/>
      <c r="E73" s="172"/>
      <c r="F73" s="175"/>
    </row>
    <row r="74" spans="1:7" s="1" customFormat="1" ht="18" customHeight="1">
      <c r="A74" s="106"/>
      <c r="B74" s="86" t="s">
        <v>14</v>
      </c>
      <c r="C74" s="27"/>
      <c r="D74" s="176"/>
      <c r="E74" s="177"/>
      <c r="F74" s="178">
        <f>F69</f>
        <v>0</v>
      </c>
      <c r="G74" s="4"/>
    </row>
    <row r="75" spans="1:7" s="1" customFormat="1" ht="12.75" customHeight="1">
      <c r="A75" s="197"/>
      <c r="B75" s="203"/>
      <c r="C75" s="199"/>
      <c r="D75" s="200"/>
      <c r="E75" s="204"/>
      <c r="F75" s="167">
        <f>E75-D75+F74</f>
        <v>0</v>
      </c>
      <c r="G75" s="4"/>
    </row>
    <row r="76" spans="1:7" s="1" customFormat="1" ht="12.75" customHeight="1">
      <c r="A76" s="197"/>
      <c r="B76" s="203"/>
      <c r="C76" s="199"/>
      <c r="D76" s="200"/>
      <c r="E76" s="204"/>
      <c r="F76" s="167">
        <f>E76-D76+F75</f>
        <v>0</v>
      </c>
      <c r="G76" s="4"/>
    </row>
    <row r="77" spans="1:7">
      <c r="A77" s="197"/>
      <c r="B77" s="203"/>
      <c r="C77" s="199"/>
      <c r="D77" s="200"/>
      <c r="E77" s="201"/>
      <c r="F77" s="167">
        <f>E77-D77+F76</f>
        <v>0</v>
      </c>
    </row>
    <row r="78" spans="1:7">
      <c r="A78" s="197"/>
      <c r="B78" s="203"/>
      <c r="C78" s="199"/>
      <c r="D78" s="200"/>
      <c r="E78" s="201"/>
      <c r="F78" s="167">
        <f>E78-D78+F77</f>
        <v>0</v>
      </c>
    </row>
    <row r="79" spans="1:7">
      <c r="A79" s="107"/>
      <c r="B79" s="36" t="s">
        <v>15</v>
      </c>
      <c r="C79" s="37"/>
      <c r="D79" s="168">
        <f>SUM(D75:D78)</f>
        <v>0</v>
      </c>
      <c r="E79" s="169">
        <f>SUM(E75:E78)</f>
        <v>0</v>
      </c>
      <c r="F79" s="167"/>
    </row>
    <row r="80" spans="1:7" s="1" customFormat="1" ht="15.75">
      <c r="A80" s="87"/>
      <c r="B80" s="38"/>
      <c r="C80" s="32"/>
      <c r="D80" s="171"/>
      <c r="E80" s="172"/>
      <c r="F80" s="172"/>
      <c r="G80" s="4"/>
    </row>
    <row r="81" spans="1:7" s="1" customFormat="1" ht="15.75">
      <c r="A81" s="102"/>
      <c r="B81" s="38"/>
      <c r="C81" s="32"/>
      <c r="D81" s="171"/>
      <c r="E81" s="172"/>
      <c r="F81" s="172"/>
      <c r="G81" s="4"/>
    </row>
    <row r="82" spans="1:7" s="1" customFormat="1" ht="15.75">
      <c r="A82" s="105">
        <f>'Chart of Accounts'!A14</f>
        <v>1009</v>
      </c>
      <c r="B82" s="105" t="str">
        <f>'Chart of Accounts'!B14</f>
        <v>Unassigned</v>
      </c>
      <c r="C82" s="8"/>
      <c r="D82" s="171"/>
      <c r="E82" s="172"/>
      <c r="F82" s="175"/>
      <c r="G82" s="4"/>
    </row>
    <row r="83" spans="1:7" s="1" customFormat="1">
      <c r="A83" s="106"/>
      <c r="B83" s="86" t="s">
        <v>14</v>
      </c>
      <c r="C83" s="27"/>
      <c r="D83" s="176"/>
      <c r="E83" s="177"/>
      <c r="F83" s="178">
        <f>F78</f>
        <v>0</v>
      </c>
      <c r="G83" s="4"/>
    </row>
    <row r="84" spans="1:7" s="1" customFormat="1" ht="12.75" customHeight="1">
      <c r="A84" s="197"/>
      <c r="B84" s="203"/>
      <c r="C84" s="199"/>
      <c r="D84" s="200"/>
      <c r="E84" s="204"/>
      <c r="F84" s="167">
        <f>E84-D84+F83</f>
        <v>0</v>
      </c>
      <c r="G84" s="4"/>
    </row>
    <row r="85" spans="1:7" s="1" customFormat="1" ht="12.75" customHeight="1">
      <c r="A85" s="197"/>
      <c r="B85" s="203"/>
      <c r="C85" s="199"/>
      <c r="D85" s="200"/>
      <c r="E85" s="204"/>
      <c r="F85" s="167">
        <f>E85-D85+F84</f>
        <v>0</v>
      </c>
      <c r="G85" s="4"/>
    </row>
    <row r="86" spans="1:7" s="1" customFormat="1">
      <c r="A86" s="197"/>
      <c r="B86" s="203"/>
      <c r="C86" s="199"/>
      <c r="D86" s="200"/>
      <c r="E86" s="201"/>
      <c r="F86" s="167">
        <f>E86-D86+F85</f>
        <v>0</v>
      </c>
      <c r="G86" s="4"/>
    </row>
    <row r="87" spans="1:7" s="1" customFormat="1">
      <c r="A87" s="197"/>
      <c r="B87" s="203"/>
      <c r="C87" s="199"/>
      <c r="D87" s="200"/>
      <c r="E87" s="201"/>
      <c r="F87" s="167">
        <f>E87-D87+F86</f>
        <v>0</v>
      </c>
      <c r="G87" s="4"/>
    </row>
    <row r="88" spans="1:7" s="1" customFormat="1">
      <c r="A88" s="45"/>
      <c r="B88" s="36" t="s">
        <v>15</v>
      </c>
      <c r="C88" s="37"/>
      <c r="D88" s="168">
        <f>SUM(D84:D87)</f>
        <v>0</v>
      </c>
      <c r="E88" s="169">
        <f>SUM(E84:E87)</f>
        <v>0</v>
      </c>
      <c r="F88" s="167"/>
      <c r="G88" s="4"/>
    </row>
    <row r="89" spans="1:7" s="1" customFormat="1" ht="15.75">
      <c r="A89" s="87"/>
      <c r="B89" s="38"/>
      <c r="C89" s="32"/>
      <c r="D89" s="171"/>
      <c r="E89" s="172"/>
      <c r="F89" s="172"/>
      <c r="G89" s="4"/>
    </row>
    <row r="90" spans="1:7" s="1" customFormat="1" ht="15.75">
      <c r="A90" s="87"/>
      <c r="B90" s="38"/>
      <c r="C90" s="32"/>
      <c r="D90" s="171"/>
      <c r="E90" s="172"/>
      <c r="F90" s="172"/>
      <c r="G90" s="4"/>
    </row>
    <row r="91" spans="1:7" s="1" customFormat="1" ht="15.75">
      <c r="A91" s="104">
        <f>'Chart of Accounts'!A18</f>
        <v>2001</v>
      </c>
      <c r="B91" s="104" t="str">
        <f>'Chart of Accounts'!B18</f>
        <v>Pastor Salary</v>
      </c>
      <c r="C91" s="8"/>
      <c r="D91" s="171"/>
      <c r="E91" s="172"/>
      <c r="F91" s="175"/>
      <c r="G91" s="4"/>
    </row>
    <row r="92" spans="1:7" s="1" customFormat="1">
      <c r="A92" s="89"/>
      <c r="B92" s="86" t="s">
        <v>14</v>
      </c>
      <c r="C92" s="27"/>
      <c r="D92" s="176"/>
      <c r="E92" s="177"/>
      <c r="F92" s="178">
        <f>F87</f>
        <v>0</v>
      </c>
      <c r="G92" s="4"/>
    </row>
    <row r="93" spans="1:7" s="1" customFormat="1" ht="12.75" customHeight="1">
      <c r="A93" s="205"/>
      <c r="B93" s="206"/>
      <c r="C93" s="199"/>
      <c r="D93" s="200"/>
      <c r="E93" s="204"/>
      <c r="F93" s="167">
        <f>E93-D93+F92</f>
        <v>0</v>
      </c>
      <c r="G93" s="4"/>
    </row>
    <row r="94" spans="1:7" s="1" customFormat="1" ht="12.75" customHeight="1">
      <c r="A94" s="205"/>
      <c r="B94" s="203"/>
      <c r="C94" s="199"/>
      <c r="D94" s="200"/>
      <c r="E94" s="204"/>
      <c r="F94" s="167">
        <f>E94-D94+F93</f>
        <v>0</v>
      </c>
      <c r="G94" s="4"/>
    </row>
    <row r="95" spans="1:7" s="1" customFormat="1">
      <c r="A95" s="205"/>
      <c r="B95" s="203"/>
      <c r="C95" s="199"/>
      <c r="D95" s="200"/>
      <c r="E95" s="201"/>
      <c r="F95" s="167">
        <f>E95-D95+F94</f>
        <v>0</v>
      </c>
      <c r="G95" s="4"/>
    </row>
    <row r="96" spans="1:7" s="1" customFormat="1">
      <c r="A96" s="205"/>
      <c r="B96" s="203"/>
      <c r="C96" s="199"/>
      <c r="D96" s="200"/>
      <c r="E96" s="201"/>
      <c r="F96" s="167">
        <f>E96-D96+F95</f>
        <v>0</v>
      </c>
      <c r="G96" s="4"/>
    </row>
    <row r="97" spans="1:7" s="1" customFormat="1">
      <c r="A97" s="42"/>
      <c r="B97" s="36" t="s">
        <v>15</v>
      </c>
      <c r="C97" s="37"/>
      <c r="D97" s="168">
        <f>SUM(D93:D96)</f>
        <v>0</v>
      </c>
      <c r="E97" s="169">
        <f>SUM(E93:E96)</f>
        <v>0</v>
      </c>
      <c r="F97" s="167"/>
      <c r="G97" s="4"/>
    </row>
    <row r="98" spans="1:7" s="1" customFormat="1" ht="15.75">
      <c r="A98" s="87"/>
      <c r="B98" s="38"/>
      <c r="C98" s="32"/>
      <c r="D98" s="171"/>
      <c r="E98" s="172"/>
      <c r="F98" s="172"/>
      <c r="G98" s="4"/>
    </row>
    <row r="99" spans="1:7" s="1" customFormat="1" ht="15.75">
      <c r="A99" s="87"/>
      <c r="B99" s="38"/>
      <c r="C99" s="32"/>
      <c r="D99" s="171"/>
      <c r="E99" s="172"/>
      <c r="F99" s="172"/>
      <c r="G99" s="4"/>
    </row>
    <row r="100" spans="1:7" ht="18" customHeight="1">
      <c r="A100" s="104">
        <f>'Chart of Accounts'!A19</f>
        <v>2002</v>
      </c>
      <c r="B100" s="104" t="str">
        <f>'Chart of Accounts'!B19</f>
        <v>Pastor Housing</v>
      </c>
      <c r="C100" s="8"/>
      <c r="D100" s="171"/>
      <c r="E100" s="172"/>
      <c r="F100" s="175"/>
    </row>
    <row r="101" spans="1:7" s="1" customFormat="1" ht="18" customHeight="1">
      <c r="A101" s="89"/>
      <c r="B101" s="86" t="s">
        <v>14</v>
      </c>
      <c r="C101" s="27"/>
      <c r="D101" s="176"/>
      <c r="E101" s="177"/>
      <c r="F101" s="178">
        <f>F96</f>
        <v>0</v>
      </c>
      <c r="G101" s="4"/>
    </row>
    <row r="102" spans="1:7" s="1" customFormat="1" ht="12.75" customHeight="1">
      <c r="A102" s="205"/>
      <c r="B102" s="203"/>
      <c r="C102" s="199"/>
      <c r="D102" s="200"/>
      <c r="E102" s="204"/>
      <c r="F102" s="167">
        <f>E102-D102+F101</f>
        <v>0</v>
      </c>
      <c r="G102" s="4"/>
    </row>
    <row r="103" spans="1:7" s="1" customFormat="1" ht="12.75" customHeight="1">
      <c r="A103" s="205"/>
      <c r="B103" s="203"/>
      <c r="C103" s="199"/>
      <c r="D103" s="200"/>
      <c r="E103" s="204"/>
      <c r="F103" s="167">
        <f>E103-D103+F102</f>
        <v>0</v>
      </c>
      <c r="G103" s="4"/>
    </row>
    <row r="104" spans="1:7">
      <c r="A104" s="205"/>
      <c r="B104" s="203"/>
      <c r="C104" s="199"/>
      <c r="D104" s="200"/>
      <c r="E104" s="201"/>
      <c r="F104" s="167">
        <f>E104-D104+F103</f>
        <v>0</v>
      </c>
    </row>
    <row r="105" spans="1:7">
      <c r="A105" s="205"/>
      <c r="B105" s="203"/>
      <c r="C105" s="199"/>
      <c r="D105" s="200"/>
      <c r="E105" s="201"/>
      <c r="F105" s="167">
        <f>E105-D105+F104</f>
        <v>0</v>
      </c>
    </row>
    <row r="106" spans="1:7" s="13" customFormat="1">
      <c r="A106" s="42"/>
      <c r="B106" s="36" t="s">
        <v>15</v>
      </c>
      <c r="C106" s="37"/>
      <c r="D106" s="168">
        <f>SUM(D102:D105)</f>
        <v>0</v>
      </c>
      <c r="E106" s="169">
        <f>SUM(E102:E105)</f>
        <v>0</v>
      </c>
      <c r="F106" s="167"/>
      <c r="G106" s="3"/>
    </row>
    <row r="107" spans="1:7" s="40" customFormat="1" ht="15.75">
      <c r="A107" s="87"/>
      <c r="B107" s="38"/>
      <c r="C107" s="32"/>
      <c r="D107" s="171"/>
      <c r="E107" s="172"/>
      <c r="F107" s="172"/>
      <c r="G107" s="39"/>
    </row>
    <row r="108" spans="1:7" s="40" customFormat="1" ht="15.75">
      <c r="A108" s="87"/>
      <c r="B108" s="38"/>
      <c r="C108" s="32"/>
      <c r="D108" s="171"/>
      <c r="E108" s="172"/>
      <c r="F108" s="172"/>
      <c r="G108" s="39"/>
    </row>
    <row r="109" spans="1:7" s="40" customFormat="1" ht="15.75">
      <c r="A109" s="104">
        <f>'Chart of Accounts'!A20</f>
        <v>2003</v>
      </c>
      <c r="B109" s="104" t="str">
        <f>'Chart of Accounts'!B20</f>
        <v>Health Insurance</v>
      </c>
      <c r="C109" s="8"/>
      <c r="D109" s="171"/>
      <c r="E109" s="172"/>
      <c r="F109" s="175"/>
      <c r="G109" s="39"/>
    </row>
    <row r="110" spans="1:7" s="40" customFormat="1">
      <c r="A110" s="89"/>
      <c r="B110" s="86" t="s">
        <v>14</v>
      </c>
      <c r="C110" s="27"/>
      <c r="D110" s="176"/>
      <c r="E110" s="177"/>
      <c r="F110" s="178">
        <f>F105</f>
        <v>0</v>
      </c>
      <c r="G110" s="39"/>
    </row>
    <row r="111" spans="1:7" s="40" customFormat="1">
      <c r="A111" s="205"/>
      <c r="B111" s="203"/>
      <c r="C111" s="199"/>
      <c r="D111" s="200"/>
      <c r="E111" s="204"/>
      <c r="F111" s="167">
        <f>E111-D111+F110</f>
        <v>0</v>
      </c>
      <c r="G111" s="39"/>
    </row>
    <row r="112" spans="1:7" s="40" customFormat="1">
      <c r="A112" s="205"/>
      <c r="B112" s="203"/>
      <c r="C112" s="199"/>
      <c r="D112" s="200"/>
      <c r="E112" s="204"/>
      <c r="F112" s="167">
        <f>E112-D112+F111</f>
        <v>0</v>
      </c>
      <c r="G112" s="39"/>
    </row>
    <row r="113" spans="1:7" s="40" customFormat="1">
      <c r="A113" s="205"/>
      <c r="B113" s="203"/>
      <c r="C113" s="199"/>
      <c r="D113" s="200"/>
      <c r="E113" s="201"/>
      <c r="F113" s="167">
        <f>E113-D113+F112</f>
        <v>0</v>
      </c>
      <c r="G113" s="39"/>
    </row>
    <row r="114" spans="1:7" s="40" customFormat="1">
      <c r="A114" s="205"/>
      <c r="B114" s="203"/>
      <c r="C114" s="199"/>
      <c r="D114" s="200"/>
      <c r="E114" s="201"/>
      <c r="F114" s="167">
        <f>E114-D114+F113</f>
        <v>0</v>
      </c>
      <c r="G114" s="39"/>
    </row>
    <row r="115" spans="1:7" s="40" customFormat="1">
      <c r="A115" s="42"/>
      <c r="B115" s="36" t="s">
        <v>15</v>
      </c>
      <c r="C115" s="37"/>
      <c r="D115" s="168">
        <f>SUM(D111:D114)</f>
        <v>0</v>
      </c>
      <c r="E115" s="169">
        <f>SUM(E111:E114)</f>
        <v>0</v>
      </c>
      <c r="F115" s="167"/>
      <c r="G115" s="39"/>
    </row>
    <row r="116" spans="1:7" s="40" customFormat="1" ht="15.75">
      <c r="A116" s="87"/>
      <c r="B116" s="38"/>
      <c r="C116" s="32"/>
      <c r="D116" s="171"/>
      <c r="E116" s="172"/>
      <c r="F116" s="172"/>
      <c r="G116" s="39"/>
    </row>
    <row r="117" spans="1:7" s="40" customFormat="1" ht="15.75">
      <c r="A117" s="87"/>
      <c r="B117" s="38"/>
      <c r="C117" s="32"/>
      <c r="D117" s="171"/>
      <c r="E117" s="172"/>
      <c r="F117" s="172"/>
      <c r="G117" s="39"/>
    </row>
    <row r="118" spans="1:7" s="40" customFormat="1" ht="15.75">
      <c r="A118" s="104">
        <f>'Chart of Accounts'!A21</f>
        <v>2004</v>
      </c>
      <c r="B118" s="104" t="str">
        <f>'Chart of Accounts'!B21</f>
        <v>Ministry Expenses</v>
      </c>
      <c r="C118" s="8"/>
      <c r="D118" s="171"/>
      <c r="E118" s="172"/>
      <c r="F118" s="175"/>
      <c r="G118" s="39"/>
    </row>
    <row r="119" spans="1:7" s="40" customFormat="1" ht="15.75">
      <c r="A119" s="104"/>
      <c r="B119" s="103" t="s">
        <v>14</v>
      </c>
      <c r="C119" s="27"/>
      <c r="D119" s="176"/>
      <c r="E119" s="177"/>
      <c r="F119" s="178">
        <f>F114</f>
        <v>0</v>
      </c>
      <c r="G119" s="39"/>
    </row>
    <row r="120" spans="1:7" s="40" customFormat="1">
      <c r="A120" s="205"/>
      <c r="B120" s="203"/>
      <c r="C120" s="199"/>
      <c r="D120" s="200"/>
      <c r="E120" s="204"/>
      <c r="F120" s="167">
        <f>E120-D120+F119</f>
        <v>0</v>
      </c>
      <c r="G120" s="39"/>
    </row>
    <row r="121" spans="1:7" s="40" customFormat="1">
      <c r="A121" s="205"/>
      <c r="B121" s="203"/>
      <c r="C121" s="199"/>
      <c r="D121" s="200"/>
      <c r="E121" s="204"/>
      <c r="F121" s="167">
        <f>E121-D121+F120</f>
        <v>0</v>
      </c>
      <c r="G121" s="39"/>
    </row>
    <row r="122" spans="1:7" s="40" customFormat="1">
      <c r="A122" s="205"/>
      <c r="B122" s="203"/>
      <c r="C122" s="199"/>
      <c r="D122" s="200"/>
      <c r="E122" s="201"/>
      <c r="F122" s="167">
        <f>E122-D122+F121</f>
        <v>0</v>
      </c>
      <c r="G122" s="39"/>
    </row>
    <row r="123" spans="1:7" s="40" customFormat="1">
      <c r="A123" s="205"/>
      <c r="B123" s="203"/>
      <c r="C123" s="199"/>
      <c r="D123" s="200"/>
      <c r="E123" s="201"/>
      <c r="F123" s="167">
        <f>E123-D123+F122</f>
        <v>0</v>
      </c>
      <c r="G123" s="39"/>
    </row>
    <row r="124" spans="1:7" s="40" customFormat="1">
      <c r="A124" s="42"/>
      <c r="B124" s="36" t="s">
        <v>15</v>
      </c>
      <c r="C124" s="37"/>
      <c r="D124" s="168">
        <f>SUM(D120:D123)</f>
        <v>0</v>
      </c>
      <c r="E124" s="169">
        <f>SUM(E120:E123)</f>
        <v>0</v>
      </c>
      <c r="F124" s="167"/>
      <c r="G124" s="39"/>
    </row>
    <row r="125" spans="1:7" s="40" customFormat="1" ht="15.75">
      <c r="A125" s="87"/>
      <c r="B125" s="38"/>
      <c r="C125" s="32"/>
      <c r="D125" s="171"/>
      <c r="E125" s="172"/>
      <c r="F125" s="172"/>
      <c r="G125" s="39"/>
    </row>
    <row r="126" spans="1:7" s="40" customFormat="1" ht="15.75">
      <c r="A126" s="87"/>
      <c r="B126" s="38"/>
      <c r="C126" s="32"/>
      <c r="D126" s="171"/>
      <c r="E126" s="172"/>
      <c r="F126" s="172"/>
      <c r="G126" s="39"/>
    </row>
    <row r="127" spans="1:7" s="40" customFormat="1" ht="15.75">
      <c r="A127" s="104">
        <f>'Chart of Accounts'!A22</f>
        <v>2005</v>
      </c>
      <c r="B127" s="104" t="str">
        <f>'Chart of Accounts'!B22</f>
        <v>Music Staff</v>
      </c>
      <c r="C127" s="8"/>
      <c r="D127" s="171"/>
      <c r="E127" s="172"/>
      <c r="F127" s="175"/>
      <c r="G127" s="39"/>
    </row>
    <row r="128" spans="1:7" s="40" customFormat="1">
      <c r="A128" s="89"/>
      <c r="B128" s="86" t="s">
        <v>14</v>
      </c>
      <c r="C128" s="27"/>
      <c r="D128" s="176"/>
      <c r="E128" s="177"/>
      <c r="F128" s="178">
        <f>F123</f>
        <v>0</v>
      </c>
      <c r="G128" s="39"/>
    </row>
    <row r="129" spans="1:7" s="40" customFormat="1">
      <c r="A129" s="205"/>
      <c r="B129" s="203"/>
      <c r="C129" s="199"/>
      <c r="D129" s="200"/>
      <c r="E129" s="204"/>
      <c r="F129" s="167">
        <f>E129-D129+F128</f>
        <v>0</v>
      </c>
      <c r="G129" s="39"/>
    </row>
    <row r="130" spans="1:7" s="40" customFormat="1">
      <c r="A130" s="205"/>
      <c r="B130" s="203"/>
      <c r="C130" s="199"/>
      <c r="D130" s="200"/>
      <c r="E130" s="204"/>
      <c r="F130" s="167">
        <f>E130-D130+F129</f>
        <v>0</v>
      </c>
      <c r="G130" s="39"/>
    </row>
    <row r="131" spans="1:7" s="40" customFormat="1">
      <c r="A131" s="205"/>
      <c r="B131" s="203"/>
      <c r="C131" s="199"/>
      <c r="D131" s="200"/>
      <c r="E131" s="201"/>
      <c r="F131" s="167">
        <f>E131-D131+F130</f>
        <v>0</v>
      </c>
      <c r="G131" s="39"/>
    </row>
    <row r="132" spans="1:7" s="40" customFormat="1">
      <c r="A132" s="205"/>
      <c r="B132" s="203"/>
      <c r="C132" s="199"/>
      <c r="D132" s="200"/>
      <c r="E132" s="201"/>
      <c r="F132" s="167">
        <f>E132-D132+F131</f>
        <v>0</v>
      </c>
      <c r="G132" s="39"/>
    </row>
    <row r="133" spans="1:7" s="40" customFormat="1">
      <c r="A133" s="42"/>
      <c r="B133" s="36" t="s">
        <v>15</v>
      </c>
      <c r="C133" s="37"/>
      <c r="D133" s="168">
        <f>SUM(D129:D132)</f>
        <v>0</v>
      </c>
      <c r="E133" s="169">
        <f>SUM(E129:E132)</f>
        <v>0</v>
      </c>
      <c r="F133" s="167"/>
      <c r="G133" s="39"/>
    </row>
    <row r="134" spans="1:7" s="40" customFormat="1" ht="15.75">
      <c r="A134" s="87"/>
      <c r="B134" s="38"/>
      <c r="C134" s="32"/>
      <c r="D134" s="171"/>
      <c r="E134" s="172"/>
      <c r="F134" s="172"/>
      <c r="G134" s="39"/>
    </row>
    <row r="135" spans="1:7" s="40" customFormat="1" ht="15.75">
      <c r="A135" s="87"/>
      <c r="B135" s="38"/>
      <c r="C135" s="32"/>
      <c r="D135" s="171"/>
      <c r="E135" s="172"/>
      <c r="F135" s="172"/>
      <c r="G135" s="39"/>
    </row>
    <row r="136" spans="1:7" s="40" customFormat="1" ht="15.75">
      <c r="A136" s="104">
        <f>'Chart of Accounts'!A23</f>
        <v>2006</v>
      </c>
      <c r="B136" s="104" t="str">
        <f>'Chart of Accounts'!B23</f>
        <v>Music Materials</v>
      </c>
      <c r="C136" s="8"/>
      <c r="D136" s="171"/>
      <c r="E136" s="172"/>
      <c r="F136" s="175"/>
      <c r="G136" s="39"/>
    </row>
    <row r="137" spans="1:7" s="40" customFormat="1">
      <c r="A137" s="89"/>
      <c r="B137" s="86" t="s">
        <v>14</v>
      </c>
      <c r="C137" s="27"/>
      <c r="D137" s="176"/>
      <c r="E137" s="177"/>
      <c r="F137" s="178">
        <f>F132</f>
        <v>0</v>
      </c>
      <c r="G137" s="39"/>
    </row>
    <row r="138" spans="1:7" s="40" customFormat="1">
      <c r="A138" s="205"/>
      <c r="B138" s="203"/>
      <c r="C138" s="199"/>
      <c r="D138" s="200"/>
      <c r="E138" s="204"/>
      <c r="F138" s="167">
        <f>E138-D138+F137</f>
        <v>0</v>
      </c>
      <c r="G138" s="39"/>
    </row>
    <row r="139" spans="1:7" s="40" customFormat="1">
      <c r="A139" s="205"/>
      <c r="B139" s="203"/>
      <c r="C139" s="199"/>
      <c r="D139" s="200"/>
      <c r="E139" s="204"/>
      <c r="F139" s="167">
        <f>E139-D139+F138</f>
        <v>0</v>
      </c>
      <c r="G139" s="39"/>
    </row>
    <row r="140" spans="1:7" s="40" customFormat="1">
      <c r="A140" s="205"/>
      <c r="B140" s="203"/>
      <c r="C140" s="199"/>
      <c r="D140" s="200"/>
      <c r="E140" s="201"/>
      <c r="F140" s="167">
        <f>E140-D140+F139</f>
        <v>0</v>
      </c>
      <c r="G140" s="39"/>
    </row>
    <row r="141" spans="1:7" s="40" customFormat="1">
      <c r="A141" s="205"/>
      <c r="B141" s="203"/>
      <c r="C141" s="199"/>
      <c r="D141" s="200"/>
      <c r="E141" s="201"/>
      <c r="F141" s="167">
        <f>E141-D141+F140</f>
        <v>0</v>
      </c>
      <c r="G141" s="39"/>
    </row>
    <row r="142" spans="1:7" s="40" customFormat="1">
      <c r="A142" s="42"/>
      <c r="B142" s="36" t="s">
        <v>15</v>
      </c>
      <c r="C142" s="37"/>
      <c r="D142" s="168">
        <f>SUM(D138:D141)</f>
        <v>0</v>
      </c>
      <c r="E142" s="169">
        <f>SUM(E138:E141)</f>
        <v>0</v>
      </c>
      <c r="F142" s="167"/>
      <c r="G142" s="39"/>
    </row>
    <row r="143" spans="1:7" s="40" customFormat="1" ht="15.75">
      <c r="A143" s="87"/>
      <c r="B143" s="38"/>
      <c r="C143" s="32"/>
      <c r="D143" s="171"/>
      <c r="E143" s="172"/>
      <c r="F143" s="172"/>
      <c r="G143" s="39"/>
    </row>
    <row r="144" spans="1:7" s="40" customFormat="1" ht="15.75">
      <c r="A144" s="87"/>
      <c r="B144" s="38"/>
      <c r="C144" s="32"/>
      <c r="D144" s="171"/>
      <c r="E144" s="172"/>
      <c r="F144" s="172"/>
      <c r="G144" s="39"/>
    </row>
    <row r="145" spans="1:7" s="40" customFormat="1" ht="15.75">
      <c r="A145" s="104">
        <f>'Chart of Accounts'!A24</f>
        <v>2007</v>
      </c>
      <c r="B145" s="104" t="str">
        <f>'Chart of Accounts'!B24</f>
        <v>Audio Visual Equipment</v>
      </c>
      <c r="C145" s="8"/>
      <c r="D145" s="171"/>
      <c r="E145" s="172"/>
      <c r="F145" s="175"/>
      <c r="G145" s="39"/>
    </row>
    <row r="146" spans="1:7" s="40" customFormat="1">
      <c r="A146" s="89"/>
      <c r="B146" s="86" t="s">
        <v>14</v>
      </c>
      <c r="C146" s="27"/>
      <c r="D146" s="176"/>
      <c r="E146" s="177"/>
      <c r="F146" s="178">
        <f>F141</f>
        <v>0</v>
      </c>
      <c r="G146" s="39"/>
    </row>
    <row r="147" spans="1:7" s="40" customFormat="1">
      <c r="A147" s="205"/>
      <c r="B147" s="203"/>
      <c r="C147" s="199"/>
      <c r="D147" s="200"/>
      <c r="E147" s="204"/>
      <c r="F147" s="167">
        <f>E147-D147+F146</f>
        <v>0</v>
      </c>
      <c r="G147" s="39"/>
    </row>
    <row r="148" spans="1:7" s="40" customFormat="1">
      <c r="A148" s="205"/>
      <c r="B148" s="203"/>
      <c r="C148" s="199"/>
      <c r="D148" s="200"/>
      <c r="E148" s="204"/>
      <c r="F148" s="167">
        <f>E148-D148+F147</f>
        <v>0</v>
      </c>
      <c r="G148" s="39"/>
    </row>
    <row r="149" spans="1:7" s="40" customFormat="1">
      <c r="A149" s="205"/>
      <c r="B149" s="203"/>
      <c r="C149" s="199"/>
      <c r="D149" s="200"/>
      <c r="E149" s="201"/>
      <c r="F149" s="167">
        <f>E149-D149+F148</f>
        <v>0</v>
      </c>
      <c r="G149" s="39"/>
    </row>
    <row r="150" spans="1:7" s="40" customFormat="1">
      <c r="A150" s="205"/>
      <c r="B150" s="203"/>
      <c r="C150" s="199"/>
      <c r="D150" s="200"/>
      <c r="E150" s="201"/>
      <c r="F150" s="167">
        <f>E150-D150+F149</f>
        <v>0</v>
      </c>
      <c r="G150" s="39"/>
    </row>
    <row r="151" spans="1:7" s="40" customFormat="1">
      <c r="A151" s="42"/>
      <c r="B151" s="36" t="s">
        <v>15</v>
      </c>
      <c r="C151" s="37"/>
      <c r="D151" s="168">
        <f>SUM(D147:D150)</f>
        <v>0</v>
      </c>
      <c r="E151" s="169">
        <f>SUM(E147:E150)</f>
        <v>0</v>
      </c>
      <c r="F151" s="167"/>
      <c r="G151" s="39"/>
    </row>
    <row r="152" spans="1:7" s="40" customFormat="1" ht="15.75">
      <c r="A152" s="87"/>
      <c r="B152" s="38"/>
      <c r="C152" s="32"/>
      <c r="D152" s="171"/>
      <c r="E152" s="172"/>
      <c r="F152" s="172"/>
      <c r="G152" s="39"/>
    </row>
    <row r="153" spans="1:7" s="40" customFormat="1" ht="15.75">
      <c r="A153" s="87"/>
      <c r="B153" s="38"/>
      <c r="C153" s="32"/>
      <c r="D153" s="171"/>
      <c r="E153" s="172"/>
      <c r="F153" s="172"/>
      <c r="G153" s="39"/>
    </row>
    <row r="154" spans="1:7" s="40" customFormat="1" ht="15.75">
      <c r="A154" s="104">
        <f>'Chart of Accounts'!A25</f>
        <v>2008</v>
      </c>
      <c r="B154" s="104" t="str">
        <f>'Chart of Accounts'!B25</f>
        <v>Christian Education Materials</v>
      </c>
      <c r="C154" s="8"/>
      <c r="D154" s="171"/>
      <c r="E154" s="172"/>
      <c r="F154" s="175"/>
      <c r="G154" s="39"/>
    </row>
    <row r="155" spans="1:7" s="40" customFormat="1">
      <c r="A155" s="89"/>
      <c r="B155" s="86" t="s">
        <v>14</v>
      </c>
      <c r="C155" s="27"/>
      <c r="D155" s="176"/>
      <c r="E155" s="177"/>
      <c r="F155" s="178">
        <f>F150</f>
        <v>0</v>
      </c>
      <c r="G155" s="39"/>
    </row>
    <row r="156" spans="1:7" s="40" customFormat="1">
      <c r="A156" s="205"/>
      <c r="B156" s="203"/>
      <c r="C156" s="199"/>
      <c r="D156" s="200"/>
      <c r="E156" s="204"/>
      <c r="F156" s="167">
        <f>E156-D156+F155</f>
        <v>0</v>
      </c>
      <c r="G156" s="39"/>
    </row>
    <row r="157" spans="1:7" s="40" customFormat="1">
      <c r="A157" s="205"/>
      <c r="B157" s="203"/>
      <c r="C157" s="199"/>
      <c r="D157" s="200"/>
      <c r="E157" s="204"/>
      <c r="F157" s="167">
        <f>E157-D157+F156</f>
        <v>0</v>
      </c>
      <c r="G157" s="39"/>
    </row>
    <row r="158" spans="1:7" s="40" customFormat="1">
      <c r="A158" s="205"/>
      <c r="B158" s="203"/>
      <c r="C158" s="199"/>
      <c r="D158" s="200"/>
      <c r="E158" s="201"/>
      <c r="F158" s="167">
        <f>E158-D158+F157</f>
        <v>0</v>
      </c>
      <c r="G158" s="39"/>
    </row>
    <row r="159" spans="1:7" s="40" customFormat="1">
      <c r="A159" s="205"/>
      <c r="B159" s="203"/>
      <c r="C159" s="199"/>
      <c r="D159" s="200"/>
      <c r="E159" s="201"/>
      <c r="F159" s="167">
        <f>E159-D159+F158</f>
        <v>0</v>
      </c>
      <c r="G159" s="39"/>
    </row>
    <row r="160" spans="1:7" s="40" customFormat="1">
      <c r="A160" s="42"/>
      <c r="B160" s="36" t="s">
        <v>15</v>
      </c>
      <c r="C160" s="37"/>
      <c r="D160" s="168">
        <f>SUM(D156:D159)</f>
        <v>0</v>
      </c>
      <c r="E160" s="169">
        <f>SUM(E156:E159)</f>
        <v>0</v>
      </c>
      <c r="F160" s="167"/>
      <c r="G160" s="39"/>
    </row>
    <row r="161" spans="1:7" s="40" customFormat="1" ht="15.75">
      <c r="A161" s="87"/>
      <c r="B161" s="38"/>
      <c r="C161" s="32"/>
      <c r="D161" s="171"/>
      <c r="E161" s="172"/>
      <c r="F161" s="172"/>
      <c r="G161" s="39"/>
    </row>
    <row r="162" spans="1:7" s="40" customFormat="1" ht="15.75">
      <c r="A162" s="87"/>
      <c r="B162" s="38"/>
      <c r="C162" s="32"/>
      <c r="D162" s="171"/>
      <c r="E162" s="172"/>
      <c r="F162" s="172"/>
      <c r="G162" s="39"/>
    </row>
    <row r="163" spans="1:7" s="40" customFormat="1" ht="15.75">
      <c r="A163" s="104">
        <f>'Chart of Accounts'!A26</f>
        <v>2009</v>
      </c>
      <c r="B163" s="104" t="str">
        <f>'Chart of Accounts'!B26</f>
        <v>Books</v>
      </c>
      <c r="C163" s="8"/>
      <c r="D163" s="171"/>
      <c r="E163" s="172"/>
      <c r="F163" s="175"/>
      <c r="G163" s="39"/>
    </row>
    <row r="164" spans="1:7" s="40" customFormat="1">
      <c r="A164" s="89"/>
      <c r="B164" s="86" t="s">
        <v>14</v>
      </c>
      <c r="C164" s="27"/>
      <c r="D164" s="176"/>
      <c r="E164" s="177"/>
      <c r="F164" s="178">
        <f>F159</f>
        <v>0</v>
      </c>
      <c r="G164" s="39"/>
    </row>
    <row r="165" spans="1:7" s="40" customFormat="1">
      <c r="A165" s="205"/>
      <c r="B165" s="203"/>
      <c r="C165" s="199"/>
      <c r="D165" s="200"/>
      <c r="E165" s="204"/>
      <c r="F165" s="167">
        <f>E165-D165+F164</f>
        <v>0</v>
      </c>
      <c r="G165" s="39"/>
    </row>
    <row r="166" spans="1:7" s="40" customFormat="1">
      <c r="A166" s="205"/>
      <c r="B166" s="203"/>
      <c r="C166" s="199"/>
      <c r="D166" s="200"/>
      <c r="E166" s="204"/>
      <c r="F166" s="167">
        <f>E166-D166+F165</f>
        <v>0</v>
      </c>
      <c r="G166" s="39"/>
    </row>
    <row r="167" spans="1:7" s="40" customFormat="1">
      <c r="A167" s="205"/>
      <c r="B167" s="203"/>
      <c r="C167" s="199"/>
      <c r="D167" s="200"/>
      <c r="E167" s="201"/>
      <c r="F167" s="167">
        <f>E167-D167+F166</f>
        <v>0</v>
      </c>
      <c r="G167" s="39"/>
    </row>
    <row r="168" spans="1:7" s="40" customFormat="1">
      <c r="A168" s="205"/>
      <c r="B168" s="203"/>
      <c r="C168" s="199"/>
      <c r="D168" s="200"/>
      <c r="E168" s="201"/>
      <c r="F168" s="167">
        <f>E168-D168+F167</f>
        <v>0</v>
      </c>
      <c r="G168" s="39"/>
    </row>
    <row r="169" spans="1:7" s="40" customFormat="1">
      <c r="A169" s="42"/>
      <c r="B169" s="36" t="s">
        <v>15</v>
      </c>
      <c r="C169" s="37"/>
      <c r="D169" s="168">
        <f>SUM(D165:D168)</f>
        <v>0</v>
      </c>
      <c r="E169" s="169">
        <f>SUM(E165:E168)</f>
        <v>0</v>
      </c>
      <c r="F169" s="167"/>
      <c r="G169" s="39"/>
    </row>
    <row r="170" spans="1:7" s="40" customFormat="1" ht="15.75">
      <c r="A170" s="87"/>
      <c r="B170" s="38"/>
      <c r="C170" s="32"/>
      <c r="D170" s="171"/>
      <c r="E170" s="172"/>
      <c r="F170" s="172"/>
      <c r="G170" s="39"/>
    </row>
    <row r="171" spans="1:7" s="40" customFormat="1" ht="15.75">
      <c r="A171" s="87"/>
      <c r="B171" s="38"/>
      <c r="C171" s="32"/>
      <c r="D171" s="171"/>
      <c r="E171" s="172"/>
      <c r="F171" s="172"/>
      <c r="G171" s="39"/>
    </row>
    <row r="172" spans="1:7" s="40" customFormat="1" ht="15.75">
      <c r="A172" s="101">
        <f>'Chart of Accounts'!A28</f>
        <v>2011</v>
      </c>
      <c r="B172" s="101" t="str">
        <f>'Chart of Accounts'!B28</f>
        <v>Office Supplies, stationary, postage, misc.</v>
      </c>
      <c r="C172" s="8"/>
      <c r="D172" s="171"/>
      <c r="E172" s="172"/>
      <c r="F172" s="175"/>
      <c r="G172" s="39"/>
    </row>
    <row r="173" spans="1:7" s="40" customFormat="1">
      <c r="A173" s="88"/>
      <c r="B173" s="86" t="s">
        <v>14</v>
      </c>
      <c r="C173" s="27"/>
      <c r="D173" s="176"/>
      <c r="E173" s="177"/>
      <c r="F173" s="178">
        <f>F168</f>
        <v>0</v>
      </c>
      <c r="G173" s="39"/>
    </row>
    <row r="174" spans="1:7" s="40" customFormat="1">
      <c r="A174" s="207"/>
      <c r="B174" s="203"/>
      <c r="C174" s="199"/>
      <c r="D174" s="200"/>
      <c r="E174" s="204"/>
      <c r="F174" s="167">
        <f>E174-D174+F173</f>
        <v>0</v>
      </c>
      <c r="G174" s="39"/>
    </row>
    <row r="175" spans="1:7" s="40" customFormat="1">
      <c r="A175" s="207"/>
      <c r="B175" s="203"/>
      <c r="C175" s="199"/>
      <c r="D175" s="200"/>
      <c r="E175" s="204"/>
      <c r="F175" s="167">
        <f>E175-D175+F174</f>
        <v>0</v>
      </c>
      <c r="G175" s="39"/>
    </row>
    <row r="176" spans="1:7" s="40" customFormat="1">
      <c r="A176" s="207"/>
      <c r="B176" s="203"/>
      <c r="C176" s="199"/>
      <c r="D176" s="200"/>
      <c r="E176" s="201"/>
      <c r="F176" s="167">
        <f>E176-D176+F175</f>
        <v>0</v>
      </c>
      <c r="G176" s="39"/>
    </row>
    <row r="177" spans="1:7" s="40" customFormat="1">
      <c r="A177" s="207"/>
      <c r="B177" s="203"/>
      <c r="C177" s="199"/>
      <c r="D177" s="200"/>
      <c r="E177" s="201"/>
      <c r="F177" s="167">
        <f>E177-D177+F176</f>
        <v>0</v>
      </c>
      <c r="G177" s="39"/>
    </row>
    <row r="178" spans="1:7" s="40" customFormat="1">
      <c r="A178" s="109"/>
      <c r="B178" s="36" t="s">
        <v>15</v>
      </c>
      <c r="C178" s="37"/>
      <c r="D178" s="168">
        <f>SUM(D174:D177)</f>
        <v>0</v>
      </c>
      <c r="E178" s="169">
        <f>SUM(E174:E177)</f>
        <v>0</v>
      </c>
      <c r="F178" s="167"/>
      <c r="G178" s="39"/>
    </row>
    <row r="179" spans="1:7" s="40" customFormat="1" ht="15.75">
      <c r="A179" s="87"/>
      <c r="B179" s="38"/>
      <c r="C179" s="32"/>
      <c r="D179" s="171"/>
      <c r="E179" s="172"/>
      <c r="F179" s="172"/>
      <c r="G179" s="39"/>
    </row>
    <row r="180" spans="1:7" s="40" customFormat="1" ht="15.75">
      <c r="A180" s="87"/>
      <c r="B180" s="38"/>
      <c r="C180" s="32"/>
      <c r="D180" s="171"/>
      <c r="E180" s="172"/>
      <c r="F180" s="172"/>
      <c r="G180" s="39"/>
    </row>
    <row r="181" spans="1:7" s="40" customFormat="1" ht="15.75">
      <c r="A181" s="101">
        <f>'Chart of Accounts'!A29</f>
        <v>2012</v>
      </c>
      <c r="B181" s="101" t="str">
        <f>'Chart of Accounts'!B29</f>
        <v>Computer costs and supplies</v>
      </c>
      <c r="C181" s="8"/>
      <c r="D181" s="171"/>
      <c r="E181" s="172"/>
      <c r="F181" s="175"/>
      <c r="G181" s="39"/>
    </row>
    <row r="182" spans="1:7" s="40" customFormat="1">
      <c r="A182" s="88"/>
      <c r="B182" s="86" t="s">
        <v>14</v>
      </c>
      <c r="C182" s="27"/>
      <c r="D182" s="176"/>
      <c r="E182" s="177"/>
      <c r="F182" s="178">
        <f>F177</f>
        <v>0</v>
      </c>
      <c r="G182" s="39"/>
    </row>
    <row r="183" spans="1:7" s="40" customFormat="1">
      <c r="A183" s="207"/>
      <c r="B183" s="203"/>
      <c r="C183" s="199"/>
      <c r="D183" s="200"/>
      <c r="E183" s="204"/>
      <c r="F183" s="167">
        <f>E183-D183+F182</f>
        <v>0</v>
      </c>
      <c r="G183" s="39"/>
    </row>
    <row r="184" spans="1:7" s="40" customFormat="1">
      <c r="A184" s="207"/>
      <c r="B184" s="203"/>
      <c r="C184" s="199"/>
      <c r="D184" s="200"/>
      <c r="E184" s="204"/>
      <c r="F184" s="167">
        <f>E184-D184+F183</f>
        <v>0</v>
      </c>
      <c r="G184" s="39"/>
    </row>
    <row r="185" spans="1:7" s="40" customFormat="1">
      <c r="A185" s="207"/>
      <c r="B185" s="203"/>
      <c r="C185" s="199"/>
      <c r="D185" s="200"/>
      <c r="E185" s="201"/>
      <c r="F185" s="167">
        <f>E185-D185+F184</f>
        <v>0</v>
      </c>
      <c r="G185" s="39"/>
    </row>
    <row r="186" spans="1:7" s="40" customFormat="1">
      <c r="A186" s="207"/>
      <c r="B186" s="203"/>
      <c r="C186" s="199"/>
      <c r="D186" s="200"/>
      <c r="E186" s="201"/>
      <c r="F186" s="167">
        <f>E186-D186+F185</f>
        <v>0</v>
      </c>
      <c r="G186" s="39"/>
    </row>
    <row r="187" spans="1:7" s="40" customFormat="1">
      <c r="A187" s="109"/>
      <c r="B187" s="36" t="s">
        <v>15</v>
      </c>
      <c r="C187" s="37"/>
      <c r="D187" s="168">
        <f>SUM(D183:D186)</f>
        <v>0</v>
      </c>
      <c r="E187" s="169">
        <f>SUM(E183:E186)</f>
        <v>0</v>
      </c>
      <c r="F187" s="167"/>
      <c r="G187" s="39"/>
    </row>
    <row r="188" spans="1:7" s="40" customFormat="1" ht="15.75">
      <c r="A188" s="87"/>
      <c r="B188" s="38"/>
      <c r="C188" s="32"/>
      <c r="D188" s="171"/>
      <c r="E188" s="172"/>
      <c r="F188" s="172"/>
      <c r="G188" s="39"/>
    </row>
    <row r="189" spans="1:7" s="40" customFormat="1" ht="15.75">
      <c r="A189" s="87"/>
      <c r="B189" s="38"/>
      <c r="C189" s="32"/>
      <c r="D189" s="171"/>
      <c r="E189" s="172"/>
      <c r="F189" s="172"/>
      <c r="G189" s="39"/>
    </row>
    <row r="190" spans="1:7" s="40" customFormat="1" ht="15.75">
      <c r="A190" s="101">
        <f>'Chart of Accounts'!A30</f>
        <v>2013</v>
      </c>
      <c r="B190" s="101" t="str">
        <f>'Chart of Accounts'!B30</f>
        <v>Unassigned</v>
      </c>
      <c r="C190" s="8"/>
      <c r="D190" s="171"/>
      <c r="E190" s="172"/>
      <c r="F190" s="175"/>
      <c r="G190" s="39"/>
    </row>
    <row r="191" spans="1:7" s="40" customFormat="1">
      <c r="A191" s="88"/>
      <c r="B191" s="86" t="s">
        <v>14</v>
      </c>
      <c r="C191" s="27"/>
      <c r="D191" s="176"/>
      <c r="E191" s="177"/>
      <c r="F191" s="178">
        <f>F186</f>
        <v>0</v>
      </c>
      <c r="G191" s="39"/>
    </row>
    <row r="192" spans="1:7" s="40" customFormat="1">
      <c r="A192" s="207"/>
      <c r="B192" s="203"/>
      <c r="C192" s="199"/>
      <c r="D192" s="200"/>
      <c r="E192" s="204"/>
      <c r="F192" s="167">
        <f>E192-D192+F191</f>
        <v>0</v>
      </c>
      <c r="G192" s="39"/>
    </row>
    <row r="193" spans="1:7" s="40" customFormat="1">
      <c r="A193" s="207"/>
      <c r="B193" s="203"/>
      <c r="C193" s="199"/>
      <c r="D193" s="200"/>
      <c r="E193" s="204"/>
      <c r="F193" s="167">
        <f>E193-D193+F192</f>
        <v>0</v>
      </c>
      <c r="G193" s="39"/>
    </row>
    <row r="194" spans="1:7" s="40" customFormat="1">
      <c r="A194" s="207"/>
      <c r="B194" s="203"/>
      <c r="C194" s="199"/>
      <c r="D194" s="200"/>
      <c r="E194" s="201"/>
      <c r="F194" s="167">
        <f>E194-D194+F193</f>
        <v>0</v>
      </c>
      <c r="G194" s="39"/>
    </row>
    <row r="195" spans="1:7" s="40" customFormat="1">
      <c r="A195" s="207"/>
      <c r="B195" s="203"/>
      <c r="C195" s="199"/>
      <c r="D195" s="200"/>
      <c r="E195" s="201"/>
      <c r="F195" s="167">
        <f>E195-D195+F194</f>
        <v>0</v>
      </c>
      <c r="G195" s="39"/>
    </row>
    <row r="196" spans="1:7" s="40" customFormat="1">
      <c r="A196" s="109"/>
      <c r="B196" s="36" t="s">
        <v>15</v>
      </c>
      <c r="C196" s="37"/>
      <c r="D196" s="168">
        <f>SUM(D192:D195)</f>
        <v>0</v>
      </c>
      <c r="E196" s="169">
        <f>SUM(E192:E195)</f>
        <v>0</v>
      </c>
      <c r="F196" s="167"/>
      <c r="G196" s="39"/>
    </row>
    <row r="197" spans="1:7" s="40" customFormat="1" ht="15.75">
      <c r="A197" s="87"/>
      <c r="B197" s="38"/>
      <c r="C197" s="32"/>
      <c r="D197" s="171"/>
      <c r="E197" s="172"/>
      <c r="F197" s="172"/>
      <c r="G197" s="39"/>
    </row>
    <row r="198" spans="1:7" s="40" customFormat="1" ht="15.75">
      <c r="A198" s="87"/>
      <c r="B198" s="38"/>
      <c r="C198" s="32"/>
      <c r="D198" s="171"/>
      <c r="E198" s="172"/>
      <c r="F198" s="172"/>
      <c r="G198" s="39"/>
    </row>
    <row r="199" spans="1:7" s="40" customFormat="1" ht="15.75">
      <c r="A199" s="110">
        <f>'Chart of Accounts'!A32</f>
        <v>2021</v>
      </c>
      <c r="B199" s="110" t="str">
        <f>'Chart of Accounts'!B32</f>
        <v>Janitorial Supplies and Services</v>
      </c>
      <c r="C199" s="8"/>
      <c r="D199" s="171"/>
      <c r="E199" s="172"/>
      <c r="F199" s="175"/>
      <c r="G199" s="39"/>
    </row>
    <row r="200" spans="1:7" s="40" customFormat="1">
      <c r="A200" s="111"/>
      <c r="B200" s="86" t="s">
        <v>14</v>
      </c>
      <c r="C200" s="27"/>
      <c r="D200" s="176"/>
      <c r="E200" s="177"/>
      <c r="F200" s="178">
        <f>F195</f>
        <v>0</v>
      </c>
      <c r="G200" s="39"/>
    </row>
    <row r="201" spans="1:7" s="40" customFormat="1">
      <c r="A201" s="208"/>
      <c r="B201" s="203"/>
      <c r="C201" s="199"/>
      <c r="D201" s="200"/>
      <c r="E201" s="204"/>
      <c r="F201" s="167">
        <f>E201-D201+F200</f>
        <v>0</v>
      </c>
      <c r="G201" s="39"/>
    </row>
    <row r="202" spans="1:7" s="40" customFormat="1">
      <c r="A202" s="208"/>
      <c r="B202" s="203"/>
      <c r="C202" s="199"/>
      <c r="D202" s="200"/>
      <c r="E202" s="204"/>
      <c r="F202" s="167">
        <f>E202-D202+F201</f>
        <v>0</v>
      </c>
      <c r="G202" s="39"/>
    </row>
    <row r="203" spans="1:7" s="40" customFormat="1">
      <c r="A203" s="208"/>
      <c r="B203" s="203"/>
      <c r="C203" s="199"/>
      <c r="D203" s="200"/>
      <c r="E203" s="201"/>
      <c r="F203" s="167">
        <f>E203-D203+F202</f>
        <v>0</v>
      </c>
      <c r="G203" s="39"/>
    </row>
    <row r="204" spans="1:7" s="40" customFormat="1">
      <c r="A204" s="208"/>
      <c r="B204" s="203"/>
      <c r="C204" s="199"/>
      <c r="D204" s="200"/>
      <c r="E204" s="201"/>
      <c r="F204" s="167">
        <f>E204-D204+F203</f>
        <v>0</v>
      </c>
      <c r="G204" s="39"/>
    </row>
    <row r="205" spans="1:7" s="40" customFormat="1">
      <c r="A205" s="112"/>
      <c r="B205" s="36" t="s">
        <v>15</v>
      </c>
      <c r="C205" s="37"/>
      <c r="D205" s="168">
        <f>SUM(D201:D204)</f>
        <v>0</v>
      </c>
      <c r="E205" s="169">
        <f>SUM(E201:E204)</f>
        <v>0</v>
      </c>
      <c r="F205" s="167"/>
      <c r="G205" s="39"/>
    </row>
    <row r="206" spans="1:7" s="40" customFormat="1" ht="15.75">
      <c r="A206" s="87"/>
      <c r="B206" s="38"/>
      <c r="C206" s="32"/>
      <c r="D206" s="171"/>
      <c r="E206" s="172"/>
      <c r="F206" s="172"/>
      <c r="G206" s="39"/>
    </row>
    <row r="207" spans="1:7" s="40" customFormat="1" ht="15.75">
      <c r="A207" s="87"/>
      <c r="B207" s="38"/>
      <c r="C207" s="32"/>
      <c r="D207" s="171"/>
      <c r="E207" s="172"/>
      <c r="F207" s="172"/>
      <c r="G207" s="39"/>
    </row>
    <row r="208" spans="1:7" s="40" customFormat="1" ht="15.75">
      <c r="A208" s="110">
        <f>'Chart of Accounts'!A33</f>
        <v>2022</v>
      </c>
      <c r="B208" s="110" t="str">
        <f>'Chart of Accounts'!B33</f>
        <v>Repair and Maintenance - (Non-Covenant)</v>
      </c>
      <c r="C208" s="8"/>
      <c r="D208" s="171"/>
      <c r="E208" s="172"/>
      <c r="F208" s="175"/>
      <c r="G208" s="39"/>
    </row>
    <row r="209" spans="1:7" s="40" customFormat="1">
      <c r="A209" s="111"/>
      <c r="B209" s="86" t="s">
        <v>14</v>
      </c>
      <c r="C209" s="27"/>
      <c r="D209" s="176"/>
      <c r="E209" s="177"/>
      <c r="F209" s="178">
        <f>F204</f>
        <v>0</v>
      </c>
      <c r="G209" s="39"/>
    </row>
    <row r="210" spans="1:7" s="40" customFormat="1">
      <c r="A210" s="208"/>
      <c r="B210" s="203"/>
      <c r="C210" s="199"/>
      <c r="D210" s="200"/>
      <c r="E210" s="204"/>
      <c r="F210" s="167">
        <f>E210-D210+F209</f>
        <v>0</v>
      </c>
      <c r="G210" s="39"/>
    </row>
    <row r="211" spans="1:7" s="40" customFormat="1">
      <c r="A211" s="208"/>
      <c r="B211" s="203"/>
      <c r="C211" s="199"/>
      <c r="D211" s="200"/>
      <c r="E211" s="204"/>
      <c r="F211" s="167">
        <f>E211-D211+F210</f>
        <v>0</v>
      </c>
      <c r="G211" s="39"/>
    </row>
    <row r="212" spans="1:7" s="40" customFormat="1">
      <c r="A212" s="208"/>
      <c r="B212" s="203"/>
      <c r="C212" s="199"/>
      <c r="D212" s="200"/>
      <c r="E212" s="201"/>
      <c r="F212" s="167">
        <f>E212-D212+F211</f>
        <v>0</v>
      </c>
      <c r="G212" s="39"/>
    </row>
    <row r="213" spans="1:7" s="40" customFormat="1">
      <c r="A213" s="208"/>
      <c r="B213" s="203"/>
      <c r="C213" s="199"/>
      <c r="D213" s="200"/>
      <c r="E213" s="201"/>
      <c r="F213" s="167">
        <f>E213-D213+F212</f>
        <v>0</v>
      </c>
      <c r="G213" s="39"/>
    </row>
    <row r="214" spans="1:7" s="40" customFormat="1">
      <c r="A214" s="112"/>
      <c r="B214" s="36" t="s">
        <v>15</v>
      </c>
      <c r="C214" s="37"/>
      <c r="D214" s="168">
        <f>SUM(D210:D213)</f>
        <v>0</v>
      </c>
      <c r="E214" s="169">
        <f>SUM(E210:E213)</f>
        <v>0</v>
      </c>
      <c r="F214" s="167"/>
      <c r="G214" s="39"/>
    </row>
    <row r="215" spans="1:7" s="40" customFormat="1" ht="15.75">
      <c r="A215" s="87"/>
      <c r="B215" s="38"/>
      <c r="C215" s="32"/>
      <c r="D215" s="171"/>
      <c r="E215" s="172"/>
      <c r="F215" s="172"/>
      <c r="G215" s="39"/>
    </row>
    <row r="216" spans="1:7" s="40" customFormat="1" ht="15.75">
      <c r="A216" s="87"/>
      <c r="B216" s="38"/>
      <c r="C216" s="32"/>
      <c r="D216" s="171"/>
      <c r="E216" s="172"/>
      <c r="F216" s="172"/>
      <c r="G216" s="39"/>
    </row>
    <row r="217" spans="1:7" s="40" customFormat="1" ht="15.75">
      <c r="A217" s="110">
        <f>'Chart of Accounts'!A34</f>
        <v>2023</v>
      </c>
      <c r="B217" s="110" t="str">
        <f>'Chart of Accounts'!B34</f>
        <v>Insurance - Liability</v>
      </c>
      <c r="C217" s="8"/>
      <c r="D217" s="171"/>
      <c r="E217" s="172"/>
      <c r="F217" s="175"/>
      <c r="G217" s="39"/>
    </row>
    <row r="218" spans="1:7" s="40" customFormat="1">
      <c r="A218" s="111"/>
      <c r="B218" s="86" t="s">
        <v>14</v>
      </c>
      <c r="C218" s="27"/>
      <c r="D218" s="176"/>
      <c r="E218" s="177"/>
      <c r="F218" s="178">
        <f>F213</f>
        <v>0</v>
      </c>
      <c r="G218" s="39"/>
    </row>
    <row r="219" spans="1:7" s="40" customFormat="1">
      <c r="A219" s="208"/>
      <c r="B219" s="203"/>
      <c r="C219" s="199"/>
      <c r="D219" s="200"/>
      <c r="E219" s="204"/>
      <c r="F219" s="167">
        <f>E219-D219+F218</f>
        <v>0</v>
      </c>
      <c r="G219" s="39"/>
    </row>
    <row r="220" spans="1:7" s="40" customFormat="1">
      <c r="A220" s="208"/>
      <c r="B220" s="203"/>
      <c r="C220" s="199"/>
      <c r="D220" s="200"/>
      <c r="E220" s="204"/>
      <c r="F220" s="167">
        <f>E220-D220+F219</f>
        <v>0</v>
      </c>
      <c r="G220" s="39"/>
    </row>
    <row r="221" spans="1:7" s="40" customFormat="1">
      <c r="A221" s="208"/>
      <c r="B221" s="203"/>
      <c r="C221" s="199"/>
      <c r="D221" s="200"/>
      <c r="E221" s="201"/>
      <c r="F221" s="167">
        <f>E221-D221+F220</f>
        <v>0</v>
      </c>
      <c r="G221" s="39"/>
    </row>
    <row r="222" spans="1:7" s="40" customFormat="1">
      <c r="A222" s="208"/>
      <c r="B222" s="203"/>
      <c r="C222" s="199"/>
      <c r="D222" s="200"/>
      <c r="E222" s="201"/>
      <c r="F222" s="167">
        <f>E222-D222+F221</f>
        <v>0</v>
      </c>
      <c r="G222" s="39"/>
    </row>
    <row r="223" spans="1:7" s="40" customFormat="1">
      <c r="A223" s="112"/>
      <c r="B223" s="36" t="s">
        <v>15</v>
      </c>
      <c r="C223" s="37"/>
      <c r="D223" s="168">
        <f>SUM(D219:D222)</f>
        <v>0</v>
      </c>
      <c r="E223" s="169">
        <f>SUM(E219:E222)</f>
        <v>0</v>
      </c>
      <c r="F223" s="167"/>
      <c r="G223" s="39"/>
    </row>
    <row r="224" spans="1:7" s="40" customFormat="1" ht="15.75">
      <c r="A224" s="87"/>
      <c r="B224" s="38"/>
      <c r="C224" s="32"/>
      <c r="D224" s="171"/>
      <c r="E224" s="172"/>
      <c r="F224" s="172"/>
      <c r="G224" s="39"/>
    </row>
    <row r="225" spans="1:7" s="40" customFormat="1" ht="15.75">
      <c r="A225" s="87"/>
      <c r="B225" s="38"/>
      <c r="C225" s="32"/>
      <c r="D225" s="171"/>
      <c r="E225" s="172"/>
      <c r="F225" s="172"/>
      <c r="G225" s="39"/>
    </row>
    <row r="226" spans="1:7" s="40" customFormat="1" ht="15.75">
      <c r="A226" s="110">
        <f>'Chart of Accounts'!A35</f>
        <v>2024</v>
      </c>
      <c r="B226" s="110" t="str">
        <f>'Chart of Accounts'!B35</f>
        <v>Use Agreement (Utilities &amp; Maint. Reserve)</v>
      </c>
      <c r="C226" s="8"/>
      <c r="D226" s="171"/>
      <c r="E226" s="172"/>
      <c r="F226" s="175"/>
      <c r="G226" s="39"/>
    </row>
    <row r="227" spans="1:7" s="40" customFormat="1">
      <c r="A227" s="111"/>
      <c r="B227" s="86" t="s">
        <v>14</v>
      </c>
      <c r="C227" s="27"/>
      <c r="D227" s="176"/>
      <c r="E227" s="177"/>
      <c r="F227" s="178">
        <f>F222</f>
        <v>0</v>
      </c>
      <c r="G227" s="39"/>
    </row>
    <row r="228" spans="1:7" s="40" customFormat="1">
      <c r="A228" s="208"/>
      <c r="B228" s="203"/>
      <c r="C228" s="199"/>
      <c r="D228" s="200"/>
      <c r="E228" s="204"/>
      <c r="F228" s="167">
        <f>E228-D228+F227</f>
        <v>0</v>
      </c>
      <c r="G228" s="39"/>
    </row>
    <row r="229" spans="1:7" s="40" customFormat="1">
      <c r="A229" s="208"/>
      <c r="B229" s="203"/>
      <c r="C229" s="199"/>
      <c r="D229" s="200"/>
      <c r="E229" s="204"/>
      <c r="F229" s="167">
        <f>E229-D229+F228</f>
        <v>0</v>
      </c>
      <c r="G229" s="39"/>
    </row>
    <row r="230" spans="1:7" s="40" customFormat="1">
      <c r="A230" s="208"/>
      <c r="B230" s="203"/>
      <c r="C230" s="199"/>
      <c r="D230" s="200"/>
      <c r="E230" s="201"/>
      <c r="F230" s="167">
        <f>E230-D230+F229</f>
        <v>0</v>
      </c>
      <c r="G230" s="39"/>
    </row>
    <row r="231" spans="1:7" s="40" customFormat="1">
      <c r="A231" s="208"/>
      <c r="B231" s="203"/>
      <c r="C231" s="199"/>
      <c r="D231" s="200"/>
      <c r="E231" s="201"/>
      <c r="F231" s="167">
        <f>E231-D231+F230</f>
        <v>0</v>
      </c>
      <c r="G231" s="39"/>
    </row>
    <row r="232" spans="1:7" s="40" customFormat="1">
      <c r="A232" s="112"/>
      <c r="B232" s="36" t="s">
        <v>15</v>
      </c>
      <c r="C232" s="37"/>
      <c r="D232" s="168">
        <f>SUM(D228:D231)</f>
        <v>0</v>
      </c>
      <c r="E232" s="169">
        <f>SUM(E228:E231)</f>
        <v>0</v>
      </c>
      <c r="F232" s="167"/>
      <c r="G232" s="39"/>
    </row>
    <row r="233" spans="1:7" s="40" customFormat="1" ht="15.75">
      <c r="A233" s="87"/>
      <c r="B233" s="38"/>
      <c r="C233" s="32"/>
      <c r="D233" s="171"/>
      <c r="E233" s="172"/>
      <c r="F233" s="172"/>
      <c r="G233" s="39"/>
    </row>
    <row r="234" spans="1:7" s="40" customFormat="1" ht="15.75">
      <c r="A234" s="87"/>
      <c r="B234" s="38"/>
      <c r="C234" s="32"/>
      <c r="D234" s="171"/>
      <c r="E234" s="172"/>
      <c r="F234" s="172"/>
      <c r="G234" s="39"/>
    </row>
    <row r="235" spans="1:7" s="40" customFormat="1" ht="15.75">
      <c r="A235" s="110">
        <f>'Chart of Accounts'!A36</f>
        <v>2025</v>
      </c>
      <c r="B235" s="110" t="str">
        <f>'Chart of Accounts'!B36</f>
        <v>Landscape</v>
      </c>
      <c r="C235" s="8"/>
      <c r="D235" s="171"/>
      <c r="E235" s="172"/>
      <c r="F235" s="175"/>
      <c r="G235" s="39"/>
    </row>
    <row r="236" spans="1:7" s="40" customFormat="1">
      <c r="A236" s="111"/>
      <c r="B236" s="86" t="s">
        <v>14</v>
      </c>
      <c r="C236" s="27"/>
      <c r="D236" s="176"/>
      <c r="E236" s="177"/>
      <c r="F236" s="178">
        <f>F231</f>
        <v>0</v>
      </c>
      <c r="G236" s="39"/>
    </row>
    <row r="237" spans="1:7" s="40" customFormat="1">
      <c r="A237" s="208"/>
      <c r="B237" s="203"/>
      <c r="C237" s="199"/>
      <c r="D237" s="200"/>
      <c r="E237" s="204"/>
      <c r="F237" s="167">
        <f>E237-D237+F236</f>
        <v>0</v>
      </c>
      <c r="G237" s="39"/>
    </row>
    <row r="238" spans="1:7" s="40" customFormat="1">
      <c r="A238" s="208"/>
      <c r="B238" s="203"/>
      <c r="C238" s="199"/>
      <c r="D238" s="200"/>
      <c r="E238" s="204"/>
      <c r="F238" s="167">
        <f>E238-D238+F237</f>
        <v>0</v>
      </c>
      <c r="G238" s="39"/>
    </row>
    <row r="239" spans="1:7" s="40" customFormat="1">
      <c r="A239" s="208"/>
      <c r="B239" s="203"/>
      <c r="C239" s="199"/>
      <c r="D239" s="200"/>
      <c r="E239" s="201"/>
      <c r="F239" s="167">
        <f>E239-D239+F238</f>
        <v>0</v>
      </c>
      <c r="G239" s="39"/>
    </row>
    <row r="240" spans="1:7" s="40" customFormat="1">
      <c r="A240" s="208"/>
      <c r="B240" s="203"/>
      <c r="C240" s="199"/>
      <c r="D240" s="200"/>
      <c r="E240" s="201"/>
      <c r="F240" s="167">
        <f>E240-D240+F239</f>
        <v>0</v>
      </c>
      <c r="G240" s="39"/>
    </row>
    <row r="241" spans="1:7" s="40" customFormat="1">
      <c r="A241" s="112"/>
      <c r="B241" s="36" t="s">
        <v>15</v>
      </c>
      <c r="C241" s="37"/>
      <c r="D241" s="168">
        <f>SUM(D237:D240)</f>
        <v>0</v>
      </c>
      <c r="E241" s="169">
        <f>SUM(E237:E240)</f>
        <v>0</v>
      </c>
      <c r="F241" s="167"/>
      <c r="G241" s="39"/>
    </row>
    <row r="242" spans="1:7" s="40" customFormat="1" ht="15.75">
      <c r="A242" s="87"/>
      <c r="B242" s="38"/>
      <c r="C242" s="32"/>
      <c r="D242" s="171"/>
      <c r="E242" s="172"/>
      <c r="F242" s="172"/>
      <c r="G242" s="39"/>
    </row>
    <row r="243" spans="1:7" s="40" customFormat="1" ht="15.75">
      <c r="A243" s="87"/>
      <c r="B243" s="38"/>
      <c r="C243" s="32"/>
      <c r="D243" s="171"/>
      <c r="E243" s="172"/>
      <c r="F243" s="172"/>
      <c r="G243" s="39"/>
    </row>
    <row r="244" spans="1:7" s="40" customFormat="1" ht="15.75">
      <c r="A244" s="110">
        <f>'Chart of Accounts'!A37</f>
        <v>2026</v>
      </c>
      <c r="B244" s="110" t="str">
        <f>'Chart of Accounts'!B37</f>
        <v>A/C Maintenance</v>
      </c>
      <c r="C244" s="8"/>
      <c r="D244" s="171"/>
      <c r="E244" s="172"/>
      <c r="F244" s="175"/>
      <c r="G244" s="39"/>
    </row>
    <row r="245" spans="1:7" s="40" customFormat="1">
      <c r="A245" s="111"/>
      <c r="B245" s="86" t="s">
        <v>14</v>
      </c>
      <c r="C245" s="27"/>
      <c r="D245" s="176"/>
      <c r="E245" s="177"/>
      <c r="F245" s="178">
        <f>F240</f>
        <v>0</v>
      </c>
      <c r="G245" s="39"/>
    </row>
    <row r="246" spans="1:7" s="40" customFormat="1">
      <c r="A246" s="208"/>
      <c r="B246" s="203"/>
      <c r="C246" s="199"/>
      <c r="D246" s="200"/>
      <c r="E246" s="204"/>
      <c r="F246" s="167">
        <f>E246-D246+F245</f>
        <v>0</v>
      </c>
      <c r="G246" s="39"/>
    </row>
    <row r="247" spans="1:7" s="40" customFormat="1">
      <c r="A247" s="208"/>
      <c r="B247" s="203"/>
      <c r="C247" s="199"/>
      <c r="D247" s="200"/>
      <c r="E247" s="204"/>
      <c r="F247" s="167">
        <f>E247-D247+F246</f>
        <v>0</v>
      </c>
      <c r="G247" s="39"/>
    </row>
    <row r="248" spans="1:7" s="40" customFormat="1">
      <c r="A248" s="208"/>
      <c r="B248" s="203"/>
      <c r="C248" s="199"/>
      <c r="D248" s="200"/>
      <c r="E248" s="201"/>
      <c r="F248" s="167">
        <f>E248-D248+F247</f>
        <v>0</v>
      </c>
      <c r="G248" s="39"/>
    </row>
    <row r="249" spans="1:7" s="40" customFormat="1">
      <c r="A249" s="208"/>
      <c r="B249" s="203"/>
      <c r="C249" s="199"/>
      <c r="D249" s="200"/>
      <c r="E249" s="201"/>
      <c r="F249" s="167">
        <f>E249-D249+F248</f>
        <v>0</v>
      </c>
      <c r="G249" s="39"/>
    </row>
    <row r="250" spans="1:7" s="40" customFormat="1">
      <c r="A250" s="112"/>
      <c r="B250" s="36" t="s">
        <v>15</v>
      </c>
      <c r="C250" s="37"/>
      <c r="D250" s="168">
        <f>SUM(D246:D249)</f>
        <v>0</v>
      </c>
      <c r="E250" s="169">
        <f>SUM(E246:E249)</f>
        <v>0</v>
      </c>
      <c r="F250" s="167"/>
      <c r="G250" s="39"/>
    </row>
    <row r="251" spans="1:7" s="40" customFormat="1" ht="15.75">
      <c r="A251" s="87"/>
      <c r="B251" s="38"/>
      <c r="C251" s="32"/>
      <c r="D251" s="171"/>
      <c r="E251" s="172"/>
      <c r="F251" s="172"/>
      <c r="G251" s="39"/>
    </row>
    <row r="252" spans="1:7" s="40" customFormat="1" ht="15.75">
      <c r="A252" s="87"/>
      <c r="B252" s="38"/>
      <c r="C252" s="32"/>
      <c r="D252" s="171"/>
      <c r="E252" s="172"/>
      <c r="F252" s="172"/>
      <c r="G252" s="39"/>
    </row>
    <row r="253" spans="1:7" s="40" customFormat="1" ht="15.75">
      <c r="A253" s="110">
        <f>'Chart of Accounts'!A38</f>
        <v>2027</v>
      </c>
      <c r="B253" s="110" t="str">
        <f>'Chart of Accounts'!B38</f>
        <v>PLayground</v>
      </c>
      <c r="C253" s="8"/>
      <c r="D253" s="171"/>
      <c r="E253" s="172"/>
      <c r="F253" s="175"/>
      <c r="G253" s="39"/>
    </row>
    <row r="254" spans="1:7" s="40" customFormat="1">
      <c r="A254" s="111"/>
      <c r="B254" s="86" t="s">
        <v>14</v>
      </c>
      <c r="C254" s="27"/>
      <c r="D254" s="176"/>
      <c r="E254" s="177"/>
      <c r="F254" s="178">
        <f>F249</f>
        <v>0</v>
      </c>
      <c r="G254" s="39"/>
    </row>
    <row r="255" spans="1:7" s="40" customFormat="1">
      <c r="A255" s="208"/>
      <c r="B255" s="203"/>
      <c r="C255" s="199"/>
      <c r="D255" s="200"/>
      <c r="E255" s="204"/>
      <c r="F255" s="167">
        <f>E255-D255+F254</f>
        <v>0</v>
      </c>
      <c r="G255" s="39"/>
    </row>
    <row r="256" spans="1:7" s="40" customFormat="1">
      <c r="A256" s="208"/>
      <c r="B256" s="203"/>
      <c r="C256" s="199"/>
      <c r="D256" s="200"/>
      <c r="E256" s="204"/>
      <c r="F256" s="167">
        <f>E256-D256+F255</f>
        <v>0</v>
      </c>
      <c r="G256" s="39"/>
    </row>
    <row r="257" spans="1:7" s="40" customFormat="1">
      <c r="A257" s="208"/>
      <c r="B257" s="203"/>
      <c r="C257" s="199"/>
      <c r="D257" s="200"/>
      <c r="E257" s="201"/>
      <c r="F257" s="167">
        <f>E257-D257+F256</f>
        <v>0</v>
      </c>
      <c r="G257" s="39"/>
    </row>
    <row r="258" spans="1:7" s="40" customFormat="1">
      <c r="A258" s="208"/>
      <c r="B258" s="203"/>
      <c r="C258" s="199"/>
      <c r="D258" s="200"/>
      <c r="E258" s="201"/>
      <c r="F258" s="167">
        <f>E258-D258+F257</f>
        <v>0</v>
      </c>
      <c r="G258" s="39"/>
    </row>
    <row r="259" spans="1:7" s="40" customFormat="1">
      <c r="A259" s="112"/>
      <c r="B259" s="36" t="s">
        <v>15</v>
      </c>
      <c r="C259" s="37"/>
      <c r="D259" s="168">
        <f>SUM(D255:D258)</f>
        <v>0</v>
      </c>
      <c r="E259" s="169">
        <f>SUM(E255:E258)</f>
        <v>0</v>
      </c>
      <c r="F259" s="167"/>
      <c r="G259" s="39"/>
    </row>
    <row r="260" spans="1:7" s="40" customFormat="1" ht="15.75">
      <c r="A260" s="87"/>
      <c r="B260" s="38"/>
      <c r="C260" s="32"/>
      <c r="D260" s="171"/>
      <c r="E260" s="172"/>
      <c r="F260" s="172"/>
      <c r="G260" s="39"/>
    </row>
    <row r="261" spans="1:7" s="40" customFormat="1" ht="15.75">
      <c r="A261" s="87"/>
      <c r="B261" s="38"/>
      <c r="C261" s="32"/>
      <c r="D261" s="171"/>
      <c r="E261" s="172"/>
      <c r="F261" s="172"/>
      <c r="G261" s="39"/>
    </row>
    <row r="262" spans="1:7" s="40" customFormat="1" ht="15.75">
      <c r="A262" s="113">
        <f>'Chart of Accounts'!A40</f>
        <v>2031</v>
      </c>
      <c r="B262" s="113" t="str">
        <f>'Chart of Accounts'!B40</f>
        <v>Food &amp; Entertainment</v>
      </c>
      <c r="C262" s="8"/>
      <c r="D262" s="171"/>
      <c r="E262" s="172"/>
      <c r="F262" s="175"/>
      <c r="G262" s="39"/>
    </row>
    <row r="263" spans="1:7" s="40" customFormat="1">
      <c r="A263" s="114"/>
      <c r="B263" s="86" t="s">
        <v>14</v>
      </c>
      <c r="C263" s="27"/>
      <c r="D263" s="176"/>
      <c r="E263" s="177"/>
      <c r="F263" s="178">
        <f>F258</f>
        <v>0</v>
      </c>
      <c r="G263" s="39"/>
    </row>
    <row r="264" spans="1:7" s="40" customFormat="1">
      <c r="A264" s="209"/>
      <c r="B264" s="203"/>
      <c r="C264" s="199"/>
      <c r="D264" s="200"/>
      <c r="E264" s="204"/>
      <c r="F264" s="167">
        <f>E264-D264+F263</f>
        <v>0</v>
      </c>
      <c r="G264" s="39"/>
    </row>
    <row r="265" spans="1:7" s="40" customFormat="1">
      <c r="A265" s="209"/>
      <c r="B265" s="203"/>
      <c r="C265" s="199"/>
      <c r="D265" s="200"/>
      <c r="E265" s="204"/>
      <c r="F265" s="167">
        <f>E265-D265+F264</f>
        <v>0</v>
      </c>
      <c r="G265" s="39"/>
    </row>
    <row r="266" spans="1:7" s="40" customFormat="1">
      <c r="A266" s="209"/>
      <c r="B266" s="203"/>
      <c r="C266" s="199"/>
      <c r="D266" s="200"/>
      <c r="E266" s="201"/>
      <c r="F266" s="167">
        <f>E266-D266+F265</f>
        <v>0</v>
      </c>
      <c r="G266" s="39"/>
    </row>
    <row r="267" spans="1:7" s="40" customFormat="1">
      <c r="A267" s="209"/>
      <c r="B267" s="203"/>
      <c r="C267" s="199"/>
      <c r="D267" s="200"/>
      <c r="E267" s="201"/>
      <c r="F267" s="167">
        <f>E267-D267+F266</f>
        <v>0</v>
      </c>
      <c r="G267" s="39"/>
    </row>
    <row r="268" spans="1:7" s="40" customFormat="1">
      <c r="A268" s="115"/>
      <c r="B268" s="36" t="s">
        <v>15</v>
      </c>
      <c r="C268" s="37"/>
      <c r="D268" s="168">
        <f>SUM(D264:D267)</f>
        <v>0</v>
      </c>
      <c r="E268" s="169">
        <f>SUM(E264:E267)</f>
        <v>0</v>
      </c>
      <c r="F268" s="167"/>
      <c r="G268" s="39"/>
    </row>
    <row r="269" spans="1:7" s="40" customFormat="1" ht="15.75">
      <c r="A269" s="87"/>
      <c r="B269" s="38"/>
      <c r="C269" s="32"/>
      <c r="D269" s="171"/>
      <c r="E269" s="172"/>
      <c r="F269" s="172"/>
      <c r="G269" s="39"/>
    </row>
    <row r="270" spans="1:7" s="40" customFormat="1" ht="15.75">
      <c r="A270" s="87"/>
      <c r="B270" s="38"/>
      <c r="C270" s="32"/>
      <c r="D270" s="171"/>
      <c r="E270" s="172"/>
      <c r="F270" s="172"/>
      <c r="G270" s="39"/>
    </row>
    <row r="271" spans="1:7" s="40" customFormat="1" ht="15.75">
      <c r="A271" s="113">
        <f>'Chart of Accounts'!A41</f>
        <v>2032</v>
      </c>
      <c r="B271" s="113" t="str">
        <f>'Chart of Accounts'!B41</f>
        <v>Soft Goods</v>
      </c>
      <c r="C271" s="8"/>
      <c r="D271" s="171"/>
      <c r="E271" s="172"/>
      <c r="F271" s="175"/>
      <c r="G271" s="39"/>
    </row>
    <row r="272" spans="1:7" s="40" customFormat="1">
      <c r="A272" s="114"/>
      <c r="B272" s="86" t="s">
        <v>14</v>
      </c>
      <c r="C272" s="27"/>
      <c r="D272" s="176"/>
      <c r="E272" s="177"/>
      <c r="F272" s="178">
        <f>F267</f>
        <v>0</v>
      </c>
      <c r="G272" s="39"/>
    </row>
    <row r="273" spans="1:7" s="40" customFormat="1">
      <c r="A273" s="209"/>
      <c r="B273" s="203"/>
      <c r="C273" s="199"/>
      <c r="D273" s="200"/>
      <c r="E273" s="204"/>
      <c r="F273" s="167">
        <f>E273-D273+F272</f>
        <v>0</v>
      </c>
      <c r="G273" s="39"/>
    </row>
    <row r="274" spans="1:7" s="40" customFormat="1">
      <c r="A274" s="209"/>
      <c r="B274" s="203"/>
      <c r="C274" s="199"/>
      <c r="D274" s="200"/>
      <c r="E274" s="204"/>
      <c r="F274" s="167">
        <f>E274-D274+F273</f>
        <v>0</v>
      </c>
      <c r="G274" s="39"/>
    </row>
    <row r="275" spans="1:7" s="40" customFormat="1">
      <c r="A275" s="209"/>
      <c r="B275" s="203"/>
      <c r="C275" s="199"/>
      <c r="D275" s="200"/>
      <c r="E275" s="201"/>
      <c r="F275" s="167">
        <f>E275-D275+F274</f>
        <v>0</v>
      </c>
      <c r="G275" s="39"/>
    </row>
    <row r="276" spans="1:7" s="40" customFormat="1">
      <c r="A276" s="209"/>
      <c r="B276" s="203"/>
      <c r="C276" s="199"/>
      <c r="D276" s="200"/>
      <c r="E276" s="201"/>
      <c r="F276" s="167">
        <f>E276-D276+F275</f>
        <v>0</v>
      </c>
      <c r="G276" s="39"/>
    </row>
    <row r="277" spans="1:7" s="40" customFormat="1">
      <c r="A277" s="115"/>
      <c r="B277" s="36" t="s">
        <v>15</v>
      </c>
      <c r="C277" s="37"/>
      <c r="D277" s="168">
        <f>SUM(D273:D276)</f>
        <v>0</v>
      </c>
      <c r="E277" s="169">
        <f>SUM(E273:E276)</f>
        <v>0</v>
      </c>
      <c r="F277" s="167"/>
      <c r="G277" s="39"/>
    </row>
    <row r="278" spans="1:7" s="40" customFormat="1" ht="15.75">
      <c r="A278" s="87"/>
      <c r="B278" s="38"/>
      <c r="C278" s="32"/>
      <c r="D278" s="171"/>
      <c r="E278" s="172"/>
      <c r="F278" s="172"/>
      <c r="G278" s="39"/>
    </row>
    <row r="279" spans="1:7" s="40" customFormat="1" ht="15.75">
      <c r="A279" s="87"/>
      <c r="B279" s="38"/>
      <c r="C279" s="32"/>
      <c r="D279" s="171"/>
      <c r="E279" s="172"/>
      <c r="F279" s="172"/>
      <c r="G279" s="39"/>
    </row>
    <row r="280" spans="1:7" s="40" customFormat="1" ht="15.75">
      <c r="A280" s="116">
        <f>'Chart of Accounts'!A43</f>
        <v>2041</v>
      </c>
      <c r="B280" s="116" t="str">
        <f>'Chart of Accounts'!B43</f>
        <v>Van Insurance</v>
      </c>
      <c r="C280" s="8"/>
      <c r="D280" s="171"/>
      <c r="E280" s="172"/>
      <c r="F280" s="175"/>
      <c r="G280" s="39"/>
    </row>
    <row r="281" spans="1:7" s="40" customFormat="1">
      <c r="A281" s="117"/>
      <c r="B281" s="86" t="s">
        <v>14</v>
      </c>
      <c r="C281" s="27"/>
      <c r="D281" s="176"/>
      <c r="E281" s="177"/>
      <c r="F281" s="178">
        <f>F276</f>
        <v>0</v>
      </c>
      <c r="G281" s="39"/>
    </row>
    <row r="282" spans="1:7" s="40" customFormat="1">
      <c r="A282" s="210"/>
      <c r="B282" s="203"/>
      <c r="C282" s="199"/>
      <c r="D282" s="200"/>
      <c r="E282" s="204"/>
      <c r="F282" s="167">
        <f>E282-D282+F281</f>
        <v>0</v>
      </c>
      <c r="G282" s="39"/>
    </row>
    <row r="283" spans="1:7" s="40" customFormat="1">
      <c r="A283" s="210"/>
      <c r="B283" s="203"/>
      <c r="C283" s="199"/>
      <c r="D283" s="200"/>
      <c r="E283" s="204"/>
      <c r="F283" s="167">
        <f>E283-D283+F282</f>
        <v>0</v>
      </c>
      <c r="G283" s="39"/>
    </row>
    <row r="284" spans="1:7" s="40" customFormat="1">
      <c r="A284" s="210"/>
      <c r="B284" s="203"/>
      <c r="C284" s="199"/>
      <c r="D284" s="200"/>
      <c r="E284" s="201"/>
      <c r="F284" s="167">
        <f>E284-D284+F283</f>
        <v>0</v>
      </c>
      <c r="G284" s="39"/>
    </row>
    <row r="285" spans="1:7" s="40" customFormat="1">
      <c r="A285" s="210"/>
      <c r="B285" s="203"/>
      <c r="C285" s="199"/>
      <c r="D285" s="200"/>
      <c r="E285" s="201"/>
      <c r="F285" s="167">
        <f>E285-D285+F284</f>
        <v>0</v>
      </c>
      <c r="G285" s="39"/>
    </row>
    <row r="286" spans="1:7" s="40" customFormat="1">
      <c r="A286" s="118"/>
      <c r="B286" s="36" t="s">
        <v>15</v>
      </c>
      <c r="C286" s="37"/>
      <c r="D286" s="168">
        <f>SUM(D282:D285)</f>
        <v>0</v>
      </c>
      <c r="E286" s="169">
        <f>SUM(E282:E285)</f>
        <v>0</v>
      </c>
      <c r="F286" s="167"/>
      <c r="G286" s="39"/>
    </row>
    <row r="287" spans="1:7" s="40" customFormat="1" ht="15.75">
      <c r="A287" s="87"/>
      <c r="B287" s="38"/>
      <c r="C287" s="32"/>
      <c r="D287" s="171"/>
      <c r="E287" s="172"/>
      <c r="F287" s="172"/>
      <c r="G287" s="39"/>
    </row>
    <row r="288" spans="1:7" s="40" customFormat="1" ht="15.75">
      <c r="A288" s="87"/>
      <c r="B288" s="38"/>
      <c r="C288" s="32"/>
      <c r="D288" s="171"/>
      <c r="E288" s="172"/>
      <c r="F288" s="172"/>
      <c r="G288" s="39"/>
    </row>
    <row r="289" spans="1:7" s="40" customFormat="1" ht="15.75">
      <c r="A289" s="116">
        <f>'Chart of Accounts'!A44</f>
        <v>2042</v>
      </c>
      <c r="B289" s="116" t="str">
        <f>'Chart of Accounts'!B44</f>
        <v>Van Maintenance</v>
      </c>
      <c r="C289" s="8"/>
      <c r="D289" s="171"/>
      <c r="E289" s="172"/>
      <c r="F289" s="175"/>
      <c r="G289" s="39"/>
    </row>
    <row r="290" spans="1:7" s="40" customFormat="1">
      <c r="A290" s="117"/>
      <c r="B290" s="86" t="s">
        <v>14</v>
      </c>
      <c r="C290" s="27"/>
      <c r="D290" s="176"/>
      <c r="E290" s="177"/>
      <c r="F290" s="178">
        <f>F285</f>
        <v>0</v>
      </c>
      <c r="G290" s="39"/>
    </row>
    <row r="291" spans="1:7" s="40" customFormat="1">
      <c r="A291" s="210"/>
      <c r="B291" s="203"/>
      <c r="C291" s="199"/>
      <c r="D291" s="200"/>
      <c r="E291" s="204"/>
      <c r="F291" s="167">
        <f>E291-D291+F290</f>
        <v>0</v>
      </c>
      <c r="G291" s="39"/>
    </row>
    <row r="292" spans="1:7" s="40" customFormat="1">
      <c r="A292" s="210"/>
      <c r="B292" s="203"/>
      <c r="C292" s="199"/>
      <c r="D292" s="200"/>
      <c r="E292" s="204"/>
      <c r="F292" s="167">
        <f>E292-D292+F291</f>
        <v>0</v>
      </c>
      <c r="G292" s="39"/>
    </row>
    <row r="293" spans="1:7" s="40" customFormat="1">
      <c r="A293" s="210"/>
      <c r="B293" s="203"/>
      <c r="C293" s="199"/>
      <c r="D293" s="200"/>
      <c r="E293" s="201"/>
      <c r="F293" s="167">
        <f>E293-D293+F292</f>
        <v>0</v>
      </c>
      <c r="G293" s="39"/>
    </row>
    <row r="294" spans="1:7" s="40" customFormat="1">
      <c r="A294" s="210"/>
      <c r="B294" s="203"/>
      <c r="C294" s="199"/>
      <c r="D294" s="200"/>
      <c r="E294" s="201"/>
      <c r="F294" s="167">
        <f>E294-D294+F293</f>
        <v>0</v>
      </c>
      <c r="G294" s="39"/>
    </row>
    <row r="295" spans="1:7" s="40" customFormat="1">
      <c r="A295" s="118"/>
      <c r="B295" s="36" t="s">
        <v>15</v>
      </c>
      <c r="C295" s="37"/>
      <c r="D295" s="168">
        <f>SUM(D291:D294)</f>
        <v>0</v>
      </c>
      <c r="E295" s="169">
        <f>SUM(E291:E294)</f>
        <v>0</v>
      </c>
      <c r="F295" s="167"/>
      <c r="G295" s="39"/>
    </row>
    <row r="296" spans="1:7" s="40" customFormat="1" ht="15.75">
      <c r="A296" s="87"/>
      <c r="B296" s="38"/>
      <c r="C296" s="32"/>
      <c r="D296" s="171"/>
      <c r="E296" s="172"/>
      <c r="F296" s="172"/>
      <c r="G296" s="39"/>
    </row>
    <row r="297" spans="1:7" s="40" customFormat="1" ht="15.75">
      <c r="A297" s="87"/>
      <c r="B297" s="38"/>
      <c r="C297" s="32"/>
      <c r="D297" s="171"/>
      <c r="E297" s="172"/>
      <c r="F297" s="172"/>
      <c r="G297" s="39"/>
    </row>
    <row r="298" spans="1:7" s="40" customFormat="1" ht="15.75">
      <c r="A298" s="116">
        <f>'Chart of Accounts'!A45</f>
        <v>2043</v>
      </c>
      <c r="B298" s="116" t="str">
        <f>'Chart of Accounts'!B45</f>
        <v>Van Gasoline</v>
      </c>
      <c r="C298" s="8"/>
      <c r="D298" s="171"/>
      <c r="E298" s="172"/>
      <c r="F298" s="175"/>
      <c r="G298" s="39"/>
    </row>
    <row r="299" spans="1:7" s="40" customFormat="1">
      <c r="A299" s="117"/>
      <c r="B299" s="86" t="s">
        <v>14</v>
      </c>
      <c r="C299" s="27"/>
      <c r="D299" s="176"/>
      <c r="E299" s="177"/>
      <c r="F299" s="178">
        <f>F294</f>
        <v>0</v>
      </c>
      <c r="G299" s="39"/>
    </row>
    <row r="300" spans="1:7" s="40" customFormat="1">
      <c r="A300" s="210"/>
      <c r="B300" s="203"/>
      <c r="C300" s="199"/>
      <c r="D300" s="200"/>
      <c r="E300" s="204"/>
      <c r="F300" s="167">
        <f>E300-D300+F299</f>
        <v>0</v>
      </c>
      <c r="G300" s="39"/>
    </row>
    <row r="301" spans="1:7" s="40" customFormat="1">
      <c r="A301" s="210"/>
      <c r="B301" s="203"/>
      <c r="C301" s="199"/>
      <c r="D301" s="200"/>
      <c r="E301" s="204"/>
      <c r="F301" s="167">
        <f>E301-D301+F300</f>
        <v>0</v>
      </c>
      <c r="G301" s="39"/>
    </row>
    <row r="302" spans="1:7" s="40" customFormat="1">
      <c r="A302" s="210"/>
      <c r="B302" s="203"/>
      <c r="C302" s="199"/>
      <c r="D302" s="200"/>
      <c r="E302" s="201"/>
      <c r="F302" s="167">
        <f>E302-D302+F301</f>
        <v>0</v>
      </c>
      <c r="G302" s="39"/>
    </row>
    <row r="303" spans="1:7" s="40" customFormat="1">
      <c r="A303" s="210"/>
      <c r="B303" s="203"/>
      <c r="C303" s="199"/>
      <c r="D303" s="200"/>
      <c r="E303" s="201"/>
      <c r="F303" s="167">
        <f>E303-D303+F302</f>
        <v>0</v>
      </c>
      <c r="G303" s="39"/>
    </row>
    <row r="304" spans="1:7" s="40" customFormat="1">
      <c r="A304" s="118"/>
      <c r="B304" s="36" t="s">
        <v>15</v>
      </c>
      <c r="C304" s="37"/>
      <c r="D304" s="168">
        <f>SUM(D300:D303)</f>
        <v>0</v>
      </c>
      <c r="E304" s="169">
        <f>SUM(E300:E303)</f>
        <v>0</v>
      </c>
      <c r="F304" s="167"/>
      <c r="G304" s="39"/>
    </row>
    <row r="305" spans="1:7" s="40" customFormat="1">
      <c r="A305" s="33"/>
      <c r="B305" s="34"/>
      <c r="C305" s="8"/>
      <c r="D305" s="171"/>
      <c r="E305" s="172"/>
      <c r="F305" s="175"/>
      <c r="G305" s="39"/>
    </row>
    <row r="306" spans="1:7" s="40" customFormat="1">
      <c r="A306" s="33"/>
      <c r="B306" s="34"/>
      <c r="C306" s="8"/>
      <c r="D306" s="171"/>
      <c r="E306" s="172"/>
      <c r="F306" s="175"/>
      <c r="G306" s="39"/>
    </row>
    <row r="307" spans="1:7" s="40" customFormat="1" ht="15.75">
      <c r="A307" s="116">
        <f>'Chart of Accounts'!A46</f>
        <v>2044</v>
      </c>
      <c r="B307" s="116" t="str">
        <f>'Chart of Accounts'!B46</f>
        <v xml:space="preserve">Purchase of Vans </v>
      </c>
      <c r="C307" s="8"/>
      <c r="D307" s="171"/>
      <c r="E307" s="172"/>
      <c r="F307" s="175"/>
      <c r="G307" s="39"/>
    </row>
    <row r="308" spans="1:7" s="40" customFormat="1">
      <c r="A308" s="117"/>
      <c r="B308" s="86" t="s">
        <v>14</v>
      </c>
      <c r="C308" s="27"/>
      <c r="D308" s="176"/>
      <c r="E308" s="177"/>
      <c r="F308" s="178">
        <f>F303</f>
        <v>0</v>
      </c>
      <c r="G308" s="39"/>
    </row>
    <row r="309" spans="1:7" s="40" customFormat="1">
      <c r="A309" s="210"/>
      <c r="B309" s="203"/>
      <c r="C309" s="199"/>
      <c r="D309" s="200"/>
      <c r="E309" s="204"/>
      <c r="F309" s="167">
        <f>E309-D309+F308</f>
        <v>0</v>
      </c>
      <c r="G309" s="39"/>
    </row>
    <row r="310" spans="1:7" s="40" customFormat="1">
      <c r="A310" s="210"/>
      <c r="B310" s="203"/>
      <c r="C310" s="199"/>
      <c r="D310" s="200"/>
      <c r="E310" s="204"/>
      <c r="F310" s="167">
        <f>E310-D310+F309</f>
        <v>0</v>
      </c>
      <c r="G310" s="39"/>
    </row>
    <row r="311" spans="1:7" s="40" customFormat="1">
      <c r="A311" s="210"/>
      <c r="B311" s="203"/>
      <c r="C311" s="199"/>
      <c r="D311" s="200"/>
      <c r="E311" s="201"/>
      <c r="F311" s="167">
        <f>E311-D311+F310</f>
        <v>0</v>
      </c>
      <c r="G311" s="39"/>
    </row>
    <row r="312" spans="1:7" s="40" customFormat="1">
      <c r="A312" s="210"/>
      <c r="B312" s="203"/>
      <c r="C312" s="199"/>
      <c r="D312" s="200"/>
      <c r="E312" s="201"/>
      <c r="F312" s="167">
        <f>E312-D312+F311</f>
        <v>0</v>
      </c>
      <c r="G312" s="39"/>
    </row>
    <row r="313" spans="1:7" s="40" customFormat="1">
      <c r="A313" s="118"/>
      <c r="B313" s="36" t="s">
        <v>15</v>
      </c>
      <c r="C313" s="37"/>
      <c r="D313" s="168">
        <f>SUM(D309:D312)</f>
        <v>0</v>
      </c>
      <c r="E313" s="169">
        <f>SUM(E309:E312)</f>
        <v>0</v>
      </c>
      <c r="F313" s="167"/>
      <c r="G313" s="39"/>
    </row>
    <row r="314" spans="1:7" s="40" customFormat="1">
      <c r="A314" s="33"/>
      <c r="B314" s="34"/>
      <c r="C314" s="8"/>
      <c r="D314" s="171"/>
      <c r="E314" s="172"/>
      <c r="F314" s="175"/>
      <c r="G314" s="39"/>
    </row>
    <row r="315" spans="1:7" s="40" customFormat="1">
      <c r="A315" s="33"/>
      <c r="B315" s="34"/>
      <c r="C315" s="8"/>
      <c r="D315" s="171"/>
      <c r="E315" s="172"/>
      <c r="F315" s="175"/>
      <c r="G315" s="39"/>
    </row>
    <row r="316" spans="1:7" ht="18" customHeight="1">
      <c r="A316" s="120">
        <f>'Chart of Accounts'!A48</f>
        <v>2051</v>
      </c>
      <c r="B316" s="120" t="str">
        <f>'Chart of Accounts'!B48</f>
        <v>Support of Missionaries</v>
      </c>
      <c r="C316" s="8"/>
      <c r="D316" s="171"/>
      <c r="E316" s="172"/>
      <c r="F316" s="175"/>
    </row>
    <row r="317" spans="1:7" s="1" customFormat="1" ht="18" customHeight="1">
      <c r="A317" s="121"/>
      <c r="B317" s="86" t="s">
        <v>14</v>
      </c>
      <c r="C317" s="27"/>
      <c r="D317" s="176"/>
      <c r="E317" s="177"/>
      <c r="F317" s="178">
        <f>F312</f>
        <v>0</v>
      </c>
      <c r="G317" s="4"/>
    </row>
    <row r="318" spans="1:7" s="1" customFormat="1" ht="12.75" customHeight="1">
      <c r="A318" s="211"/>
      <c r="B318" s="203"/>
      <c r="C318" s="199"/>
      <c r="D318" s="200"/>
      <c r="E318" s="204"/>
      <c r="F318" s="167">
        <f>E318-D318+F317</f>
        <v>0</v>
      </c>
      <c r="G318" s="4"/>
    </row>
    <row r="319" spans="1:7" s="1" customFormat="1" ht="12.75" customHeight="1">
      <c r="A319" s="211"/>
      <c r="B319" s="203"/>
      <c r="C319" s="199"/>
      <c r="D319" s="200"/>
      <c r="E319" s="204"/>
      <c r="F319" s="167">
        <f>E319-D319+F318</f>
        <v>0</v>
      </c>
      <c r="G319" s="4"/>
    </row>
    <row r="320" spans="1:7">
      <c r="A320" s="211"/>
      <c r="B320" s="203"/>
      <c r="C320" s="199"/>
      <c r="D320" s="200"/>
      <c r="E320" s="201"/>
      <c r="F320" s="167">
        <f>E320-D320+F319</f>
        <v>0</v>
      </c>
    </row>
    <row r="321" spans="1:10">
      <c r="A321" s="211"/>
      <c r="B321" s="203"/>
      <c r="C321" s="199"/>
      <c r="D321" s="200"/>
      <c r="E321" s="201"/>
      <c r="F321" s="167">
        <f>E321-D321+F320</f>
        <v>0</v>
      </c>
    </row>
    <row r="322" spans="1:10" s="13" customFormat="1">
      <c r="A322" s="122"/>
      <c r="B322" s="36" t="s">
        <v>15</v>
      </c>
      <c r="C322" s="37"/>
      <c r="D322" s="168">
        <f>SUM(D318:D321)</f>
        <v>0</v>
      </c>
      <c r="E322" s="169">
        <f>SUM(E318:E321)</f>
        <v>0</v>
      </c>
      <c r="F322" s="167"/>
      <c r="G322" s="3"/>
    </row>
    <row r="323" spans="1:10" s="13" customFormat="1">
      <c r="A323" s="33"/>
      <c r="B323" s="34"/>
      <c r="C323" s="8"/>
      <c r="D323" s="171"/>
      <c r="E323" s="172"/>
      <c r="F323" s="175"/>
      <c r="G323" s="3"/>
    </row>
    <row r="324" spans="1:10" s="40" customFormat="1" ht="15.75">
      <c r="A324" s="33"/>
      <c r="B324" s="38"/>
      <c r="C324" s="32"/>
      <c r="D324" s="171"/>
      <c r="E324" s="172"/>
      <c r="F324" s="172"/>
      <c r="G324" s="39"/>
    </row>
    <row r="325" spans="1:10" ht="18" customHeight="1">
      <c r="A325" s="295">
        <f>'Chart of Accounts'!A50</f>
        <v>2061</v>
      </c>
      <c r="B325" s="295" t="str">
        <f>'Chart of Accounts'!B50</f>
        <v>Miscellaneous</v>
      </c>
      <c r="C325" s="8"/>
      <c r="D325" s="171"/>
      <c r="E325" s="172"/>
      <c r="F325" s="175"/>
    </row>
    <row r="326" spans="1:10" s="1" customFormat="1" ht="18" customHeight="1">
      <c r="A326" s="296"/>
      <c r="B326" s="86" t="s">
        <v>14</v>
      </c>
      <c r="C326" s="27"/>
      <c r="D326" s="176"/>
      <c r="E326" s="177"/>
      <c r="F326" s="178">
        <f>F321</f>
        <v>0</v>
      </c>
      <c r="G326" s="4"/>
    </row>
    <row r="327" spans="1:10" s="1" customFormat="1" ht="12.75" customHeight="1">
      <c r="A327" s="297"/>
      <c r="B327" s="203"/>
      <c r="C327" s="199"/>
      <c r="D327" s="200"/>
      <c r="E327" s="204"/>
      <c r="F327" s="167">
        <f>E327-D327+F326</f>
        <v>0</v>
      </c>
      <c r="G327" s="4"/>
    </row>
    <row r="328" spans="1:10" s="1" customFormat="1" ht="12.75" customHeight="1">
      <c r="A328" s="297"/>
      <c r="B328" s="203"/>
      <c r="C328" s="199"/>
      <c r="D328" s="200"/>
      <c r="E328" s="204"/>
      <c r="F328" s="167">
        <f>E328-D328+F327</f>
        <v>0</v>
      </c>
      <c r="G328" s="4"/>
    </row>
    <row r="329" spans="1:10" ht="12.75" customHeight="1">
      <c r="A329" s="297"/>
      <c r="B329" s="203"/>
      <c r="C329" s="199"/>
      <c r="D329" s="200"/>
      <c r="E329" s="201"/>
      <c r="F329" s="167">
        <f>E329-D329+F328</f>
        <v>0</v>
      </c>
      <c r="J329" s="299"/>
    </row>
    <row r="330" spans="1:10" ht="12.75" customHeight="1">
      <c r="A330" s="297"/>
      <c r="B330" s="203"/>
      <c r="C330" s="199"/>
      <c r="D330" s="200"/>
      <c r="E330" s="201"/>
      <c r="F330" s="167">
        <f>E330-D330+F329</f>
        <v>0</v>
      </c>
      <c r="J330" s="299"/>
    </row>
    <row r="331" spans="1:10" s="13" customFormat="1">
      <c r="A331" s="298"/>
      <c r="B331" s="36" t="s">
        <v>15</v>
      </c>
      <c r="C331" s="37"/>
      <c r="D331" s="168">
        <f>SUM(D327:D330)</f>
        <v>0</v>
      </c>
      <c r="E331" s="169">
        <f>SUM(E327:E330)</f>
        <v>0</v>
      </c>
      <c r="F331" s="167"/>
      <c r="G331" s="3"/>
    </row>
    <row r="332" spans="1:10" s="13" customFormat="1">
      <c r="A332" s="33"/>
      <c r="B332" s="34"/>
      <c r="C332" s="8"/>
      <c r="D332" s="171"/>
      <c r="E332" s="172"/>
      <c r="F332" s="175"/>
      <c r="G332" s="3"/>
    </row>
    <row r="333" spans="1:10" s="13" customFormat="1">
      <c r="A333" s="33"/>
      <c r="B333" s="34"/>
      <c r="C333" s="8"/>
      <c r="D333" s="171"/>
      <c r="E333" s="172"/>
      <c r="F333" s="175"/>
      <c r="G333" s="3"/>
    </row>
    <row r="334" spans="1:10" s="13" customFormat="1" ht="15.75">
      <c r="A334" s="295">
        <f>'Chart of Accounts'!A51</f>
        <v>2071</v>
      </c>
      <c r="B334" s="295" t="str">
        <f>'Chart of Accounts'!B51</f>
        <v>Unassigned</v>
      </c>
      <c r="C334" s="8"/>
      <c r="D334" s="171"/>
      <c r="E334" s="172"/>
      <c r="F334" s="175"/>
      <c r="G334" s="3"/>
    </row>
    <row r="335" spans="1:10" s="13" customFormat="1">
      <c r="A335" s="296"/>
      <c r="B335" s="86" t="s">
        <v>14</v>
      </c>
      <c r="C335" s="27"/>
      <c r="D335" s="176"/>
      <c r="E335" s="177"/>
      <c r="F335" s="178">
        <f>F330</f>
        <v>0</v>
      </c>
      <c r="G335" s="3"/>
    </row>
    <row r="336" spans="1:10" s="13" customFormat="1">
      <c r="A336" s="297"/>
      <c r="B336" s="203"/>
      <c r="C336" s="199"/>
      <c r="D336" s="200"/>
      <c r="E336" s="204"/>
      <c r="F336" s="167">
        <f>E336-D336+F335</f>
        <v>0</v>
      </c>
      <c r="G336" s="3"/>
    </row>
    <row r="337" spans="1:7" s="13" customFormat="1">
      <c r="A337" s="297"/>
      <c r="B337" s="203"/>
      <c r="C337" s="199"/>
      <c r="D337" s="200"/>
      <c r="E337" s="204"/>
      <c r="F337" s="167">
        <f>E337-D337+F336</f>
        <v>0</v>
      </c>
      <c r="G337" s="3"/>
    </row>
    <row r="338" spans="1:7" s="13" customFormat="1">
      <c r="A338" s="297"/>
      <c r="B338" s="203"/>
      <c r="C338" s="199"/>
      <c r="D338" s="200"/>
      <c r="E338" s="201"/>
      <c r="F338" s="167">
        <f>E338-D338+F337</f>
        <v>0</v>
      </c>
      <c r="G338" s="3"/>
    </row>
    <row r="339" spans="1:7" s="13" customFormat="1">
      <c r="A339" s="297"/>
      <c r="B339" s="203"/>
      <c r="C339" s="199"/>
      <c r="D339" s="200"/>
      <c r="E339" s="201"/>
      <c r="F339" s="167">
        <f>E339-D339+F338</f>
        <v>0</v>
      </c>
      <c r="G339" s="3"/>
    </row>
    <row r="340" spans="1:7" s="13" customFormat="1">
      <c r="A340" s="298"/>
      <c r="B340" s="36" t="s">
        <v>15</v>
      </c>
      <c r="C340" s="37"/>
      <c r="D340" s="168">
        <f>SUM(D336:D339)</f>
        <v>0</v>
      </c>
      <c r="E340" s="169">
        <f>SUM(E336:E339)</f>
        <v>0</v>
      </c>
      <c r="F340" s="167"/>
      <c r="G340" s="3"/>
    </row>
    <row r="341" spans="1:7" s="13" customFormat="1">
      <c r="A341" s="33"/>
      <c r="B341" s="34"/>
      <c r="C341" s="8"/>
      <c r="D341" s="171"/>
      <c r="E341" s="172"/>
      <c r="F341" s="175"/>
      <c r="G341" s="3"/>
    </row>
    <row r="342" spans="1:7">
      <c r="A342" s="90"/>
      <c r="B342" s="5"/>
      <c r="C342" s="8"/>
      <c r="D342" s="173"/>
      <c r="E342" s="174"/>
      <c r="F342" s="175"/>
    </row>
    <row r="343" spans="1:7" ht="15">
      <c r="A343" s="90"/>
      <c r="B343" s="44" t="s">
        <v>16</v>
      </c>
      <c r="C343" s="41"/>
      <c r="D343" s="179" t="s">
        <v>78</v>
      </c>
      <c r="E343" s="170" t="s">
        <v>79</v>
      </c>
      <c r="F343" s="180">
        <f>F10</f>
        <v>0</v>
      </c>
    </row>
    <row r="344" spans="1:7" s="1" customFormat="1" ht="18" customHeight="1">
      <c r="A344" s="91"/>
      <c r="B344" s="44" t="s">
        <v>80</v>
      </c>
      <c r="C344" s="43"/>
      <c r="D344" s="181">
        <f>D16+D25+D34+D43+D52+D61+D70+D79+D88+D97+D106+D115+D124+D133+D142+D151+D160+D169+D178+D187+D196+D205+D214+D223+D232+D241+D250+D259+D268+D277+D286+D295+D304+D313+D322+D331</f>
        <v>0</v>
      </c>
      <c r="E344" s="181">
        <f>E16+E25+E34+E43+E52+E61+E70+E79+E88+E97+E106+E115+E124+E133+E142+E151+E160+E169+E178+E187+E196+E205+E214+E223+E232+E241+E250+E259+E268+E277+E286+E295+E304+E313+E322+E331</f>
        <v>0</v>
      </c>
      <c r="F344" s="182"/>
      <c r="G344" s="4"/>
    </row>
    <row r="345" spans="1:7" s="1" customFormat="1" ht="17.25" customHeight="1">
      <c r="A345" s="91"/>
      <c r="B345" s="44"/>
      <c r="C345" s="43"/>
      <c r="D345" s="181"/>
      <c r="E345" s="180"/>
      <c r="F345" s="182"/>
      <c r="G345" s="4"/>
    </row>
    <row r="346" spans="1:7" s="1" customFormat="1" ht="17.25" customHeight="1">
      <c r="A346" s="91"/>
      <c r="B346" s="44" t="s">
        <v>17</v>
      </c>
      <c r="C346" s="43"/>
      <c r="D346" s="183"/>
      <c r="E346" s="166"/>
      <c r="F346" s="184">
        <f>F343-D344+E344</f>
        <v>0</v>
      </c>
      <c r="G346" s="4"/>
    </row>
    <row r="347" spans="1:7" s="1" customFormat="1" ht="17.25" customHeight="1">
      <c r="A347" s="2"/>
      <c r="B347" s="2"/>
      <c r="C347" s="4"/>
      <c r="D347" s="2"/>
      <c r="E347" s="2"/>
      <c r="F347" s="2"/>
      <c r="G347" s="4"/>
    </row>
    <row r="348" spans="1:7" s="1" customFormat="1" ht="17.25" customHeight="1">
      <c r="A348"/>
      <c r="B348"/>
      <c r="D348"/>
      <c r="E348" s="6"/>
      <c r="F348"/>
      <c r="G348" s="4"/>
    </row>
    <row r="349" spans="1:7" s="1" customFormat="1" ht="17.25" customHeight="1">
      <c r="A349"/>
      <c r="B349"/>
      <c r="D349"/>
      <c r="E349"/>
      <c r="F349" s="7"/>
      <c r="G349" s="4"/>
    </row>
    <row r="350" spans="1:7" s="1" customFormat="1" ht="17.25" customHeight="1">
      <c r="A350"/>
      <c r="B350"/>
      <c r="D350"/>
      <c r="E350"/>
      <c r="F350"/>
      <c r="G350" s="4"/>
    </row>
    <row r="351" spans="1:7" s="1" customFormat="1" ht="17.25" customHeight="1">
      <c r="G351" s="4"/>
    </row>
    <row r="352" spans="1:7" s="1" customFormat="1" ht="17.25" customHeight="1">
      <c r="G352" s="4"/>
    </row>
    <row r="353" spans="7:7" s="1" customFormat="1" ht="17.25" customHeight="1">
      <c r="G353" s="4"/>
    </row>
    <row r="354" spans="7:7" s="1" customFormat="1" ht="17.25" customHeight="1">
      <c r="G354" s="4"/>
    </row>
    <row r="355" spans="7:7" s="1" customFormat="1" ht="17.25" customHeight="1">
      <c r="G355" s="4"/>
    </row>
    <row r="356" spans="7:7" s="1" customFormat="1" ht="17.25" customHeight="1">
      <c r="G356" s="4"/>
    </row>
    <row r="357" spans="7:7" s="1" customFormat="1" ht="17.25" customHeight="1">
      <c r="G357" s="4"/>
    </row>
    <row r="358" spans="7:7" s="1" customFormat="1" ht="17.25" customHeight="1">
      <c r="G358" s="4"/>
    </row>
    <row r="359" spans="7:7" s="1" customFormat="1" ht="17.25" customHeight="1">
      <c r="G359" s="4"/>
    </row>
    <row r="360" spans="7:7" s="1" customFormat="1" ht="17.25" customHeight="1">
      <c r="G360" s="4"/>
    </row>
    <row r="361" spans="7:7" s="1" customFormat="1" ht="17.25" customHeight="1">
      <c r="G361" s="4"/>
    </row>
    <row r="362" spans="7:7" s="1" customFormat="1" ht="17.25" customHeight="1">
      <c r="G362" s="4"/>
    </row>
    <row r="363" spans="7:7" s="1" customFormat="1" ht="17.25" customHeight="1">
      <c r="G363" s="4"/>
    </row>
    <row r="364" spans="7:7" s="1" customFormat="1" ht="17.25" customHeight="1">
      <c r="G364" s="4"/>
    </row>
    <row r="365" spans="7:7" s="1" customFormat="1" ht="17.25" customHeight="1">
      <c r="G365" s="4"/>
    </row>
    <row r="366" spans="7:7" s="1" customFormat="1" ht="17.25" customHeight="1">
      <c r="G366" s="4"/>
    </row>
    <row r="367" spans="7:7" s="1" customFormat="1" ht="17.25" customHeight="1">
      <c r="G367" s="4"/>
    </row>
    <row r="368" spans="7:7" s="1" customFormat="1" ht="17.25" customHeight="1">
      <c r="G368" s="4"/>
    </row>
    <row r="369" spans="7:7" s="1" customFormat="1" ht="17.25" customHeight="1">
      <c r="G369" s="4"/>
    </row>
    <row r="370" spans="7:7" s="1" customFormat="1" ht="17.25" customHeight="1">
      <c r="G370" s="4"/>
    </row>
    <row r="371" spans="7:7" s="1" customFormat="1" ht="17.25" customHeight="1">
      <c r="G371" s="4"/>
    </row>
    <row r="372" spans="7:7" s="1" customFormat="1" ht="17.25" customHeight="1">
      <c r="G372" s="4"/>
    </row>
    <row r="373" spans="7:7" s="1" customFormat="1" ht="17.25" customHeight="1">
      <c r="G373" s="4"/>
    </row>
    <row r="374" spans="7:7" s="1" customFormat="1" ht="17.25" customHeight="1">
      <c r="G374" s="4"/>
    </row>
    <row r="375" spans="7:7" s="1" customFormat="1" ht="17.25" customHeight="1">
      <c r="G375" s="4"/>
    </row>
    <row r="376" spans="7:7" s="1" customFormat="1" ht="17.25" customHeight="1">
      <c r="G376" s="4"/>
    </row>
    <row r="377" spans="7:7" s="1" customFormat="1" ht="17.25" customHeight="1">
      <c r="G377" s="4"/>
    </row>
    <row r="378" spans="7:7" s="1" customFormat="1" ht="17.25" customHeight="1">
      <c r="G378" s="4"/>
    </row>
    <row r="379" spans="7:7" s="1" customFormat="1">
      <c r="G379" s="4"/>
    </row>
    <row r="380" spans="7:7" s="1" customFormat="1">
      <c r="G380" s="4"/>
    </row>
    <row r="381" spans="7:7" s="1" customFormat="1">
      <c r="G381" s="4"/>
    </row>
    <row r="382" spans="7:7" s="1" customFormat="1">
      <c r="G382" s="4"/>
    </row>
    <row r="383" spans="7:7" s="1" customFormat="1">
      <c r="G383" s="4"/>
    </row>
    <row r="384" spans="7:7" s="1" customFormat="1">
      <c r="G384" s="4"/>
    </row>
    <row r="385" spans="7:7" s="1" customFormat="1">
      <c r="G385" s="4"/>
    </row>
  </sheetData>
  <sheetProtection sheet="1" objects="1" scenarios="1"/>
  <mergeCells count="6">
    <mergeCell ref="D9:E9"/>
    <mergeCell ref="A1:F1"/>
    <mergeCell ref="A2:F2"/>
    <mergeCell ref="A3:F3"/>
    <mergeCell ref="A4:F4"/>
    <mergeCell ref="D5:E5"/>
  </mergeCells>
  <printOptions gridLines="1"/>
  <pageMargins left="0.75" right="0.75" top="1" bottom="0.5" header="0.5" footer="0.5"/>
  <pageSetup scale="42" fitToHeight="4" orientation="landscape" horizontalDpi="4294967293"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499984740745262"/>
    <pageSetUpPr fitToPage="1"/>
  </sheetPr>
  <dimension ref="A1:M60"/>
  <sheetViews>
    <sheetView zoomScaleNormal="100" workbookViewId="0">
      <selection activeCell="E23" sqref="E23"/>
    </sheetView>
  </sheetViews>
  <sheetFormatPr defaultRowHeight="12.75"/>
  <cols>
    <col min="1" max="1" width="4.42578125" customWidth="1"/>
    <col min="2" max="2" width="11.140625" customWidth="1"/>
    <col min="3" max="3" width="35.85546875" customWidth="1"/>
    <col min="4" max="4" width="3" customWidth="1"/>
    <col min="5" max="5" width="15.28515625" customWidth="1"/>
    <col min="6" max="6" width="3" customWidth="1"/>
    <col min="7" max="7" width="19.7109375" customWidth="1"/>
  </cols>
  <sheetData>
    <row r="1" spans="1:13">
      <c r="A1" s="72"/>
      <c r="B1" s="72"/>
      <c r="C1" s="72"/>
      <c r="D1" s="72"/>
      <c r="E1" s="72"/>
      <c r="F1" s="72"/>
      <c r="G1" s="72"/>
    </row>
    <row r="2" spans="1:13" ht="22.5">
      <c r="A2" s="304" t="str">
        <f>'Chart of Accounts'!A1:B1</f>
        <v>Name</v>
      </c>
      <c r="B2" s="304"/>
      <c r="C2" s="304"/>
      <c r="D2" s="304"/>
      <c r="E2" s="304"/>
      <c r="F2" s="304"/>
      <c r="G2" s="304"/>
    </row>
    <row r="3" spans="1:13" ht="20.25">
      <c r="A3" s="305" t="s">
        <v>23</v>
      </c>
      <c r="B3" s="305"/>
      <c r="C3" s="305"/>
      <c r="D3" s="305"/>
      <c r="E3" s="305"/>
      <c r="F3" s="305"/>
      <c r="G3" s="305"/>
    </row>
    <row r="4" spans="1:13" ht="18">
      <c r="A4" s="306" t="s">
        <v>47</v>
      </c>
      <c r="B4" s="306"/>
      <c r="C4" s="306"/>
      <c r="D4" s="306"/>
      <c r="E4" s="306"/>
      <c r="F4" s="306"/>
      <c r="G4" s="306"/>
    </row>
    <row r="5" spans="1:13" ht="13.5" thickBot="1">
      <c r="A5" s="72"/>
      <c r="B5" s="72"/>
      <c r="C5" s="72"/>
      <c r="D5" s="72"/>
      <c r="E5" s="72"/>
      <c r="F5" s="72"/>
      <c r="G5" s="72"/>
    </row>
    <row r="6" spans="1:13" ht="13.5" thickTop="1">
      <c r="A6" s="124"/>
      <c r="B6" s="125"/>
      <c r="C6" s="125"/>
      <c r="D6" s="125"/>
      <c r="E6" s="125"/>
      <c r="F6" s="125"/>
      <c r="G6" s="126"/>
    </row>
    <row r="7" spans="1:13" ht="13.5" thickBot="1">
      <c r="A7" s="127"/>
      <c r="B7" s="2"/>
      <c r="C7" s="2"/>
      <c r="D7" s="2"/>
      <c r="E7" s="2"/>
      <c r="F7" s="2"/>
      <c r="G7" s="128"/>
    </row>
    <row r="8" spans="1:13" ht="19.5" thickTop="1" thickBot="1">
      <c r="A8" s="127"/>
      <c r="B8" s="129" t="s">
        <v>25</v>
      </c>
      <c r="C8" s="130"/>
      <c r="D8" s="130"/>
      <c r="E8" s="131"/>
      <c r="F8" s="2"/>
      <c r="G8" s="186">
        <f>'P&amp;L Apr (2)'!G55</f>
        <v>0</v>
      </c>
    </row>
    <row r="9" spans="1:13" ht="18.75" thickTop="1">
      <c r="A9" s="127"/>
      <c r="B9" s="2"/>
      <c r="C9" s="130"/>
      <c r="D9" s="130"/>
      <c r="E9" s="132"/>
      <c r="F9" s="2"/>
      <c r="G9" s="128"/>
    </row>
    <row r="10" spans="1:13" ht="18">
      <c r="A10" s="78"/>
      <c r="B10" s="138" t="s">
        <v>0</v>
      </c>
      <c r="C10" s="139"/>
      <c r="D10" s="138"/>
      <c r="E10" s="140"/>
      <c r="F10" s="139"/>
      <c r="G10" s="79"/>
    </row>
    <row r="11" spans="1:13" ht="14.25">
      <c r="A11" s="78"/>
      <c r="B11" s="141">
        <f>'Chart of Accounts'!A6</f>
        <v>1001</v>
      </c>
      <c r="C11" s="141" t="str">
        <f>'Chart of Accounts'!B6</f>
        <v>Offering / Tithe</v>
      </c>
      <c r="D11" s="142"/>
      <c r="E11" s="143">
        <f>'GL-May (2)'!E16-'GL-May (2)'!D16</f>
        <v>0</v>
      </c>
      <c r="F11" s="142"/>
      <c r="G11" s="94"/>
    </row>
    <row r="12" spans="1:13" ht="15">
      <c r="A12" s="78"/>
      <c r="B12" s="141">
        <f>'Chart of Accounts'!A7</f>
        <v>1002</v>
      </c>
      <c r="C12" s="141" t="str">
        <f>'Chart of Accounts'!B7</f>
        <v>ABC Missions Support</v>
      </c>
      <c r="D12" s="142"/>
      <c r="E12" s="143">
        <f>'GL-May (2)'!E25-'GL-May (2)'!D25</f>
        <v>0</v>
      </c>
      <c r="F12" s="142"/>
      <c r="G12" s="94"/>
      <c r="M12" s="48"/>
    </row>
    <row r="13" spans="1:13" ht="14.25">
      <c r="A13" s="78"/>
      <c r="B13" s="141">
        <f>'Chart of Accounts'!A8</f>
        <v>1003</v>
      </c>
      <c r="C13" s="141" t="str">
        <f>'Chart of Accounts'!B8</f>
        <v>XYZ Missions Support</v>
      </c>
      <c r="D13" s="142"/>
      <c r="E13" s="143">
        <f>'GL-May (2)'!E34-'GL-May (2)'!D34</f>
        <v>0</v>
      </c>
      <c r="F13" s="142"/>
      <c r="G13" s="94"/>
    </row>
    <row r="14" spans="1:13" ht="14.25">
      <c r="A14" s="78"/>
      <c r="B14" s="141">
        <f>'Chart of Accounts'!A9</f>
        <v>1004</v>
      </c>
      <c r="C14" s="141" t="str">
        <f>'Chart of Accounts'!B9</f>
        <v>TLC  Support</v>
      </c>
      <c r="D14" s="142"/>
      <c r="E14" s="143">
        <f>'GL-May (2)'!E43-'GL-May (2)'!D43</f>
        <v>0</v>
      </c>
      <c r="F14" s="142"/>
      <c r="G14" s="94"/>
    </row>
    <row r="15" spans="1:13" ht="14.25">
      <c r="A15" s="78"/>
      <c r="B15" s="141">
        <f>'Chart of Accounts'!A10</f>
        <v>1005</v>
      </c>
      <c r="C15" s="141" t="str">
        <f>'Chart of Accounts'!B10</f>
        <v>MMM Support</v>
      </c>
      <c r="D15" s="142"/>
      <c r="E15" s="143">
        <f>'GL-May (2)'!E52-'GL-May (2)'!D52</f>
        <v>0</v>
      </c>
      <c r="F15" s="142"/>
      <c r="G15" s="94"/>
    </row>
    <row r="16" spans="1:13" ht="14.25">
      <c r="A16" s="78"/>
      <c r="B16" s="141">
        <f>'Chart of Accounts'!A11</f>
        <v>1006</v>
      </c>
      <c r="C16" s="141" t="str">
        <f>'Chart of Accounts'!B11</f>
        <v>Fundraising</v>
      </c>
      <c r="D16" s="142"/>
      <c r="E16" s="143">
        <f>'GL-May (2)'!E61-'GL-May (2)'!D61</f>
        <v>0</v>
      </c>
      <c r="F16" s="142"/>
      <c r="G16" s="94"/>
    </row>
    <row r="17" spans="1:7" ht="14.25">
      <c r="A17" s="78"/>
      <c r="B17" s="141">
        <f>'Chart of Accounts'!A12</f>
        <v>1007</v>
      </c>
      <c r="C17" s="141" t="str">
        <f>'Chart of Accounts'!B12</f>
        <v>Additional Support</v>
      </c>
      <c r="D17" s="142"/>
      <c r="E17" s="143">
        <f>'GL-May (2)'!E70-'GL-May (2)'!D70</f>
        <v>0</v>
      </c>
      <c r="F17" s="142"/>
      <c r="G17" s="94"/>
    </row>
    <row r="18" spans="1:7" ht="14.25">
      <c r="A18" s="78"/>
      <c r="B18" s="141">
        <f>'Chart of Accounts'!A13</f>
        <v>1008</v>
      </c>
      <c r="C18" s="141" t="str">
        <f>'Chart of Accounts'!B13</f>
        <v>Designated Gifts for Vans</v>
      </c>
      <c r="D18" s="142"/>
      <c r="E18" s="143">
        <f>'GL-May (2)'!E79-'GL-May (2)'!D79</f>
        <v>0</v>
      </c>
      <c r="F18" s="142"/>
      <c r="G18" s="94"/>
    </row>
    <row r="19" spans="1:7" ht="14.25">
      <c r="A19" s="78"/>
      <c r="B19" s="141">
        <f>'Chart of Accounts'!A14</f>
        <v>1009</v>
      </c>
      <c r="C19" s="141" t="str">
        <f>'Chart of Accounts'!B14</f>
        <v>Unassigned</v>
      </c>
      <c r="D19" s="142"/>
      <c r="E19" s="143">
        <f>'GL-May (2)'!E88-'GL-May (2)'!D88</f>
        <v>0</v>
      </c>
      <c r="F19" s="142"/>
      <c r="G19" s="94"/>
    </row>
    <row r="20" spans="1:7" ht="15.75">
      <c r="A20" s="78"/>
      <c r="B20" s="144"/>
      <c r="C20" s="145" t="s">
        <v>8</v>
      </c>
      <c r="D20" s="146"/>
      <c r="E20" s="147"/>
      <c r="F20" s="144"/>
      <c r="G20" s="148">
        <f>SUM(E11:E19)</f>
        <v>0</v>
      </c>
    </row>
    <row r="21" spans="1:7" ht="18.75">
      <c r="A21" s="78"/>
      <c r="B21" s="139"/>
      <c r="C21" s="149"/>
      <c r="D21" s="149"/>
      <c r="E21" s="150"/>
      <c r="F21" s="139"/>
      <c r="G21" s="151"/>
    </row>
    <row r="22" spans="1:7" ht="18">
      <c r="A22" s="78"/>
      <c r="B22" s="138" t="s">
        <v>7</v>
      </c>
      <c r="C22" s="139"/>
      <c r="D22" s="138"/>
      <c r="E22" s="140"/>
      <c r="F22" s="139"/>
      <c r="G22" s="151"/>
    </row>
    <row r="23" spans="1:7" ht="14.25">
      <c r="A23" s="78"/>
      <c r="B23" s="142">
        <f>'Chart of Accounts'!A18</f>
        <v>2001</v>
      </c>
      <c r="C23" s="142" t="str">
        <f>'Chart of Accounts'!B18</f>
        <v>Pastor Salary</v>
      </c>
      <c r="D23" s="152"/>
      <c r="E23" s="143">
        <f>'GL-May (2)'!D97-'GL-May (2)'!E97</f>
        <v>0</v>
      </c>
      <c r="F23" s="139"/>
      <c r="G23" s="151"/>
    </row>
    <row r="24" spans="1:7" ht="14.25">
      <c r="A24" s="78"/>
      <c r="B24" s="142">
        <f>'Chart of Accounts'!A19</f>
        <v>2002</v>
      </c>
      <c r="C24" s="142" t="str">
        <f>'Chart of Accounts'!B19</f>
        <v>Pastor Housing</v>
      </c>
      <c r="D24" s="152"/>
      <c r="E24" s="143">
        <f>'GL-May (2)'!D106-'GL-May (2)'!E106</f>
        <v>0</v>
      </c>
      <c r="F24" s="139"/>
      <c r="G24" s="151"/>
    </row>
    <row r="25" spans="1:7" ht="14.25">
      <c r="A25" s="78"/>
      <c r="B25" s="142">
        <f>'Chart of Accounts'!A20</f>
        <v>2003</v>
      </c>
      <c r="C25" s="142" t="str">
        <f>'Chart of Accounts'!B20</f>
        <v>Health Insurance</v>
      </c>
      <c r="D25" s="152"/>
      <c r="E25" s="143">
        <f>'GL-May (2)'!D115-'GL-May (2)'!E9124</f>
        <v>0</v>
      </c>
      <c r="F25" s="139"/>
      <c r="G25" s="151"/>
    </row>
    <row r="26" spans="1:7" ht="14.25">
      <c r="A26" s="78"/>
      <c r="B26" s="142">
        <f>'Chart of Accounts'!A21</f>
        <v>2004</v>
      </c>
      <c r="C26" s="142" t="str">
        <f>'Chart of Accounts'!B21</f>
        <v>Ministry Expenses</v>
      </c>
      <c r="D26" s="152"/>
      <c r="E26" s="143">
        <f>'GL-May (2)'!D124-'GL-May (2)'!E124</f>
        <v>0</v>
      </c>
      <c r="F26" s="139"/>
      <c r="G26" s="151"/>
    </row>
    <row r="27" spans="1:7" ht="14.25">
      <c r="A27" s="78"/>
      <c r="B27" s="142">
        <f>'Chart of Accounts'!A22</f>
        <v>2005</v>
      </c>
      <c r="C27" s="142" t="str">
        <f>'Chart of Accounts'!B22</f>
        <v>Music Staff</v>
      </c>
      <c r="D27" s="152"/>
      <c r="E27" s="143">
        <f>'GL-May (2)'!D133-'GL-May (2)'!E133</f>
        <v>0</v>
      </c>
      <c r="F27" s="139"/>
      <c r="G27" s="151"/>
    </row>
    <row r="28" spans="1:7" ht="14.25">
      <c r="A28" s="78"/>
      <c r="B28" s="142">
        <f>'Chart of Accounts'!A23</f>
        <v>2006</v>
      </c>
      <c r="C28" s="142" t="str">
        <f>'Chart of Accounts'!B23</f>
        <v>Music Materials</v>
      </c>
      <c r="D28" s="152"/>
      <c r="E28" s="143">
        <f>'GL-May (2)'!D142-'GL-May (2)'!E142</f>
        <v>0</v>
      </c>
      <c r="F28" s="139"/>
      <c r="G28" s="151"/>
    </row>
    <row r="29" spans="1:7" ht="14.25">
      <c r="A29" s="78"/>
      <c r="B29" s="142">
        <f>'Chart of Accounts'!A24</f>
        <v>2007</v>
      </c>
      <c r="C29" s="142" t="str">
        <f>'Chart of Accounts'!B24</f>
        <v>Audio Visual Equipment</v>
      </c>
      <c r="D29" s="152"/>
      <c r="E29" s="143">
        <f>'GL-May (2)'!D151-'GL-May (2)'!E151</f>
        <v>0</v>
      </c>
      <c r="F29" s="139"/>
      <c r="G29" s="151"/>
    </row>
    <row r="30" spans="1:7" ht="14.25">
      <c r="A30" s="78"/>
      <c r="B30" s="142">
        <f>'Chart of Accounts'!A25</f>
        <v>2008</v>
      </c>
      <c r="C30" s="142" t="str">
        <f>'Chart of Accounts'!B25</f>
        <v>Christian Education Materials</v>
      </c>
      <c r="D30" s="152"/>
      <c r="E30" s="143">
        <f>'GL-May (2)'!D160-'GL-May (2)'!E160</f>
        <v>0</v>
      </c>
      <c r="F30" s="139"/>
      <c r="G30" s="151"/>
    </row>
    <row r="31" spans="1:7" ht="14.25">
      <c r="A31" s="78"/>
      <c r="B31" s="142">
        <f>'Chart of Accounts'!A26</f>
        <v>2009</v>
      </c>
      <c r="C31" s="142" t="str">
        <f>'Chart of Accounts'!B26</f>
        <v>Books</v>
      </c>
      <c r="D31" s="152"/>
      <c r="E31" s="143">
        <f>'GL-May (2)'!D169-'GL-May (2)'!E169</f>
        <v>0</v>
      </c>
      <c r="F31" s="139"/>
      <c r="G31" s="151"/>
    </row>
    <row r="32" spans="1:7" ht="14.25">
      <c r="A32" s="78"/>
      <c r="B32" s="142">
        <f>'Chart of Accounts'!A28</f>
        <v>2011</v>
      </c>
      <c r="C32" s="142" t="str">
        <f>'Chart of Accounts'!B28</f>
        <v>Office Supplies, stationary, postage, misc.</v>
      </c>
      <c r="D32" s="152"/>
      <c r="E32" s="143">
        <f>'GL-May (2)'!D178-'GL-May (2)'!E178</f>
        <v>0</v>
      </c>
      <c r="F32" s="139"/>
      <c r="G32" s="151"/>
    </row>
    <row r="33" spans="1:7" ht="14.25">
      <c r="A33" s="78"/>
      <c r="B33" s="142">
        <f>'Chart of Accounts'!A29</f>
        <v>2012</v>
      </c>
      <c r="C33" s="142" t="str">
        <f>'Chart of Accounts'!B29</f>
        <v>Computer costs and supplies</v>
      </c>
      <c r="D33" s="152"/>
      <c r="E33" s="143">
        <f>'GL-May (2)'!D187-'GL-May (2)'!E187</f>
        <v>0</v>
      </c>
      <c r="F33" s="139"/>
      <c r="G33" s="151"/>
    </row>
    <row r="34" spans="1:7" ht="14.25">
      <c r="A34" s="78"/>
      <c r="B34" s="142">
        <f>'Chart of Accounts'!A30</f>
        <v>2013</v>
      </c>
      <c r="C34" s="142" t="str">
        <f>'Chart of Accounts'!B30</f>
        <v>Unassigned</v>
      </c>
      <c r="D34" s="152"/>
      <c r="E34" s="143">
        <f>'GL-May (2)'!D196-'GL-May (2)'!E196</f>
        <v>0</v>
      </c>
      <c r="F34" s="139"/>
      <c r="G34" s="151"/>
    </row>
    <row r="35" spans="1:7" ht="14.25">
      <c r="A35" s="78"/>
      <c r="B35" s="142">
        <f>'Chart of Accounts'!A32</f>
        <v>2021</v>
      </c>
      <c r="C35" s="142" t="str">
        <f>'Chart of Accounts'!B32</f>
        <v>Janitorial Supplies and Services</v>
      </c>
      <c r="D35" s="152"/>
      <c r="E35" s="143">
        <f>'GL-May (2)'!D205-'GL-May (2)'!E205</f>
        <v>0</v>
      </c>
      <c r="F35" s="139"/>
      <c r="G35" s="151"/>
    </row>
    <row r="36" spans="1:7" ht="14.25">
      <c r="A36" s="78"/>
      <c r="B36" s="142">
        <f>'Chart of Accounts'!A33</f>
        <v>2022</v>
      </c>
      <c r="C36" s="142" t="str">
        <f>'Chart of Accounts'!B33</f>
        <v>Repair and Maintenance - (Non-Covenant)</v>
      </c>
      <c r="D36" s="152"/>
      <c r="E36" s="143">
        <f>'GL-May (2)'!D214-'GL-May (2)'!E214</f>
        <v>0</v>
      </c>
      <c r="F36" s="139"/>
      <c r="G36" s="151"/>
    </row>
    <row r="37" spans="1:7" ht="14.25">
      <c r="A37" s="78"/>
      <c r="B37" s="142">
        <f>'Chart of Accounts'!A34</f>
        <v>2023</v>
      </c>
      <c r="C37" s="142" t="str">
        <f>'Chart of Accounts'!B34</f>
        <v>Insurance - Liability</v>
      </c>
      <c r="D37" s="152"/>
      <c r="E37" s="143">
        <f>'GL-May (2)'!D223-'GL-May (2)'!E223</f>
        <v>0</v>
      </c>
      <c r="F37" s="139"/>
      <c r="G37" s="151"/>
    </row>
    <row r="38" spans="1:7" ht="14.25">
      <c r="A38" s="78"/>
      <c r="B38" s="142">
        <f>'Chart of Accounts'!A35</f>
        <v>2024</v>
      </c>
      <c r="C38" s="142" t="str">
        <f>'Chart of Accounts'!B35</f>
        <v>Use Agreement (Utilities &amp; Maint. Reserve)</v>
      </c>
      <c r="D38" s="152"/>
      <c r="E38" s="143">
        <f>'GL-May (2)'!D232-'GL-May (2)'!E232</f>
        <v>0</v>
      </c>
      <c r="F38" s="139"/>
      <c r="G38" s="151"/>
    </row>
    <row r="39" spans="1:7" ht="14.25">
      <c r="A39" s="78"/>
      <c r="B39" s="142">
        <f>'Chart of Accounts'!A36</f>
        <v>2025</v>
      </c>
      <c r="C39" s="142" t="str">
        <f>'Chart of Accounts'!B36</f>
        <v>Landscape</v>
      </c>
      <c r="D39" s="152"/>
      <c r="E39" s="143">
        <f>'GL-May (2)'!D241-'GL-May (2)'!E241</f>
        <v>0</v>
      </c>
      <c r="F39" s="139"/>
      <c r="G39" s="151"/>
    </row>
    <row r="40" spans="1:7" ht="14.25">
      <c r="A40" s="78"/>
      <c r="B40" s="142">
        <f>'Chart of Accounts'!A37</f>
        <v>2026</v>
      </c>
      <c r="C40" s="142" t="str">
        <f>'Chart of Accounts'!B37</f>
        <v>A/C Maintenance</v>
      </c>
      <c r="D40" s="152"/>
      <c r="E40" s="143">
        <f>'GL-May (2)'!D250-'GL-May (2)'!E250</f>
        <v>0</v>
      </c>
      <c r="F40" s="139"/>
      <c r="G40" s="151"/>
    </row>
    <row r="41" spans="1:7" ht="14.25">
      <c r="A41" s="78"/>
      <c r="B41" s="142">
        <f>'Chart of Accounts'!A38</f>
        <v>2027</v>
      </c>
      <c r="C41" s="142" t="str">
        <f>'Chart of Accounts'!B38</f>
        <v>PLayground</v>
      </c>
      <c r="D41" s="152"/>
      <c r="E41" s="143">
        <f>'GL-May (2)'!D259-'GL-May (2)'!E259</f>
        <v>0</v>
      </c>
      <c r="F41" s="139"/>
      <c r="G41" s="151"/>
    </row>
    <row r="42" spans="1:7" ht="14.25">
      <c r="A42" s="78"/>
      <c r="B42" s="142">
        <f>'Chart of Accounts'!A40</f>
        <v>2031</v>
      </c>
      <c r="C42" s="142" t="str">
        <f>'Chart of Accounts'!B40</f>
        <v>Food &amp; Entertainment</v>
      </c>
      <c r="D42" s="152"/>
      <c r="E42" s="143">
        <f>'GL-May (2)'!D268-'GL-May (2)'!E268</f>
        <v>0</v>
      </c>
      <c r="F42" s="139"/>
      <c r="G42" s="151"/>
    </row>
    <row r="43" spans="1:7" ht="14.25">
      <c r="A43" s="78"/>
      <c r="B43" s="142">
        <f>'Chart of Accounts'!A41</f>
        <v>2032</v>
      </c>
      <c r="C43" s="142" t="str">
        <f>'Chart of Accounts'!B41</f>
        <v>Soft Goods</v>
      </c>
      <c r="D43" s="152"/>
      <c r="E43" s="143">
        <f>'GL-May (2)'!D277-'GL-May (2)'!E277</f>
        <v>0</v>
      </c>
      <c r="F43" s="139"/>
      <c r="G43" s="151"/>
    </row>
    <row r="44" spans="1:7" ht="14.25">
      <c r="A44" s="78"/>
      <c r="B44" s="142">
        <f>'Chart of Accounts'!A43</f>
        <v>2041</v>
      </c>
      <c r="C44" s="142" t="str">
        <f>'Chart of Accounts'!B43</f>
        <v>Van Insurance</v>
      </c>
      <c r="D44" s="152"/>
      <c r="E44" s="143">
        <f>'GL-May (2)'!D286-'GL-May (2)'!E286</f>
        <v>0</v>
      </c>
      <c r="F44" s="139"/>
      <c r="G44" s="151"/>
    </row>
    <row r="45" spans="1:7" ht="14.25">
      <c r="A45" s="78"/>
      <c r="B45" s="142">
        <f>'Chart of Accounts'!A44</f>
        <v>2042</v>
      </c>
      <c r="C45" s="142" t="str">
        <f>'Chart of Accounts'!B44</f>
        <v>Van Maintenance</v>
      </c>
      <c r="D45" s="152"/>
      <c r="E45" s="143">
        <f>'GL-May (2)'!D295-'GL-May (2)'!E295</f>
        <v>0</v>
      </c>
      <c r="F45" s="139"/>
      <c r="G45" s="151"/>
    </row>
    <row r="46" spans="1:7" ht="14.25">
      <c r="A46" s="78"/>
      <c r="B46" s="142">
        <f>'Chart of Accounts'!A45</f>
        <v>2043</v>
      </c>
      <c r="C46" s="142" t="str">
        <f>'Chart of Accounts'!B45</f>
        <v>Van Gasoline</v>
      </c>
      <c r="D46" s="152"/>
      <c r="E46" s="143">
        <f>'GL-May (2)'!D304-'GL-May (2)'!E304</f>
        <v>0</v>
      </c>
      <c r="F46" s="139"/>
      <c r="G46" s="151"/>
    </row>
    <row r="47" spans="1:7" ht="14.25">
      <c r="A47" s="78"/>
      <c r="B47" s="142">
        <f>'Chart of Accounts'!A46</f>
        <v>2044</v>
      </c>
      <c r="C47" s="142" t="str">
        <f>'Chart of Accounts'!B46</f>
        <v xml:space="preserve">Purchase of Vans </v>
      </c>
      <c r="D47" s="152"/>
      <c r="E47" s="143">
        <f>'GL-May (2)'!D313-'GL-May (2)'!E313</f>
        <v>0</v>
      </c>
      <c r="F47" s="139"/>
      <c r="G47" s="151"/>
    </row>
    <row r="48" spans="1:7" ht="14.25">
      <c r="A48" s="78"/>
      <c r="B48" s="142">
        <f>'Chart of Accounts'!A48</f>
        <v>2051</v>
      </c>
      <c r="C48" s="142" t="str">
        <f>'Chart of Accounts'!B48</f>
        <v>Support of Missionaries</v>
      </c>
      <c r="D48" s="152"/>
      <c r="E48" s="143">
        <f>'GL-May (2)'!D322-'GL-May (2)'!E322</f>
        <v>0</v>
      </c>
      <c r="F48" s="139"/>
      <c r="G48" s="151"/>
    </row>
    <row r="49" spans="1:7" ht="14.25">
      <c r="A49" s="78"/>
      <c r="B49" s="142">
        <f>'Chart of Accounts'!A50</f>
        <v>2061</v>
      </c>
      <c r="C49" s="142" t="str">
        <f>'Chart of Accounts'!B50</f>
        <v>Miscellaneous</v>
      </c>
      <c r="D49" s="152"/>
      <c r="E49" s="143">
        <f>'GL-May (2)'!D331-'GL-May (2)'!E331</f>
        <v>0</v>
      </c>
      <c r="F49" s="139"/>
      <c r="G49" s="151"/>
    </row>
    <row r="50" spans="1:7" ht="14.25">
      <c r="A50" s="78"/>
      <c r="B50" s="142">
        <f>'Chart of Accounts'!A51</f>
        <v>2071</v>
      </c>
      <c r="C50" s="142" t="str">
        <f>'Chart of Accounts'!B51</f>
        <v>Unassigned</v>
      </c>
      <c r="D50" s="152"/>
      <c r="E50" s="143">
        <f>'GL-May (2)'!D340-'GL-May (2)'!E340</f>
        <v>0</v>
      </c>
      <c r="F50" s="139"/>
      <c r="G50" s="151"/>
    </row>
    <row r="51" spans="1:7" ht="15.75">
      <c r="A51" s="78"/>
      <c r="B51" s="144"/>
      <c r="C51" s="145" t="s">
        <v>9</v>
      </c>
      <c r="D51" s="146"/>
      <c r="E51" s="147"/>
      <c r="F51" s="144"/>
      <c r="G51" s="148">
        <f>SUM(E23:E50)</f>
        <v>0</v>
      </c>
    </row>
    <row r="52" spans="1:7" ht="18">
      <c r="A52" s="78"/>
      <c r="B52" s="139"/>
      <c r="C52" s="153"/>
      <c r="D52" s="154"/>
      <c r="E52" s="155"/>
      <c r="F52" s="139"/>
      <c r="G52" s="151"/>
    </row>
    <row r="53" spans="1:7" ht="15.75">
      <c r="A53" s="78"/>
      <c r="B53" s="156" t="s">
        <v>82</v>
      </c>
      <c r="C53" s="157"/>
      <c r="D53" s="158"/>
      <c r="E53" s="159"/>
      <c r="F53" s="157"/>
      <c r="G53" s="160">
        <f>G20-G51</f>
        <v>0</v>
      </c>
    </row>
    <row r="54" spans="1:7" ht="18">
      <c r="A54" s="78"/>
      <c r="B54" s="139"/>
      <c r="C54" s="161"/>
      <c r="D54" s="161"/>
      <c r="E54" s="162"/>
      <c r="F54" s="139"/>
      <c r="G54" s="151"/>
    </row>
    <row r="55" spans="1:7" ht="15.75">
      <c r="A55" s="78"/>
      <c r="B55" s="163" t="s">
        <v>26</v>
      </c>
      <c r="C55" s="163"/>
      <c r="D55" s="163"/>
      <c r="E55" s="164"/>
      <c r="F55" s="163"/>
      <c r="G55" s="165">
        <f>G8+G53</f>
        <v>0</v>
      </c>
    </row>
    <row r="56" spans="1:7" ht="18.75" thickBot="1">
      <c r="A56" s="133"/>
      <c r="B56" s="134"/>
      <c r="C56" s="135"/>
      <c r="D56" s="135"/>
      <c r="E56" s="136"/>
      <c r="F56" s="134"/>
      <c r="G56" s="137"/>
    </row>
    <row r="57" spans="1:7" ht="18.75" thickTop="1">
      <c r="C57" s="16"/>
      <c r="D57" s="16"/>
      <c r="E57" s="18"/>
    </row>
    <row r="58" spans="1:7" ht="18">
      <c r="C58" s="16"/>
      <c r="D58" s="16"/>
      <c r="E58" s="18"/>
    </row>
    <row r="59" spans="1:7" ht="18">
      <c r="C59" s="16"/>
      <c r="D59" s="16"/>
      <c r="E59" s="17"/>
    </row>
    <row r="60" spans="1:7" ht="18">
      <c r="C60" s="15"/>
      <c r="D60" s="16"/>
      <c r="E60" s="12"/>
    </row>
  </sheetData>
  <sheetProtection sheet="1"/>
  <mergeCells count="3">
    <mergeCell ref="A2:G2"/>
    <mergeCell ref="A3:G3"/>
    <mergeCell ref="A4:G4"/>
  </mergeCells>
  <pageMargins left="0.75" right="0.75" top="1" bottom="1" header="0.5" footer="0.5"/>
  <pageSetup scale="78" orientation="portrait" horizontalDpi="4294967293"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G385"/>
  <sheetViews>
    <sheetView zoomScaleNormal="100" workbookViewId="0">
      <selection activeCell="L20" sqref="L20"/>
    </sheetView>
  </sheetViews>
  <sheetFormatPr defaultRowHeight="12.75"/>
  <cols>
    <col min="1" max="1" width="8.140625" bestFit="1" customWidth="1"/>
    <col min="2" max="2" width="32.140625" customWidth="1"/>
    <col min="3" max="3" width="9" style="1" customWidth="1"/>
    <col min="4" max="5" width="15.7109375" customWidth="1"/>
    <col min="6" max="6" width="14.28515625" customWidth="1"/>
    <col min="7" max="7" width="6" style="2" customWidth="1"/>
  </cols>
  <sheetData>
    <row r="1" spans="1:6" ht="23.25">
      <c r="A1" s="317" t="str">
        <f>'Chart of Accounts'!A1:B1</f>
        <v>Name</v>
      </c>
      <c r="B1" s="318"/>
      <c r="C1" s="318"/>
      <c r="D1" s="318"/>
      <c r="E1" s="318"/>
      <c r="F1" s="319"/>
    </row>
    <row r="2" spans="1:6" ht="18">
      <c r="A2" s="320" t="s">
        <v>1</v>
      </c>
      <c r="B2" s="321"/>
      <c r="C2" s="321"/>
      <c r="D2" s="321"/>
      <c r="E2" s="321"/>
      <c r="F2" s="322"/>
    </row>
    <row r="3" spans="1:6" ht="18">
      <c r="A3" s="323" t="s">
        <v>48</v>
      </c>
      <c r="B3" s="324"/>
      <c r="C3" s="324"/>
      <c r="D3" s="324"/>
      <c r="E3" s="324"/>
      <c r="F3" s="325"/>
    </row>
    <row r="4" spans="1:6" ht="18.75" thickBot="1">
      <c r="A4" s="323"/>
      <c r="B4" s="324"/>
      <c r="C4" s="324"/>
      <c r="D4" s="324"/>
      <c r="E4" s="324"/>
      <c r="F4" s="325"/>
    </row>
    <row r="5" spans="1:6" ht="15.75">
      <c r="A5" s="81"/>
      <c r="B5" s="82"/>
      <c r="C5" s="83"/>
      <c r="D5" s="326"/>
      <c r="E5" s="326"/>
      <c r="F5" s="84"/>
    </row>
    <row r="6" spans="1:6" ht="38.25">
      <c r="A6" s="123" t="s">
        <v>81</v>
      </c>
      <c r="B6" s="25" t="s">
        <v>2</v>
      </c>
      <c r="C6" s="25" t="s">
        <v>6</v>
      </c>
      <c r="D6" s="25" t="s">
        <v>3</v>
      </c>
      <c r="E6" s="25" t="s">
        <v>4</v>
      </c>
      <c r="F6" s="25" t="s">
        <v>5</v>
      </c>
    </row>
    <row r="7" spans="1:6" ht="16.5" thickBot="1">
      <c r="A7" s="85"/>
      <c r="B7" s="19"/>
      <c r="C7" s="14"/>
      <c r="D7" s="9" t="s">
        <v>18</v>
      </c>
      <c r="E7" s="9" t="s">
        <v>19</v>
      </c>
      <c r="F7" s="29"/>
    </row>
    <row r="8" spans="1:6" ht="17.25" thickTop="1" thickBot="1">
      <c r="A8" s="25"/>
      <c r="B8" s="19"/>
      <c r="C8" s="14"/>
      <c r="D8" s="9"/>
      <c r="E8" s="10"/>
      <c r="F8" s="119"/>
    </row>
    <row r="9" spans="1:6" ht="16.5" thickTop="1">
      <c r="A9" s="100">
        <f>'Chart of Accounts'!A6</f>
        <v>1001</v>
      </c>
      <c r="B9" s="99" t="str">
        <f>'Chart of Accounts'!B6</f>
        <v>Offering / Tithe</v>
      </c>
      <c r="C9" s="14"/>
      <c r="D9" s="316"/>
      <c r="E9" s="316"/>
      <c r="F9" s="26"/>
    </row>
    <row r="10" spans="1:6">
      <c r="A10" s="30"/>
      <c r="B10" s="86" t="s">
        <v>14</v>
      </c>
      <c r="C10" s="27"/>
      <c r="D10" s="28"/>
      <c r="E10" s="28"/>
      <c r="F10" s="31">
        <f>'GL-Jan'!F346</f>
        <v>0</v>
      </c>
    </row>
    <row r="11" spans="1:6">
      <c r="A11" s="197"/>
      <c r="B11" s="198"/>
      <c r="C11" s="199"/>
      <c r="D11" s="200"/>
      <c r="E11" s="201"/>
      <c r="F11" s="167">
        <f>E11-D11+F10</f>
        <v>0</v>
      </c>
    </row>
    <row r="12" spans="1:6">
      <c r="A12" s="197"/>
      <c r="B12" s="198"/>
      <c r="C12" s="199"/>
      <c r="D12" s="200"/>
      <c r="E12" s="201"/>
      <c r="F12" s="167">
        <f>E12-D12+F11</f>
        <v>0</v>
      </c>
    </row>
    <row r="13" spans="1:6">
      <c r="A13" s="197"/>
      <c r="B13" s="198"/>
      <c r="C13" s="199"/>
      <c r="D13" s="200"/>
      <c r="E13" s="201"/>
      <c r="F13" s="167">
        <f>E13-D13+F12</f>
        <v>0</v>
      </c>
    </row>
    <row r="14" spans="1:6">
      <c r="A14" s="197"/>
      <c r="B14" s="202"/>
      <c r="C14" s="199"/>
      <c r="D14" s="200"/>
      <c r="E14" s="201"/>
      <c r="F14" s="167">
        <f>E14-D14+F13</f>
        <v>0</v>
      </c>
    </row>
    <row r="15" spans="1:6">
      <c r="A15" s="197"/>
      <c r="B15" s="203"/>
      <c r="C15" s="199"/>
      <c r="D15" s="200"/>
      <c r="E15" s="201"/>
      <c r="F15" s="167">
        <f>E15-D15+F14</f>
        <v>0</v>
      </c>
    </row>
    <row r="16" spans="1:6" ht="14.25">
      <c r="A16" s="35"/>
      <c r="B16" s="36" t="s">
        <v>15</v>
      </c>
      <c r="C16" s="37"/>
      <c r="D16" s="168">
        <f>SUM(D11:D15)</f>
        <v>0</v>
      </c>
      <c r="E16" s="169">
        <f>SUM(E11:E15)</f>
        <v>0</v>
      </c>
      <c r="F16" s="170"/>
    </row>
    <row r="17" spans="1:6">
      <c r="A17" s="87"/>
      <c r="B17" s="34"/>
      <c r="C17" s="8"/>
      <c r="D17" s="171"/>
      <c r="E17" s="172"/>
      <c r="F17" s="172"/>
    </row>
    <row r="18" spans="1:6">
      <c r="A18" s="87"/>
      <c r="B18" s="34"/>
      <c r="C18" s="8"/>
      <c r="D18" s="171"/>
      <c r="E18" s="172"/>
      <c r="F18" s="172"/>
    </row>
    <row r="19" spans="1:6" ht="18" customHeight="1">
      <c r="A19" s="105">
        <f>'Chart of Accounts'!A7</f>
        <v>1002</v>
      </c>
      <c r="B19" s="105" t="str">
        <f>'Chart of Accounts'!B7</f>
        <v>ABC Missions Support</v>
      </c>
      <c r="C19" s="8"/>
      <c r="D19" s="173"/>
      <c r="E19" s="174"/>
      <c r="F19" s="175"/>
    </row>
    <row r="20" spans="1:6" ht="18" customHeight="1">
      <c r="A20" s="106"/>
      <c r="B20" s="86" t="s">
        <v>14</v>
      </c>
      <c r="C20" s="27"/>
      <c r="D20" s="176"/>
      <c r="E20" s="177"/>
      <c r="F20" s="178">
        <f>F15</f>
        <v>0</v>
      </c>
    </row>
    <row r="21" spans="1:6">
      <c r="A21" s="197"/>
      <c r="B21" s="203"/>
      <c r="C21" s="199"/>
      <c r="D21" s="200"/>
      <c r="E21" s="201"/>
      <c r="F21" s="167">
        <f>E21-D21+F20</f>
        <v>0</v>
      </c>
    </row>
    <row r="22" spans="1:6">
      <c r="A22" s="197"/>
      <c r="B22" s="203"/>
      <c r="C22" s="199"/>
      <c r="D22" s="200"/>
      <c r="E22" s="201"/>
      <c r="F22" s="167">
        <f>E22-D22+F21</f>
        <v>0</v>
      </c>
    </row>
    <row r="23" spans="1:6">
      <c r="A23" s="197"/>
      <c r="B23" s="203"/>
      <c r="C23" s="199"/>
      <c r="D23" s="200"/>
      <c r="E23" s="201"/>
      <c r="F23" s="167">
        <f>E23-D23+F22</f>
        <v>0</v>
      </c>
    </row>
    <row r="24" spans="1:6">
      <c r="A24" s="197"/>
      <c r="B24" s="203"/>
      <c r="C24" s="199"/>
      <c r="D24" s="200"/>
      <c r="E24" s="201"/>
      <c r="F24" s="167">
        <f>E24-D24+F23</f>
        <v>0</v>
      </c>
    </row>
    <row r="25" spans="1:6">
      <c r="A25" s="107"/>
      <c r="B25" s="36" t="s">
        <v>15</v>
      </c>
      <c r="C25" s="37"/>
      <c r="D25" s="168">
        <f>SUM(D21:D24)</f>
        <v>0</v>
      </c>
      <c r="E25" s="169">
        <f>SUM(E21:E24)</f>
        <v>0</v>
      </c>
      <c r="F25" s="167"/>
    </row>
    <row r="26" spans="1:6" ht="15.75">
      <c r="A26" s="87"/>
      <c r="B26" s="38"/>
      <c r="C26" s="8"/>
      <c r="D26" s="171"/>
      <c r="E26" s="172"/>
      <c r="F26" s="175"/>
    </row>
    <row r="27" spans="1:6" ht="15.75">
      <c r="A27" s="87"/>
      <c r="B27" s="38"/>
      <c r="C27" s="8"/>
      <c r="D27" s="171"/>
      <c r="E27" s="172"/>
      <c r="F27" s="175"/>
    </row>
    <row r="28" spans="1:6" ht="18" customHeight="1">
      <c r="A28" s="105">
        <f>'Chart of Accounts'!A8</f>
        <v>1003</v>
      </c>
      <c r="B28" s="105" t="str">
        <f>'Chart of Accounts'!B8</f>
        <v>XYZ Missions Support</v>
      </c>
      <c r="C28" s="8"/>
      <c r="D28" s="173"/>
      <c r="E28" s="174"/>
      <c r="F28" s="175"/>
    </row>
    <row r="29" spans="1:6" ht="18" customHeight="1">
      <c r="A29" s="106"/>
      <c r="B29" s="86" t="s">
        <v>14</v>
      </c>
      <c r="C29" s="27"/>
      <c r="D29" s="176"/>
      <c r="E29" s="177"/>
      <c r="F29" s="178">
        <f>F24</f>
        <v>0</v>
      </c>
    </row>
    <row r="30" spans="1:6">
      <c r="A30" s="197"/>
      <c r="B30" s="203"/>
      <c r="C30" s="199"/>
      <c r="D30" s="200"/>
      <c r="E30" s="201"/>
      <c r="F30" s="167">
        <f>E30-D30+F29</f>
        <v>0</v>
      </c>
    </row>
    <row r="31" spans="1:6">
      <c r="A31" s="197"/>
      <c r="B31" s="203"/>
      <c r="C31" s="199"/>
      <c r="D31" s="200"/>
      <c r="E31" s="201"/>
      <c r="F31" s="167">
        <f>E31-D31+F30</f>
        <v>0</v>
      </c>
    </row>
    <row r="32" spans="1:6">
      <c r="A32" s="197"/>
      <c r="B32" s="203"/>
      <c r="C32" s="199"/>
      <c r="D32" s="200"/>
      <c r="E32" s="201"/>
      <c r="F32" s="167">
        <f>E32-D32+F31</f>
        <v>0</v>
      </c>
    </row>
    <row r="33" spans="1:7">
      <c r="A33" s="197"/>
      <c r="B33" s="203"/>
      <c r="C33" s="199"/>
      <c r="D33" s="200"/>
      <c r="E33" s="201"/>
      <c r="F33" s="167">
        <f>E33-D33+F32</f>
        <v>0</v>
      </c>
    </row>
    <row r="34" spans="1:7">
      <c r="A34" s="107"/>
      <c r="B34" s="36" t="s">
        <v>15</v>
      </c>
      <c r="C34" s="37"/>
      <c r="D34" s="168">
        <f>SUM(D30:D33)</f>
        <v>0</v>
      </c>
      <c r="E34" s="169">
        <f>SUM(E30:E33)</f>
        <v>0</v>
      </c>
      <c r="F34" s="167"/>
    </row>
    <row r="35" spans="1:7" s="1" customFormat="1" ht="15.75">
      <c r="A35" s="87"/>
      <c r="B35" s="38"/>
      <c r="C35" s="8"/>
      <c r="D35" s="171"/>
      <c r="E35" s="172"/>
      <c r="F35" s="172"/>
      <c r="G35" s="4"/>
    </row>
    <row r="36" spans="1:7" s="1" customFormat="1" ht="15.75">
      <c r="A36" s="87"/>
      <c r="B36" s="38"/>
      <c r="C36" s="8"/>
      <c r="D36" s="171"/>
      <c r="E36" s="172"/>
      <c r="F36" s="172"/>
      <c r="G36" s="4"/>
    </row>
    <row r="37" spans="1:7" ht="18" customHeight="1">
      <c r="A37" s="105">
        <f>'Chart of Accounts'!A9</f>
        <v>1004</v>
      </c>
      <c r="B37" s="105" t="str">
        <f>'Chart of Accounts'!B9</f>
        <v>TLC  Support</v>
      </c>
      <c r="C37" s="8"/>
      <c r="D37" s="173"/>
      <c r="E37" s="174"/>
      <c r="F37" s="175"/>
    </row>
    <row r="38" spans="1:7" ht="14.25">
      <c r="A38" s="108"/>
      <c r="B38" s="86" t="s">
        <v>14</v>
      </c>
      <c r="C38" s="27"/>
      <c r="D38" s="176"/>
      <c r="E38" s="177"/>
      <c r="F38" s="178">
        <f>F33</f>
        <v>0</v>
      </c>
    </row>
    <row r="39" spans="1:7">
      <c r="A39" s="197"/>
      <c r="B39" s="203"/>
      <c r="C39" s="199"/>
      <c r="D39" s="200"/>
      <c r="E39" s="201"/>
      <c r="F39" s="167">
        <f>E39-D39+F38</f>
        <v>0</v>
      </c>
    </row>
    <row r="40" spans="1:7">
      <c r="A40" s="197"/>
      <c r="B40" s="203"/>
      <c r="C40" s="199"/>
      <c r="D40" s="200"/>
      <c r="E40" s="201"/>
      <c r="F40" s="167">
        <f>E40-D40+F39</f>
        <v>0</v>
      </c>
    </row>
    <row r="41" spans="1:7">
      <c r="A41" s="197"/>
      <c r="B41" s="203"/>
      <c r="C41" s="199"/>
      <c r="D41" s="200"/>
      <c r="E41" s="201"/>
      <c r="F41" s="167">
        <f>E41-D41+F40</f>
        <v>0</v>
      </c>
    </row>
    <row r="42" spans="1:7">
      <c r="A42" s="197"/>
      <c r="B42" s="203"/>
      <c r="C42" s="199"/>
      <c r="D42" s="200"/>
      <c r="E42" s="201"/>
      <c r="F42" s="167">
        <f>E42-D42+F41</f>
        <v>0</v>
      </c>
    </row>
    <row r="43" spans="1:7">
      <c r="A43" s="107"/>
      <c r="B43" s="36" t="s">
        <v>15</v>
      </c>
      <c r="C43" s="37"/>
      <c r="D43" s="168">
        <f>SUM(D39:D42)</f>
        <v>0</v>
      </c>
      <c r="E43" s="169">
        <f>SUM(E39:E42)</f>
        <v>0</v>
      </c>
      <c r="F43" s="167"/>
    </row>
    <row r="44" spans="1:7" s="1" customFormat="1" ht="15.75">
      <c r="A44" s="87"/>
      <c r="B44" s="38"/>
      <c r="C44" s="8"/>
      <c r="D44" s="171"/>
      <c r="E44" s="172"/>
      <c r="F44" s="172"/>
      <c r="G44" s="4"/>
    </row>
    <row r="45" spans="1:7" s="1" customFormat="1" ht="15.75">
      <c r="A45" s="87"/>
      <c r="B45" s="38"/>
      <c r="C45" s="8"/>
      <c r="D45" s="171"/>
      <c r="E45" s="172"/>
      <c r="F45" s="172"/>
      <c r="G45" s="4"/>
    </row>
    <row r="46" spans="1:7" ht="18" customHeight="1">
      <c r="A46" s="105">
        <f>'Chart of Accounts'!A10</f>
        <v>1005</v>
      </c>
      <c r="B46" s="105" t="str">
        <f>'Chart of Accounts'!B10</f>
        <v>MMM Support</v>
      </c>
      <c r="C46" s="8"/>
      <c r="D46" s="171"/>
      <c r="E46" s="172"/>
      <c r="F46" s="175"/>
    </row>
    <row r="47" spans="1:7" ht="18" customHeight="1">
      <c r="A47" s="106"/>
      <c r="B47" s="86" t="s">
        <v>14</v>
      </c>
      <c r="C47" s="27"/>
      <c r="D47" s="176"/>
      <c r="E47" s="177"/>
      <c r="F47" s="178">
        <f>F42</f>
        <v>0</v>
      </c>
    </row>
    <row r="48" spans="1:7" ht="12.75" customHeight="1">
      <c r="A48" s="197"/>
      <c r="B48" s="203"/>
      <c r="C48" s="199"/>
      <c r="D48" s="200"/>
      <c r="E48" s="204"/>
      <c r="F48" s="167">
        <f>E48-D48+F47</f>
        <v>0</v>
      </c>
    </row>
    <row r="49" spans="1:7" ht="12.75" customHeight="1">
      <c r="A49" s="197"/>
      <c r="B49" s="203"/>
      <c r="C49" s="199"/>
      <c r="D49" s="200"/>
      <c r="E49" s="204"/>
      <c r="F49" s="167">
        <f>E49-D49+F48</f>
        <v>0</v>
      </c>
    </row>
    <row r="50" spans="1:7" ht="12.75" customHeight="1">
      <c r="A50" s="197"/>
      <c r="B50" s="203"/>
      <c r="C50" s="199"/>
      <c r="D50" s="200"/>
      <c r="E50" s="201"/>
      <c r="F50" s="167">
        <f>E50-D50+F49</f>
        <v>0</v>
      </c>
    </row>
    <row r="51" spans="1:7">
      <c r="A51" s="197"/>
      <c r="B51" s="203"/>
      <c r="C51" s="199"/>
      <c r="D51" s="200"/>
      <c r="E51" s="201"/>
      <c r="F51" s="167">
        <f>E51-D51+F50</f>
        <v>0</v>
      </c>
    </row>
    <row r="52" spans="1:7">
      <c r="A52" s="92"/>
      <c r="B52" s="36" t="s">
        <v>15</v>
      </c>
      <c r="C52" s="37"/>
      <c r="D52" s="168">
        <f>SUM(D48:D51)</f>
        <v>0</v>
      </c>
      <c r="E52" s="169">
        <f>SUM(E48:E51)</f>
        <v>0</v>
      </c>
      <c r="F52" s="167"/>
    </row>
    <row r="53" spans="1:7" s="1" customFormat="1" ht="15.75">
      <c r="A53" s="87"/>
      <c r="B53" s="38"/>
      <c r="C53" s="8"/>
      <c r="D53" s="171"/>
      <c r="E53" s="172"/>
      <c r="F53" s="172"/>
      <c r="G53" s="4"/>
    </row>
    <row r="54" spans="1:7" s="1" customFormat="1" ht="15.75">
      <c r="A54" s="87"/>
      <c r="B54" s="38"/>
      <c r="C54" s="8"/>
      <c r="D54" s="171"/>
      <c r="E54" s="172"/>
      <c r="F54" s="172"/>
      <c r="G54" s="4"/>
    </row>
    <row r="55" spans="1:7" ht="18" customHeight="1">
      <c r="A55" s="105">
        <f>'Chart of Accounts'!A11</f>
        <v>1006</v>
      </c>
      <c r="B55" s="105" t="str">
        <f>'Chart of Accounts'!B11</f>
        <v>Fundraising</v>
      </c>
      <c r="C55" s="8"/>
      <c r="D55" s="171"/>
      <c r="E55" s="172"/>
      <c r="F55" s="175"/>
    </row>
    <row r="56" spans="1:7" ht="18" customHeight="1">
      <c r="A56" s="106"/>
      <c r="B56" s="86" t="s">
        <v>14</v>
      </c>
      <c r="C56" s="27"/>
      <c r="D56" s="176"/>
      <c r="E56" s="177"/>
      <c r="F56" s="178">
        <f>F51</f>
        <v>0</v>
      </c>
    </row>
    <row r="57" spans="1:7" ht="12.75" customHeight="1">
      <c r="A57" s="197"/>
      <c r="B57" s="203"/>
      <c r="C57" s="199"/>
      <c r="D57" s="200"/>
      <c r="E57" s="204"/>
      <c r="F57" s="167">
        <f>E57-D57+F56</f>
        <v>0</v>
      </c>
    </row>
    <row r="58" spans="1:7" ht="12.75" customHeight="1">
      <c r="A58" s="197"/>
      <c r="B58" s="203"/>
      <c r="C58" s="199"/>
      <c r="D58" s="200"/>
      <c r="E58" s="204"/>
      <c r="F58" s="167">
        <f>E58-D58+F57</f>
        <v>0</v>
      </c>
    </row>
    <row r="59" spans="1:7">
      <c r="A59" s="197"/>
      <c r="B59" s="203"/>
      <c r="C59" s="199"/>
      <c r="D59" s="200"/>
      <c r="E59" s="201"/>
      <c r="F59" s="167">
        <f>E59-D59+F58</f>
        <v>0</v>
      </c>
    </row>
    <row r="60" spans="1:7">
      <c r="A60" s="197"/>
      <c r="B60" s="203"/>
      <c r="C60" s="199"/>
      <c r="D60" s="200"/>
      <c r="E60" s="201"/>
      <c r="F60" s="167">
        <f>E60-D60+F59</f>
        <v>0</v>
      </c>
    </row>
    <row r="61" spans="1:7">
      <c r="A61" s="107"/>
      <c r="B61" s="36" t="s">
        <v>15</v>
      </c>
      <c r="C61" s="37"/>
      <c r="D61" s="168">
        <f>SUM(D57:D60)</f>
        <v>0</v>
      </c>
      <c r="E61" s="169">
        <f>SUM(E57:E60)</f>
        <v>0</v>
      </c>
      <c r="F61" s="167"/>
    </row>
    <row r="62" spans="1:7" s="1" customFormat="1" ht="15.75">
      <c r="A62" s="87"/>
      <c r="B62" s="38"/>
      <c r="C62" s="8"/>
      <c r="D62" s="171"/>
      <c r="E62" s="172"/>
      <c r="F62" s="172"/>
      <c r="G62" s="4"/>
    </row>
    <row r="63" spans="1:7" s="1" customFormat="1" ht="15.75">
      <c r="A63" s="87"/>
      <c r="B63" s="38"/>
      <c r="C63" s="8"/>
      <c r="D63" s="171"/>
      <c r="E63" s="172"/>
      <c r="F63" s="172"/>
      <c r="G63" s="4"/>
    </row>
    <row r="64" spans="1:7" ht="18" customHeight="1">
      <c r="A64" s="105">
        <f>'Chart of Accounts'!A12</f>
        <v>1007</v>
      </c>
      <c r="B64" s="105" t="str">
        <f>'Chart of Accounts'!B12</f>
        <v>Additional Support</v>
      </c>
      <c r="C64" s="8"/>
      <c r="D64" s="171"/>
      <c r="E64" s="172"/>
      <c r="F64" s="175"/>
    </row>
    <row r="65" spans="1:7" s="1" customFormat="1" ht="18" customHeight="1">
      <c r="A65" s="106"/>
      <c r="B65" s="86" t="s">
        <v>14</v>
      </c>
      <c r="C65" s="27"/>
      <c r="D65" s="176"/>
      <c r="E65" s="177"/>
      <c r="F65" s="178">
        <f>F60</f>
        <v>0</v>
      </c>
      <c r="G65" s="4"/>
    </row>
    <row r="66" spans="1:7" s="1" customFormat="1" ht="12.75" customHeight="1">
      <c r="A66" s="197"/>
      <c r="B66" s="203"/>
      <c r="C66" s="199"/>
      <c r="D66" s="200"/>
      <c r="E66" s="204"/>
      <c r="F66" s="167">
        <f>E66-D66+F65</f>
        <v>0</v>
      </c>
      <c r="G66" s="4"/>
    </row>
    <row r="67" spans="1:7" s="1" customFormat="1" ht="12.75" customHeight="1">
      <c r="A67" s="197"/>
      <c r="B67" s="203"/>
      <c r="C67" s="199"/>
      <c r="D67" s="200"/>
      <c r="E67" s="204"/>
      <c r="F67" s="167">
        <f>E67-D67+F66</f>
        <v>0</v>
      </c>
      <c r="G67" s="4"/>
    </row>
    <row r="68" spans="1:7">
      <c r="A68" s="197"/>
      <c r="B68" s="203"/>
      <c r="C68" s="199"/>
      <c r="D68" s="200"/>
      <c r="E68" s="201"/>
      <c r="F68" s="167">
        <f>E68-D68+F67</f>
        <v>0</v>
      </c>
    </row>
    <row r="69" spans="1:7">
      <c r="A69" s="197"/>
      <c r="B69" s="203"/>
      <c r="C69" s="199"/>
      <c r="D69" s="200"/>
      <c r="E69" s="201"/>
      <c r="F69" s="167">
        <f>E69-D69+F68</f>
        <v>0</v>
      </c>
    </row>
    <row r="70" spans="1:7">
      <c r="A70" s="107"/>
      <c r="B70" s="36" t="s">
        <v>15</v>
      </c>
      <c r="C70" s="37"/>
      <c r="D70" s="168">
        <f>SUM(D66:D69)</f>
        <v>0</v>
      </c>
      <c r="E70" s="169">
        <f>SUM(E66:E69)</f>
        <v>0</v>
      </c>
      <c r="F70" s="167"/>
    </row>
    <row r="71" spans="1:7" s="1" customFormat="1" ht="15.75">
      <c r="A71" s="87"/>
      <c r="B71" s="38"/>
      <c r="C71" s="32"/>
      <c r="D71" s="171"/>
      <c r="E71" s="172"/>
      <c r="F71" s="172"/>
      <c r="G71" s="4"/>
    </row>
    <row r="72" spans="1:7" s="1" customFormat="1" ht="15.75">
      <c r="A72" s="87"/>
      <c r="B72" s="38"/>
      <c r="C72" s="32"/>
      <c r="D72" s="171"/>
      <c r="E72" s="172"/>
      <c r="F72" s="172"/>
      <c r="G72" s="4"/>
    </row>
    <row r="73" spans="1:7" ht="18" customHeight="1">
      <c r="A73" s="105">
        <f>'Chart of Accounts'!A13</f>
        <v>1008</v>
      </c>
      <c r="B73" s="105" t="str">
        <f>'Chart of Accounts'!B13</f>
        <v>Designated Gifts for Vans</v>
      </c>
      <c r="C73" s="8"/>
      <c r="D73" s="171"/>
      <c r="E73" s="172"/>
      <c r="F73" s="175"/>
    </row>
    <row r="74" spans="1:7" s="1" customFormat="1" ht="18" customHeight="1">
      <c r="A74" s="106"/>
      <c r="B74" s="86" t="s">
        <v>14</v>
      </c>
      <c r="C74" s="27"/>
      <c r="D74" s="176"/>
      <c r="E74" s="177"/>
      <c r="F74" s="178">
        <f>F69</f>
        <v>0</v>
      </c>
      <c r="G74" s="4"/>
    </row>
    <row r="75" spans="1:7" s="1" customFormat="1" ht="12.75" customHeight="1">
      <c r="A75" s="197"/>
      <c r="B75" s="203"/>
      <c r="C75" s="199"/>
      <c r="D75" s="200"/>
      <c r="E75" s="204"/>
      <c r="F75" s="167">
        <f>E75-D75+F74</f>
        <v>0</v>
      </c>
      <c r="G75" s="4"/>
    </row>
    <row r="76" spans="1:7" s="1" customFormat="1" ht="12.75" customHeight="1">
      <c r="A76" s="197"/>
      <c r="B76" s="203"/>
      <c r="C76" s="199"/>
      <c r="D76" s="200"/>
      <c r="E76" s="204"/>
      <c r="F76" s="167">
        <f>E76-D76+F75</f>
        <v>0</v>
      </c>
      <c r="G76" s="4"/>
    </row>
    <row r="77" spans="1:7">
      <c r="A77" s="197"/>
      <c r="B77" s="203"/>
      <c r="C77" s="199"/>
      <c r="D77" s="200"/>
      <c r="E77" s="201"/>
      <c r="F77" s="167">
        <f>E77-D77+F76</f>
        <v>0</v>
      </c>
    </row>
    <row r="78" spans="1:7">
      <c r="A78" s="197"/>
      <c r="B78" s="203"/>
      <c r="C78" s="199"/>
      <c r="D78" s="200"/>
      <c r="E78" s="201"/>
      <c r="F78" s="167">
        <f>E78-D78+F77</f>
        <v>0</v>
      </c>
    </row>
    <row r="79" spans="1:7">
      <c r="A79" s="107"/>
      <c r="B79" s="36" t="s">
        <v>15</v>
      </c>
      <c r="C79" s="37"/>
      <c r="D79" s="168">
        <f>SUM(D75:D78)</f>
        <v>0</v>
      </c>
      <c r="E79" s="169">
        <f>SUM(E75:E78)</f>
        <v>0</v>
      </c>
      <c r="F79" s="167"/>
    </row>
    <row r="80" spans="1:7" s="1" customFormat="1" ht="15.75">
      <c r="A80" s="87"/>
      <c r="B80" s="38"/>
      <c r="C80" s="32"/>
      <c r="D80" s="171"/>
      <c r="E80" s="172"/>
      <c r="F80" s="172"/>
      <c r="G80" s="4"/>
    </row>
    <row r="81" spans="1:7" s="1" customFormat="1" ht="15.75">
      <c r="A81" s="102"/>
      <c r="B81" s="38"/>
      <c r="C81" s="32"/>
      <c r="D81" s="171"/>
      <c r="E81" s="172"/>
      <c r="F81" s="172"/>
      <c r="G81" s="4"/>
    </row>
    <row r="82" spans="1:7" s="1" customFormat="1" ht="15.75">
      <c r="A82" s="105">
        <f>'Chart of Accounts'!A14</f>
        <v>1009</v>
      </c>
      <c r="B82" s="105" t="str">
        <f>'Chart of Accounts'!B14</f>
        <v>Unassigned</v>
      </c>
      <c r="C82" s="8"/>
      <c r="D82" s="171"/>
      <c r="E82" s="172"/>
      <c r="F82" s="175"/>
      <c r="G82" s="4"/>
    </row>
    <row r="83" spans="1:7" s="1" customFormat="1">
      <c r="A83" s="106"/>
      <c r="B83" s="86" t="s">
        <v>14</v>
      </c>
      <c r="C83" s="27"/>
      <c r="D83" s="176"/>
      <c r="E83" s="177"/>
      <c r="F83" s="178">
        <f>F78</f>
        <v>0</v>
      </c>
      <c r="G83" s="4"/>
    </row>
    <row r="84" spans="1:7" s="1" customFormat="1" ht="12.75" customHeight="1">
      <c r="A84" s="197"/>
      <c r="B84" s="203"/>
      <c r="C84" s="199"/>
      <c r="D84" s="200"/>
      <c r="E84" s="204"/>
      <c r="F84" s="167">
        <f>E84-D84+F83</f>
        <v>0</v>
      </c>
      <c r="G84" s="4"/>
    </row>
    <row r="85" spans="1:7" s="1" customFormat="1" ht="12.75" customHeight="1">
      <c r="A85" s="197"/>
      <c r="B85" s="203"/>
      <c r="C85" s="199"/>
      <c r="D85" s="200"/>
      <c r="E85" s="204"/>
      <c r="F85" s="167">
        <f>E85-D85+F84</f>
        <v>0</v>
      </c>
      <c r="G85" s="4"/>
    </row>
    <row r="86" spans="1:7" s="1" customFormat="1">
      <c r="A86" s="197"/>
      <c r="B86" s="203"/>
      <c r="C86" s="199"/>
      <c r="D86" s="200"/>
      <c r="E86" s="201"/>
      <c r="F86" s="167">
        <f>E86-D86+F85</f>
        <v>0</v>
      </c>
      <c r="G86" s="4"/>
    </row>
    <row r="87" spans="1:7" s="1" customFormat="1">
      <c r="A87" s="197"/>
      <c r="B87" s="203"/>
      <c r="C87" s="199"/>
      <c r="D87" s="200"/>
      <c r="E87" s="201"/>
      <c r="F87" s="167">
        <f>E87-D87+F86</f>
        <v>0</v>
      </c>
      <c r="G87" s="4"/>
    </row>
    <row r="88" spans="1:7" s="1" customFormat="1">
      <c r="A88" s="45"/>
      <c r="B88" s="36" t="s">
        <v>15</v>
      </c>
      <c r="C88" s="37"/>
      <c r="D88" s="168">
        <f>SUM(D84:D87)</f>
        <v>0</v>
      </c>
      <c r="E88" s="169">
        <f>SUM(E84:E87)</f>
        <v>0</v>
      </c>
      <c r="F88" s="167"/>
      <c r="G88" s="4"/>
    </row>
    <row r="89" spans="1:7" s="1" customFormat="1" ht="15.75">
      <c r="A89" s="87"/>
      <c r="B89" s="38"/>
      <c r="C89" s="32"/>
      <c r="D89" s="171"/>
      <c r="E89" s="172"/>
      <c r="F89" s="172"/>
      <c r="G89" s="4"/>
    </row>
    <row r="90" spans="1:7" s="1" customFormat="1" ht="15.75">
      <c r="A90" s="87"/>
      <c r="B90" s="38"/>
      <c r="C90" s="32"/>
      <c r="D90" s="171"/>
      <c r="E90" s="172"/>
      <c r="F90" s="172"/>
      <c r="G90" s="4"/>
    </row>
    <row r="91" spans="1:7" s="1" customFormat="1" ht="15.75">
      <c r="A91" s="104">
        <f>'Chart of Accounts'!A18</f>
        <v>2001</v>
      </c>
      <c r="B91" s="104" t="str">
        <f>'Chart of Accounts'!B18</f>
        <v>Pastor Salary</v>
      </c>
      <c r="C91" s="8"/>
      <c r="D91" s="171"/>
      <c r="E91" s="172"/>
      <c r="F91" s="175"/>
      <c r="G91" s="4"/>
    </row>
    <row r="92" spans="1:7" s="1" customFormat="1">
      <c r="A92" s="89"/>
      <c r="B92" s="86" t="s">
        <v>14</v>
      </c>
      <c r="C92" s="27"/>
      <c r="D92" s="176"/>
      <c r="E92" s="177"/>
      <c r="F92" s="178">
        <f>F87</f>
        <v>0</v>
      </c>
      <c r="G92" s="4"/>
    </row>
    <row r="93" spans="1:7" s="1" customFormat="1" ht="12.75" customHeight="1">
      <c r="A93" s="205"/>
      <c r="B93" s="206"/>
      <c r="C93" s="199"/>
      <c r="D93" s="200"/>
      <c r="E93" s="204"/>
      <c r="F93" s="167">
        <f>E93-D93+F92</f>
        <v>0</v>
      </c>
      <c r="G93" s="4"/>
    </row>
    <row r="94" spans="1:7" s="1" customFormat="1" ht="12.75" customHeight="1">
      <c r="A94" s="205"/>
      <c r="B94" s="203"/>
      <c r="C94" s="199"/>
      <c r="D94" s="200"/>
      <c r="E94" s="204"/>
      <c r="F94" s="167">
        <f>E94-D94+F93</f>
        <v>0</v>
      </c>
      <c r="G94" s="4"/>
    </row>
    <row r="95" spans="1:7" s="1" customFormat="1">
      <c r="A95" s="205"/>
      <c r="B95" s="203"/>
      <c r="C95" s="199"/>
      <c r="D95" s="200"/>
      <c r="E95" s="201"/>
      <c r="F95" s="167">
        <f>E95-D95+F94</f>
        <v>0</v>
      </c>
      <c r="G95" s="4"/>
    </row>
    <row r="96" spans="1:7" s="1" customFormat="1">
      <c r="A96" s="205"/>
      <c r="B96" s="203"/>
      <c r="C96" s="199"/>
      <c r="D96" s="200"/>
      <c r="E96" s="201"/>
      <c r="F96" s="167">
        <f>E96-D96+F95</f>
        <v>0</v>
      </c>
      <c r="G96" s="4"/>
    </row>
    <row r="97" spans="1:7" s="1" customFormat="1">
      <c r="A97" s="42"/>
      <c r="B97" s="36" t="s">
        <v>15</v>
      </c>
      <c r="C97" s="37"/>
      <c r="D97" s="168">
        <f>SUM(D93:D96)</f>
        <v>0</v>
      </c>
      <c r="E97" s="169">
        <f>SUM(E93:E96)</f>
        <v>0</v>
      </c>
      <c r="F97" s="167"/>
      <c r="G97" s="4"/>
    </row>
    <row r="98" spans="1:7" s="1" customFormat="1" ht="15.75">
      <c r="A98" s="87"/>
      <c r="B98" s="38"/>
      <c r="C98" s="32"/>
      <c r="D98" s="171"/>
      <c r="E98" s="172"/>
      <c r="F98" s="172"/>
      <c r="G98" s="4"/>
    </row>
    <row r="99" spans="1:7" s="1" customFormat="1" ht="15.75">
      <c r="A99" s="87"/>
      <c r="B99" s="38"/>
      <c r="C99" s="32"/>
      <c r="D99" s="171"/>
      <c r="E99" s="172"/>
      <c r="F99" s="172"/>
      <c r="G99" s="4"/>
    </row>
    <row r="100" spans="1:7" ht="18" customHeight="1">
      <c r="A100" s="104">
        <f>'Chart of Accounts'!A19</f>
        <v>2002</v>
      </c>
      <c r="B100" s="104" t="str">
        <f>'Chart of Accounts'!B19</f>
        <v>Pastor Housing</v>
      </c>
      <c r="C100" s="8"/>
      <c r="D100" s="171"/>
      <c r="E100" s="172"/>
      <c r="F100" s="175"/>
    </row>
    <row r="101" spans="1:7" s="1" customFormat="1" ht="18" customHeight="1">
      <c r="A101" s="89"/>
      <c r="B101" s="86" t="s">
        <v>14</v>
      </c>
      <c r="C101" s="27"/>
      <c r="D101" s="176"/>
      <c r="E101" s="177"/>
      <c r="F101" s="178">
        <f>F96</f>
        <v>0</v>
      </c>
      <c r="G101" s="4"/>
    </row>
    <row r="102" spans="1:7" s="1" customFormat="1" ht="12.75" customHeight="1">
      <c r="A102" s="205"/>
      <c r="B102" s="203"/>
      <c r="C102" s="199"/>
      <c r="D102" s="200"/>
      <c r="E102" s="204"/>
      <c r="F102" s="167">
        <f>E102-D102+F101</f>
        <v>0</v>
      </c>
      <c r="G102" s="4"/>
    </row>
    <row r="103" spans="1:7" s="1" customFormat="1" ht="12.75" customHeight="1">
      <c r="A103" s="205"/>
      <c r="B103" s="203"/>
      <c r="C103" s="199"/>
      <c r="D103" s="200"/>
      <c r="E103" s="204"/>
      <c r="F103" s="167">
        <f>E103-D103+F102</f>
        <v>0</v>
      </c>
      <c r="G103" s="4"/>
    </row>
    <row r="104" spans="1:7">
      <c r="A104" s="205"/>
      <c r="B104" s="203"/>
      <c r="C104" s="199"/>
      <c r="D104" s="200"/>
      <c r="E104" s="201"/>
      <c r="F104" s="167">
        <f>E104-D104+F103</f>
        <v>0</v>
      </c>
    </row>
    <row r="105" spans="1:7">
      <c r="A105" s="205"/>
      <c r="B105" s="203"/>
      <c r="C105" s="199"/>
      <c r="D105" s="200"/>
      <c r="E105" s="201"/>
      <c r="F105" s="167">
        <f>E105-D105+F104</f>
        <v>0</v>
      </c>
    </row>
    <row r="106" spans="1:7" s="13" customFormat="1">
      <c r="A106" s="42"/>
      <c r="B106" s="36" t="s">
        <v>15</v>
      </c>
      <c r="C106" s="37"/>
      <c r="D106" s="168">
        <f>SUM(D102:D105)</f>
        <v>0</v>
      </c>
      <c r="E106" s="169">
        <f>SUM(E102:E105)</f>
        <v>0</v>
      </c>
      <c r="F106" s="167"/>
      <c r="G106" s="3"/>
    </row>
    <row r="107" spans="1:7" s="40" customFormat="1" ht="15.75">
      <c r="A107" s="87"/>
      <c r="B107" s="38"/>
      <c r="C107" s="32"/>
      <c r="D107" s="171"/>
      <c r="E107" s="172"/>
      <c r="F107" s="172"/>
      <c r="G107" s="39"/>
    </row>
    <row r="108" spans="1:7" s="40" customFormat="1" ht="15.75">
      <c r="A108" s="87"/>
      <c r="B108" s="38"/>
      <c r="C108" s="32"/>
      <c r="D108" s="171"/>
      <c r="E108" s="172"/>
      <c r="F108" s="172"/>
      <c r="G108" s="39"/>
    </row>
    <row r="109" spans="1:7" s="40" customFormat="1" ht="15.75">
      <c r="A109" s="104">
        <f>'Chart of Accounts'!A20</f>
        <v>2003</v>
      </c>
      <c r="B109" s="104" t="str">
        <f>'Chart of Accounts'!B20</f>
        <v>Health Insurance</v>
      </c>
      <c r="C109" s="8"/>
      <c r="D109" s="171"/>
      <c r="E109" s="172"/>
      <c r="F109" s="175"/>
      <c r="G109" s="39"/>
    </row>
    <row r="110" spans="1:7" s="40" customFormat="1">
      <c r="A110" s="89"/>
      <c r="B110" s="86" t="s">
        <v>14</v>
      </c>
      <c r="C110" s="27"/>
      <c r="D110" s="176"/>
      <c r="E110" s="177"/>
      <c r="F110" s="178">
        <f>F105</f>
        <v>0</v>
      </c>
      <c r="G110" s="39"/>
    </row>
    <row r="111" spans="1:7" s="40" customFormat="1">
      <c r="A111" s="205"/>
      <c r="B111" s="203"/>
      <c r="C111" s="199"/>
      <c r="D111" s="200"/>
      <c r="E111" s="204"/>
      <c r="F111" s="167">
        <f>E111-D111+F110</f>
        <v>0</v>
      </c>
      <c r="G111" s="39"/>
    </row>
    <row r="112" spans="1:7" s="40" customFormat="1">
      <c r="A112" s="205"/>
      <c r="B112" s="203"/>
      <c r="C112" s="199"/>
      <c r="D112" s="200"/>
      <c r="E112" s="204"/>
      <c r="F112" s="167">
        <f>E112-D112+F111</f>
        <v>0</v>
      </c>
      <c r="G112" s="39"/>
    </row>
    <row r="113" spans="1:7" s="40" customFormat="1">
      <c r="A113" s="205"/>
      <c r="B113" s="203"/>
      <c r="C113" s="199"/>
      <c r="D113" s="200"/>
      <c r="E113" s="201"/>
      <c r="F113" s="167">
        <f>E113-D113+F112</f>
        <v>0</v>
      </c>
      <c r="G113" s="39"/>
    </row>
    <row r="114" spans="1:7" s="40" customFormat="1">
      <c r="A114" s="205"/>
      <c r="B114" s="203"/>
      <c r="C114" s="199"/>
      <c r="D114" s="200"/>
      <c r="E114" s="201"/>
      <c r="F114" s="167">
        <f>E114-D114+F113</f>
        <v>0</v>
      </c>
      <c r="G114" s="39"/>
    </row>
    <row r="115" spans="1:7" s="40" customFormat="1">
      <c r="A115" s="42"/>
      <c r="B115" s="36" t="s">
        <v>15</v>
      </c>
      <c r="C115" s="37"/>
      <c r="D115" s="168">
        <f>SUM(D111:D114)</f>
        <v>0</v>
      </c>
      <c r="E115" s="169">
        <f>SUM(E111:E114)</f>
        <v>0</v>
      </c>
      <c r="F115" s="167"/>
      <c r="G115" s="39"/>
    </row>
    <row r="116" spans="1:7" s="40" customFormat="1" ht="15.75">
      <c r="A116" s="87"/>
      <c r="B116" s="38"/>
      <c r="C116" s="32"/>
      <c r="D116" s="171"/>
      <c r="E116" s="172"/>
      <c r="F116" s="172"/>
      <c r="G116" s="39"/>
    </row>
    <row r="117" spans="1:7" s="40" customFormat="1" ht="15.75">
      <c r="A117" s="87"/>
      <c r="B117" s="38"/>
      <c r="C117" s="32"/>
      <c r="D117" s="171"/>
      <c r="E117" s="172"/>
      <c r="F117" s="172"/>
      <c r="G117" s="39"/>
    </row>
    <row r="118" spans="1:7" s="40" customFormat="1" ht="15.75">
      <c r="A118" s="104">
        <f>'Chart of Accounts'!A21</f>
        <v>2004</v>
      </c>
      <c r="B118" s="104" t="str">
        <f>'Chart of Accounts'!B21</f>
        <v>Ministry Expenses</v>
      </c>
      <c r="C118" s="8"/>
      <c r="D118" s="171"/>
      <c r="E118" s="172"/>
      <c r="F118" s="175"/>
      <c r="G118" s="39"/>
    </row>
    <row r="119" spans="1:7" s="40" customFormat="1" ht="15.75">
      <c r="A119" s="104"/>
      <c r="B119" s="103" t="s">
        <v>14</v>
      </c>
      <c r="C119" s="27"/>
      <c r="D119" s="176"/>
      <c r="E119" s="177"/>
      <c r="F119" s="178">
        <f>F114</f>
        <v>0</v>
      </c>
      <c r="G119" s="39"/>
    </row>
    <row r="120" spans="1:7" s="40" customFormat="1">
      <c r="A120" s="205"/>
      <c r="B120" s="203"/>
      <c r="C120" s="199"/>
      <c r="D120" s="200"/>
      <c r="E120" s="204"/>
      <c r="F120" s="167">
        <f>E120-D120+F119</f>
        <v>0</v>
      </c>
      <c r="G120" s="39"/>
    </row>
    <row r="121" spans="1:7" s="40" customFormat="1">
      <c r="A121" s="205"/>
      <c r="B121" s="203"/>
      <c r="C121" s="199"/>
      <c r="D121" s="200"/>
      <c r="E121" s="204"/>
      <c r="F121" s="167">
        <f>E121-D121+F120</f>
        <v>0</v>
      </c>
      <c r="G121" s="39"/>
    </row>
    <row r="122" spans="1:7" s="40" customFormat="1">
      <c r="A122" s="205"/>
      <c r="B122" s="203"/>
      <c r="C122" s="199"/>
      <c r="D122" s="200"/>
      <c r="E122" s="201"/>
      <c r="F122" s="167">
        <f>E122-D122+F121</f>
        <v>0</v>
      </c>
      <c r="G122" s="39"/>
    </row>
    <row r="123" spans="1:7" s="40" customFormat="1">
      <c r="A123" s="205"/>
      <c r="B123" s="203"/>
      <c r="C123" s="199"/>
      <c r="D123" s="200"/>
      <c r="E123" s="201"/>
      <c r="F123" s="167">
        <f>E123-D123+F122</f>
        <v>0</v>
      </c>
      <c r="G123" s="39"/>
    </row>
    <row r="124" spans="1:7" s="40" customFormat="1">
      <c r="A124" s="42"/>
      <c r="B124" s="36" t="s">
        <v>15</v>
      </c>
      <c r="C124" s="37"/>
      <c r="D124" s="168">
        <f>SUM(D120:D123)</f>
        <v>0</v>
      </c>
      <c r="E124" s="169">
        <f>SUM(E120:E123)</f>
        <v>0</v>
      </c>
      <c r="F124" s="167"/>
      <c r="G124" s="39"/>
    </row>
    <row r="125" spans="1:7" s="40" customFormat="1" ht="15.75">
      <c r="A125" s="87"/>
      <c r="B125" s="38"/>
      <c r="C125" s="32"/>
      <c r="D125" s="171"/>
      <c r="E125" s="172"/>
      <c r="F125" s="172"/>
      <c r="G125" s="39"/>
    </row>
    <row r="126" spans="1:7" s="40" customFormat="1" ht="15.75">
      <c r="A126" s="87"/>
      <c r="B126" s="38"/>
      <c r="C126" s="32"/>
      <c r="D126" s="171"/>
      <c r="E126" s="172"/>
      <c r="F126" s="172"/>
      <c r="G126" s="39"/>
    </row>
    <row r="127" spans="1:7" s="40" customFormat="1" ht="15.75">
      <c r="A127" s="104">
        <f>'Chart of Accounts'!A22</f>
        <v>2005</v>
      </c>
      <c r="B127" s="104" t="str">
        <f>'Chart of Accounts'!B22</f>
        <v>Music Staff</v>
      </c>
      <c r="C127" s="8"/>
      <c r="D127" s="171"/>
      <c r="E127" s="172"/>
      <c r="F127" s="175"/>
      <c r="G127" s="39"/>
    </row>
    <row r="128" spans="1:7" s="40" customFormat="1">
      <c r="A128" s="89"/>
      <c r="B128" s="86" t="s">
        <v>14</v>
      </c>
      <c r="C128" s="27"/>
      <c r="D128" s="176"/>
      <c r="E128" s="177"/>
      <c r="F128" s="178">
        <f>F123</f>
        <v>0</v>
      </c>
      <c r="G128" s="39"/>
    </row>
    <row r="129" spans="1:7" s="40" customFormat="1">
      <c r="A129" s="205"/>
      <c r="B129" s="203"/>
      <c r="C129" s="199"/>
      <c r="D129" s="200"/>
      <c r="E129" s="204"/>
      <c r="F129" s="167">
        <f>E129-D129+F128</f>
        <v>0</v>
      </c>
      <c r="G129" s="39"/>
    </row>
    <row r="130" spans="1:7" s="40" customFormat="1">
      <c r="A130" s="205"/>
      <c r="B130" s="203"/>
      <c r="C130" s="199"/>
      <c r="D130" s="200"/>
      <c r="E130" s="204"/>
      <c r="F130" s="167">
        <f>E130-D130+F129</f>
        <v>0</v>
      </c>
      <c r="G130" s="39"/>
    </row>
    <row r="131" spans="1:7" s="40" customFormat="1">
      <c r="A131" s="205"/>
      <c r="B131" s="203"/>
      <c r="C131" s="199"/>
      <c r="D131" s="200"/>
      <c r="E131" s="201"/>
      <c r="F131" s="167">
        <f>E131-D131+F130</f>
        <v>0</v>
      </c>
      <c r="G131" s="39"/>
    </row>
    <row r="132" spans="1:7" s="40" customFormat="1">
      <c r="A132" s="205"/>
      <c r="B132" s="203"/>
      <c r="C132" s="199"/>
      <c r="D132" s="200"/>
      <c r="E132" s="201"/>
      <c r="F132" s="167">
        <f>E132-D132+F131</f>
        <v>0</v>
      </c>
      <c r="G132" s="39"/>
    </row>
    <row r="133" spans="1:7" s="40" customFormat="1">
      <c r="A133" s="42"/>
      <c r="B133" s="36" t="s">
        <v>15</v>
      </c>
      <c r="C133" s="37"/>
      <c r="D133" s="168">
        <f>SUM(D129:D132)</f>
        <v>0</v>
      </c>
      <c r="E133" s="169">
        <f>SUM(E129:E132)</f>
        <v>0</v>
      </c>
      <c r="F133" s="167"/>
      <c r="G133" s="39"/>
    </row>
    <row r="134" spans="1:7" s="40" customFormat="1" ht="15.75">
      <c r="A134" s="87"/>
      <c r="B134" s="38"/>
      <c r="C134" s="32"/>
      <c r="D134" s="171"/>
      <c r="E134" s="172"/>
      <c r="F134" s="172"/>
      <c r="G134" s="39"/>
    </row>
    <row r="135" spans="1:7" s="40" customFormat="1" ht="15.75">
      <c r="A135" s="87"/>
      <c r="B135" s="38"/>
      <c r="C135" s="32"/>
      <c r="D135" s="171"/>
      <c r="E135" s="172"/>
      <c r="F135" s="172"/>
      <c r="G135" s="39"/>
    </row>
    <row r="136" spans="1:7" s="40" customFormat="1" ht="15.75">
      <c r="A136" s="104">
        <f>'Chart of Accounts'!A23</f>
        <v>2006</v>
      </c>
      <c r="B136" s="104" t="str">
        <f>'Chart of Accounts'!B23</f>
        <v>Music Materials</v>
      </c>
      <c r="C136" s="8"/>
      <c r="D136" s="171"/>
      <c r="E136" s="172"/>
      <c r="F136" s="175"/>
      <c r="G136" s="39"/>
    </row>
    <row r="137" spans="1:7" s="40" customFormat="1">
      <c r="A137" s="89"/>
      <c r="B137" s="86" t="s">
        <v>14</v>
      </c>
      <c r="C137" s="27"/>
      <c r="D137" s="176"/>
      <c r="E137" s="177"/>
      <c r="F137" s="178">
        <f>F132</f>
        <v>0</v>
      </c>
      <c r="G137" s="39"/>
    </row>
    <row r="138" spans="1:7" s="40" customFormat="1">
      <c r="A138" s="205"/>
      <c r="B138" s="203"/>
      <c r="C138" s="199"/>
      <c r="D138" s="200"/>
      <c r="E138" s="204"/>
      <c r="F138" s="167">
        <f>E138-D138+F137</f>
        <v>0</v>
      </c>
      <c r="G138" s="39"/>
    </row>
    <row r="139" spans="1:7" s="40" customFormat="1">
      <c r="A139" s="205"/>
      <c r="B139" s="203"/>
      <c r="C139" s="199"/>
      <c r="D139" s="200"/>
      <c r="E139" s="204"/>
      <c r="F139" s="167">
        <f>E139-D139+F138</f>
        <v>0</v>
      </c>
      <c r="G139" s="39"/>
    </row>
    <row r="140" spans="1:7" s="40" customFormat="1">
      <c r="A140" s="205"/>
      <c r="B140" s="203"/>
      <c r="C140" s="199"/>
      <c r="D140" s="200"/>
      <c r="E140" s="201"/>
      <c r="F140" s="167">
        <f>E140-D140+F139</f>
        <v>0</v>
      </c>
      <c r="G140" s="39"/>
    </row>
    <row r="141" spans="1:7" s="40" customFormat="1">
      <c r="A141" s="205"/>
      <c r="B141" s="203"/>
      <c r="C141" s="199"/>
      <c r="D141" s="200"/>
      <c r="E141" s="201"/>
      <c r="F141" s="167">
        <f>E141-D141+F140</f>
        <v>0</v>
      </c>
      <c r="G141" s="39"/>
    </row>
    <row r="142" spans="1:7" s="40" customFormat="1">
      <c r="A142" s="42"/>
      <c r="B142" s="36" t="s">
        <v>15</v>
      </c>
      <c r="C142" s="37"/>
      <c r="D142" s="168">
        <f>SUM(D138:D141)</f>
        <v>0</v>
      </c>
      <c r="E142" s="169">
        <f>SUM(E138:E141)</f>
        <v>0</v>
      </c>
      <c r="F142" s="167"/>
      <c r="G142" s="39"/>
    </row>
    <row r="143" spans="1:7" s="40" customFormat="1" ht="15.75">
      <c r="A143" s="87"/>
      <c r="B143" s="38"/>
      <c r="C143" s="32"/>
      <c r="D143" s="171"/>
      <c r="E143" s="172"/>
      <c r="F143" s="172"/>
      <c r="G143" s="39"/>
    </row>
    <row r="144" spans="1:7" s="40" customFormat="1" ht="15.75">
      <c r="A144" s="87"/>
      <c r="B144" s="38"/>
      <c r="C144" s="32"/>
      <c r="D144" s="171"/>
      <c r="E144" s="172"/>
      <c r="F144" s="172"/>
      <c r="G144" s="39"/>
    </row>
    <row r="145" spans="1:7" s="40" customFormat="1" ht="15.75">
      <c r="A145" s="104">
        <f>'Chart of Accounts'!A24</f>
        <v>2007</v>
      </c>
      <c r="B145" s="104" t="str">
        <f>'Chart of Accounts'!B24</f>
        <v>Audio Visual Equipment</v>
      </c>
      <c r="C145" s="8"/>
      <c r="D145" s="171"/>
      <c r="E145" s="172"/>
      <c r="F145" s="175"/>
      <c r="G145" s="39"/>
    </row>
    <row r="146" spans="1:7" s="40" customFormat="1">
      <c r="A146" s="89"/>
      <c r="B146" s="86" t="s">
        <v>14</v>
      </c>
      <c r="C146" s="27"/>
      <c r="D146" s="176"/>
      <c r="E146" s="177"/>
      <c r="F146" s="178">
        <f>F141</f>
        <v>0</v>
      </c>
      <c r="G146" s="39"/>
    </row>
    <row r="147" spans="1:7" s="40" customFormat="1">
      <c r="A147" s="205"/>
      <c r="B147" s="203"/>
      <c r="C147" s="199"/>
      <c r="D147" s="200"/>
      <c r="E147" s="204"/>
      <c r="F147" s="167">
        <f>E147-D147+F146</f>
        <v>0</v>
      </c>
      <c r="G147" s="39"/>
    </row>
    <row r="148" spans="1:7" s="40" customFormat="1">
      <c r="A148" s="205"/>
      <c r="B148" s="203"/>
      <c r="C148" s="199"/>
      <c r="D148" s="200"/>
      <c r="E148" s="204"/>
      <c r="F148" s="167">
        <f>E148-D148+F147</f>
        <v>0</v>
      </c>
      <c r="G148" s="39"/>
    </row>
    <row r="149" spans="1:7" s="40" customFormat="1">
      <c r="A149" s="205"/>
      <c r="B149" s="203"/>
      <c r="C149" s="199"/>
      <c r="D149" s="200"/>
      <c r="E149" s="201"/>
      <c r="F149" s="167">
        <f>E149-D149+F148</f>
        <v>0</v>
      </c>
      <c r="G149" s="39"/>
    </row>
    <row r="150" spans="1:7" s="40" customFormat="1">
      <c r="A150" s="205"/>
      <c r="B150" s="203"/>
      <c r="C150" s="199"/>
      <c r="D150" s="200"/>
      <c r="E150" s="201"/>
      <c r="F150" s="167">
        <f>E150-D150+F149</f>
        <v>0</v>
      </c>
      <c r="G150" s="39"/>
    </row>
    <row r="151" spans="1:7" s="40" customFormat="1">
      <c r="A151" s="42"/>
      <c r="B151" s="36" t="s">
        <v>15</v>
      </c>
      <c r="C151" s="37"/>
      <c r="D151" s="168">
        <f>SUM(D147:D150)</f>
        <v>0</v>
      </c>
      <c r="E151" s="169">
        <f>SUM(E147:E150)</f>
        <v>0</v>
      </c>
      <c r="F151" s="167"/>
      <c r="G151" s="39"/>
    </row>
    <row r="152" spans="1:7" s="40" customFormat="1" ht="15.75">
      <c r="A152" s="87"/>
      <c r="B152" s="38"/>
      <c r="C152" s="32"/>
      <c r="D152" s="171"/>
      <c r="E152" s="172"/>
      <c r="F152" s="172"/>
      <c r="G152" s="39"/>
    </row>
    <row r="153" spans="1:7" s="40" customFormat="1" ht="15.75">
      <c r="A153" s="87"/>
      <c r="B153" s="38"/>
      <c r="C153" s="32"/>
      <c r="D153" s="171"/>
      <c r="E153" s="172"/>
      <c r="F153" s="172"/>
      <c r="G153" s="39"/>
    </row>
    <row r="154" spans="1:7" s="40" customFormat="1" ht="15.75">
      <c r="A154" s="104">
        <f>'Chart of Accounts'!A25</f>
        <v>2008</v>
      </c>
      <c r="B154" s="104" t="str">
        <f>'Chart of Accounts'!B25</f>
        <v>Christian Education Materials</v>
      </c>
      <c r="C154" s="8"/>
      <c r="D154" s="171"/>
      <c r="E154" s="172"/>
      <c r="F154" s="175"/>
      <c r="G154" s="39"/>
    </row>
    <row r="155" spans="1:7" s="40" customFormat="1">
      <c r="A155" s="89"/>
      <c r="B155" s="86" t="s">
        <v>14</v>
      </c>
      <c r="C155" s="27"/>
      <c r="D155" s="176"/>
      <c r="E155" s="177"/>
      <c r="F155" s="178">
        <f>F150</f>
        <v>0</v>
      </c>
      <c r="G155" s="39"/>
    </row>
    <row r="156" spans="1:7" s="40" customFormat="1">
      <c r="A156" s="205"/>
      <c r="B156" s="203"/>
      <c r="C156" s="199"/>
      <c r="D156" s="200"/>
      <c r="E156" s="204"/>
      <c r="F156" s="167">
        <f>E156-D156+F155</f>
        <v>0</v>
      </c>
      <c r="G156" s="39"/>
    </row>
    <row r="157" spans="1:7" s="40" customFormat="1">
      <c r="A157" s="205"/>
      <c r="B157" s="203"/>
      <c r="C157" s="199"/>
      <c r="D157" s="200"/>
      <c r="E157" s="204"/>
      <c r="F157" s="167">
        <f>E157-D157+F156</f>
        <v>0</v>
      </c>
      <c r="G157" s="39"/>
    </row>
    <row r="158" spans="1:7" s="40" customFormat="1">
      <c r="A158" s="205"/>
      <c r="B158" s="203"/>
      <c r="C158" s="199"/>
      <c r="D158" s="200"/>
      <c r="E158" s="201"/>
      <c r="F158" s="167">
        <f>E158-D158+F157</f>
        <v>0</v>
      </c>
      <c r="G158" s="39"/>
    </row>
    <row r="159" spans="1:7" s="40" customFormat="1">
      <c r="A159" s="205"/>
      <c r="B159" s="203"/>
      <c r="C159" s="199"/>
      <c r="D159" s="200"/>
      <c r="E159" s="201"/>
      <c r="F159" s="167">
        <f>E159-D159+F158</f>
        <v>0</v>
      </c>
      <c r="G159" s="39"/>
    </row>
    <row r="160" spans="1:7" s="40" customFormat="1">
      <c r="A160" s="42"/>
      <c r="B160" s="36" t="s">
        <v>15</v>
      </c>
      <c r="C160" s="37"/>
      <c r="D160" s="168">
        <f>SUM(D156:D159)</f>
        <v>0</v>
      </c>
      <c r="E160" s="169">
        <f>SUM(E156:E159)</f>
        <v>0</v>
      </c>
      <c r="F160" s="167"/>
      <c r="G160" s="39"/>
    </row>
    <row r="161" spans="1:7" s="40" customFormat="1" ht="15.75">
      <c r="A161" s="87"/>
      <c r="B161" s="38"/>
      <c r="C161" s="32"/>
      <c r="D161" s="171"/>
      <c r="E161" s="172"/>
      <c r="F161" s="172"/>
      <c r="G161" s="39"/>
    </row>
    <row r="162" spans="1:7" s="40" customFormat="1" ht="15.75">
      <c r="A162" s="87"/>
      <c r="B162" s="38"/>
      <c r="C162" s="32"/>
      <c r="D162" s="171"/>
      <c r="E162" s="172"/>
      <c r="F162" s="172"/>
      <c r="G162" s="39"/>
    </row>
    <row r="163" spans="1:7" s="40" customFormat="1" ht="15.75">
      <c r="A163" s="104">
        <f>'Chart of Accounts'!A26</f>
        <v>2009</v>
      </c>
      <c r="B163" s="104" t="str">
        <f>'Chart of Accounts'!B26</f>
        <v>Books</v>
      </c>
      <c r="C163" s="8"/>
      <c r="D163" s="171"/>
      <c r="E163" s="172"/>
      <c r="F163" s="175"/>
      <c r="G163" s="39"/>
    </row>
    <row r="164" spans="1:7" s="40" customFormat="1">
      <c r="A164" s="89"/>
      <c r="B164" s="86" t="s">
        <v>14</v>
      </c>
      <c r="C164" s="27"/>
      <c r="D164" s="176"/>
      <c r="E164" s="177"/>
      <c r="F164" s="178">
        <f>F159</f>
        <v>0</v>
      </c>
      <c r="G164" s="39"/>
    </row>
    <row r="165" spans="1:7" s="40" customFormat="1">
      <c r="A165" s="205"/>
      <c r="B165" s="203"/>
      <c r="C165" s="199"/>
      <c r="D165" s="200"/>
      <c r="E165" s="204"/>
      <c r="F165" s="167">
        <f>E165-D165+F164</f>
        <v>0</v>
      </c>
      <c r="G165" s="39"/>
    </row>
    <row r="166" spans="1:7" s="40" customFormat="1">
      <c r="A166" s="205"/>
      <c r="B166" s="203"/>
      <c r="C166" s="199"/>
      <c r="D166" s="200"/>
      <c r="E166" s="204"/>
      <c r="F166" s="167">
        <f>E166-D166+F165</f>
        <v>0</v>
      </c>
      <c r="G166" s="39"/>
    </row>
    <row r="167" spans="1:7" s="40" customFormat="1">
      <c r="A167" s="205"/>
      <c r="B167" s="203"/>
      <c r="C167" s="199"/>
      <c r="D167" s="200"/>
      <c r="E167" s="201"/>
      <c r="F167" s="167">
        <f>E167-D167+F166</f>
        <v>0</v>
      </c>
      <c r="G167" s="39"/>
    </row>
    <row r="168" spans="1:7" s="40" customFormat="1">
      <c r="A168" s="205"/>
      <c r="B168" s="203"/>
      <c r="C168" s="199"/>
      <c r="D168" s="200"/>
      <c r="E168" s="201"/>
      <c r="F168" s="167">
        <f>E168-D168+F167</f>
        <v>0</v>
      </c>
      <c r="G168" s="39"/>
    </row>
    <row r="169" spans="1:7" s="40" customFormat="1">
      <c r="A169" s="42"/>
      <c r="B169" s="36" t="s">
        <v>15</v>
      </c>
      <c r="C169" s="37"/>
      <c r="D169" s="168">
        <f>SUM(D165:D168)</f>
        <v>0</v>
      </c>
      <c r="E169" s="169">
        <f>SUM(E165:E168)</f>
        <v>0</v>
      </c>
      <c r="F169" s="167"/>
      <c r="G169" s="39"/>
    </row>
    <row r="170" spans="1:7" s="40" customFormat="1" ht="15.75">
      <c r="A170" s="87"/>
      <c r="B170" s="38"/>
      <c r="C170" s="32"/>
      <c r="D170" s="171"/>
      <c r="E170" s="172"/>
      <c r="F170" s="172"/>
      <c r="G170" s="39"/>
    </row>
    <row r="171" spans="1:7" s="40" customFormat="1" ht="15.75">
      <c r="A171" s="87"/>
      <c r="B171" s="38"/>
      <c r="C171" s="32"/>
      <c r="D171" s="171"/>
      <c r="E171" s="172"/>
      <c r="F171" s="172"/>
      <c r="G171" s="39"/>
    </row>
    <row r="172" spans="1:7" s="40" customFormat="1" ht="15.75">
      <c r="A172" s="101">
        <f>'Chart of Accounts'!A28</f>
        <v>2011</v>
      </c>
      <c r="B172" s="101" t="str">
        <f>'Chart of Accounts'!B28</f>
        <v>Office Supplies, stationary, postage, misc.</v>
      </c>
      <c r="C172" s="8"/>
      <c r="D172" s="171"/>
      <c r="E172" s="172"/>
      <c r="F172" s="175"/>
      <c r="G172" s="39"/>
    </row>
    <row r="173" spans="1:7" s="40" customFormat="1">
      <c r="A173" s="88"/>
      <c r="B173" s="86" t="s">
        <v>14</v>
      </c>
      <c r="C173" s="27"/>
      <c r="D173" s="176"/>
      <c r="E173" s="177"/>
      <c r="F173" s="178">
        <f>F168</f>
        <v>0</v>
      </c>
      <c r="G173" s="39"/>
    </row>
    <row r="174" spans="1:7" s="40" customFormat="1">
      <c r="A174" s="207"/>
      <c r="B174" s="203"/>
      <c r="C174" s="199"/>
      <c r="D174" s="200"/>
      <c r="E174" s="204"/>
      <c r="F174" s="167">
        <f>E174-D174+F173</f>
        <v>0</v>
      </c>
      <c r="G174" s="39"/>
    </row>
    <row r="175" spans="1:7" s="40" customFormat="1">
      <c r="A175" s="207"/>
      <c r="B175" s="203"/>
      <c r="C175" s="199"/>
      <c r="D175" s="200"/>
      <c r="E175" s="204"/>
      <c r="F175" s="167">
        <f>E175-D175+F174</f>
        <v>0</v>
      </c>
      <c r="G175" s="39"/>
    </row>
    <row r="176" spans="1:7" s="40" customFormat="1">
      <c r="A176" s="207"/>
      <c r="B176" s="203"/>
      <c r="C176" s="199"/>
      <c r="D176" s="200"/>
      <c r="E176" s="201"/>
      <c r="F176" s="167">
        <f>E176-D176+F175</f>
        <v>0</v>
      </c>
      <c r="G176" s="39"/>
    </row>
    <row r="177" spans="1:7" s="40" customFormat="1">
      <c r="A177" s="207"/>
      <c r="B177" s="203"/>
      <c r="C177" s="199"/>
      <c r="D177" s="200"/>
      <c r="E177" s="201"/>
      <c r="F177" s="167">
        <f>E177-D177+F176</f>
        <v>0</v>
      </c>
      <c r="G177" s="39"/>
    </row>
    <row r="178" spans="1:7" s="40" customFormat="1">
      <c r="A178" s="109"/>
      <c r="B178" s="36" t="s">
        <v>15</v>
      </c>
      <c r="C178" s="37"/>
      <c r="D178" s="168">
        <f>SUM(D174:D177)</f>
        <v>0</v>
      </c>
      <c r="E178" s="169">
        <f>SUM(E174:E177)</f>
        <v>0</v>
      </c>
      <c r="F178" s="167"/>
      <c r="G178" s="39"/>
    </row>
    <row r="179" spans="1:7" s="40" customFormat="1" ht="15.75">
      <c r="A179" s="87"/>
      <c r="B179" s="38"/>
      <c r="C179" s="32"/>
      <c r="D179" s="171"/>
      <c r="E179" s="172"/>
      <c r="F179" s="172"/>
      <c r="G179" s="39"/>
    </row>
    <row r="180" spans="1:7" s="40" customFormat="1" ht="15.75">
      <c r="A180" s="87"/>
      <c r="B180" s="38"/>
      <c r="C180" s="32"/>
      <c r="D180" s="171"/>
      <c r="E180" s="172"/>
      <c r="F180" s="172"/>
      <c r="G180" s="39"/>
    </row>
    <row r="181" spans="1:7" s="40" customFormat="1" ht="15.75">
      <c r="A181" s="101">
        <f>'Chart of Accounts'!A29</f>
        <v>2012</v>
      </c>
      <c r="B181" s="101" t="str">
        <f>'Chart of Accounts'!B29</f>
        <v>Computer costs and supplies</v>
      </c>
      <c r="C181" s="8"/>
      <c r="D181" s="171"/>
      <c r="E181" s="172"/>
      <c r="F181" s="175"/>
      <c r="G181" s="39"/>
    </row>
    <row r="182" spans="1:7" s="40" customFormat="1">
      <c r="A182" s="88"/>
      <c r="B182" s="86" t="s">
        <v>14</v>
      </c>
      <c r="C182" s="27"/>
      <c r="D182" s="176"/>
      <c r="E182" s="177"/>
      <c r="F182" s="178">
        <f>F177</f>
        <v>0</v>
      </c>
      <c r="G182" s="39"/>
    </row>
    <row r="183" spans="1:7" s="40" customFormat="1">
      <c r="A183" s="207"/>
      <c r="B183" s="203"/>
      <c r="C183" s="199"/>
      <c r="D183" s="200"/>
      <c r="E183" s="204"/>
      <c r="F183" s="167">
        <f>E183-D183+F182</f>
        <v>0</v>
      </c>
      <c r="G183" s="39"/>
    </row>
    <row r="184" spans="1:7" s="40" customFormat="1">
      <c r="A184" s="207"/>
      <c r="B184" s="203"/>
      <c r="C184" s="199"/>
      <c r="D184" s="200"/>
      <c r="E184" s="204"/>
      <c r="F184" s="167">
        <f>E184-D184+F183</f>
        <v>0</v>
      </c>
      <c r="G184" s="39"/>
    </row>
    <row r="185" spans="1:7" s="40" customFormat="1">
      <c r="A185" s="207"/>
      <c r="B185" s="203"/>
      <c r="C185" s="199"/>
      <c r="D185" s="200"/>
      <c r="E185" s="201"/>
      <c r="F185" s="167">
        <f>E185-D185+F184</f>
        <v>0</v>
      </c>
      <c r="G185" s="39"/>
    </row>
    <row r="186" spans="1:7" s="40" customFormat="1">
      <c r="A186" s="207"/>
      <c r="B186" s="203"/>
      <c r="C186" s="199"/>
      <c r="D186" s="200"/>
      <c r="E186" s="201"/>
      <c r="F186" s="167">
        <f>E186-D186+F185</f>
        <v>0</v>
      </c>
      <c r="G186" s="39"/>
    </row>
    <row r="187" spans="1:7" s="40" customFormat="1">
      <c r="A187" s="109"/>
      <c r="B187" s="36" t="s">
        <v>15</v>
      </c>
      <c r="C187" s="37"/>
      <c r="D187" s="168">
        <f>SUM(D183:D186)</f>
        <v>0</v>
      </c>
      <c r="E187" s="169">
        <f>SUM(E183:E186)</f>
        <v>0</v>
      </c>
      <c r="F187" s="167"/>
      <c r="G187" s="39"/>
    </row>
    <row r="188" spans="1:7" s="40" customFormat="1" ht="15.75">
      <c r="A188" s="87"/>
      <c r="B188" s="38"/>
      <c r="C188" s="32"/>
      <c r="D188" s="171"/>
      <c r="E188" s="172"/>
      <c r="F188" s="172"/>
      <c r="G188" s="39"/>
    </row>
    <row r="189" spans="1:7" s="40" customFormat="1" ht="15.75">
      <c r="A189" s="87"/>
      <c r="B189" s="38"/>
      <c r="C189" s="32"/>
      <c r="D189" s="171"/>
      <c r="E189" s="172"/>
      <c r="F189" s="172"/>
      <c r="G189" s="39"/>
    </row>
    <row r="190" spans="1:7" s="40" customFormat="1" ht="15.75">
      <c r="A190" s="101">
        <f>'Chart of Accounts'!A30</f>
        <v>2013</v>
      </c>
      <c r="B190" s="101" t="str">
        <f>'Chart of Accounts'!B30</f>
        <v>Unassigned</v>
      </c>
      <c r="C190" s="8"/>
      <c r="D190" s="171"/>
      <c r="E190" s="172"/>
      <c r="F190" s="175"/>
      <c r="G190" s="39"/>
    </row>
    <row r="191" spans="1:7" s="40" customFormat="1">
      <c r="A191" s="88"/>
      <c r="B191" s="86" t="s">
        <v>14</v>
      </c>
      <c r="C191" s="27"/>
      <c r="D191" s="176"/>
      <c r="E191" s="177"/>
      <c r="F191" s="178">
        <f>F186</f>
        <v>0</v>
      </c>
      <c r="G191" s="39"/>
    </row>
    <row r="192" spans="1:7" s="40" customFormat="1">
      <c r="A192" s="207"/>
      <c r="B192" s="203"/>
      <c r="C192" s="199"/>
      <c r="D192" s="200"/>
      <c r="E192" s="204"/>
      <c r="F192" s="167">
        <f>E192-D192+F191</f>
        <v>0</v>
      </c>
      <c r="G192" s="39"/>
    </row>
    <row r="193" spans="1:7" s="40" customFormat="1">
      <c r="A193" s="207"/>
      <c r="B193" s="203"/>
      <c r="C193" s="199"/>
      <c r="D193" s="200"/>
      <c r="E193" s="204"/>
      <c r="F193" s="167">
        <f>E193-D193+F192</f>
        <v>0</v>
      </c>
      <c r="G193" s="39"/>
    </row>
    <row r="194" spans="1:7" s="40" customFormat="1">
      <c r="A194" s="207"/>
      <c r="B194" s="203"/>
      <c r="C194" s="199"/>
      <c r="D194" s="200"/>
      <c r="E194" s="201"/>
      <c r="F194" s="167">
        <f>E194-D194+F193</f>
        <v>0</v>
      </c>
      <c r="G194" s="39"/>
    </row>
    <row r="195" spans="1:7" s="40" customFormat="1">
      <c r="A195" s="207"/>
      <c r="B195" s="203"/>
      <c r="C195" s="199"/>
      <c r="D195" s="200"/>
      <c r="E195" s="201"/>
      <c r="F195" s="167">
        <f>E195-D195+F194</f>
        <v>0</v>
      </c>
      <c r="G195" s="39"/>
    </row>
    <row r="196" spans="1:7" s="40" customFormat="1">
      <c r="A196" s="109"/>
      <c r="B196" s="36" t="s">
        <v>15</v>
      </c>
      <c r="C196" s="37"/>
      <c r="D196" s="168">
        <f>SUM(D192:D195)</f>
        <v>0</v>
      </c>
      <c r="E196" s="169">
        <f>SUM(E192:E195)</f>
        <v>0</v>
      </c>
      <c r="F196" s="167"/>
      <c r="G196" s="39"/>
    </row>
    <row r="197" spans="1:7" s="40" customFormat="1" ht="15.75">
      <c r="A197" s="87"/>
      <c r="B197" s="38"/>
      <c r="C197" s="32"/>
      <c r="D197" s="171"/>
      <c r="E197" s="172"/>
      <c r="F197" s="172"/>
      <c r="G197" s="39"/>
    </row>
    <row r="198" spans="1:7" s="40" customFormat="1" ht="15.75">
      <c r="A198" s="87"/>
      <c r="B198" s="38"/>
      <c r="C198" s="32"/>
      <c r="D198" s="171"/>
      <c r="E198" s="172"/>
      <c r="F198" s="172"/>
      <c r="G198" s="39"/>
    </row>
    <row r="199" spans="1:7" s="40" customFormat="1" ht="15.75">
      <c r="A199" s="101">
        <f>'Chart of Accounts'!A32</f>
        <v>2021</v>
      </c>
      <c r="B199" s="101" t="str">
        <f>'Chart of Accounts'!B32</f>
        <v>Janitorial Supplies and Services</v>
      </c>
      <c r="C199" s="8"/>
      <c r="D199" s="171"/>
      <c r="E199" s="172"/>
      <c r="F199" s="175"/>
      <c r="G199" s="39"/>
    </row>
    <row r="200" spans="1:7" s="40" customFormat="1">
      <c r="A200" s="88"/>
      <c r="B200" s="86" t="s">
        <v>14</v>
      </c>
      <c r="C200" s="27"/>
      <c r="D200" s="176"/>
      <c r="E200" s="177"/>
      <c r="F200" s="178">
        <f>F195</f>
        <v>0</v>
      </c>
      <c r="G200" s="39"/>
    </row>
    <row r="201" spans="1:7" s="40" customFormat="1">
      <c r="A201" s="207"/>
      <c r="B201" s="203"/>
      <c r="C201" s="199"/>
      <c r="D201" s="200"/>
      <c r="E201" s="204"/>
      <c r="F201" s="167">
        <f>E201-D201+F200</f>
        <v>0</v>
      </c>
      <c r="G201" s="39"/>
    </row>
    <row r="202" spans="1:7" s="40" customFormat="1">
      <c r="A202" s="207"/>
      <c r="B202" s="203"/>
      <c r="C202" s="199"/>
      <c r="D202" s="200"/>
      <c r="E202" s="204"/>
      <c r="F202" s="167">
        <f>E202-D202+F201</f>
        <v>0</v>
      </c>
      <c r="G202" s="39"/>
    </row>
    <row r="203" spans="1:7" s="40" customFormat="1">
      <c r="A203" s="207"/>
      <c r="B203" s="203"/>
      <c r="C203" s="199"/>
      <c r="D203" s="200"/>
      <c r="E203" s="201"/>
      <c r="F203" s="167">
        <f>E203-D203+F202</f>
        <v>0</v>
      </c>
      <c r="G203" s="39"/>
    </row>
    <row r="204" spans="1:7" s="40" customFormat="1">
      <c r="A204" s="207"/>
      <c r="B204" s="203"/>
      <c r="C204" s="199"/>
      <c r="D204" s="200"/>
      <c r="E204" s="201"/>
      <c r="F204" s="167">
        <f>E204-D204+F203</f>
        <v>0</v>
      </c>
      <c r="G204" s="39"/>
    </row>
    <row r="205" spans="1:7" s="40" customFormat="1">
      <c r="A205" s="109"/>
      <c r="B205" s="36" t="s">
        <v>15</v>
      </c>
      <c r="C205" s="37"/>
      <c r="D205" s="168">
        <f>SUM(D201:D204)</f>
        <v>0</v>
      </c>
      <c r="E205" s="169">
        <f>SUM(E201:E204)</f>
        <v>0</v>
      </c>
      <c r="F205" s="167"/>
      <c r="G205" s="39"/>
    </row>
    <row r="206" spans="1:7" s="40" customFormat="1" ht="15.75">
      <c r="A206" s="87"/>
      <c r="B206" s="38"/>
      <c r="C206" s="32"/>
      <c r="D206" s="171"/>
      <c r="E206" s="172"/>
      <c r="F206" s="172"/>
      <c r="G206" s="39"/>
    </row>
    <row r="207" spans="1:7" s="40" customFormat="1" ht="15.75">
      <c r="A207" s="87"/>
      <c r="B207" s="38"/>
      <c r="C207" s="32"/>
      <c r="D207" s="171"/>
      <c r="E207" s="172"/>
      <c r="F207" s="172"/>
      <c r="G207" s="39"/>
    </row>
    <row r="208" spans="1:7" s="40" customFormat="1" ht="15.75">
      <c r="A208" s="110">
        <f>'Chart of Accounts'!A33</f>
        <v>2022</v>
      </c>
      <c r="B208" s="110" t="str">
        <f>'Chart of Accounts'!B33</f>
        <v>Repair and Maintenance - (Non-Covenant)</v>
      </c>
      <c r="C208" s="8"/>
      <c r="D208" s="171"/>
      <c r="E208" s="172"/>
      <c r="F208" s="175"/>
      <c r="G208" s="39"/>
    </row>
    <row r="209" spans="1:7" s="40" customFormat="1">
      <c r="A209" s="111"/>
      <c r="B209" s="86" t="s">
        <v>14</v>
      </c>
      <c r="C209" s="27"/>
      <c r="D209" s="176"/>
      <c r="E209" s="177"/>
      <c r="F209" s="178">
        <f>F204</f>
        <v>0</v>
      </c>
      <c r="G209" s="39"/>
    </row>
    <row r="210" spans="1:7" s="40" customFormat="1">
      <c r="A210" s="208"/>
      <c r="B210" s="203"/>
      <c r="C210" s="199"/>
      <c r="D210" s="200"/>
      <c r="E210" s="204"/>
      <c r="F210" s="167">
        <f>E210-D210+F209</f>
        <v>0</v>
      </c>
      <c r="G210" s="39"/>
    </row>
    <row r="211" spans="1:7" s="40" customFormat="1">
      <c r="A211" s="208"/>
      <c r="B211" s="203"/>
      <c r="C211" s="199"/>
      <c r="D211" s="200"/>
      <c r="E211" s="204"/>
      <c r="F211" s="167">
        <f>E211-D211+F210</f>
        <v>0</v>
      </c>
      <c r="G211" s="39"/>
    </row>
    <row r="212" spans="1:7" s="40" customFormat="1">
      <c r="A212" s="208"/>
      <c r="B212" s="203"/>
      <c r="C212" s="199"/>
      <c r="D212" s="200"/>
      <c r="E212" s="201"/>
      <c r="F212" s="167">
        <f>E212-D212+F211</f>
        <v>0</v>
      </c>
      <c r="G212" s="39"/>
    </row>
    <row r="213" spans="1:7" s="40" customFormat="1">
      <c r="A213" s="208"/>
      <c r="B213" s="203"/>
      <c r="C213" s="199"/>
      <c r="D213" s="200"/>
      <c r="E213" s="201"/>
      <c r="F213" s="167">
        <f>E213-D213+F212</f>
        <v>0</v>
      </c>
      <c r="G213" s="39"/>
    </row>
    <row r="214" spans="1:7" s="40" customFormat="1">
      <c r="A214" s="112"/>
      <c r="B214" s="36" t="s">
        <v>15</v>
      </c>
      <c r="C214" s="37"/>
      <c r="D214" s="168">
        <f>SUM(D210:D213)</f>
        <v>0</v>
      </c>
      <c r="E214" s="169">
        <f>SUM(E210:E213)</f>
        <v>0</v>
      </c>
      <c r="F214" s="167"/>
      <c r="G214" s="39"/>
    </row>
    <row r="215" spans="1:7" s="40" customFormat="1" ht="15.75">
      <c r="A215" s="87"/>
      <c r="B215" s="38"/>
      <c r="C215" s="32"/>
      <c r="D215" s="171"/>
      <c r="E215" s="172"/>
      <c r="F215" s="172"/>
      <c r="G215" s="39"/>
    </row>
    <row r="216" spans="1:7" s="40" customFormat="1" ht="15.75">
      <c r="A216" s="87"/>
      <c r="B216" s="38"/>
      <c r="C216" s="32"/>
      <c r="D216" s="171"/>
      <c r="E216" s="172"/>
      <c r="F216" s="172"/>
      <c r="G216" s="39"/>
    </row>
    <row r="217" spans="1:7" s="40" customFormat="1" ht="15.75">
      <c r="A217" s="110">
        <f>'Chart of Accounts'!A34</f>
        <v>2023</v>
      </c>
      <c r="B217" s="110" t="str">
        <f>'Chart of Accounts'!B34</f>
        <v>Insurance - Liability</v>
      </c>
      <c r="C217" s="8"/>
      <c r="D217" s="171"/>
      <c r="E217" s="172"/>
      <c r="F217" s="175"/>
      <c r="G217" s="39"/>
    </row>
    <row r="218" spans="1:7" s="40" customFormat="1">
      <c r="A218" s="111"/>
      <c r="B218" s="86" t="s">
        <v>14</v>
      </c>
      <c r="C218" s="27"/>
      <c r="D218" s="176"/>
      <c r="E218" s="177"/>
      <c r="F218" s="178">
        <f>F213</f>
        <v>0</v>
      </c>
      <c r="G218" s="39"/>
    </row>
    <row r="219" spans="1:7" s="40" customFormat="1">
      <c r="A219" s="208"/>
      <c r="B219" s="203"/>
      <c r="C219" s="199"/>
      <c r="D219" s="200"/>
      <c r="E219" s="204"/>
      <c r="F219" s="167">
        <f>E219-D219+F218</f>
        <v>0</v>
      </c>
      <c r="G219" s="39"/>
    </row>
    <row r="220" spans="1:7" s="40" customFormat="1">
      <c r="A220" s="208"/>
      <c r="B220" s="203"/>
      <c r="C220" s="199"/>
      <c r="D220" s="200"/>
      <c r="E220" s="204"/>
      <c r="F220" s="167">
        <f>E220-D220+F219</f>
        <v>0</v>
      </c>
      <c r="G220" s="39"/>
    </row>
    <row r="221" spans="1:7" s="40" customFormat="1">
      <c r="A221" s="208"/>
      <c r="B221" s="203"/>
      <c r="C221" s="199"/>
      <c r="D221" s="200"/>
      <c r="E221" s="201"/>
      <c r="F221" s="167">
        <f>E221-D221+F220</f>
        <v>0</v>
      </c>
      <c r="G221" s="39"/>
    </row>
    <row r="222" spans="1:7" s="40" customFormat="1">
      <c r="A222" s="208"/>
      <c r="B222" s="203"/>
      <c r="C222" s="199"/>
      <c r="D222" s="200"/>
      <c r="E222" s="201"/>
      <c r="F222" s="167">
        <f>E222-D222+F221</f>
        <v>0</v>
      </c>
      <c r="G222" s="39"/>
    </row>
    <row r="223" spans="1:7" s="40" customFormat="1">
      <c r="A223" s="112"/>
      <c r="B223" s="36" t="s">
        <v>15</v>
      </c>
      <c r="C223" s="37"/>
      <c r="D223" s="168">
        <f>SUM(D219:D222)</f>
        <v>0</v>
      </c>
      <c r="E223" s="169">
        <f>SUM(E219:E222)</f>
        <v>0</v>
      </c>
      <c r="F223" s="167"/>
      <c r="G223" s="39"/>
    </row>
    <row r="224" spans="1:7" s="40" customFormat="1" ht="15.75">
      <c r="A224" s="87"/>
      <c r="B224" s="38"/>
      <c r="C224" s="32"/>
      <c r="D224" s="171"/>
      <c r="E224" s="172"/>
      <c r="F224" s="172"/>
      <c r="G224" s="39"/>
    </row>
    <row r="225" spans="1:7" s="40" customFormat="1" ht="15.75">
      <c r="A225" s="87"/>
      <c r="B225" s="38"/>
      <c r="C225" s="32"/>
      <c r="D225" s="171"/>
      <c r="E225" s="172"/>
      <c r="F225" s="172"/>
      <c r="G225" s="39"/>
    </row>
    <row r="226" spans="1:7" s="40" customFormat="1" ht="15.75">
      <c r="A226" s="110">
        <f>'Chart of Accounts'!A35</f>
        <v>2024</v>
      </c>
      <c r="B226" s="110" t="str">
        <f>'Chart of Accounts'!B35</f>
        <v>Use Agreement (Utilities &amp; Maint. Reserve)</v>
      </c>
      <c r="C226" s="8"/>
      <c r="D226" s="171"/>
      <c r="E226" s="172"/>
      <c r="F226" s="175"/>
      <c r="G226" s="39"/>
    </row>
    <row r="227" spans="1:7" s="40" customFormat="1">
      <c r="A227" s="111"/>
      <c r="B227" s="86" t="s">
        <v>14</v>
      </c>
      <c r="C227" s="27"/>
      <c r="D227" s="176"/>
      <c r="E227" s="177"/>
      <c r="F227" s="178">
        <f>F222</f>
        <v>0</v>
      </c>
      <c r="G227" s="39"/>
    </row>
    <row r="228" spans="1:7" s="40" customFormat="1">
      <c r="A228" s="208"/>
      <c r="B228" s="203"/>
      <c r="C228" s="199"/>
      <c r="D228" s="200"/>
      <c r="E228" s="204"/>
      <c r="F228" s="167">
        <f>E228-D228+F227</f>
        <v>0</v>
      </c>
      <c r="G228" s="39"/>
    </row>
    <row r="229" spans="1:7" s="40" customFormat="1">
      <c r="A229" s="208"/>
      <c r="B229" s="203"/>
      <c r="C229" s="199"/>
      <c r="D229" s="200"/>
      <c r="E229" s="204"/>
      <c r="F229" s="167">
        <f>E229-D229+F228</f>
        <v>0</v>
      </c>
      <c r="G229" s="39"/>
    </row>
    <row r="230" spans="1:7" s="40" customFormat="1">
      <c r="A230" s="208"/>
      <c r="B230" s="203"/>
      <c r="C230" s="199"/>
      <c r="D230" s="200"/>
      <c r="E230" s="201"/>
      <c r="F230" s="167">
        <f>E230-D230+F229</f>
        <v>0</v>
      </c>
      <c r="G230" s="39"/>
    </row>
    <row r="231" spans="1:7" s="40" customFormat="1">
      <c r="A231" s="208"/>
      <c r="B231" s="203"/>
      <c r="C231" s="199"/>
      <c r="D231" s="200"/>
      <c r="E231" s="201"/>
      <c r="F231" s="167">
        <f>E231-D231+F230</f>
        <v>0</v>
      </c>
      <c r="G231" s="39"/>
    </row>
    <row r="232" spans="1:7" s="40" customFormat="1">
      <c r="A232" s="112"/>
      <c r="B232" s="36" t="s">
        <v>15</v>
      </c>
      <c r="C232" s="37"/>
      <c r="D232" s="168">
        <f>SUM(D228:D231)</f>
        <v>0</v>
      </c>
      <c r="E232" s="169">
        <f>SUM(E228:E231)</f>
        <v>0</v>
      </c>
      <c r="F232" s="167"/>
      <c r="G232" s="39"/>
    </row>
    <row r="233" spans="1:7" s="40" customFormat="1" ht="15.75">
      <c r="A233" s="87"/>
      <c r="B233" s="38"/>
      <c r="C233" s="32"/>
      <c r="D233" s="171"/>
      <c r="E233" s="172"/>
      <c r="F233" s="172"/>
      <c r="G233" s="39"/>
    </row>
    <row r="234" spans="1:7" s="40" customFormat="1" ht="15.75">
      <c r="A234" s="87"/>
      <c r="B234" s="38"/>
      <c r="C234" s="32"/>
      <c r="D234" s="171"/>
      <c r="E234" s="172"/>
      <c r="F234" s="172"/>
      <c r="G234" s="39"/>
    </row>
    <row r="235" spans="1:7" s="40" customFormat="1" ht="15.75">
      <c r="A235" s="110">
        <f>'Chart of Accounts'!A36</f>
        <v>2025</v>
      </c>
      <c r="B235" s="110" t="str">
        <f>'Chart of Accounts'!B36</f>
        <v>Landscape</v>
      </c>
      <c r="C235" s="8"/>
      <c r="D235" s="171"/>
      <c r="E235" s="172"/>
      <c r="F235" s="175"/>
      <c r="G235" s="39"/>
    </row>
    <row r="236" spans="1:7" s="40" customFormat="1">
      <c r="A236" s="111"/>
      <c r="B236" s="86" t="s">
        <v>14</v>
      </c>
      <c r="C236" s="27"/>
      <c r="D236" s="176"/>
      <c r="E236" s="177"/>
      <c r="F236" s="178">
        <f>F231</f>
        <v>0</v>
      </c>
      <c r="G236" s="39"/>
    </row>
    <row r="237" spans="1:7" s="40" customFormat="1">
      <c r="A237" s="208"/>
      <c r="B237" s="203"/>
      <c r="C237" s="199"/>
      <c r="D237" s="200"/>
      <c r="E237" s="204"/>
      <c r="F237" s="167">
        <f>E237-D237+F236</f>
        <v>0</v>
      </c>
      <c r="G237" s="39"/>
    </row>
    <row r="238" spans="1:7" s="40" customFormat="1">
      <c r="A238" s="208"/>
      <c r="B238" s="203"/>
      <c r="C238" s="199"/>
      <c r="D238" s="200"/>
      <c r="E238" s="204"/>
      <c r="F238" s="167">
        <f>E238-D238+F237</f>
        <v>0</v>
      </c>
      <c r="G238" s="39"/>
    </row>
    <row r="239" spans="1:7" s="40" customFormat="1">
      <c r="A239" s="208"/>
      <c r="B239" s="203"/>
      <c r="C239" s="199"/>
      <c r="D239" s="200"/>
      <c r="E239" s="201"/>
      <c r="F239" s="167">
        <f>E239-D239+F238</f>
        <v>0</v>
      </c>
      <c r="G239" s="39"/>
    </row>
    <row r="240" spans="1:7" s="40" customFormat="1">
      <c r="A240" s="208"/>
      <c r="B240" s="203"/>
      <c r="C240" s="199"/>
      <c r="D240" s="200"/>
      <c r="E240" s="201"/>
      <c r="F240" s="167">
        <f>E240-D240+F239</f>
        <v>0</v>
      </c>
      <c r="G240" s="39"/>
    </row>
    <row r="241" spans="1:7" s="40" customFormat="1">
      <c r="A241" s="112"/>
      <c r="B241" s="36" t="s">
        <v>15</v>
      </c>
      <c r="C241" s="37"/>
      <c r="D241" s="168">
        <f>SUM(D237:D240)</f>
        <v>0</v>
      </c>
      <c r="E241" s="169">
        <f>SUM(E237:E240)</f>
        <v>0</v>
      </c>
      <c r="F241" s="167"/>
      <c r="G241" s="39"/>
    </row>
    <row r="242" spans="1:7" s="40" customFormat="1" ht="15.75">
      <c r="A242" s="87"/>
      <c r="B242" s="38"/>
      <c r="C242" s="32"/>
      <c r="D242" s="171"/>
      <c r="E242" s="172"/>
      <c r="F242" s="172"/>
      <c r="G242" s="39"/>
    </row>
    <row r="243" spans="1:7" s="40" customFormat="1" ht="15.75">
      <c r="A243" s="87"/>
      <c r="B243" s="38"/>
      <c r="C243" s="32"/>
      <c r="D243" s="171"/>
      <c r="E243" s="172"/>
      <c r="F243" s="172"/>
      <c r="G243" s="39"/>
    </row>
    <row r="244" spans="1:7" s="40" customFormat="1" ht="15.75">
      <c r="A244" s="110">
        <f>'Chart of Accounts'!A37</f>
        <v>2026</v>
      </c>
      <c r="B244" s="110" t="str">
        <f>'Chart of Accounts'!B37</f>
        <v>A/C Maintenance</v>
      </c>
      <c r="C244" s="8"/>
      <c r="D244" s="171"/>
      <c r="E244" s="172"/>
      <c r="F244" s="175"/>
      <c r="G244" s="39"/>
    </row>
    <row r="245" spans="1:7" s="40" customFormat="1">
      <c r="A245" s="111"/>
      <c r="B245" s="86" t="s">
        <v>14</v>
      </c>
      <c r="C245" s="27"/>
      <c r="D245" s="176"/>
      <c r="E245" s="177"/>
      <c r="F245" s="178">
        <f>F240</f>
        <v>0</v>
      </c>
      <c r="G245" s="39"/>
    </row>
    <row r="246" spans="1:7" s="40" customFormat="1">
      <c r="A246" s="208"/>
      <c r="B246" s="203"/>
      <c r="C246" s="199"/>
      <c r="D246" s="200"/>
      <c r="E246" s="204"/>
      <c r="F246" s="167">
        <f>E246-D246+F245</f>
        <v>0</v>
      </c>
      <c r="G246" s="39"/>
    </row>
    <row r="247" spans="1:7" s="40" customFormat="1">
      <c r="A247" s="208"/>
      <c r="B247" s="203"/>
      <c r="C247" s="199"/>
      <c r="D247" s="200"/>
      <c r="E247" s="204"/>
      <c r="F247" s="167">
        <f>E247-D247+F246</f>
        <v>0</v>
      </c>
      <c r="G247" s="39"/>
    </row>
    <row r="248" spans="1:7" s="40" customFormat="1">
      <c r="A248" s="208"/>
      <c r="B248" s="203"/>
      <c r="C248" s="199"/>
      <c r="D248" s="200"/>
      <c r="E248" s="201"/>
      <c r="F248" s="167">
        <f>E248-D248+F247</f>
        <v>0</v>
      </c>
      <c r="G248" s="39"/>
    </row>
    <row r="249" spans="1:7" s="40" customFormat="1">
      <c r="A249" s="208"/>
      <c r="B249" s="203"/>
      <c r="C249" s="199"/>
      <c r="D249" s="200"/>
      <c r="E249" s="201"/>
      <c r="F249" s="167">
        <f>E249-D249+F248</f>
        <v>0</v>
      </c>
      <c r="G249" s="39"/>
    </row>
    <row r="250" spans="1:7" s="40" customFormat="1">
      <c r="A250" s="112"/>
      <c r="B250" s="36" t="s">
        <v>15</v>
      </c>
      <c r="C250" s="37"/>
      <c r="D250" s="168">
        <f>SUM(D246:D249)</f>
        <v>0</v>
      </c>
      <c r="E250" s="169">
        <f>SUM(E246:E249)</f>
        <v>0</v>
      </c>
      <c r="F250" s="167"/>
      <c r="G250" s="39"/>
    </row>
    <row r="251" spans="1:7" s="40" customFormat="1" ht="15.75">
      <c r="A251" s="87"/>
      <c r="B251" s="38"/>
      <c r="C251" s="32"/>
      <c r="D251" s="171"/>
      <c r="E251" s="172"/>
      <c r="F251" s="172"/>
      <c r="G251" s="39"/>
    </row>
    <row r="252" spans="1:7" s="40" customFormat="1" ht="15.75">
      <c r="A252" s="87"/>
      <c r="B252" s="38"/>
      <c r="C252" s="32"/>
      <c r="D252" s="171"/>
      <c r="E252" s="172"/>
      <c r="F252" s="172"/>
      <c r="G252" s="39"/>
    </row>
    <row r="253" spans="1:7" s="40" customFormat="1" ht="15.75">
      <c r="A253" s="110">
        <f>'Chart of Accounts'!A38</f>
        <v>2027</v>
      </c>
      <c r="B253" s="110" t="str">
        <f>'Chart of Accounts'!B38</f>
        <v>PLayground</v>
      </c>
      <c r="C253" s="8"/>
      <c r="D253" s="171"/>
      <c r="E253" s="172"/>
      <c r="F253" s="175"/>
      <c r="G253" s="39"/>
    </row>
    <row r="254" spans="1:7" s="40" customFormat="1">
      <c r="A254" s="111"/>
      <c r="B254" s="86" t="s">
        <v>14</v>
      </c>
      <c r="C254" s="27"/>
      <c r="D254" s="176"/>
      <c r="E254" s="177"/>
      <c r="F254" s="178">
        <f>F249</f>
        <v>0</v>
      </c>
      <c r="G254" s="39"/>
    </row>
    <row r="255" spans="1:7" s="40" customFormat="1">
      <c r="A255" s="208"/>
      <c r="B255" s="203"/>
      <c r="C255" s="199"/>
      <c r="D255" s="200"/>
      <c r="E255" s="204"/>
      <c r="F255" s="167">
        <f>E255-D255+F254</f>
        <v>0</v>
      </c>
      <c r="G255" s="39"/>
    </row>
    <row r="256" spans="1:7" s="40" customFormat="1">
      <c r="A256" s="208"/>
      <c r="B256" s="203"/>
      <c r="C256" s="199"/>
      <c r="D256" s="200"/>
      <c r="E256" s="204"/>
      <c r="F256" s="167">
        <f>E256-D256+F255</f>
        <v>0</v>
      </c>
      <c r="G256" s="39"/>
    </row>
    <row r="257" spans="1:7" s="40" customFormat="1">
      <c r="A257" s="208"/>
      <c r="B257" s="203"/>
      <c r="C257" s="199"/>
      <c r="D257" s="200"/>
      <c r="E257" s="201"/>
      <c r="F257" s="167">
        <f>E257-D257+F256</f>
        <v>0</v>
      </c>
      <c r="G257" s="39"/>
    </row>
    <row r="258" spans="1:7" s="40" customFormat="1">
      <c r="A258" s="208"/>
      <c r="B258" s="203"/>
      <c r="C258" s="199"/>
      <c r="D258" s="200"/>
      <c r="E258" s="201"/>
      <c r="F258" s="167">
        <f>E258-D258+F257</f>
        <v>0</v>
      </c>
      <c r="G258" s="39"/>
    </row>
    <row r="259" spans="1:7" s="40" customFormat="1">
      <c r="A259" s="112"/>
      <c r="B259" s="36" t="s">
        <v>15</v>
      </c>
      <c r="C259" s="37"/>
      <c r="D259" s="168">
        <f>SUM(D255:D258)</f>
        <v>0</v>
      </c>
      <c r="E259" s="169">
        <f>SUM(E255:E258)</f>
        <v>0</v>
      </c>
      <c r="F259" s="167"/>
      <c r="G259" s="39"/>
    </row>
    <row r="260" spans="1:7" s="40" customFormat="1" ht="15.75">
      <c r="A260" s="87"/>
      <c r="B260" s="38"/>
      <c r="C260" s="32"/>
      <c r="D260" s="171"/>
      <c r="E260" s="172"/>
      <c r="F260" s="172"/>
      <c r="G260" s="39"/>
    </row>
    <row r="261" spans="1:7" s="40" customFormat="1" ht="15.75">
      <c r="A261" s="87"/>
      <c r="B261" s="38"/>
      <c r="C261" s="32"/>
      <c r="D261" s="171"/>
      <c r="E261" s="172"/>
      <c r="F261" s="172"/>
      <c r="G261" s="39"/>
    </row>
    <row r="262" spans="1:7" s="40" customFormat="1" ht="15.75">
      <c r="A262" s="110">
        <f>'Chart of Accounts'!A40</f>
        <v>2031</v>
      </c>
      <c r="B262" s="110" t="str">
        <f>'Chart of Accounts'!B40</f>
        <v>Food &amp; Entertainment</v>
      </c>
      <c r="C262" s="8"/>
      <c r="D262" s="171"/>
      <c r="E262" s="172"/>
      <c r="F262" s="175"/>
      <c r="G262" s="39"/>
    </row>
    <row r="263" spans="1:7" s="40" customFormat="1">
      <c r="A263" s="111"/>
      <c r="B263" s="86" t="s">
        <v>14</v>
      </c>
      <c r="C263" s="27"/>
      <c r="D263" s="176"/>
      <c r="E263" s="177"/>
      <c r="F263" s="178">
        <f>F258</f>
        <v>0</v>
      </c>
      <c r="G263" s="39"/>
    </row>
    <row r="264" spans="1:7" s="40" customFormat="1">
      <c r="A264" s="208"/>
      <c r="B264" s="203"/>
      <c r="C264" s="199"/>
      <c r="D264" s="200"/>
      <c r="E264" s="204"/>
      <c r="F264" s="167">
        <f>E264-D264+F263</f>
        <v>0</v>
      </c>
      <c r="G264" s="39"/>
    </row>
    <row r="265" spans="1:7" s="40" customFormat="1">
      <c r="A265" s="208"/>
      <c r="B265" s="203"/>
      <c r="C265" s="199"/>
      <c r="D265" s="200"/>
      <c r="E265" s="204"/>
      <c r="F265" s="167">
        <f>E265-D265+F264</f>
        <v>0</v>
      </c>
      <c r="G265" s="39"/>
    </row>
    <row r="266" spans="1:7" s="40" customFormat="1">
      <c r="A266" s="208"/>
      <c r="B266" s="203"/>
      <c r="C266" s="199"/>
      <c r="D266" s="200"/>
      <c r="E266" s="201"/>
      <c r="F266" s="167">
        <f>E266-D266+F265</f>
        <v>0</v>
      </c>
      <c r="G266" s="39"/>
    </row>
    <row r="267" spans="1:7" s="40" customFormat="1">
      <c r="A267" s="208"/>
      <c r="B267" s="203"/>
      <c r="C267" s="199"/>
      <c r="D267" s="200"/>
      <c r="E267" s="201"/>
      <c r="F267" s="167">
        <f>E267-D267+F266</f>
        <v>0</v>
      </c>
      <c r="G267" s="39"/>
    </row>
    <row r="268" spans="1:7" s="40" customFormat="1">
      <c r="A268" s="112"/>
      <c r="B268" s="36" t="s">
        <v>15</v>
      </c>
      <c r="C268" s="37"/>
      <c r="D268" s="168">
        <f>SUM(D264:D267)</f>
        <v>0</v>
      </c>
      <c r="E268" s="169">
        <f>SUM(E264:E267)</f>
        <v>0</v>
      </c>
      <c r="F268" s="167"/>
      <c r="G268" s="39"/>
    </row>
    <row r="269" spans="1:7" s="40" customFormat="1" ht="15.75">
      <c r="A269" s="87"/>
      <c r="B269" s="38"/>
      <c r="C269" s="32"/>
      <c r="D269" s="171"/>
      <c r="E269" s="172"/>
      <c r="F269" s="172"/>
      <c r="G269" s="39"/>
    </row>
    <row r="270" spans="1:7" s="40" customFormat="1" ht="15.75">
      <c r="A270" s="87"/>
      <c r="B270" s="38"/>
      <c r="C270" s="32"/>
      <c r="D270" s="171"/>
      <c r="E270" s="172"/>
      <c r="F270" s="172"/>
      <c r="G270" s="39"/>
    </row>
    <row r="271" spans="1:7" s="40" customFormat="1" ht="15.75">
      <c r="A271" s="113">
        <f>'Chart of Accounts'!A41</f>
        <v>2032</v>
      </c>
      <c r="B271" s="113" t="str">
        <f>'Chart of Accounts'!B41</f>
        <v>Soft Goods</v>
      </c>
      <c r="C271" s="8"/>
      <c r="D271" s="171"/>
      <c r="E271" s="172"/>
      <c r="F271" s="175"/>
      <c r="G271" s="39"/>
    </row>
    <row r="272" spans="1:7" s="40" customFormat="1">
      <c r="A272" s="114"/>
      <c r="B272" s="86" t="s">
        <v>14</v>
      </c>
      <c r="C272" s="27"/>
      <c r="D272" s="176"/>
      <c r="E272" s="177"/>
      <c r="F272" s="178">
        <f>F267</f>
        <v>0</v>
      </c>
      <c r="G272" s="39"/>
    </row>
    <row r="273" spans="1:7" s="40" customFormat="1">
      <c r="A273" s="209"/>
      <c r="B273" s="203"/>
      <c r="C273" s="199"/>
      <c r="D273" s="200"/>
      <c r="E273" s="204"/>
      <c r="F273" s="167">
        <f>E273-D273+F272</f>
        <v>0</v>
      </c>
      <c r="G273" s="39"/>
    </row>
    <row r="274" spans="1:7" s="40" customFormat="1">
      <c r="A274" s="209"/>
      <c r="B274" s="203"/>
      <c r="C274" s="199"/>
      <c r="D274" s="200"/>
      <c r="E274" s="204"/>
      <c r="F274" s="167">
        <f>E274-D274+F273</f>
        <v>0</v>
      </c>
      <c r="G274" s="39"/>
    </row>
    <row r="275" spans="1:7" s="40" customFormat="1">
      <c r="A275" s="209"/>
      <c r="B275" s="203"/>
      <c r="C275" s="199"/>
      <c r="D275" s="200"/>
      <c r="E275" s="201"/>
      <c r="F275" s="167">
        <f>E275-D275+F274</f>
        <v>0</v>
      </c>
      <c r="G275" s="39"/>
    </row>
    <row r="276" spans="1:7" s="40" customFormat="1">
      <c r="A276" s="209"/>
      <c r="B276" s="203"/>
      <c r="C276" s="199"/>
      <c r="D276" s="200"/>
      <c r="E276" s="201"/>
      <c r="F276" s="167">
        <f>E276-D276+F275</f>
        <v>0</v>
      </c>
      <c r="G276" s="39"/>
    </row>
    <row r="277" spans="1:7" s="40" customFormat="1">
      <c r="A277" s="115"/>
      <c r="B277" s="36" t="s">
        <v>15</v>
      </c>
      <c r="C277" s="37"/>
      <c r="D277" s="168">
        <f>SUM(D273:D276)</f>
        <v>0</v>
      </c>
      <c r="E277" s="169">
        <f>SUM(E273:E276)</f>
        <v>0</v>
      </c>
      <c r="F277" s="167"/>
      <c r="G277" s="39"/>
    </row>
    <row r="278" spans="1:7" s="40" customFormat="1" ht="15.75">
      <c r="A278" s="87"/>
      <c r="B278" s="38"/>
      <c r="C278" s="32"/>
      <c r="D278" s="171"/>
      <c r="E278" s="172"/>
      <c r="F278" s="172"/>
      <c r="G278" s="39"/>
    </row>
    <row r="279" spans="1:7" s="40" customFormat="1" ht="15.75">
      <c r="A279" s="87"/>
      <c r="B279" s="38"/>
      <c r="C279" s="32"/>
      <c r="D279" s="171"/>
      <c r="E279" s="172"/>
      <c r="F279" s="172"/>
      <c r="G279" s="39"/>
    </row>
    <row r="280" spans="1:7" s="40" customFormat="1" ht="15.75">
      <c r="A280" s="113">
        <f>'Chart of Accounts'!A43</f>
        <v>2041</v>
      </c>
      <c r="B280" s="113" t="str">
        <f>'Chart of Accounts'!B43</f>
        <v>Van Insurance</v>
      </c>
      <c r="C280" s="8"/>
      <c r="D280" s="171"/>
      <c r="E280" s="172"/>
      <c r="F280" s="175"/>
      <c r="G280" s="39"/>
    </row>
    <row r="281" spans="1:7" s="40" customFormat="1">
      <c r="A281" s="114"/>
      <c r="B281" s="86" t="s">
        <v>14</v>
      </c>
      <c r="C281" s="27"/>
      <c r="D281" s="176"/>
      <c r="E281" s="177"/>
      <c r="F281" s="178">
        <f>F276</f>
        <v>0</v>
      </c>
      <c r="G281" s="39"/>
    </row>
    <row r="282" spans="1:7" s="40" customFormat="1">
      <c r="A282" s="209"/>
      <c r="B282" s="203"/>
      <c r="C282" s="199"/>
      <c r="D282" s="200"/>
      <c r="E282" s="204"/>
      <c r="F282" s="167">
        <f>E282-D282+F281</f>
        <v>0</v>
      </c>
      <c r="G282" s="39"/>
    </row>
    <row r="283" spans="1:7" s="40" customFormat="1">
      <c r="A283" s="209"/>
      <c r="B283" s="203"/>
      <c r="C283" s="199"/>
      <c r="D283" s="200"/>
      <c r="E283" s="204"/>
      <c r="F283" s="167">
        <f>E283-D283+F282</f>
        <v>0</v>
      </c>
      <c r="G283" s="39"/>
    </row>
    <row r="284" spans="1:7" s="40" customFormat="1">
      <c r="A284" s="209"/>
      <c r="B284" s="203"/>
      <c r="C284" s="199"/>
      <c r="D284" s="200"/>
      <c r="E284" s="201"/>
      <c r="F284" s="167">
        <f>E284-D284+F283</f>
        <v>0</v>
      </c>
      <c r="G284" s="39"/>
    </row>
    <row r="285" spans="1:7" s="40" customFormat="1">
      <c r="A285" s="209"/>
      <c r="B285" s="203"/>
      <c r="C285" s="199"/>
      <c r="D285" s="200"/>
      <c r="E285" s="201"/>
      <c r="F285" s="167">
        <f>E285-D285+F284</f>
        <v>0</v>
      </c>
      <c r="G285" s="39"/>
    </row>
    <row r="286" spans="1:7" s="40" customFormat="1">
      <c r="A286" s="115"/>
      <c r="B286" s="36" t="s">
        <v>15</v>
      </c>
      <c r="C286" s="37"/>
      <c r="D286" s="168">
        <f>SUM(D282:D285)</f>
        <v>0</v>
      </c>
      <c r="E286" s="169">
        <f>SUM(E282:E285)</f>
        <v>0</v>
      </c>
      <c r="F286" s="167"/>
      <c r="G286" s="39"/>
    </row>
    <row r="287" spans="1:7" s="40" customFormat="1" ht="15.75">
      <c r="A287" s="87"/>
      <c r="B287" s="38"/>
      <c r="C287" s="32"/>
      <c r="D287" s="171"/>
      <c r="E287" s="172"/>
      <c r="F287" s="172"/>
      <c r="G287" s="39"/>
    </row>
    <row r="288" spans="1:7" s="40" customFormat="1" ht="15.75">
      <c r="A288" s="87"/>
      <c r="B288" s="38"/>
      <c r="C288" s="32"/>
      <c r="D288" s="171"/>
      <c r="E288" s="172"/>
      <c r="F288" s="172"/>
      <c r="G288" s="39"/>
    </row>
    <row r="289" spans="1:7" s="40" customFormat="1" ht="15.75">
      <c r="A289" s="116">
        <f>'Chart of Accounts'!A44</f>
        <v>2042</v>
      </c>
      <c r="B289" s="116" t="str">
        <f>'Chart of Accounts'!B44</f>
        <v>Van Maintenance</v>
      </c>
      <c r="C289" s="8"/>
      <c r="D289" s="171"/>
      <c r="E289" s="172"/>
      <c r="F289" s="175"/>
      <c r="G289" s="39"/>
    </row>
    <row r="290" spans="1:7" s="40" customFormat="1">
      <c r="A290" s="117"/>
      <c r="B290" s="86" t="s">
        <v>14</v>
      </c>
      <c r="C290" s="27"/>
      <c r="D290" s="176"/>
      <c r="E290" s="177"/>
      <c r="F290" s="178">
        <f>F285</f>
        <v>0</v>
      </c>
      <c r="G290" s="39"/>
    </row>
    <row r="291" spans="1:7" s="40" customFormat="1">
      <c r="A291" s="210"/>
      <c r="B291" s="203"/>
      <c r="C291" s="199"/>
      <c r="D291" s="200"/>
      <c r="E291" s="204"/>
      <c r="F291" s="167">
        <f>E291-D291+F290</f>
        <v>0</v>
      </c>
      <c r="G291" s="39"/>
    </row>
    <row r="292" spans="1:7" s="40" customFormat="1">
      <c r="A292" s="210"/>
      <c r="B292" s="203"/>
      <c r="C292" s="199"/>
      <c r="D292" s="200"/>
      <c r="E292" s="204"/>
      <c r="F292" s="167">
        <f>E292-D292+F291</f>
        <v>0</v>
      </c>
      <c r="G292" s="39"/>
    </row>
    <row r="293" spans="1:7" s="40" customFormat="1">
      <c r="A293" s="210"/>
      <c r="B293" s="203"/>
      <c r="C293" s="199"/>
      <c r="D293" s="200"/>
      <c r="E293" s="201"/>
      <c r="F293" s="167">
        <f>E293-D293+F292</f>
        <v>0</v>
      </c>
      <c r="G293" s="39"/>
    </row>
    <row r="294" spans="1:7" s="40" customFormat="1">
      <c r="A294" s="210"/>
      <c r="B294" s="203"/>
      <c r="C294" s="199"/>
      <c r="D294" s="200"/>
      <c r="E294" s="201"/>
      <c r="F294" s="167">
        <f>E294-D294+F293</f>
        <v>0</v>
      </c>
      <c r="G294" s="39"/>
    </row>
    <row r="295" spans="1:7" s="40" customFormat="1">
      <c r="A295" s="118"/>
      <c r="B295" s="36" t="s">
        <v>15</v>
      </c>
      <c r="C295" s="37"/>
      <c r="D295" s="168">
        <f>SUM(D291:D294)</f>
        <v>0</v>
      </c>
      <c r="E295" s="169">
        <f>SUM(E291:E294)</f>
        <v>0</v>
      </c>
      <c r="F295" s="167"/>
      <c r="G295" s="39"/>
    </row>
    <row r="296" spans="1:7" s="40" customFormat="1" ht="15.75">
      <c r="A296" s="87"/>
      <c r="B296" s="38"/>
      <c r="C296" s="32"/>
      <c r="D296" s="171"/>
      <c r="E296" s="172"/>
      <c r="F296" s="172"/>
      <c r="G296" s="39"/>
    </row>
    <row r="297" spans="1:7" s="40" customFormat="1" ht="15.75">
      <c r="A297" s="87"/>
      <c r="B297" s="38"/>
      <c r="C297" s="32"/>
      <c r="D297" s="171"/>
      <c r="E297" s="172"/>
      <c r="F297" s="172"/>
      <c r="G297" s="39"/>
    </row>
    <row r="298" spans="1:7" s="40" customFormat="1" ht="15.75">
      <c r="A298" s="116">
        <f>'Chart of Accounts'!A45</f>
        <v>2043</v>
      </c>
      <c r="B298" s="116" t="str">
        <f>'Chart of Accounts'!B45</f>
        <v>Van Gasoline</v>
      </c>
      <c r="C298" s="8"/>
      <c r="D298" s="171"/>
      <c r="E298" s="172"/>
      <c r="F298" s="175"/>
      <c r="G298" s="39"/>
    </row>
    <row r="299" spans="1:7" s="40" customFormat="1">
      <c r="A299" s="117"/>
      <c r="B299" s="86" t="s">
        <v>14</v>
      </c>
      <c r="C299" s="27"/>
      <c r="D299" s="176"/>
      <c r="E299" s="177"/>
      <c r="F299" s="178">
        <f>F294</f>
        <v>0</v>
      </c>
      <c r="G299" s="39"/>
    </row>
    <row r="300" spans="1:7" s="40" customFormat="1">
      <c r="A300" s="210"/>
      <c r="B300" s="203"/>
      <c r="C300" s="199"/>
      <c r="D300" s="200"/>
      <c r="E300" s="204"/>
      <c r="F300" s="167">
        <f>E300-D300+F299</f>
        <v>0</v>
      </c>
      <c r="G300" s="39"/>
    </row>
    <row r="301" spans="1:7" s="40" customFormat="1">
      <c r="A301" s="210"/>
      <c r="B301" s="203"/>
      <c r="C301" s="199"/>
      <c r="D301" s="200"/>
      <c r="E301" s="204"/>
      <c r="F301" s="167">
        <f>E301-D301+F300</f>
        <v>0</v>
      </c>
      <c r="G301" s="39"/>
    </row>
    <row r="302" spans="1:7" s="40" customFormat="1">
      <c r="A302" s="210"/>
      <c r="B302" s="203"/>
      <c r="C302" s="199"/>
      <c r="D302" s="200"/>
      <c r="E302" s="201"/>
      <c r="F302" s="167">
        <f>E302-D302+F301</f>
        <v>0</v>
      </c>
      <c r="G302" s="39"/>
    </row>
    <row r="303" spans="1:7" s="40" customFormat="1">
      <c r="A303" s="210"/>
      <c r="B303" s="203"/>
      <c r="C303" s="199"/>
      <c r="D303" s="200"/>
      <c r="E303" s="201"/>
      <c r="F303" s="167">
        <f>E303-D303+F302</f>
        <v>0</v>
      </c>
      <c r="G303" s="39"/>
    </row>
    <row r="304" spans="1:7" s="40" customFormat="1">
      <c r="A304" s="118"/>
      <c r="B304" s="36" t="s">
        <v>15</v>
      </c>
      <c r="C304" s="37"/>
      <c r="D304" s="168">
        <f>SUM(D300:D303)</f>
        <v>0</v>
      </c>
      <c r="E304" s="169">
        <f>SUM(E300:E303)</f>
        <v>0</v>
      </c>
      <c r="F304" s="167"/>
      <c r="G304" s="39"/>
    </row>
    <row r="305" spans="1:7" s="40" customFormat="1">
      <c r="A305" s="33"/>
      <c r="B305" s="34"/>
      <c r="C305" s="8"/>
      <c r="D305" s="171"/>
      <c r="E305" s="172"/>
      <c r="F305" s="175"/>
      <c r="G305" s="39"/>
    </row>
    <row r="306" spans="1:7" s="40" customFormat="1">
      <c r="A306" s="33"/>
      <c r="B306" s="34"/>
      <c r="C306" s="8"/>
      <c r="D306" s="171"/>
      <c r="E306" s="172"/>
      <c r="F306" s="175"/>
      <c r="G306" s="39"/>
    </row>
    <row r="307" spans="1:7" s="40" customFormat="1" ht="15.75">
      <c r="A307" s="116">
        <f>'Chart of Accounts'!A46</f>
        <v>2044</v>
      </c>
      <c r="B307" s="116" t="str">
        <f>'Chart of Accounts'!B46</f>
        <v xml:space="preserve">Purchase of Vans </v>
      </c>
      <c r="C307" s="8"/>
      <c r="D307" s="171"/>
      <c r="E307" s="172"/>
      <c r="F307" s="175"/>
      <c r="G307" s="39"/>
    </row>
    <row r="308" spans="1:7" s="40" customFormat="1">
      <c r="A308" s="117"/>
      <c r="B308" s="86" t="s">
        <v>14</v>
      </c>
      <c r="C308" s="27"/>
      <c r="D308" s="176"/>
      <c r="E308" s="177"/>
      <c r="F308" s="178">
        <f>F303</f>
        <v>0</v>
      </c>
      <c r="G308" s="39"/>
    </row>
    <row r="309" spans="1:7" s="40" customFormat="1">
      <c r="A309" s="210"/>
      <c r="B309" s="203"/>
      <c r="C309" s="199"/>
      <c r="D309" s="200"/>
      <c r="E309" s="204"/>
      <c r="F309" s="167">
        <f>E309-D309+F308</f>
        <v>0</v>
      </c>
      <c r="G309" s="39"/>
    </row>
    <row r="310" spans="1:7" s="40" customFormat="1">
      <c r="A310" s="210"/>
      <c r="B310" s="203"/>
      <c r="C310" s="199"/>
      <c r="D310" s="200"/>
      <c r="E310" s="204"/>
      <c r="F310" s="167">
        <f>E310-D310+F309</f>
        <v>0</v>
      </c>
      <c r="G310" s="39"/>
    </row>
    <row r="311" spans="1:7" s="40" customFormat="1">
      <c r="A311" s="210"/>
      <c r="B311" s="203"/>
      <c r="C311" s="199"/>
      <c r="D311" s="200"/>
      <c r="E311" s="201"/>
      <c r="F311" s="167">
        <f>E311-D311+F310</f>
        <v>0</v>
      </c>
      <c r="G311" s="39"/>
    </row>
    <row r="312" spans="1:7" s="40" customFormat="1">
      <c r="A312" s="210"/>
      <c r="B312" s="203"/>
      <c r="C312" s="199"/>
      <c r="D312" s="200"/>
      <c r="E312" s="201"/>
      <c r="F312" s="167">
        <f>E312-D312+F311</f>
        <v>0</v>
      </c>
      <c r="G312" s="39"/>
    </row>
    <row r="313" spans="1:7" s="40" customFormat="1">
      <c r="A313" s="118"/>
      <c r="B313" s="36" t="s">
        <v>15</v>
      </c>
      <c r="C313" s="37"/>
      <c r="D313" s="168">
        <f>SUM(D309:D312)</f>
        <v>0</v>
      </c>
      <c r="E313" s="169">
        <f>SUM(E309:E312)</f>
        <v>0</v>
      </c>
      <c r="F313" s="167"/>
      <c r="G313" s="39"/>
    </row>
    <row r="314" spans="1:7" s="40" customFormat="1">
      <c r="A314" s="33"/>
      <c r="B314" s="34"/>
      <c r="C314" s="8"/>
      <c r="D314" s="171"/>
      <c r="E314" s="172"/>
      <c r="F314" s="175"/>
      <c r="G314" s="39"/>
    </row>
    <row r="315" spans="1:7" s="40" customFormat="1">
      <c r="A315" s="33"/>
      <c r="B315" s="34"/>
      <c r="C315" s="8"/>
      <c r="D315" s="171"/>
      <c r="E315" s="172"/>
      <c r="F315" s="175"/>
      <c r="G315" s="39"/>
    </row>
    <row r="316" spans="1:7" ht="18" customHeight="1">
      <c r="A316" s="116">
        <f>'Chart of Accounts'!A48</f>
        <v>2051</v>
      </c>
      <c r="B316" s="116" t="str">
        <f>'Chart of Accounts'!B48</f>
        <v>Support of Missionaries</v>
      </c>
      <c r="C316" s="8"/>
      <c r="D316" s="171"/>
      <c r="E316" s="172"/>
      <c r="F316" s="175"/>
    </row>
    <row r="317" spans="1:7" s="1" customFormat="1" ht="18" customHeight="1">
      <c r="A317" s="117"/>
      <c r="B317" s="86" t="s">
        <v>14</v>
      </c>
      <c r="C317" s="27"/>
      <c r="D317" s="176"/>
      <c r="E317" s="177"/>
      <c r="F317" s="178">
        <f>F312</f>
        <v>0</v>
      </c>
      <c r="G317" s="4"/>
    </row>
    <row r="318" spans="1:7" s="1" customFormat="1" ht="12.75" customHeight="1">
      <c r="A318" s="210"/>
      <c r="B318" s="203"/>
      <c r="C318" s="199"/>
      <c r="D318" s="200"/>
      <c r="E318" s="204"/>
      <c r="F318" s="167">
        <f>E318-D318+F317</f>
        <v>0</v>
      </c>
      <c r="G318" s="4"/>
    </row>
    <row r="319" spans="1:7" s="1" customFormat="1" ht="12.75" customHeight="1">
      <c r="A319" s="210"/>
      <c r="B319" s="203"/>
      <c r="C319" s="199"/>
      <c r="D319" s="200"/>
      <c r="E319" s="204"/>
      <c r="F319" s="167">
        <f>E319-D319+F318</f>
        <v>0</v>
      </c>
      <c r="G319" s="4"/>
    </row>
    <row r="320" spans="1:7">
      <c r="A320" s="210"/>
      <c r="B320" s="203"/>
      <c r="C320" s="199"/>
      <c r="D320" s="200"/>
      <c r="E320" s="201"/>
      <c r="F320" s="167">
        <f>E320-D320+F319</f>
        <v>0</v>
      </c>
    </row>
    <row r="321" spans="1:7">
      <c r="A321" s="210"/>
      <c r="B321" s="203"/>
      <c r="C321" s="199"/>
      <c r="D321" s="200"/>
      <c r="E321" s="201"/>
      <c r="F321" s="167">
        <f>E321-D321+F320</f>
        <v>0</v>
      </c>
    </row>
    <row r="322" spans="1:7" s="13" customFormat="1">
      <c r="A322" s="118"/>
      <c r="B322" s="36" t="s">
        <v>15</v>
      </c>
      <c r="C322" s="37"/>
      <c r="D322" s="168">
        <f>SUM(D318:D321)</f>
        <v>0</v>
      </c>
      <c r="E322" s="169">
        <f>SUM(E318:E321)</f>
        <v>0</v>
      </c>
      <c r="F322" s="167"/>
      <c r="G322" s="3"/>
    </row>
    <row r="323" spans="1:7" s="13" customFormat="1">
      <c r="A323" s="33"/>
      <c r="B323" s="34"/>
      <c r="C323" s="8"/>
      <c r="D323" s="171"/>
      <c r="E323" s="172"/>
      <c r="F323" s="175"/>
      <c r="G323" s="3"/>
    </row>
    <row r="324" spans="1:7" s="40" customFormat="1" ht="15.75">
      <c r="A324" s="33"/>
      <c r="B324" s="38"/>
      <c r="C324" s="32"/>
      <c r="D324" s="171"/>
      <c r="E324" s="172"/>
      <c r="F324" s="172"/>
      <c r="G324" s="39"/>
    </row>
    <row r="325" spans="1:7" ht="18" customHeight="1">
      <c r="A325" s="120">
        <f>'Chart of Accounts'!A50</f>
        <v>2061</v>
      </c>
      <c r="B325" s="120" t="str">
        <f>'Chart of Accounts'!B50</f>
        <v>Miscellaneous</v>
      </c>
      <c r="C325" s="8"/>
      <c r="D325" s="171"/>
      <c r="E325" s="172"/>
      <c r="F325" s="175"/>
    </row>
    <row r="326" spans="1:7" s="1" customFormat="1" ht="18" customHeight="1">
      <c r="A326" s="121"/>
      <c r="B326" s="86" t="s">
        <v>14</v>
      </c>
      <c r="C326" s="27"/>
      <c r="D326" s="176"/>
      <c r="E326" s="177"/>
      <c r="F326" s="178">
        <f>F321</f>
        <v>0</v>
      </c>
      <c r="G326" s="4"/>
    </row>
    <row r="327" spans="1:7" s="1" customFormat="1" ht="12.75" customHeight="1">
      <c r="A327" s="211"/>
      <c r="B327" s="203"/>
      <c r="C327" s="199"/>
      <c r="D327" s="200"/>
      <c r="E327" s="204"/>
      <c r="F327" s="167">
        <f>E327-D327+F326</f>
        <v>0</v>
      </c>
      <c r="G327" s="4"/>
    </row>
    <row r="328" spans="1:7" s="1" customFormat="1" ht="12.75" customHeight="1">
      <c r="A328" s="211"/>
      <c r="B328" s="203"/>
      <c r="C328" s="199"/>
      <c r="D328" s="200"/>
      <c r="E328" s="204"/>
      <c r="F328" s="167">
        <f>E328-D328+F327</f>
        <v>0</v>
      </c>
      <c r="G328" s="4"/>
    </row>
    <row r="329" spans="1:7" ht="12.75" customHeight="1">
      <c r="A329" s="211"/>
      <c r="B329" s="203"/>
      <c r="C329" s="199"/>
      <c r="D329" s="200"/>
      <c r="E329" s="201"/>
      <c r="F329" s="167">
        <f>E329-D329+F328</f>
        <v>0</v>
      </c>
    </row>
    <row r="330" spans="1:7" ht="12.75" customHeight="1">
      <c r="A330" s="211"/>
      <c r="B330" s="203"/>
      <c r="C330" s="199"/>
      <c r="D330" s="200"/>
      <c r="E330" s="201"/>
      <c r="F330" s="167">
        <f>E330-D330+F329</f>
        <v>0</v>
      </c>
    </row>
    <row r="331" spans="1:7" s="13" customFormat="1">
      <c r="A331" s="122"/>
      <c r="B331" s="36" t="s">
        <v>15</v>
      </c>
      <c r="C331" s="37"/>
      <c r="D331" s="168">
        <f>SUM(D327:D330)</f>
        <v>0</v>
      </c>
      <c r="E331" s="169">
        <f>SUM(E327:E330)</f>
        <v>0</v>
      </c>
      <c r="F331" s="167"/>
      <c r="G331" s="3"/>
    </row>
    <row r="332" spans="1:7" s="13" customFormat="1">
      <c r="A332" s="33"/>
      <c r="B332" s="34"/>
      <c r="C332" s="8"/>
      <c r="D332" s="171"/>
      <c r="E332" s="172"/>
      <c r="F332" s="175"/>
      <c r="G332" s="3"/>
    </row>
    <row r="333" spans="1:7" s="13" customFormat="1">
      <c r="A333" s="33"/>
      <c r="B333" s="34"/>
      <c r="C333" s="8"/>
      <c r="D333" s="171"/>
      <c r="E333" s="172"/>
      <c r="F333" s="175"/>
      <c r="G333" s="3"/>
    </row>
    <row r="334" spans="1:7" s="13" customFormat="1" ht="15.75">
      <c r="A334" s="120">
        <f>'Chart of Accounts'!A51</f>
        <v>2071</v>
      </c>
      <c r="B334" s="120" t="str">
        <f>'Chart of Accounts'!B51</f>
        <v>Unassigned</v>
      </c>
      <c r="C334" s="8"/>
      <c r="D334" s="171"/>
      <c r="E334" s="172"/>
      <c r="F334" s="175"/>
      <c r="G334" s="3"/>
    </row>
    <row r="335" spans="1:7" s="13" customFormat="1">
      <c r="A335" s="121"/>
      <c r="B335" s="86" t="s">
        <v>14</v>
      </c>
      <c r="C335" s="27"/>
      <c r="D335" s="176"/>
      <c r="E335" s="177"/>
      <c r="F335" s="178">
        <f>F330</f>
        <v>0</v>
      </c>
      <c r="G335" s="3"/>
    </row>
    <row r="336" spans="1:7" s="13" customFormat="1">
      <c r="A336" s="211"/>
      <c r="B336" s="203"/>
      <c r="C336" s="199"/>
      <c r="D336" s="200"/>
      <c r="E336" s="204"/>
      <c r="F336" s="167">
        <f>E336-D336+F335</f>
        <v>0</v>
      </c>
      <c r="G336" s="3"/>
    </row>
    <row r="337" spans="1:7" s="13" customFormat="1">
      <c r="A337" s="211"/>
      <c r="B337" s="203"/>
      <c r="C337" s="199"/>
      <c r="D337" s="200"/>
      <c r="E337" s="204"/>
      <c r="F337" s="167">
        <f>E337-D337+F336</f>
        <v>0</v>
      </c>
      <c r="G337" s="3"/>
    </row>
    <row r="338" spans="1:7" s="13" customFormat="1">
      <c r="A338" s="211"/>
      <c r="B338" s="203"/>
      <c r="C338" s="199"/>
      <c r="D338" s="200"/>
      <c r="E338" s="201"/>
      <c r="F338" s="167">
        <f>E338-D338+F337</f>
        <v>0</v>
      </c>
      <c r="G338" s="3"/>
    </row>
    <row r="339" spans="1:7" s="13" customFormat="1">
      <c r="A339" s="211"/>
      <c r="B339" s="203"/>
      <c r="C339" s="199"/>
      <c r="D339" s="200"/>
      <c r="E339" s="201"/>
      <c r="F339" s="167">
        <f>E339-D339+F338</f>
        <v>0</v>
      </c>
      <c r="G339" s="3"/>
    </row>
    <row r="340" spans="1:7" s="13" customFormat="1">
      <c r="A340" s="122"/>
      <c r="B340" s="36" t="s">
        <v>15</v>
      </c>
      <c r="C340" s="37"/>
      <c r="D340" s="168">
        <f>SUM(D336:D339)</f>
        <v>0</v>
      </c>
      <c r="E340" s="169">
        <f>SUM(E336:E339)</f>
        <v>0</v>
      </c>
      <c r="F340" s="167"/>
      <c r="G340" s="3"/>
    </row>
    <row r="341" spans="1:7" s="13" customFormat="1">
      <c r="A341" s="33"/>
      <c r="B341" s="34"/>
      <c r="C341" s="8"/>
      <c r="D341" s="171"/>
      <c r="E341" s="172"/>
      <c r="F341" s="175"/>
      <c r="G341" s="3"/>
    </row>
    <row r="342" spans="1:7">
      <c r="A342" s="90"/>
      <c r="B342" s="5"/>
      <c r="C342" s="8"/>
      <c r="D342" s="173"/>
      <c r="E342" s="174"/>
      <c r="F342" s="175"/>
    </row>
    <row r="343" spans="1:7" ht="15">
      <c r="A343" s="90"/>
      <c r="B343" s="44" t="s">
        <v>16</v>
      </c>
      <c r="C343" s="41"/>
      <c r="D343" s="179" t="s">
        <v>78</v>
      </c>
      <c r="E343" s="170" t="s">
        <v>79</v>
      </c>
      <c r="F343" s="180">
        <f>F10</f>
        <v>0</v>
      </c>
    </row>
    <row r="344" spans="1:7" s="1" customFormat="1" ht="18" customHeight="1">
      <c r="A344" s="91"/>
      <c r="B344" s="44" t="s">
        <v>80</v>
      </c>
      <c r="C344" s="43"/>
      <c r="D344" s="181">
        <f>D16+D25+D34+D43+D52+D61+D70+D79+D88+D97+D106+D115+D124+D133+D142+D151+D160+D169+D178+D187+D196+D205+D214+D223+D232+D241+D250+D259+D268+D277+D286+D295+D304+D313+D322+D331</f>
        <v>0</v>
      </c>
      <c r="E344" s="181">
        <f>E16+E25+E34+E43+E52+E61+E70+E79+E88+E97+E106+E115+E124+E133+E142+E151+E160+E169+E178+E187+E196+E205+E214+E223+E232+E241+E250+E259+E268+E277+E286+E295+E304+E313+E322+E331</f>
        <v>0</v>
      </c>
      <c r="F344" s="182"/>
      <c r="G344" s="4"/>
    </row>
    <row r="345" spans="1:7" s="1" customFormat="1" ht="17.25" customHeight="1">
      <c r="A345" s="91"/>
      <c r="B345" s="44"/>
      <c r="C345" s="43"/>
      <c r="D345" s="181"/>
      <c r="E345" s="180"/>
      <c r="F345" s="182"/>
      <c r="G345" s="4"/>
    </row>
    <row r="346" spans="1:7" s="1" customFormat="1" ht="17.25" customHeight="1">
      <c r="A346" s="91"/>
      <c r="B346" s="44" t="s">
        <v>17</v>
      </c>
      <c r="C346" s="43"/>
      <c r="D346" s="183"/>
      <c r="E346" s="166"/>
      <c r="F346" s="184">
        <f>F343-D344+E344</f>
        <v>0</v>
      </c>
      <c r="G346" s="4"/>
    </row>
    <row r="347" spans="1:7" s="1" customFormat="1" ht="17.25" customHeight="1">
      <c r="A347" s="2"/>
      <c r="B347" s="2"/>
      <c r="C347" s="4"/>
      <c r="D347" s="2"/>
      <c r="E347" s="2"/>
      <c r="F347" s="2"/>
      <c r="G347" s="4"/>
    </row>
    <row r="348" spans="1:7" s="1" customFormat="1" ht="17.25" customHeight="1">
      <c r="A348"/>
      <c r="B348"/>
      <c r="D348"/>
      <c r="E348" s="6"/>
      <c r="F348"/>
      <c r="G348" s="4"/>
    </row>
    <row r="349" spans="1:7" s="1" customFormat="1" ht="17.25" customHeight="1">
      <c r="A349"/>
      <c r="B349"/>
      <c r="D349"/>
      <c r="E349"/>
      <c r="F349" s="7"/>
      <c r="G349" s="4"/>
    </row>
    <row r="350" spans="1:7" s="1" customFormat="1" ht="17.25" customHeight="1">
      <c r="A350"/>
      <c r="B350"/>
      <c r="D350"/>
      <c r="E350"/>
      <c r="F350"/>
      <c r="G350" s="4"/>
    </row>
    <row r="351" spans="1:7" s="1" customFormat="1" ht="17.25" customHeight="1">
      <c r="G351" s="4"/>
    </row>
    <row r="352" spans="1:7" s="1" customFormat="1" ht="17.25" customHeight="1">
      <c r="G352" s="4"/>
    </row>
    <row r="353" spans="7:7" s="1" customFormat="1" ht="17.25" customHeight="1">
      <c r="G353" s="4"/>
    </row>
    <row r="354" spans="7:7" s="1" customFormat="1" ht="17.25" customHeight="1">
      <c r="G354" s="4"/>
    </row>
    <row r="355" spans="7:7" s="1" customFormat="1" ht="17.25" customHeight="1">
      <c r="G355" s="4"/>
    </row>
    <row r="356" spans="7:7" s="1" customFormat="1" ht="17.25" customHeight="1">
      <c r="G356" s="4"/>
    </row>
    <row r="357" spans="7:7" s="1" customFormat="1" ht="17.25" customHeight="1">
      <c r="G357" s="4"/>
    </row>
    <row r="358" spans="7:7" s="1" customFormat="1" ht="17.25" customHeight="1">
      <c r="G358" s="4"/>
    </row>
    <row r="359" spans="7:7" s="1" customFormat="1" ht="17.25" customHeight="1">
      <c r="G359" s="4"/>
    </row>
    <row r="360" spans="7:7" s="1" customFormat="1" ht="17.25" customHeight="1">
      <c r="G360" s="4"/>
    </row>
    <row r="361" spans="7:7" s="1" customFormat="1" ht="17.25" customHeight="1">
      <c r="G361" s="4"/>
    </row>
    <row r="362" spans="7:7" s="1" customFormat="1" ht="17.25" customHeight="1">
      <c r="G362" s="4"/>
    </row>
    <row r="363" spans="7:7" s="1" customFormat="1" ht="17.25" customHeight="1">
      <c r="G363" s="4"/>
    </row>
    <row r="364" spans="7:7" s="1" customFormat="1" ht="17.25" customHeight="1">
      <c r="G364" s="4"/>
    </row>
    <row r="365" spans="7:7" s="1" customFormat="1" ht="17.25" customHeight="1">
      <c r="G365" s="4"/>
    </row>
    <row r="366" spans="7:7" s="1" customFormat="1" ht="17.25" customHeight="1">
      <c r="G366" s="4"/>
    </row>
    <row r="367" spans="7:7" s="1" customFormat="1" ht="17.25" customHeight="1">
      <c r="G367" s="4"/>
    </row>
    <row r="368" spans="7:7" s="1" customFormat="1" ht="17.25" customHeight="1">
      <c r="G368" s="4"/>
    </row>
    <row r="369" spans="7:7" s="1" customFormat="1" ht="17.25" customHeight="1">
      <c r="G369" s="4"/>
    </row>
    <row r="370" spans="7:7" s="1" customFormat="1" ht="17.25" customHeight="1">
      <c r="G370" s="4"/>
    </row>
    <row r="371" spans="7:7" s="1" customFormat="1" ht="17.25" customHeight="1">
      <c r="G371" s="4"/>
    </row>
    <row r="372" spans="7:7" s="1" customFormat="1" ht="17.25" customHeight="1">
      <c r="G372" s="4"/>
    </row>
    <row r="373" spans="7:7" s="1" customFormat="1" ht="17.25" customHeight="1">
      <c r="G373" s="4"/>
    </row>
    <row r="374" spans="7:7" s="1" customFormat="1" ht="17.25" customHeight="1">
      <c r="G374" s="4"/>
    </row>
    <row r="375" spans="7:7" s="1" customFormat="1" ht="17.25" customHeight="1">
      <c r="G375" s="4"/>
    </row>
    <row r="376" spans="7:7" s="1" customFormat="1" ht="17.25" customHeight="1">
      <c r="G376" s="4"/>
    </row>
    <row r="377" spans="7:7" s="1" customFormat="1" ht="17.25" customHeight="1">
      <c r="G377" s="4"/>
    </row>
    <row r="378" spans="7:7" s="1" customFormat="1" ht="17.25" customHeight="1">
      <c r="G378" s="4"/>
    </row>
    <row r="379" spans="7:7" s="1" customFormat="1">
      <c r="G379" s="4"/>
    </row>
    <row r="380" spans="7:7" s="1" customFormat="1">
      <c r="G380" s="4"/>
    </row>
    <row r="381" spans="7:7" s="1" customFormat="1">
      <c r="G381" s="4"/>
    </row>
    <row r="382" spans="7:7" s="1" customFormat="1">
      <c r="G382" s="4"/>
    </row>
    <row r="383" spans="7:7" s="1" customFormat="1">
      <c r="G383" s="4"/>
    </row>
    <row r="384" spans="7:7" s="1" customFormat="1">
      <c r="G384" s="4"/>
    </row>
    <row r="385" spans="7:7" s="1" customFormat="1">
      <c r="G385" s="4"/>
    </row>
  </sheetData>
  <sheetProtection sheet="1" objects="1" scenarios="1"/>
  <mergeCells count="6">
    <mergeCell ref="D9:E9"/>
    <mergeCell ref="A1:F1"/>
    <mergeCell ref="A2:F2"/>
    <mergeCell ref="A3:F3"/>
    <mergeCell ref="A4:F4"/>
    <mergeCell ref="D5:E5"/>
  </mergeCells>
  <printOptions gridLines="1"/>
  <pageMargins left="0.75" right="0.75" top="1" bottom="0.5" header="0.5" footer="0.5"/>
  <pageSetup scale="42" fitToHeight="4" orientation="landscape" horizontalDpi="4294967293"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499984740745262"/>
    <pageSetUpPr fitToPage="1"/>
  </sheetPr>
  <dimension ref="A1:N60"/>
  <sheetViews>
    <sheetView zoomScaleNormal="100" workbookViewId="0">
      <selection activeCell="E23" sqref="E23"/>
    </sheetView>
  </sheetViews>
  <sheetFormatPr defaultRowHeight="12.75"/>
  <cols>
    <col min="1" max="1" width="4.42578125" customWidth="1"/>
    <col min="2" max="2" width="11.140625" customWidth="1"/>
    <col min="3" max="3" width="35.85546875" customWidth="1"/>
    <col min="4" max="4" width="3" customWidth="1"/>
    <col min="5" max="5" width="15.28515625" customWidth="1"/>
    <col min="6" max="6" width="3" customWidth="1"/>
    <col min="7" max="7" width="19.7109375" customWidth="1"/>
    <col min="14" max="14" width="11.85546875" bestFit="1" customWidth="1"/>
  </cols>
  <sheetData>
    <row r="1" spans="1:14">
      <c r="A1" s="72"/>
      <c r="B1" s="72"/>
      <c r="C1" s="72"/>
      <c r="D1" s="72"/>
      <c r="E1" s="72"/>
      <c r="F1" s="72"/>
      <c r="G1" s="72"/>
    </row>
    <row r="2" spans="1:14" ht="22.5">
      <c r="A2" s="304" t="str">
        <f>'Chart of Accounts'!A1:B1</f>
        <v>Name</v>
      </c>
      <c r="B2" s="304"/>
      <c r="C2" s="304"/>
      <c r="D2" s="304"/>
      <c r="E2" s="304"/>
      <c r="F2" s="304"/>
      <c r="G2" s="304"/>
    </row>
    <row r="3" spans="1:14" ht="20.25">
      <c r="A3" s="305" t="s">
        <v>23</v>
      </c>
      <c r="B3" s="305"/>
      <c r="C3" s="305"/>
      <c r="D3" s="305"/>
      <c r="E3" s="305"/>
      <c r="F3" s="305"/>
      <c r="G3" s="305"/>
    </row>
    <row r="4" spans="1:14" ht="18">
      <c r="A4" s="306" t="s">
        <v>48</v>
      </c>
      <c r="B4" s="306"/>
      <c r="C4" s="306"/>
      <c r="D4" s="306"/>
      <c r="E4" s="306"/>
      <c r="F4" s="306"/>
      <c r="G4" s="306"/>
    </row>
    <row r="5" spans="1:14" ht="13.5" thickBot="1">
      <c r="A5" s="72"/>
      <c r="B5" s="72"/>
      <c r="C5" s="72"/>
      <c r="D5" s="72"/>
      <c r="E5" s="72"/>
      <c r="F5" s="72"/>
      <c r="G5" s="72"/>
    </row>
    <row r="6" spans="1:14" ht="13.5" thickTop="1">
      <c r="A6" s="124"/>
      <c r="B6" s="125"/>
      <c r="C6" s="125"/>
      <c r="D6" s="125"/>
      <c r="E6" s="125"/>
      <c r="F6" s="125"/>
      <c r="G6" s="126"/>
    </row>
    <row r="7" spans="1:14" ht="13.5" thickBot="1">
      <c r="A7" s="127"/>
      <c r="B7" s="2"/>
      <c r="C7" s="2"/>
      <c r="D7" s="2"/>
      <c r="E7" s="2"/>
      <c r="F7" s="2"/>
      <c r="G7" s="128"/>
    </row>
    <row r="8" spans="1:14" ht="19.5" thickTop="1" thickBot="1">
      <c r="A8" s="127"/>
      <c r="B8" s="129" t="s">
        <v>25</v>
      </c>
      <c r="C8" s="130"/>
      <c r="D8" s="130"/>
      <c r="E8" s="131"/>
      <c r="F8" s="2"/>
      <c r="G8" s="186">
        <f>'P&amp;L May (2)'!G55</f>
        <v>0</v>
      </c>
    </row>
    <row r="9" spans="1:14" ht="18.75" thickTop="1">
      <c r="A9" s="127"/>
      <c r="B9" s="2"/>
      <c r="C9" s="130"/>
      <c r="D9" s="130"/>
      <c r="E9" s="132"/>
      <c r="F9" s="2"/>
      <c r="G9" s="188"/>
    </row>
    <row r="10" spans="1:14" ht="18">
      <c r="A10" s="78"/>
      <c r="B10" s="138" t="s">
        <v>0</v>
      </c>
      <c r="C10" s="139"/>
      <c r="D10" s="138"/>
      <c r="E10" s="140"/>
      <c r="F10" s="139"/>
      <c r="G10" s="79"/>
    </row>
    <row r="11" spans="1:14" ht="14.25">
      <c r="A11" s="78"/>
      <c r="B11" s="141">
        <f>'Chart of Accounts'!A6</f>
        <v>1001</v>
      </c>
      <c r="C11" s="141" t="str">
        <f>'Chart of Accounts'!B6</f>
        <v>Offering / Tithe</v>
      </c>
      <c r="D11" s="142"/>
      <c r="E11" s="143">
        <f>'GL-June (2)'!E16-'GL-June (2)'!D16</f>
        <v>0</v>
      </c>
      <c r="F11" s="142"/>
      <c r="G11" s="94"/>
    </row>
    <row r="12" spans="1:14" ht="14.25">
      <c r="A12" s="78"/>
      <c r="B12" s="141">
        <f>'Chart of Accounts'!A7</f>
        <v>1002</v>
      </c>
      <c r="C12" s="141" t="str">
        <f>'Chart of Accounts'!B7</f>
        <v>ABC Missions Support</v>
      </c>
      <c r="D12" s="142"/>
      <c r="E12" s="143">
        <f>'GL-June (2)'!E25-'GL-June (2)'!D25</f>
        <v>0</v>
      </c>
      <c r="F12" s="142"/>
      <c r="G12" s="94"/>
    </row>
    <row r="13" spans="1:14" ht="14.25">
      <c r="A13" s="78"/>
      <c r="B13" s="141">
        <f>'Chart of Accounts'!A8</f>
        <v>1003</v>
      </c>
      <c r="C13" s="141" t="str">
        <f>'Chart of Accounts'!B8</f>
        <v>XYZ Missions Support</v>
      </c>
      <c r="D13" s="142"/>
      <c r="E13" s="143">
        <f>'GL-June (2)'!E34-'GL-June (2)'!D34</f>
        <v>0</v>
      </c>
      <c r="F13" s="142"/>
      <c r="G13" s="94"/>
      <c r="N13" s="47"/>
    </row>
    <row r="14" spans="1:14" ht="14.25">
      <c r="A14" s="78"/>
      <c r="B14" s="141">
        <f>'Chart of Accounts'!A9</f>
        <v>1004</v>
      </c>
      <c r="C14" s="141" t="str">
        <f>'Chart of Accounts'!B9</f>
        <v>TLC  Support</v>
      </c>
      <c r="D14" s="142"/>
      <c r="E14" s="143">
        <f>'GL-June (2)'!E43-'GL-June (2)'!D43</f>
        <v>0</v>
      </c>
      <c r="F14" s="142"/>
      <c r="G14" s="94"/>
    </row>
    <row r="15" spans="1:14" ht="14.25">
      <c r="A15" s="78"/>
      <c r="B15" s="141">
        <f>'Chart of Accounts'!A10</f>
        <v>1005</v>
      </c>
      <c r="C15" s="141" t="str">
        <f>'Chart of Accounts'!B10</f>
        <v>MMM Support</v>
      </c>
      <c r="D15" s="142"/>
      <c r="E15" s="143">
        <f>'GL-June (2)'!E52-'GL-June (2)'!D52</f>
        <v>0</v>
      </c>
      <c r="F15" s="142"/>
      <c r="G15" s="94"/>
    </row>
    <row r="16" spans="1:14" ht="14.25">
      <c r="A16" s="78"/>
      <c r="B16" s="141">
        <f>'Chart of Accounts'!A11</f>
        <v>1006</v>
      </c>
      <c r="C16" s="141" t="str">
        <f>'Chart of Accounts'!B11</f>
        <v>Fundraising</v>
      </c>
      <c r="D16" s="142"/>
      <c r="E16" s="143">
        <f>'GL-June (2)'!E61-'GL-June (2)'!D61</f>
        <v>0</v>
      </c>
      <c r="F16" s="142"/>
      <c r="G16" s="94"/>
    </row>
    <row r="17" spans="1:7" ht="14.25">
      <c r="A17" s="78"/>
      <c r="B17" s="141">
        <f>'Chart of Accounts'!A12</f>
        <v>1007</v>
      </c>
      <c r="C17" s="141" t="str">
        <f>'Chart of Accounts'!B12</f>
        <v>Additional Support</v>
      </c>
      <c r="D17" s="142"/>
      <c r="E17" s="143">
        <f>'GL-June (2)'!E70-'GL-June (2)'!D70</f>
        <v>0</v>
      </c>
      <c r="F17" s="142"/>
      <c r="G17" s="94"/>
    </row>
    <row r="18" spans="1:7" ht="14.25">
      <c r="A18" s="78"/>
      <c r="B18" s="141">
        <f>'Chart of Accounts'!A13</f>
        <v>1008</v>
      </c>
      <c r="C18" s="141" t="str">
        <f>'Chart of Accounts'!B13</f>
        <v>Designated Gifts for Vans</v>
      </c>
      <c r="D18" s="142"/>
      <c r="E18" s="143">
        <f>'GL-June (2)'!E79-'GL-June (2)'!D79</f>
        <v>0</v>
      </c>
      <c r="F18" s="142"/>
      <c r="G18" s="94"/>
    </row>
    <row r="19" spans="1:7" ht="14.25">
      <c r="A19" s="78"/>
      <c r="B19" s="141">
        <f>'Chart of Accounts'!A14</f>
        <v>1009</v>
      </c>
      <c r="C19" s="141" t="str">
        <f>'Chart of Accounts'!B14</f>
        <v>Unassigned</v>
      </c>
      <c r="D19" s="142"/>
      <c r="E19" s="143">
        <f>'GL-June (2)'!E88-'GL-June (2)'!D88</f>
        <v>0</v>
      </c>
      <c r="F19" s="142"/>
      <c r="G19" s="94"/>
    </row>
    <row r="20" spans="1:7" ht="15.75">
      <c r="A20" s="78"/>
      <c r="B20" s="144"/>
      <c r="C20" s="145" t="s">
        <v>8</v>
      </c>
      <c r="D20" s="146"/>
      <c r="E20" s="147"/>
      <c r="F20" s="144"/>
      <c r="G20" s="148">
        <f>SUM(E11:E19)</f>
        <v>0</v>
      </c>
    </row>
    <row r="21" spans="1:7" ht="18.75">
      <c r="A21" s="78"/>
      <c r="B21" s="139"/>
      <c r="C21" s="149"/>
      <c r="D21" s="149"/>
      <c r="E21" s="150"/>
      <c r="F21" s="139"/>
      <c r="G21" s="151"/>
    </row>
    <row r="22" spans="1:7" ht="18">
      <c r="A22" s="78"/>
      <c r="B22" s="138" t="s">
        <v>7</v>
      </c>
      <c r="C22" s="139"/>
      <c r="D22" s="138"/>
      <c r="E22" s="140"/>
      <c r="F22" s="139"/>
      <c r="G22" s="151"/>
    </row>
    <row r="23" spans="1:7" ht="14.25">
      <c r="A23" s="78"/>
      <c r="B23" s="142">
        <f>'Chart of Accounts'!A18</f>
        <v>2001</v>
      </c>
      <c r="C23" s="142" t="str">
        <f>'Chart of Accounts'!B18</f>
        <v>Pastor Salary</v>
      </c>
      <c r="D23" s="152"/>
      <c r="E23" s="143">
        <f>'GL-June (2)'!D97-'GL-June (2)'!E97</f>
        <v>0</v>
      </c>
      <c r="F23" s="139"/>
      <c r="G23" s="151"/>
    </row>
    <row r="24" spans="1:7" ht="14.25">
      <c r="A24" s="78"/>
      <c r="B24" s="142">
        <f>'Chart of Accounts'!A19</f>
        <v>2002</v>
      </c>
      <c r="C24" s="142" t="str">
        <f>'Chart of Accounts'!B19</f>
        <v>Pastor Housing</v>
      </c>
      <c r="D24" s="152"/>
      <c r="E24" s="143">
        <f>'GL-June (2)'!D106-'GL-June (2)'!E106</f>
        <v>0</v>
      </c>
      <c r="F24" s="139"/>
      <c r="G24" s="151"/>
    </row>
    <row r="25" spans="1:7" ht="14.25">
      <c r="A25" s="78"/>
      <c r="B25" s="142">
        <f>'Chart of Accounts'!A20</f>
        <v>2003</v>
      </c>
      <c r="C25" s="142" t="str">
        <f>'Chart of Accounts'!B20</f>
        <v>Health Insurance</v>
      </c>
      <c r="D25" s="152"/>
      <c r="E25" s="143">
        <f>'GL-June (2)'!D115-'GL-June (2)'!E9124</f>
        <v>0</v>
      </c>
      <c r="F25" s="139"/>
      <c r="G25" s="151"/>
    </row>
    <row r="26" spans="1:7" ht="14.25">
      <c r="A26" s="78"/>
      <c r="B26" s="142">
        <f>'Chart of Accounts'!A21</f>
        <v>2004</v>
      </c>
      <c r="C26" s="142" t="str">
        <f>'Chart of Accounts'!B21</f>
        <v>Ministry Expenses</v>
      </c>
      <c r="D26" s="152"/>
      <c r="E26" s="143">
        <f>'GL-June (2)'!D124-'GL-June (2)'!E124</f>
        <v>0</v>
      </c>
      <c r="F26" s="139"/>
      <c r="G26" s="151"/>
    </row>
    <row r="27" spans="1:7" ht="14.25">
      <c r="A27" s="78"/>
      <c r="B27" s="142">
        <f>'Chart of Accounts'!A22</f>
        <v>2005</v>
      </c>
      <c r="C27" s="142" t="str">
        <f>'Chart of Accounts'!B22</f>
        <v>Music Staff</v>
      </c>
      <c r="D27" s="152"/>
      <c r="E27" s="143">
        <f>'GL-June (2)'!D133-'GL-June (2)'!E133</f>
        <v>0</v>
      </c>
      <c r="F27" s="139"/>
      <c r="G27" s="151"/>
    </row>
    <row r="28" spans="1:7" ht="14.25">
      <c r="A28" s="78"/>
      <c r="B28" s="142">
        <f>'Chart of Accounts'!A23</f>
        <v>2006</v>
      </c>
      <c r="C28" s="142" t="str">
        <f>'Chart of Accounts'!B23</f>
        <v>Music Materials</v>
      </c>
      <c r="D28" s="152"/>
      <c r="E28" s="143">
        <f>'GL-June (2)'!D142-'GL-June (2)'!E142</f>
        <v>0</v>
      </c>
      <c r="F28" s="139"/>
      <c r="G28" s="151"/>
    </row>
    <row r="29" spans="1:7" ht="14.25">
      <c r="A29" s="78"/>
      <c r="B29" s="142">
        <f>'Chart of Accounts'!A24</f>
        <v>2007</v>
      </c>
      <c r="C29" s="142" t="str">
        <f>'Chart of Accounts'!B24</f>
        <v>Audio Visual Equipment</v>
      </c>
      <c r="D29" s="152"/>
      <c r="E29" s="143">
        <f>'GL-June (2)'!D151-'GL-June (2)'!E151</f>
        <v>0</v>
      </c>
      <c r="F29" s="139"/>
      <c r="G29" s="151"/>
    </row>
    <row r="30" spans="1:7" ht="14.25">
      <c r="A30" s="78"/>
      <c r="B30" s="142">
        <f>'Chart of Accounts'!A25</f>
        <v>2008</v>
      </c>
      <c r="C30" s="142" t="str">
        <f>'Chart of Accounts'!B25</f>
        <v>Christian Education Materials</v>
      </c>
      <c r="D30" s="152"/>
      <c r="E30" s="143">
        <f>'GL-June (2)'!D160-'GL-June (2)'!E160</f>
        <v>0</v>
      </c>
      <c r="F30" s="139"/>
      <c r="G30" s="151"/>
    </row>
    <row r="31" spans="1:7" ht="14.25">
      <c r="A31" s="78"/>
      <c r="B31" s="142">
        <f>'Chart of Accounts'!A26</f>
        <v>2009</v>
      </c>
      <c r="C31" s="142" t="str">
        <f>'Chart of Accounts'!B26</f>
        <v>Books</v>
      </c>
      <c r="D31" s="152"/>
      <c r="E31" s="143">
        <f>'GL-June (2)'!D169-'GL-June (2)'!E169</f>
        <v>0</v>
      </c>
      <c r="F31" s="139"/>
      <c r="G31" s="151"/>
    </row>
    <row r="32" spans="1:7" ht="14.25">
      <c r="A32" s="78"/>
      <c r="B32" s="142">
        <f>'Chart of Accounts'!A28</f>
        <v>2011</v>
      </c>
      <c r="C32" s="142" t="str">
        <f>'Chart of Accounts'!B28</f>
        <v>Office Supplies, stationary, postage, misc.</v>
      </c>
      <c r="D32" s="152"/>
      <c r="E32" s="143">
        <f>'GL-June (2)'!D178-'GL-June (2)'!E178</f>
        <v>0</v>
      </c>
      <c r="F32" s="139"/>
      <c r="G32" s="151"/>
    </row>
    <row r="33" spans="1:7" ht="14.25">
      <c r="A33" s="78"/>
      <c r="B33" s="142">
        <f>'Chart of Accounts'!A29</f>
        <v>2012</v>
      </c>
      <c r="C33" s="142" t="str">
        <f>'Chart of Accounts'!B29</f>
        <v>Computer costs and supplies</v>
      </c>
      <c r="D33" s="152"/>
      <c r="E33" s="143">
        <f>'GL-June (2)'!D187-'GL-June (2)'!E187</f>
        <v>0</v>
      </c>
      <c r="F33" s="139"/>
      <c r="G33" s="151"/>
    </row>
    <row r="34" spans="1:7" ht="14.25">
      <c r="A34" s="78"/>
      <c r="B34" s="142">
        <f>'Chart of Accounts'!A30</f>
        <v>2013</v>
      </c>
      <c r="C34" s="142" t="str">
        <f>'Chart of Accounts'!B30</f>
        <v>Unassigned</v>
      </c>
      <c r="D34" s="152"/>
      <c r="E34" s="143">
        <f>'GL-June (2)'!D196-'GL-June (2)'!E196</f>
        <v>0</v>
      </c>
      <c r="F34" s="139"/>
      <c r="G34" s="151"/>
    </row>
    <row r="35" spans="1:7" ht="14.25">
      <c r="A35" s="78"/>
      <c r="B35" s="142">
        <f>'Chart of Accounts'!A32</f>
        <v>2021</v>
      </c>
      <c r="C35" s="142" t="str">
        <f>'Chart of Accounts'!B32</f>
        <v>Janitorial Supplies and Services</v>
      </c>
      <c r="D35" s="152"/>
      <c r="E35" s="143">
        <f>'GL-June (2)'!D205-'GL-June (2)'!E205</f>
        <v>0</v>
      </c>
      <c r="F35" s="139"/>
      <c r="G35" s="151"/>
    </row>
    <row r="36" spans="1:7" ht="14.25">
      <c r="A36" s="78"/>
      <c r="B36" s="142">
        <f>'Chart of Accounts'!A33</f>
        <v>2022</v>
      </c>
      <c r="C36" s="142" t="str">
        <f>'Chart of Accounts'!B33</f>
        <v>Repair and Maintenance - (Non-Covenant)</v>
      </c>
      <c r="D36" s="152"/>
      <c r="E36" s="143">
        <f>'GL-June (2)'!D214-'GL-June (2)'!E214</f>
        <v>0</v>
      </c>
      <c r="F36" s="139"/>
      <c r="G36" s="151"/>
    </row>
    <row r="37" spans="1:7" ht="14.25">
      <c r="A37" s="78"/>
      <c r="B37" s="142">
        <f>'Chart of Accounts'!A34</f>
        <v>2023</v>
      </c>
      <c r="C37" s="142" t="str">
        <f>'Chart of Accounts'!B34</f>
        <v>Insurance - Liability</v>
      </c>
      <c r="D37" s="152"/>
      <c r="E37" s="143">
        <f>'GL-June (2)'!D223-'GL-June (2)'!E223</f>
        <v>0</v>
      </c>
      <c r="F37" s="139"/>
      <c r="G37" s="151"/>
    </row>
    <row r="38" spans="1:7" ht="14.25">
      <c r="A38" s="78"/>
      <c r="B38" s="142">
        <f>'Chart of Accounts'!A35</f>
        <v>2024</v>
      </c>
      <c r="C38" s="142" t="str">
        <f>'Chart of Accounts'!B35</f>
        <v>Use Agreement (Utilities &amp; Maint. Reserve)</v>
      </c>
      <c r="D38" s="152"/>
      <c r="E38" s="143">
        <f>'GL-June (2)'!D232-'GL-June (2)'!E232</f>
        <v>0</v>
      </c>
      <c r="F38" s="139"/>
      <c r="G38" s="151"/>
    </row>
    <row r="39" spans="1:7" ht="14.25">
      <c r="A39" s="78"/>
      <c r="B39" s="142">
        <f>'Chart of Accounts'!A36</f>
        <v>2025</v>
      </c>
      <c r="C39" s="142" t="str">
        <f>'Chart of Accounts'!B36</f>
        <v>Landscape</v>
      </c>
      <c r="D39" s="152"/>
      <c r="E39" s="143">
        <f>'GL-June (2)'!D241-'GL-June (2)'!E241</f>
        <v>0</v>
      </c>
      <c r="F39" s="139"/>
      <c r="G39" s="151"/>
    </row>
    <row r="40" spans="1:7" ht="14.25">
      <c r="A40" s="78"/>
      <c r="B40" s="142">
        <f>'Chart of Accounts'!A37</f>
        <v>2026</v>
      </c>
      <c r="C40" s="142" t="str">
        <f>'Chart of Accounts'!B37</f>
        <v>A/C Maintenance</v>
      </c>
      <c r="D40" s="152"/>
      <c r="E40" s="143">
        <f>'GL-June (2)'!D250-'GL-June (2)'!E250</f>
        <v>0</v>
      </c>
      <c r="F40" s="139"/>
      <c r="G40" s="151"/>
    </row>
    <row r="41" spans="1:7" ht="14.25">
      <c r="A41" s="78"/>
      <c r="B41" s="142">
        <f>'Chart of Accounts'!A38</f>
        <v>2027</v>
      </c>
      <c r="C41" s="142" t="str">
        <f>'Chart of Accounts'!B38</f>
        <v>PLayground</v>
      </c>
      <c r="D41" s="152"/>
      <c r="E41" s="143">
        <f>'GL-June (2)'!D259-'GL-June (2)'!E259</f>
        <v>0</v>
      </c>
      <c r="F41" s="139"/>
      <c r="G41" s="151"/>
    </row>
    <row r="42" spans="1:7" ht="14.25">
      <c r="A42" s="78"/>
      <c r="B42" s="142">
        <f>'Chart of Accounts'!A40</f>
        <v>2031</v>
      </c>
      <c r="C42" s="142" t="str">
        <f>'Chart of Accounts'!B40</f>
        <v>Food &amp; Entertainment</v>
      </c>
      <c r="D42" s="152"/>
      <c r="E42" s="143">
        <f>'GL-June (2)'!D268-'GL-June (2)'!E268</f>
        <v>0</v>
      </c>
      <c r="F42" s="139"/>
      <c r="G42" s="151"/>
    </row>
    <row r="43" spans="1:7" ht="14.25">
      <c r="A43" s="78"/>
      <c r="B43" s="142">
        <f>'Chart of Accounts'!A41</f>
        <v>2032</v>
      </c>
      <c r="C43" s="142" t="str">
        <f>'Chart of Accounts'!B41</f>
        <v>Soft Goods</v>
      </c>
      <c r="D43" s="152"/>
      <c r="E43" s="143">
        <f>'GL-June (2)'!D277-'GL-June (2)'!E277</f>
        <v>0</v>
      </c>
      <c r="F43" s="139"/>
      <c r="G43" s="151"/>
    </row>
    <row r="44" spans="1:7" ht="14.25">
      <c r="A44" s="78"/>
      <c r="B44" s="142">
        <f>'Chart of Accounts'!A43</f>
        <v>2041</v>
      </c>
      <c r="C44" s="142" t="str">
        <f>'Chart of Accounts'!B43</f>
        <v>Van Insurance</v>
      </c>
      <c r="D44" s="152"/>
      <c r="E44" s="143">
        <f>'GL-June (2)'!D286-'GL-June (2)'!E286</f>
        <v>0</v>
      </c>
      <c r="F44" s="139"/>
      <c r="G44" s="151"/>
    </row>
    <row r="45" spans="1:7" ht="14.25">
      <c r="A45" s="78"/>
      <c r="B45" s="142">
        <f>'Chart of Accounts'!A44</f>
        <v>2042</v>
      </c>
      <c r="C45" s="142" t="str">
        <f>'Chart of Accounts'!B44</f>
        <v>Van Maintenance</v>
      </c>
      <c r="D45" s="152"/>
      <c r="E45" s="143">
        <f>'GL-June (2)'!D295-'GL-June (2)'!E295</f>
        <v>0</v>
      </c>
      <c r="F45" s="139"/>
      <c r="G45" s="151"/>
    </row>
    <row r="46" spans="1:7" ht="14.25">
      <c r="A46" s="78"/>
      <c r="B46" s="142">
        <f>'Chart of Accounts'!A45</f>
        <v>2043</v>
      </c>
      <c r="C46" s="142" t="str">
        <f>'Chart of Accounts'!B45</f>
        <v>Van Gasoline</v>
      </c>
      <c r="D46" s="152"/>
      <c r="E46" s="143">
        <f>'GL-June (2)'!D304-'GL-June (2)'!E304</f>
        <v>0</v>
      </c>
      <c r="F46" s="139"/>
      <c r="G46" s="151"/>
    </row>
    <row r="47" spans="1:7" ht="14.25">
      <c r="A47" s="78"/>
      <c r="B47" s="142">
        <f>'Chart of Accounts'!A46</f>
        <v>2044</v>
      </c>
      <c r="C47" s="142" t="str">
        <f>'Chart of Accounts'!B46</f>
        <v xml:space="preserve">Purchase of Vans </v>
      </c>
      <c r="D47" s="152"/>
      <c r="E47" s="143">
        <f>'GL-June (2)'!D313-'GL-June (2)'!E313</f>
        <v>0</v>
      </c>
      <c r="F47" s="139"/>
      <c r="G47" s="151"/>
    </row>
    <row r="48" spans="1:7" ht="14.25">
      <c r="A48" s="78"/>
      <c r="B48" s="142">
        <f>'Chart of Accounts'!A48</f>
        <v>2051</v>
      </c>
      <c r="C48" s="142" t="str">
        <f>'Chart of Accounts'!B48</f>
        <v>Support of Missionaries</v>
      </c>
      <c r="D48" s="152"/>
      <c r="E48" s="143">
        <f>'GL-June (2)'!D322-'GL-June (2)'!E322</f>
        <v>0</v>
      </c>
      <c r="F48" s="139"/>
      <c r="G48" s="151"/>
    </row>
    <row r="49" spans="1:7" ht="14.25">
      <c r="A49" s="78"/>
      <c r="B49" s="142">
        <f>'Chart of Accounts'!A50</f>
        <v>2061</v>
      </c>
      <c r="C49" s="142" t="str">
        <f>'Chart of Accounts'!B50</f>
        <v>Miscellaneous</v>
      </c>
      <c r="D49" s="152"/>
      <c r="E49" s="143">
        <f>'GL-June (2)'!D331-'GL-June (2)'!E331</f>
        <v>0</v>
      </c>
      <c r="F49" s="139"/>
      <c r="G49" s="151"/>
    </row>
    <row r="50" spans="1:7" ht="14.25">
      <c r="A50" s="78"/>
      <c r="B50" s="142">
        <f>'Chart of Accounts'!A51</f>
        <v>2071</v>
      </c>
      <c r="C50" s="142" t="str">
        <f>'Chart of Accounts'!B51</f>
        <v>Unassigned</v>
      </c>
      <c r="D50" s="152"/>
      <c r="E50" s="143">
        <f>'GL-June (2)'!D340-'GL-June (2)'!E340</f>
        <v>0</v>
      </c>
      <c r="F50" s="139"/>
      <c r="G50" s="151"/>
    </row>
    <row r="51" spans="1:7" ht="15.75">
      <c r="A51" s="78"/>
      <c r="B51" s="144"/>
      <c r="C51" s="145" t="s">
        <v>9</v>
      </c>
      <c r="D51" s="146"/>
      <c r="E51" s="147"/>
      <c r="F51" s="144"/>
      <c r="G51" s="148">
        <f>SUM(E23:E50)</f>
        <v>0</v>
      </c>
    </row>
    <row r="52" spans="1:7" ht="18">
      <c r="A52" s="78"/>
      <c r="B52" s="139"/>
      <c r="C52" s="153"/>
      <c r="D52" s="154"/>
      <c r="E52" s="155"/>
      <c r="F52" s="139"/>
      <c r="G52" s="151"/>
    </row>
    <row r="53" spans="1:7" ht="15.75">
      <c r="A53" s="78"/>
      <c r="B53" s="156" t="s">
        <v>82</v>
      </c>
      <c r="C53" s="157"/>
      <c r="D53" s="158"/>
      <c r="E53" s="159"/>
      <c r="F53" s="157"/>
      <c r="G53" s="160">
        <f>G20-G51</f>
        <v>0</v>
      </c>
    </row>
    <row r="54" spans="1:7" ht="18">
      <c r="A54" s="78"/>
      <c r="B54" s="139"/>
      <c r="C54" s="161"/>
      <c r="D54" s="161"/>
      <c r="E54" s="162"/>
      <c r="F54" s="139"/>
      <c r="G54" s="151"/>
    </row>
    <row r="55" spans="1:7" ht="15.75">
      <c r="A55" s="78"/>
      <c r="B55" s="163" t="s">
        <v>26</v>
      </c>
      <c r="C55" s="163"/>
      <c r="D55" s="163"/>
      <c r="E55" s="164"/>
      <c r="F55" s="163"/>
      <c r="G55" s="165">
        <f>G8+G53</f>
        <v>0</v>
      </c>
    </row>
    <row r="56" spans="1:7" ht="18.75" thickBot="1">
      <c r="A56" s="133"/>
      <c r="B56" s="134"/>
      <c r="C56" s="135"/>
      <c r="D56" s="135"/>
      <c r="E56" s="136"/>
      <c r="F56" s="134"/>
      <c r="G56" s="137"/>
    </row>
    <row r="57" spans="1:7" ht="18.75" thickTop="1">
      <c r="C57" s="16"/>
      <c r="D57" s="16"/>
      <c r="E57" s="18"/>
    </row>
    <row r="58" spans="1:7" ht="18">
      <c r="C58" s="16"/>
      <c r="D58" s="16"/>
      <c r="E58" s="18"/>
    </row>
    <row r="59" spans="1:7" ht="18">
      <c r="C59" s="16"/>
      <c r="D59" s="16"/>
      <c r="E59" s="17"/>
    </row>
    <row r="60" spans="1:7" ht="18">
      <c r="C60" s="15"/>
      <c r="D60" s="16"/>
      <c r="E60" s="12"/>
    </row>
  </sheetData>
  <sheetProtection sheet="1" objects="1" scenarios="1"/>
  <mergeCells count="3">
    <mergeCell ref="A2:G2"/>
    <mergeCell ref="A3:G3"/>
    <mergeCell ref="A4:G4"/>
  </mergeCells>
  <pageMargins left="0.75" right="0.75" top="1" bottom="1" header="0.5" footer="0.5"/>
  <pageSetup scale="78" orientation="portrait"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G60"/>
  <sheetViews>
    <sheetView topLeftCell="A25" zoomScaleNormal="100" workbookViewId="0">
      <selection activeCell="A2" sqref="A2:G2"/>
    </sheetView>
  </sheetViews>
  <sheetFormatPr defaultRowHeight="12.75"/>
  <cols>
    <col min="1" max="1" width="4.42578125" customWidth="1"/>
    <col min="2" max="2" width="11.140625" customWidth="1"/>
    <col min="3" max="3" width="35.85546875" customWidth="1"/>
    <col min="4" max="4" width="3" customWidth="1"/>
    <col min="5" max="5" width="15.28515625" customWidth="1"/>
    <col min="6" max="6" width="3" customWidth="1"/>
    <col min="7" max="7" width="19.7109375" customWidth="1"/>
  </cols>
  <sheetData>
    <row r="1" spans="1:7">
      <c r="A1" s="72"/>
      <c r="B1" s="72"/>
      <c r="C1" s="72"/>
      <c r="D1" s="72"/>
      <c r="E1" s="72"/>
      <c r="F1" s="72"/>
      <c r="G1" s="72"/>
    </row>
    <row r="2" spans="1:7" ht="22.5">
      <c r="A2" s="304" t="str">
        <f>'Chart of Accounts'!A1:B1</f>
        <v>Name</v>
      </c>
      <c r="B2" s="304"/>
      <c r="C2" s="304"/>
      <c r="D2" s="304"/>
      <c r="E2" s="304"/>
      <c r="F2" s="304"/>
      <c r="G2" s="304"/>
    </row>
    <row r="3" spans="1:7" ht="20.25">
      <c r="A3" s="305" t="s">
        <v>23</v>
      </c>
      <c r="B3" s="305"/>
      <c r="C3" s="305"/>
      <c r="D3" s="305"/>
      <c r="E3" s="305"/>
      <c r="F3" s="305"/>
      <c r="G3" s="305"/>
    </row>
    <row r="4" spans="1:7" ht="18">
      <c r="A4" s="306" t="s">
        <v>84</v>
      </c>
      <c r="B4" s="306"/>
      <c r="C4" s="306"/>
      <c r="D4" s="306"/>
      <c r="E4" s="306"/>
      <c r="F4" s="306"/>
      <c r="G4" s="306"/>
    </row>
    <row r="5" spans="1:7" ht="13.5" thickBot="1">
      <c r="A5" s="72"/>
      <c r="B5" s="72"/>
      <c r="C5" s="72"/>
      <c r="D5" s="72"/>
      <c r="E5" s="72"/>
      <c r="F5" s="72"/>
      <c r="G5" s="72"/>
    </row>
    <row r="6" spans="1:7" ht="13.5" thickTop="1">
      <c r="A6" s="124"/>
      <c r="B6" s="125"/>
      <c r="C6" s="125"/>
      <c r="D6" s="125"/>
      <c r="E6" s="125"/>
      <c r="F6" s="125"/>
      <c r="G6" s="126"/>
    </row>
    <row r="7" spans="1:7" ht="13.5" thickBot="1">
      <c r="A7" s="127"/>
      <c r="B7" s="2"/>
      <c r="C7" s="2"/>
      <c r="D7" s="2"/>
      <c r="E7" s="2"/>
      <c r="F7" s="2"/>
      <c r="G7" s="128"/>
    </row>
    <row r="8" spans="1:7" ht="19.5" thickTop="1" thickBot="1">
      <c r="A8" s="127"/>
      <c r="B8" s="129" t="s">
        <v>25</v>
      </c>
      <c r="C8" s="130"/>
      <c r="D8" s="130"/>
      <c r="E8" s="131"/>
      <c r="F8" s="2"/>
      <c r="G8" s="186">
        <f>'P&amp;L Jan'!G8</f>
        <v>0</v>
      </c>
    </row>
    <row r="9" spans="1:7" ht="18.75" thickTop="1">
      <c r="A9" s="127"/>
      <c r="B9" s="2"/>
      <c r="C9" s="130"/>
      <c r="D9" s="130"/>
      <c r="E9" s="132"/>
      <c r="F9" s="2"/>
      <c r="G9" s="128"/>
    </row>
    <row r="10" spans="1:7" ht="18">
      <c r="A10" s="78"/>
      <c r="B10" s="138" t="s">
        <v>0</v>
      </c>
      <c r="C10" s="139"/>
      <c r="D10" s="138"/>
      <c r="E10" s="140"/>
      <c r="F10" s="139"/>
      <c r="G10" s="79"/>
    </row>
    <row r="11" spans="1:7" ht="14.25">
      <c r="A11" s="78"/>
      <c r="B11" s="141">
        <f>'Chart of Accounts'!A6</f>
        <v>1001</v>
      </c>
      <c r="C11" s="141" t="str">
        <f>'Chart of Accounts'!B6</f>
        <v>Offering / Tithe</v>
      </c>
      <c r="D11" s="142"/>
      <c r="E11" s="143">
        <f>'P&amp;L 1st Qtr'!E11+'P&amp;L Apr (2)'!E11+'P&amp;L May (2)'!E11+'P&amp;L June (2)'!E11</f>
        <v>0</v>
      </c>
      <c r="F11" s="142"/>
      <c r="G11" s="94"/>
    </row>
    <row r="12" spans="1:7" ht="14.25">
      <c r="A12" s="78"/>
      <c r="B12" s="141">
        <f>'Chart of Accounts'!A7</f>
        <v>1002</v>
      </c>
      <c r="C12" s="141" t="str">
        <f>'Chart of Accounts'!B7</f>
        <v>ABC Missions Support</v>
      </c>
      <c r="D12" s="142"/>
      <c r="E12" s="143">
        <f>'P&amp;L 1st Qtr'!E12+'P&amp;L Apr (2)'!E12+'P&amp;L May (2)'!E12+'P&amp;L June (2)'!E12</f>
        <v>0</v>
      </c>
      <c r="F12" s="142"/>
      <c r="G12" s="94"/>
    </row>
    <row r="13" spans="1:7" ht="14.25">
      <c r="A13" s="78"/>
      <c r="B13" s="141">
        <f>'Chart of Accounts'!A8</f>
        <v>1003</v>
      </c>
      <c r="C13" s="141" t="str">
        <f>'Chart of Accounts'!B8</f>
        <v>XYZ Missions Support</v>
      </c>
      <c r="D13" s="142"/>
      <c r="E13" s="143">
        <f>'P&amp;L 1st Qtr'!E13+'P&amp;L Apr (2)'!E13+'P&amp;L May (2)'!E13+'P&amp;L June (2)'!E13</f>
        <v>0</v>
      </c>
      <c r="F13" s="142"/>
      <c r="G13" s="94"/>
    </row>
    <row r="14" spans="1:7" ht="14.25">
      <c r="A14" s="78"/>
      <c r="B14" s="141">
        <f>'Chart of Accounts'!A9</f>
        <v>1004</v>
      </c>
      <c r="C14" s="141" t="str">
        <f>'Chart of Accounts'!B9</f>
        <v>TLC  Support</v>
      </c>
      <c r="D14" s="142"/>
      <c r="E14" s="143">
        <f>'P&amp;L 1st Qtr'!E14+'P&amp;L Apr (2)'!E14+'P&amp;L May (2)'!E14+'P&amp;L June (2)'!E14</f>
        <v>0</v>
      </c>
      <c r="F14" s="142"/>
      <c r="G14" s="94"/>
    </row>
    <row r="15" spans="1:7" ht="14.25">
      <c r="A15" s="78"/>
      <c r="B15" s="141">
        <f>'Chart of Accounts'!A10</f>
        <v>1005</v>
      </c>
      <c r="C15" s="141" t="str">
        <f>'Chart of Accounts'!B10</f>
        <v>MMM Support</v>
      </c>
      <c r="D15" s="142"/>
      <c r="E15" s="143">
        <f>'P&amp;L 1st Qtr'!E15+'P&amp;L Apr (2)'!E15+'P&amp;L May (2)'!E15+'P&amp;L June (2)'!E15</f>
        <v>0</v>
      </c>
      <c r="F15" s="142"/>
      <c r="G15" s="94"/>
    </row>
    <row r="16" spans="1:7" ht="14.25">
      <c r="A16" s="78"/>
      <c r="B16" s="141">
        <f>'Chart of Accounts'!A11</f>
        <v>1006</v>
      </c>
      <c r="C16" s="141" t="str">
        <f>'Chart of Accounts'!B11</f>
        <v>Fundraising</v>
      </c>
      <c r="D16" s="142"/>
      <c r="E16" s="143">
        <f>'P&amp;L 1st Qtr'!E16+'P&amp;L Apr (2)'!E16+'P&amp;L May (2)'!E16+'P&amp;L June (2)'!E16</f>
        <v>0</v>
      </c>
      <c r="F16" s="142"/>
      <c r="G16" s="94"/>
    </row>
    <row r="17" spans="1:7" ht="14.25">
      <c r="A17" s="78"/>
      <c r="B17" s="141">
        <f>'Chart of Accounts'!A12</f>
        <v>1007</v>
      </c>
      <c r="C17" s="141" t="str">
        <f>'Chart of Accounts'!B12</f>
        <v>Additional Support</v>
      </c>
      <c r="D17" s="142"/>
      <c r="E17" s="143">
        <f>'P&amp;L 1st Qtr'!E17+'P&amp;L Apr (2)'!E17+'P&amp;L May (2)'!E17+'P&amp;L June (2)'!E17</f>
        <v>0</v>
      </c>
      <c r="F17" s="142"/>
      <c r="G17" s="94"/>
    </row>
    <row r="18" spans="1:7" ht="14.25">
      <c r="A18" s="78"/>
      <c r="B18" s="141">
        <f>'Chart of Accounts'!A13</f>
        <v>1008</v>
      </c>
      <c r="C18" s="141" t="str">
        <f>'Chart of Accounts'!B13</f>
        <v>Designated Gifts for Vans</v>
      </c>
      <c r="D18" s="142"/>
      <c r="E18" s="143">
        <f>'P&amp;L 1st Qtr'!E18+'P&amp;L Apr (2)'!E18+'P&amp;L May (2)'!E18+'P&amp;L June (2)'!E18</f>
        <v>0</v>
      </c>
      <c r="F18" s="142"/>
      <c r="G18" s="94"/>
    </row>
    <row r="19" spans="1:7" ht="14.25">
      <c r="A19" s="78"/>
      <c r="B19" s="141">
        <f>'Chart of Accounts'!A14</f>
        <v>1009</v>
      </c>
      <c r="C19" s="141" t="str">
        <f>'Chart of Accounts'!B14</f>
        <v>Unassigned</v>
      </c>
      <c r="D19" s="142"/>
      <c r="E19" s="143">
        <f>'P&amp;L 1st Qtr'!E19+'P&amp;L Apr (2)'!E19+'P&amp;L May (2)'!E19+'P&amp;L June (2)'!E19</f>
        <v>0</v>
      </c>
      <c r="F19" s="142"/>
      <c r="G19" s="94"/>
    </row>
    <row r="20" spans="1:7" ht="15.75">
      <c r="A20" s="78"/>
      <c r="B20" s="144"/>
      <c r="C20" s="145" t="s">
        <v>8</v>
      </c>
      <c r="D20" s="146"/>
      <c r="E20" s="147"/>
      <c r="F20" s="144"/>
      <c r="G20" s="148">
        <f>SUM(E11:E19)</f>
        <v>0</v>
      </c>
    </row>
    <row r="21" spans="1:7" ht="18.75">
      <c r="A21" s="78"/>
      <c r="B21" s="139"/>
      <c r="C21" s="149"/>
      <c r="D21" s="149"/>
      <c r="E21" s="150"/>
      <c r="F21" s="139"/>
      <c r="G21" s="151"/>
    </row>
    <row r="22" spans="1:7" ht="18">
      <c r="A22" s="78"/>
      <c r="B22" s="138" t="s">
        <v>7</v>
      </c>
      <c r="C22" s="139"/>
      <c r="D22" s="138"/>
      <c r="E22" s="140"/>
      <c r="F22" s="139"/>
      <c r="G22" s="151"/>
    </row>
    <row r="23" spans="1:7" ht="14.25">
      <c r="A23" s="78"/>
      <c r="B23" s="142">
        <f>'Chart of Accounts'!A18</f>
        <v>2001</v>
      </c>
      <c r="C23" s="142" t="str">
        <f>'Chart of Accounts'!B18</f>
        <v>Pastor Salary</v>
      </c>
      <c r="D23" s="152"/>
      <c r="E23" s="143">
        <f>'P&amp;L 1st Qtr'!E23+'P&amp;L Apr (2)'!E23+'P&amp;L May (2)'!E23+'P&amp;L June (2)'!E23</f>
        <v>0</v>
      </c>
      <c r="F23" s="139"/>
      <c r="G23" s="151"/>
    </row>
    <row r="24" spans="1:7" ht="14.25">
      <c r="A24" s="78"/>
      <c r="B24" s="142">
        <f>'Chart of Accounts'!A19</f>
        <v>2002</v>
      </c>
      <c r="C24" s="142" t="str">
        <f>'Chart of Accounts'!B19</f>
        <v>Pastor Housing</v>
      </c>
      <c r="D24" s="152"/>
      <c r="E24" s="143">
        <f>'P&amp;L 1st Qtr'!E24+'P&amp;L Apr (2)'!E24+'P&amp;L May (2)'!E24+'P&amp;L June (2)'!E24</f>
        <v>0</v>
      </c>
      <c r="F24" s="139"/>
      <c r="G24" s="151"/>
    </row>
    <row r="25" spans="1:7" ht="14.25">
      <c r="A25" s="78"/>
      <c r="B25" s="142">
        <f>'Chart of Accounts'!A20</f>
        <v>2003</v>
      </c>
      <c r="C25" s="142" t="str">
        <f>'Chart of Accounts'!B20</f>
        <v>Health Insurance</v>
      </c>
      <c r="D25" s="152"/>
      <c r="E25" s="143">
        <f>'P&amp;L 1st Qtr'!E25+'P&amp;L Apr (2)'!E25+'P&amp;L May (2)'!E25+'P&amp;L June (2)'!E25</f>
        <v>0</v>
      </c>
      <c r="F25" s="139"/>
      <c r="G25" s="151"/>
    </row>
    <row r="26" spans="1:7" ht="14.25">
      <c r="A26" s="78"/>
      <c r="B26" s="142">
        <f>'Chart of Accounts'!A21</f>
        <v>2004</v>
      </c>
      <c r="C26" s="142" t="str">
        <f>'Chart of Accounts'!B21</f>
        <v>Ministry Expenses</v>
      </c>
      <c r="D26" s="152"/>
      <c r="E26" s="143">
        <f>'P&amp;L 1st Qtr'!E26+'P&amp;L Apr (2)'!E26+'P&amp;L May (2)'!E26+'P&amp;L June (2)'!E26</f>
        <v>0</v>
      </c>
      <c r="F26" s="139"/>
      <c r="G26" s="151"/>
    </row>
    <row r="27" spans="1:7" ht="14.25">
      <c r="A27" s="78"/>
      <c r="B27" s="142">
        <f>'Chart of Accounts'!A22</f>
        <v>2005</v>
      </c>
      <c r="C27" s="142" t="str">
        <f>'Chart of Accounts'!B22</f>
        <v>Music Staff</v>
      </c>
      <c r="D27" s="152"/>
      <c r="E27" s="143">
        <f>'P&amp;L 1st Qtr'!E27+'P&amp;L Apr (2)'!E27+'P&amp;L May (2)'!E27+'P&amp;L June (2)'!E27</f>
        <v>0</v>
      </c>
      <c r="F27" s="139"/>
      <c r="G27" s="151"/>
    </row>
    <row r="28" spans="1:7" ht="14.25">
      <c r="A28" s="78"/>
      <c r="B28" s="142">
        <f>'Chart of Accounts'!A23</f>
        <v>2006</v>
      </c>
      <c r="C28" s="142" t="str">
        <f>'Chart of Accounts'!B23</f>
        <v>Music Materials</v>
      </c>
      <c r="D28" s="152"/>
      <c r="E28" s="143">
        <f>'P&amp;L 1st Qtr'!E28+'P&amp;L Apr (2)'!E28+'P&amp;L May (2)'!E28+'P&amp;L June (2)'!E28</f>
        <v>0</v>
      </c>
      <c r="F28" s="139"/>
      <c r="G28" s="151"/>
    </row>
    <row r="29" spans="1:7" ht="14.25">
      <c r="A29" s="78"/>
      <c r="B29" s="142">
        <f>'Chart of Accounts'!A24</f>
        <v>2007</v>
      </c>
      <c r="C29" s="142" t="str">
        <f>'Chart of Accounts'!B24</f>
        <v>Audio Visual Equipment</v>
      </c>
      <c r="D29" s="152"/>
      <c r="E29" s="143">
        <f>'P&amp;L 1st Qtr'!E29+'P&amp;L Apr (2)'!E29+'P&amp;L May (2)'!E29+'P&amp;L June (2)'!E29</f>
        <v>0</v>
      </c>
      <c r="F29" s="139"/>
      <c r="G29" s="151"/>
    </row>
    <row r="30" spans="1:7" ht="14.25">
      <c r="A30" s="78"/>
      <c r="B30" s="142">
        <f>'Chart of Accounts'!A25</f>
        <v>2008</v>
      </c>
      <c r="C30" s="142" t="str">
        <f>'Chart of Accounts'!B25</f>
        <v>Christian Education Materials</v>
      </c>
      <c r="D30" s="152"/>
      <c r="E30" s="143">
        <f>'P&amp;L 1st Qtr'!E30+'P&amp;L Apr (2)'!E30+'P&amp;L May (2)'!E30+'P&amp;L June (2)'!E30</f>
        <v>0</v>
      </c>
      <c r="F30" s="139"/>
      <c r="G30" s="151"/>
    </row>
    <row r="31" spans="1:7" ht="14.25">
      <c r="A31" s="78"/>
      <c r="B31" s="142">
        <f>'Chart of Accounts'!A26</f>
        <v>2009</v>
      </c>
      <c r="C31" s="142" t="str">
        <f>'Chart of Accounts'!B26</f>
        <v>Books</v>
      </c>
      <c r="D31" s="152"/>
      <c r="E31" s="143">
        <f>'P&amp;L 1st Qtr'!E31+'P&amp;L Apr (2)'!E31+'P&amp;L May (2)'!E31+'P&amp;L June (2)'!E31</f>
        <v>0</v>
      </c>
      <c r="F31" s="139"/>
      <c r="G31" s="151"/>
    </row>
    <row r="32" spans="1:7" ht="14.25">
      <c r="A32" s="78"/>
      <c r="B32" s="142">
        <f>'Chart of Accounts'!A28</f>
        <v>2011</v>
      </c>
      <c r="C32" s="142" t="str">
        <f>'Chart of Accounts'!B28</f>
        <v>Office Supplies, stationary, postage, misc.</v>
      </c>
      <c r="D32" s="152"/>
      <c r="E32" s="143">
        <f>'P&amp;L 1st Qtr'!E32+'P&amp;L Apr (2)'!E32+'P&amp;L May (2)'!E32+'P&amp;L June (2)'!E32</f>
        <v>0</v>
      </c>
      <c r="F32" s="139"/>
      <c r="G32" s="151"/>
    </row>
    <row r="33" spans="1:7" ht="14.25">
      <c r="A33" s="78"/>
      <c r="B33" s="142">
        <f>'Chart of Accounts'!A29</f>
        <v>2012</v>
      </c>
      <c r="C33" s="142" t="str">
        <f>'Chart of Accounts'!B29</f>
        <v>Computer costs and supplies</v>
      </c>
      <c r="D33" s="152"/>
      <c r="E33" s="143">
        <f>'P&amp;L 1st Qtr'!E33+'P&amp;L Apr (2)'!E33+'P&amp;L May (2)'!E33+'P&amp;L June (2)'!E33</f>
        <v>0</v>
      </c>
      <c r="F33" s="139"/>
      <c r="G33" s="151"/>
    </row>
    <row r="34" spans="1:7" ht="14.25">
      <c r="A34" s="78"/>
      <c r="B34" s="142">
        <f>'Chart of Accounts'!A30</f>
        <v>2013</v>
      </c>
      <c r="C34" s="142" t="str">
        <f>'Chart of Accounts'!B30</f>
        <v>Unassigned</v>
      </c>
      <c r="D34" s="152"/>
      <c r="E34" s="143">
        <f>'P&amp;L 1st Qtr'!E34+'P&amp;L Apr (2)'!E34+'P&amp;L May (2)'!E34+'P&amp;L June (2)'!E34</f>
        <v>0</v>
      </c>
      <c r="F34" s="139"/>
      <c r="G34" s="151"/>
    </row>
    <row r="35" spans="1:7" ht="14.25">
      <c r="A35" s="78"/>
      <c r="B35" s="142">
        <f>'Chart of Accounts'!A32</f>
        <v>2021</v>
      </c>
      <c r="C35" s="142" t="str">
        <f>'Chart of Accounts'!B32</f>
        <v>Janitorial Supplies and Services</v>
      </c>
      <c r="D35" s="152"/>
      <c r="E35" s="143">
        <f>'P&amp;L 1st Qtr'!E35+'P&amp;L Apr (2)'!E35+'P&amp;L May (2)'!E35+'P&amp;L June (2)'!E35</f>
        <v>0</v>
      </c>
      <c r="F35" s="139"/>
      <c r="G35" s="151"/>
    </row>
    <row r="36" spans="1:7" ht="14.25">
      <c r="A36" s="78"/>
      <c r="B36" s="142">
        <f>'Chart of Accounts'!A33</f>
        <v>2022</v>
      </c>
      <c r="C36" s="142" t="str">
        <f>'Chart of Accounts'!B33</f>
        <v>Repair and Maintenance - (Non-Covenant)</v>
      </c>
      <c r="D36" s="152"/>
      <c r="E36" s="143">
        <f>'P&amp;L 1st Qtr'!E36+'P&amp;L Apr (2)'!E36+'P&amp;L May (2)'!E36+'P&amp;L June (2)'!E36</f>
        <v>0</v>
      </c>
      <c r="F36" s="139"/>
      <c r="G36" s="151"/>
    </row>
    <row r="37" spans="1:7" ht="14.25">
      <c r="A37" s="78"/>
      <c r="B37" s="142">
        <f>'Chart of Accounts'!A34</f>
        <v>2023</v>
      </c>
      <c r="C37" s="142" t="str">
        <f>'Chart of Accounts'!B34</f>
        <v>Insurance - Liability</v>
      </c>
      <c r="D37" s="152"/>
      <c r="E37" s="143">
        <f>'P&amp;L 1st Qtr'!E37+'P&amp;L Apr (2)'!E37+'P&amp;L May (2)'!E37+'P&amp;L June (2)'!E37</f>
        <v>0</v>
      </c>
      <c r="F37" s="139"/>
      <c r="G37" s="151"/>
    </row>
    <row r="38" spans="1:7" ht="14.25">
      <c r="A38" s="78"/>
      <c r="B38" s="142">
        <f>'Chart of Accounts'!A35</f>
        <v>2024</v>
      </c>
      <c r="C38" s="142" t="str">
        <f>'Chart of Accounts'!B35</f>
        <v>Use Agreement (Utilities &amp; Maint. Reserve)</v>
      </c>
      <c r="D38" s="152"/>
      <c r="E38" s="143">
        <f>'P&amp;L 1st Qtr'!E38+'P&amp;L Apr (2)'!E38+'P&amp;L May (2)'!E38+'P&amp;L June (2)'!E38</f>
        <v>0</v>
      </c>
      <c r="F38" s="139"/>
      <c r="G38" s="151"/>
    </row>
    <row r="39" spans="1:7" ht="14.25">
      <c r="A39" s="78"/>
      <c r="B39" s="142">
        <f>'Chart of Accounts'!A36</f>
        <v>2025</v>
      </c>
      <c r="C39" s="142" t="str">
        <f>'Chart of Accounts'!B36</f>
        <v>Landscape</v>
      </c>
      <c r="D39" s="152"/>
      <c r="E39" s="143">
        <f>'P&amp;L 1st Qtr'!E39+'P&amp;L Apr (2)'!E39+'P&amp;L May (2)'!E39+'P&amp;L June (2)'!E39</f>
        <v>0</v>
      </c>
      <c r="F39" s="139"/>
      <c r="G39" s="151"/>
    </row>
    <row r="40" spans="1:7" ht="14.25">
      <c r="A40" s="78"/>
      <c r="B40" s="142">
        <f>'Chart of Accounts'!A37</f>
        <v>2026</v>
      </c>
      <c r="C40" s="142" t="str">
        <f>'Chart of Accounts'!B37</f>
        <v>A/C Maintenance</v>
      </c>
      <c r="D40" s="152"/>
      <c r="E40" s="143">
        <f>'P&amp;L 1st Qtr'!E40+'P&amp;L Apr (2)'!E40+'P&amp;L May (2)'!E40+'P&amp;L June (2)'!E40</f>
        <v>0</v>
      </c>
      <c r="F40" s="139"/>
      <c r="G40" s="151"/>
    </row>
    <row r="41" spans="1:7" ht="14.25">
      <c r="A41" s="78"/>
      <c r="B41" s="142">
        <f>'Chart of Accounts'!A38</f>
        <v>2027</v>
      </c>
      <c r="C41" s="142" t="str">
        <f>'Chart of Accounts'!B38</f>
        <v>PLayground</v>
      </c>
      <c r="D41" s="152"/>
      <c r="E41" s="143">
        <f>'P&amp;L 1st Qtr'!E41+'P&amp;L Apr (2)'!E41+'P&amp;L May (2)'!E41+'P&amp;L June (2)'!E41</f>
        <v>0</v>
      </c>
      <c r="F41" s="139"/>
      <c r="G41" s="151"/>
    </row>
    <row r="42" spans="1:7" ht="14.25">
      <c r="A42" s="78"/>
      <c r="B42" s="142">
        <f>'Chart of Accounts'!A40</f>
        <v>2031</v>
      </c>
      <c r="C42" s="142" t="str">
        <f>'Chart of Accounts'!B40</f>
        <v>Food &amp; Entertainment</v>
      </c>
      <c r="D42" s="152"/>
      <c r="E42" s="143">
        <f>'P&amp;L 1st Qtr'!E42+'P&amp;L Apr (2)'!E42+'P&amp;L May (2)'!E42+'P&amp;L June (2)'!E42</f>
        <v>0</v>
      </c>
      <c r="F42" s="139"/>
      <c r="G42" s="151"/>
    </row>
    <row r="43" spans="1:7" ht="14.25">
      <c r="A43" s="78"/>
      <c r="B43" s="142">
        <f>'Chart of Accounts'!A41</f>
        <v>2032</v>
      </c>
      <c r="C43" s="142" t="str">
        <f>'Chart of Accounts'!B41</f>
        <v>Soft Goods</v>
      </c>
      <c r="D43" s="152"/>
      <c r="E43" s="143">
        <f>'P&amp;L 1st Qtr'!E43+'P&amp;L Apr (2)'!E43+'P&amp;L May (2)'!E43+'P&amp;L June (2)'!E43</f>
        <v>0</v>
      </c>
      <c r="F43" s="139"/>
      <c r="G43" s="151"/>
    </row>
    <row r="44" spans="1:7" ht="14.25">
      <c r="A44" s="78"/>
      <c r="B44" s="142">
        <f>'Chart of Accounts'!A43</f>
        <v>2041</v>
      </c>
      <c r="C44" s="142" t="str">
        <f>'Chart of Accounts'!B43</f>
        <v>Van Insurance</v>
      </c>
      <c r="D44" s="152"/>
      <c r="E44" s="143">
        <f>'P&amp;L 1st Qtr'!E44+'P&amp;L Apr (2)'!E44+'P&amp;L May (2)'!E44+'P&amp;L June (2)'!E44</f>
        <v>0</v>
      </c>
      <c r="F44" s="139"/>
      <c r="G44" s="151"/>
    </row>
    <row r="45" spans="1:7" ht="14.25">
      <c r="A45" s="78"/>
      <c r="B45" s="142">
        <f>'Chart of Accounts'!A44</f>
        <v>2042</v>
      </c>
      <c r="C45" s="142" t="str">
        <f>'Chart of Accounts'!B44</f>
        <v>Van Maintenance</v>
      </c>
      <c r="D45" s="152"/>
      <c r="E45" s="143">
        <f>'P&amp;L 1st Qtr'!E45+'P&amp;L Apr (2)'!E45+'P&amp;L May (2)'!E45+'P&amp;L June (2)'!E45</f>
        <v>0</v>
      </c>
      <c r="F45" s="139"/>
      <c r="G45" s="151"/>
    </row>
    <row r="46" spans="1:7" ht="14.25">
      <c r="A46" s="78"/>
      <c r="B46" s="142">
        <f>'Chart of Accounts'!A45</f>
        <v>2043</v>
      </c>
      <c r="C46" s="142" t="str">
        <f>'Chart of Accounts'!B45</f>
        <v>Van Gasoline</v>
      </c>
      <c r="D46" s="152"/>
      <c r="E46" s="143">
        <f>'P&amp;L 1st Qtr'!E46+'P&amp;L Apr (2)'!E46+'P&amp;L May (2)'!E46+'P&amp;L June (2)'!E46</f>
        <v>0</v>
      </c>
      <c r="F46" s="139"/>
      <c r="G46" s="151"/>
    </row>
    <row r="47" spans="1:7" ht="14.25">
      <c r="A47" s="78"/>
      <c r="B47" s="142">
        <f>'Chart of Accounts'!A46</f>
        <v>2044</v>
      </c>
      <c r="C47" s="142" t="str">
        <f>'Chart of Accounts'!B46</f>
        <v xml:space="preserve">Purchase of Vans </v>
      </c>
      <c r="D47" s="152"/>
      <c r="E47" s="143">
        <f>'P&amp;L 1st Qtr'!E47+'P&amp;L Apr (2)'!E47+'P&amp;L May (2)'!E47+'P&amp;L June (2)'!E47</f>
        <v>0</v>
      </c>
      <c r="F47" s="139"/>
      <c r="G47" s="151"/>
    </row>
    <row r="48" spans="1:7" ht="14.25">
      <c r="A48" s="78"/>
      <c r="B48" s="142">
        <f>'Chart of Accounts'!A48</f>
        <v>2051</v>
      </c>
      <c r="C48" s="142" t="str">
        <f>'Chart of Accounts'!B48</f>
        <v>Support of Missionaries</v>
      </c>
      <c r="D48" s="152"/>
      <c r="E48" s="143">
        <f>'P&amp;L 1st Qtr'!E48+'P&amp;L Apr (2)'!E48+'P&amp;L May (2)'!E48+'P&amp;L June (2)'!E48</f>
        <v>0</v>
      </c>
      <c r="F48" s="139"/>
      <c r="G48" s="151"/>
    </row>
    <row r="49" spans="1:7" ht="14.25">
      <c r="A49" s="78"/>
      <c r="B49" s="142">
        <f>'Chart of Accounts'!A50</f>
        <v>2061</v>
      </c>
      <c r="C49" s="142" t="str">
        <f>'Chart of Accounts'!B50</f>
        <v>Miscellaneous</v>
      </c>
      <c r="D49" s="152"/>
      <c r="E49" s="143">
        <f>'P&amp;L 1st Qtr'!E49+'P&amp;L Apr (2)'!E49+'P&amp;L May (2)'!E49+'P&amp;L June (2)'!E49</f>
        <v>0</v>
      </c>
      <c r="F49" s="139"/>
      <c r="G49" s="151"/>
    </row>
    <row r="50" spans="1:7" ht="14.25">
      <c r="A50" s="78"/>
      <c r="B50" s="142">
        <f>'Chart of Accounts'!A51</f>
        <v>2071</v>
      </c>
      <c r="C50" s="142" t="str">
        <f>'Chart of Accounts'!B51</f>
        <v>Unassigned</v>
      </c>
      <c r="D50" s="152"/>
      <c r="E50" s="143">
        <f>'P&amp;L 1st Qtr'!E50+'P&amp;L Apr (2)'!E50+'P&amp;L May (2)'!E50+'P&amp;L June (2)'!E50</f>
        <v>0</v>
      </c>
      <c r="F50" s="139"/>
      <c r="G50" s="151"/>
    </row>
    <row r="51" spans="1:7" ht="15.75">
      <c r="A51" s="78"/>
      <c r="B51" s="144"/>
      <c r="C51" s="145" t="s">
        <v>9</v>
      </c>
      <c r="D51" s="146"/>
      <c r="E51" s="147"/>
      <c r="F51" s="144"/>
      <c r="G51" s="148">
        <f>SUM(E23:E50)</f>
        <v>0</v>
      </c>
    </row>
    <row r="52" spans="1:7" ht="18">
      <c r="A52" s="78"/>
      <c r="B52" s="139"/>
      <c r="C52" s="153"/>
      <c r="D52" s="154"/>
      <c r="E52" s="155"/>
      <c r="F52" s="139"/>
      <c r="G52" s="151"/>
    </row>
    <row r="53" spans="1:7" ht="15.75">
      <c r="A53" s="78"/>
      <c r="B53" s="156" t="s">
        <v>82</v>
      </c>
      <c r="C53" s="157"/>
      <c r="D53" s="158"/>
      <c r="E53" s="159"/>
      <c r="F53" s="157"/>
      <c r="G53" s="160">
        <f>G20-G51</f>
        <v>0</v>
      </c>
    </row>
    <row r="54" spans="1:7" ht="18">
      <c r="A54" s="78"/>
      <c r="B54" s="139"/>
      <c r="C54" s="161"/>
      <c r="D54" s="161"/>
      <c r="E54" s="162"/>
      <c r="F54" s="139"/>
      <c r="G54" s="151"/>
    </row>
    <row r="55" spans="1:7" ht="15.75">
      <c r="A55" s="78"/>
      <c r="B55" s="163" t="s">
        <v>26</v>
      </c>
      <c r="C55" s="163"/>
      <c r="D55" s="163"/>
      <c r="E55" s="164"/>
      <c r="F55" s="163"/>
      <c r="G55" s="165">
        <f>G8+G53</f>
        <v>0</v>
      </c>
    </row>
    <row r="56" spans="1:7" ht="18.75" thickBot="1">
      <c r="A56" s="133"/>
      <c r="B56" s="134"/>
      <c r="C56" s="135"/>
      <c r="D56" s="135"/>
      <c r="E56" s="136"/>
      <c r="F56" s="134"/>
      <c r="G56" s="137"/>
    </row>
    <row r="57" spans="1:7" ht="18.75" thickTop="1">
      <c r="C57" s="16"/>
      <c r="D57" s="16"/>
      <c r="E57" s="18"/>
    </row>
    <row r="58" spans="1:7" ht="18">
      <c r="C58" s="16"/>
      <c r="D58" s="16"/>
      <c r="E58" s="18"/>
    </row>
    <row r="59" spans="1:7" ht="18">
      <c r="C59" s="16"/>
      <c r="D59" s="16"/>
      <c r="E59" s="17"/>
    </row>
    <row r="60" spans="1:7" ht="18">
      <c r="C60" s="15"/>
      <c r="D60" s="16"/>
      <c r="E60" s="12"/>
    </row>
  </sheetData>
  <sheetProtection sheet="1" objects="1" scenarios="1"/>
  <mergeCells count="3">
    <mergeCell ref="A2:G2"/>
    <mergeCell ref="A3:G3"/>
    <mergeCell ref="A4:G4"/>
  </mergeCells>
  <pageMargins left="0.75" right="0.75" top="1" bottom="1" header="0.5" footer="0.5"/>
  <pageSetup scale="78" orientation="portrait" horizontalDpi="4294967293"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pageSetUpPr fitToPage="1"/>
  </sheetPr>
  <dimension ref="A1:K385"/>
  <sheetViews>
    <sheetView zoomScaleNormal="100" workbookViewId="0">
      <selection activeCell="F16" sqref="F16"/>
    </sheetView>
  </sheetViews>
  <sheetFormatPr defaultRowHeight="12.75"/>
  <cols>
    <col min="1" max="1" width="8.140625" bestFit="1" customWidth="1"/>
    <col min="2" max="2" width="32.140625" customWidth="1"/>
    <col min="3" max="3" width="9" style="1" customWidth="1"/>
    <col min="4" max="5" width="15.7109375" customWidth="1"/>
    <col min="6" max="6" width="14.28515625" customWidth="1"/>
    <col min="7" max="7" width="6" style="2" customWidth="1"/>
  </cols>
  <sheetData>
    <row r="1" spans="1:6" ht="23.25">
      <c r="A1" s="317" t="str">
        <f>'Chart of Accounts'!A1:B1</f>
        <v>Name</v>
      </c>
      <c r="B1" s="318"/>
      <c r="C1" s="318"/>
      <c r="D1" s="318"/>
      <c r="E1" s="318"/>
      <c r="F1" s="319"/>
    </row>
    <row r="2" spans="1:6" ht="18">
      <c r="A2" s="320" t="s">
        <v>1</v>
      </c>
      <c r="B2" s="321"/>
      <c r="C2" s="321"/>
      <c r="D2" s="321"/>
      <c r="E2" s="321"/>
      <c r="F2" s="322"/>
    </row>
    <row r="3" spans="1:6" ht="18">
      <c r="A3" s="323" t="s">
        <v>86</v>
      </c>
      <c r="B3" s="324"/>
      <c r="C3" s="324"/>
      <c r="D3" s="324"/>
      <c r="E3" s="324"/>
      <c r="F3" s="325"/>
    </row>
    <row r="4" spans="1:6" ht="18.75" thickBot="1">
      <c r="A4" s="323"/>
      <c r="B4" s="324"/>
      <c r="C4" s="324"/>
      <c r="D4" s="324"/>
      <c r="E4" s="324"/>
      <c r="F4" s="325"/>
    </row>
    <row r="5" spans="1:6" ht="15.75">
      <c r="A5" s="81"/>
      <c r="B5" s="82"/>
      <c r="C5" s="83"/>
      <c r="D5" s="326"/>
      <c r="E5" s="326"/>
      <c r="F5" s="84"/>
    </row>
    <row r="6" spans="1:6" ht="38.25">
      <c r="A6" s="123" t="s">
        <v>81</v>
      </c>
      <c r="B6" s="25" t="s">
        <v>2</v>
      </c>
      <c r="C6" s="25" t="s">
        <v>6</v>
      </c>
      <c r="D6" s="25" t="s">
        <v>3</v>
      </c>
      <c r="E6" s="25" t="s">
        <v>4</v>
      </c>
      <c r="F6" s="25" t="s">
        <v>5</v>
      </c>
    </row>
    <row r="7" spans="1:6" ht="16.5" thickBot="1">
      <c r="A7" s="85"/>
      <c r="B7" s="19"/>
      <c r="C7" s="14"/>
      <c r="D7" s="9" t="s">
        <v>18</v>
      </c>
      <c r="E7" s="9" t="s">
        <v>19</v>
      </c>
      <c r="F7" s="29"/>
    </row>
    <row r="8" spans="1:6" ht="17.25" thickTop="1" thickBot="1">
      <c r="A8" s="25"/>
      <c r="B8" s="19"/>
      <c r="C8" s="14"/>
      <c r="D8" s="9"/>
      <c r="E8" s="10"/>
      <c r="F8" s="119"/>
    </row>
    <row r="9" spans="1:6" ht="16.5" thickTop="1">
      <c r="A9" s="100">
        <f>'Chart of Accounts'!A6</f>
        <v>1001</v>
      </c>
      <c r="B9" s="99" t="str">
        <f>'Chart of Accounts'!B6</f>
        <v>Offering / Tithe</v>
      </c>
      <c r="C9" s="14"/>
      <c r="D9" s="316"/>
      <c r="E9" s="316"/>
      <c r="F9" s="26"/>
    </row>
    <row r="10" spans="1:6">
      <c r="A10" s="30"/>
      <c r="B10" s="86" t="s">
        <v>14</v>
      </c>
      <c r="C10" s="27"/>
      <c r="D10" s="28"/>
      <c r="E10" s="28"/>
      <c r="F10" s="31">
        <f>'GL-Jan'!F346</f>
        <v>0</v>
      </c>
    </row>
    <row r="11" spans="1:6">
      <c r="A11" s="197"/>
      <c r="B11" s="198"/>
      <c r="C11" s="199"/>
      <c r="D11" s="200"/>
      <c r="E11" s="201"/>
      <c r="F11" s="167">
        <f>E11-D11+F10</f>
        <v>0</v>
      </c>
    </row>
    <row r="12" spans="1:6">
      <c r="A12" s="197"/>
      <c r="B12" s="198"/>
      <c r="C12" s="199"/>
      <c r="D12" s="200"/>
      <c r="E12" s="201"/>
      <c r="F12" s="167">
        <f>E12-D12+F11</f>
        <v>0</v>
      </c>
    </row>
    <row r="13" spans="1:6">
      <c r="A13" s="197"/>
      <c r="B13" s="198"/>
      <c r="C13" s="199"/>
      <c r="D13" s="200"/>
      <c r="E13" s="201"/>
      <c r="F13" s="167">
        <f>E13-D13+F12</f>
        <v>0</v>
      </c>
    </row>
    <row r="14" spans="1:6">
      <c r="A14" s="197"/>
      <c r="B14" s="202"/>
      <c r="C14" s="199"/>
      <c r="D14" s="200"/>
      <c r="E14" s="201"/>
      <c r="F14" s="167">
        <f>E14-D14+F13</f>
        <v>0</v>
      </c>
    </row>
    <row r="15" spans="1:6">
      <c r="A15" s="197"/>
      <c r="B15" s="203"/>
      <c r="C15" s="199"/>
      <c r="D15" s="200"/>
      <c r="E15" s="201"/>
      <c r="F15" s="167">
        <f>E15-D15+F14</f>
        <v>0</v>
      </c>
    </row>
    <row r="16" spans="1:6" ht="14.25">
      <c r="A16" s="35"/>
      <c r="B16" s="36" t="s">
        <v>15</v>
      </c>
      <c r="C16" s="37"/>
      <c r="D16" s="168">
        <f>SUM(D11:D15)</f>
        <v>0</v>
      </c>
      <c r="E16" s="169">
        <f>SUM(E11:E15)</f>
        <v>0</v>
      </c>
      <c r="F16" s="170"/>
    </row>
    <row r="17" spans="1:6">
      <c r="A17" s="87"/>
      <c r="B17" s="34"/>
      <c r="C17" s="8"/>
      <c r="D17" s="171"/>
      <c r="E17" s="172"/>
      <c r="F17" s="172"/>
    </row>
    <row r="18" spans="1:6">
      <c r="A18" s="87"/>
      <c r="B18" s="34"/>
      <c r="C18" s="8"/>
      <c r="D18" s="171"/>
      <c r="E18" s="172"/>
      <c r="F18" s="172"/>
    </row>
    <row r="19" spans="1:6" ht="18" customHeight="1">
      <c r="A19" s="105">
        <f>'Chart of Accounts'!A7</f>
        <v>1002</v>
      </c>
      <c r="B19" s="105" t="str">
        <f>'Chart of Accounts'!B7</f>
        <v>ABC Missions Support</v>
      </c>
      <c r="C19" s="8"/>
      <c r="D19" s="173"/>
      <c r="E19" s="174"/>
      <c r="F19" s="175"/>
    </row>
    <row r="20" spans="1:6" ht="18" customHeight="1">
      <c r="A20" s="106"/>
      <c r="B20" s="86" t="s">
        <v>14</v>
      </c>
      <c r="C20" s="27"/>
      <c r="D20" s="176"/>
      <c r="E20" s="177"/>
      <c r="F20" s="178">
        <f>F15</f>
        <v>0</v>
      </c>
    </row>
    <row r="21" spans="1:6">
      <c r="A21" s="197"/>
      <c r="B21" s="203"/>
      <c r="C21" s="199"/>
      <c r="D21" s="200"/>
      <c r="E21" s="201"/>
      <c r="F21" s="167">
        <f>E21-D21+F20</f>
        <v>0</v>
      </c>
    </row>
    <row r="22" spans="1:6">
      <c r="A22" s="197"/>
      <c r="B22" s="203"/>
      <c r="C22" s="199"/>
      <c r="D22" s="200"/>
      <c r="E22" s="201"/>
      <c r="F22" s="167">
        <f>E22-D22+F21</f>
        <v>0</v>
      </c>
    </row>
    <row r="23" spans="1:6">
      <c r="A23" s="197"/>
      <c r="B23" s="203"/>
      <c r="C23" s="199"/>
      <c r="D23" s="200"/>
      <c r="E23" s="201"/>
      <c r="F23" s="167">
        <f>E23-D23+F22</f>
        <v>0</v>
      </c>
    </row>
    <row r="24" spans="1:6">
      <c r="A24" s="197"/>
      <c r="B24" s="203"/>
      <c r="C24" s="199"/>
      <c r="D24" s="200"/>
      <c r="E24" s="201"/>
      <c r="F24" s="167">
        <f>E24-D24+F23</f>
        <v>0</v>
      </c>
    </row>
    <row r="25" spans="1:6">
      <c r="A25" s="107"/>
      <c r="B25" s="36" t="s">
        <v>15</v>
      </c>
      <c r="C25" s="37"/>
      <c r="D25" s="168">
        <f>SUM(D21:D24)</f>
        <v>0</v>
      </c>
      <c r="E25" s="169">
        <f>SUM(E21:E24)</f>
        <v>0</v>
      </c>
      <c r="F25" s="167"/>
    </row>
    <row r="26" spans="1:6" ht="15.75">
      <c r="A26" s="87"/>
      <c r="B26" s="38"/>
      <c r="C26" s="8"/>
      <c r="D26" s="171"/>
      <c r="E26" s="172"/>
      <c r="F26" s="175"/>
    </row>
    <row r="27" spans="1:6" ht="15.75">
      <c r="A27" s="87"/>
      <c r="B27" s="38"/>
      <c r="C27" s="8"/>
      <c r="D27" s="171"/>
      <c r="E27" s="172"/>
      <c r="F27" s="175"/>
    </row>
    <row r="28" spans="1:6" ht="18" customHeight="1">
      <c r="A28" s="105">
        <f>'Chart of Accounts'!A8</f>
        <v>1003</v>
      </c>
      <c r="B28" s="105" t="str">
        <f>'Chart of Accounts'!B8</f>
        <v>XYZ Missions Support</v>
      </c>
      <c r="C28" s="8"/>
      <c r="D28" s="173"/>
      <c r="E28" s="174"/>
      <c r="F28" s="175"/>
    </row>
    <row r="29" spans="1:6" ht="18" customHeight="1">
      <c r="A29" s="106"/>
      <c r="B29" s="86" t="s">
        <v>14</v>
      </c>
      <c r="C29" s="27"/>
      <c r="D29" s="176"/>
      <c r="E29" s="177"/>
      <c r="F29" s="178">
        <f>F24</f>
        <v>0</v>
      </c>
    </row>
    <row r="30" spans="1:6">
      <c r="A30" s="197"/>
      <c r="B30" s="203"/>
      <c r="C30" s="199"/>
      <c r="D30" s="200"/>
      <c r="E30" s="201"/>
      <c r="F30" s="167">
        <f>E30-D30+F29</f>
        <v>0</v>
      </c>
    </row>
    <row r="31" spans="1:6">
      <c r="A31" s="197"/>
      <c r="B31" s="203"/>
      <c r="C31" s="199"/>
      <c r="D31" s="200"/>
      <c r="E31" s="201"/>
      <c r="F31" s="167">
        <f>E31-D31+F30</f>
        <v>0</v>
      </c>
    </row>
    <row r="32" spans="1:6">
      <c r="A32" s="197"/>
      <c r="B32" s="203"/>
      <c r="C32" s="199"/>
      <c r="D32" s="200"/>
      <c r="E32" s="201"/>
      <c r="F32" s="167">
        <f>E32-D32+F31</f>
        <v>0</v>
      </c>
    </row>
    <row r="33" spans="1:7">
      <c r="A33" s="197"/>
      <c r="B33" s="203"/>
      <c r="C33" s="199"/>
      <c r="D33" s="200"/>
      <c r="E33" s="201"/>
      <c r="F33" s="167">
        <f>E33-D33+F32</f>
        <v>0</v>
      </c>
    </row>
    <row r="34" spans="1:7">
      <c r="A34" s="107"/>
      <c r="B34" s="36" t="s">
        <v>15</v>
      </c>
      <c r="C34" s="37"/>
      <c r="D34" s="168">
        <f>SUM(D30:D33)</f>
        <v>0</v>
      </c>
      <c r="E34" s="169">
        <f>SUM(E30:E33)</f>
        <v>0</v>
      </c>
      <c r="F34" s="167"/>
    </row>
    <row r="35" spans="1:7" s="1" customFormat="1" ht="15.75">
      <c r="A35" s="87"/>
      <c r="B35" s="38"/>
      <c r="C35" s="8"/>
      <c r="D35" s="171"/>
      <c r="E35" s="172"/>
      <c r="F35" s="172"/>
      <c r="G35" s="4"/>
    </row>
    <row r="36" spans="1:7" s="1" customFormat="1" ht="15.75">
      <c r="A36" s="87"/>
      <c r="B36" s="38"/>
      <c r="C36" s="8"/>
      <c r="D36" s="171"/>
      <c r="E36" s="172"/>
      <c r="F36" s="172"/>
      <c r="G36" s="4"/>
    </row>
    <row r="37" spans="1:7" ht="18" customHeight="1">
      <c r="A37" s="105">
        <f>'Chart of Accounts'!A9</f>
        <v>1004</v>
      </c>
      <c r="B37" s="105" t="str">
        <f>'Chart of Accounts'!B9</f>
        <v>TLC  Support</v>
      </c>
      <c r="C37" s="8"/>
      <c r="D37" s="173"/>
      <c r="E37" s="174"/>
      <c r="F37" s="175"/>
    </row>
    <row r="38" spans="1:7" ht="14.25">
      <c r="A38" s="108"/>
      <c r="B38" s="86" t="s">
        <v>14</v>
      </c>
      <c r="C38" s="27"/>
      <c r="D38" s="176"/>
      <c r="E38" s="177"/>
      <c r="F38" s="178">
        <f>F33</f>
        <v>0</v>
      </c>
    </row>
    <row r="39" spans="1:7">
      <c r="A39" s="197"/>
      <c r="B39" s="203"/>
      <c r="C39" s="199"/>
      <c r="D39" s="200"/>
      <c r="E39" s="201"/>
      <c r="F39" s="167">
        <f>E39-D39+F38</f>
        <v>0</v>
      </c>
    </row>
    <row r="40" spans="1:7">
      <c r="A40" s="197"/>
      <c r="B40" s="203"/>
      <c r="C40" s="199"/>
      <c r="D40" s="200"/>
      <c r="E40" s="201"/>
      <c r="F40" s="167">
        <f>E40-D40+F39</f>
        <v>0</v>
      </c>
    </row>
    <row r="41" spans="1:7">
      <c r="A41" s="197"/>
      <c r="B41" s="203"/>
      <c r="C41" s="199"/>
      <c r="D41" s="200"/>
      <c r="E41" s="201"/>
      <c r="F41" s="167">
        <f>E41-D41+F40</f>
        <v>0</v>
      </c>
    </row>
    <row r="42" spans="1:7">
      <c r="A42" s="197"/>
      <c r="B42" s="203"/>
      <c r="C42" s="199"/>
      <c r="D42" s="200"/>
      <c r="E42" s="201"/>
      <c r="F42" s="167">
        <f>E42-D42+F41</f>
        <v>0</v>
      </c>
    </row>
    <row r="43" spans="1:7">
      <c r="A43" s="107"/>
      <c r="B43" s="36" t="s">
        <v>15</v>
      </c>
      <c r="C43" s="37"/>
      <c r="D43" s="168">
        <f>SUM(D39:D42)</f>
        <v>0</v>
      </c>
      <c r="E43" s="169">
        <f>SUM(E39:E42)</f>
        <v>0</v>
      </c>
      <c r="F43" s="167"/>
    </row>
    <row r="44" spans="1:7" s="1" customFormat="1" ht="15.75">
      <c r="A44" s="87"/>
      <c r="B44" s="38"/>
      <c r="C44" s="8"/>
      <c r="D44" s="171"/>
      <c r="E44" s="172"/>
      <c r="F44" s="172"/>
      <c r="G44" s="4"/>
    </row>
    <row r="45" spans="1:7" s="1" customFormat="1" ht="15.75">
      <c r="A45" s="87"/>
      <c r="B45" s="38"/>
      <c r="C45" s="8"/>
      <c r="D45" s="171"/>
      <c r="E45" s="172"/>
      <c r="F45" s="172"/>
      <c r="G45" s="4"/>
    </row>
    <row r="46" spans="1:7" ht="18" customHeight="1">
      <c r="A46" s="105">
        <f>'Chart of Accounts'!A10</f>
        <v>1005</v>
      </c>
      <c r="B46" s="105" t="str">
        <f>'Chart of Accounts'!B10</f>
        <v>MMM Support</v>
      </c>
      <c r="C46" s="8"/>
      <c r="D46" s="171"/>
      <c r="E46" s="172"/>
      <c r="F46" s="175"/>
    </row>
    <row r="47" spans="1:7" ht="18" customHeight="1">
      <c r="A47" s="106"/>
      <c r="B47" s="86" t="s">
        <v>14</v>
      </c>
      <c r="C47" s="27"/>
      <c r="D47" s="176"/>
      <c r="E47" s="177"/>
      <c r="F47" s="178">
        <f>F42</f>
        <v>0</v>
      </c>
    </row>
    <row r="48" spans="1:7" ht="12.75" customHeight="1">
      <c r="A48" s="197"/>
      <c r="B48" s="203"/>
      <c r="C48" s="199"/>
      <c r="D48" s="200"/>
      <c r="E48" s="204"/>
      <c r="F48" s="167">
        <f>E48-D48+F47</f>
        <v>0</v>
      </c>
    </row>
    <row r="49" spans="1:7" ht="12.75" customHeight="1">
      <c r="A49" s="197"/>
      <c r="B49" s="203"/>
      <c r="C49" s="199"/>
      <c r="D49" s="200"/>
      <c r="E49" s="204"/>
      <c r="F49" s="167">
        <f>E49-D49+F48</f>
        <v>0</v>
      </c>
    </row>
    <row r="50" spans="1:7" ht="12.75" customHeight="1">
      <c r="A50" s="197"/>
      <c r="B50" s="203"/>
      <c r="C50" s="199"/>
      <c r="D50" s="200"/>
      <c r="E50" s="201"/>
      <c r="F50" s="167">
        <f>E50-D50+F49</f>
        <v>0</v>
      </c>
    </row>
    <row r="51" spans="1:7">
      <c r="A51" s="197"/>
      <c r="B51" s="203"/>
      <c r="C51" s="199"/>
      <c r="D51" s="200"/>
      <c r="E51" s="201"/>
      <c r="F51" s="167">
        <f>E51-D51+F50</f>
        <v>0</v>
      </c>
    </row>
    <row r="52" spans="1:7">
      <c r="A52" s="92"/>
      <c r="B52" s="36" t="s">
        <v>15</v>
      </c>
      <c r="C52" s="37"/>
      <c r="D52" s="168">
        <f>SUM(D48:D51)</f>
        <v>0</v>
      </c>
      <c r="E52" s="169">
        <f>SUM(E48:E51)</f>
        <v>0</v>
      </c>
      <c r="F52" s="167"/>
    </row>
    <row r="53" spans="1:7" s="1" customFormat="1" ht="15.75">
      <c r="A53" s="87"/>
      <c r="B53" s="38"/>
      <c r="C53" s="8"/>
      <c r="D53" s="171"/>
      <c r="E53" s="172"/>
      <c r="F53" s="172"/>
      <c r="G53" s="4"/>
    </row>
    <row r="54" spans="1:7" s="1" customFormat="1" ht="15.75">
      <c r="A54" s="87"/>
      <c r="B54" s="38"/>
      <c r="C54" s="8"/>
      <c r="D54" s="171"/>
      <c r="E54" s="172"/>
      <c r="F54" s="172"/>
      <c r="G54" s="4"/>
    </row>
    <row r="55" spans="1:7" ht="18" customHeight="1">
      <c r="A55" s="105">
        <f>'Chart of Accounts'!A11</f>
        <v>1006</v>
      </c>
      <c r="B55" s="105" t="str">
        <f>'Chart of Accounts'!B11</f>
        <v>Fundraising</v>
      </c>
      <c r="C55" s="8"/>
      <c r="D55" s="171"/>
      <c r="E55" s="172"/>
      <c r="F55" s="175"/>
    </row>
    <row r="56" spans="1:7" ht="18" customHeight="1">
      <c r="A56" s="106"/>
      <c r="B56" s="86" t="s">
        <v>14</v>
      </c>
      <c r="C56" s="27"/>
      <c r="D56" s="176"/>
      <c r="E56" s="177"/>
      <c r="F56" s="178">
        <f>F51</f>
        <v>0</v>
      </c>
    </row>
    <row r="57" spans="1:7" ht="12.75" customHeight="1">
      <c r="A57" s="197"/>
      <c r="B57" s="203"/>
      <c r="C57" s="199"/>
      <c r="D57" s="200"/>
      <c r="E57" s="204"/>
      <c r="F57" s="167">
        <f>E57-D57+F56</f>
        <v>0</v>
      </c>
    </row>
    <row r="58" spans="1:7" ht="12.75" customHeight="1">
      <c r="A58" s="197"/>
      <c r="B58" s="203"/>
      <c r="C58" s="199"/>
      <c r="D58" s="200"/>
      <c r="E58" s="204"/>
      <c r="F58" s="167">
        <f>E58-D58+F57</f>
        <v>0</v>
      </c>
    </row>
    <row r="59" spans="1:7">
      <c r="A59" s="197"/>
      <c r="B59" s="203"/>
      <c r="C59" s="199"/>
      <c r="D59" s="200"/>
      <c r="E59" s="201"/>
      <c r="F59" s="167">
        <f>E59-D59+F58</f>
        <v>0</v>
      </c>
    </row>
    <row r="60" spans="1:7">
      <c r="A60" s="197"/>
      <c r="B60" s="203"/>
      <c r="C60" s="199"/>
      <c r="D60" s="200"/>
      <c r="E60" s="201"/>
      <c r="F60" s="167">
        <f>E60-D60+F59</f>
        <v>0</v>
      </c>
    </row>
    <row r="61" spans="1:7">
      <c r="A61" s="107"/>
      <c r="B61" s="36" t="s">
        <v>15</v>
      </c>
      <c r="C61" s="37"/>
      <c r="D61" s="168">
        <f>SUM(D57:D60)</f>
        <v>0</v>
      </c>
      <c r="E61" s="169">
        <f>SUM(E57:E60)</f>
        <v>0</v>
      </c>
      <c r="F61" s="167"/>
    </row>
    <row r="62" spans="1:7" s="1" customFormat="1" ht="15.75">
      <c r="A62" s="87"/>
      <c r="B62" s="38"/>
      <c r="C62" s="8"/>
      <c r="D62" s="171"/>
      <c r="E62" s="172"/>
      <c r="F62" s="172"/>
      <c r="G62" s="4"/>
    </row>
    <row r="63" spans="1:7" s="1" customFormat="1" ht="15.75">
      <c r="A63" s="87"/>
      <c r="B63" s="38"/>
      <c r="C63" s="8"/>
      <c r="D63" s="171"/>
      <c r="E63" s="172"/>
      <c r="F63" s="172"/>
      <c r="G63" s="4"/>
    </row>
    <row r="64" spans="1:7" ht="18" customHeight="1">
      <c r="A64" s="105">
        <f>'Chart of Accounts'!A12</f>
        <v>1007</v>
      </c>
      <c r="B64" s="105" t="str">
        <f>'Chart of Accounts'!B12</f>
        <v>Additional Support</v>
      </c>
      <c r="C64" s="8"/>
      <c r="D64" s="171"/>
      <c r="E64" s="172"/>
      <c r="F64" s="175"/>
    </row>
    <row r="65" spans="1:7" s="1" customFormat="1" ht="18" customHeight="1">
      <c r="A65" s="106"/>
      <c r="B65" s="86" t="s">
        <v>14</v>
      </c>
      <c r="C65" s="27"/>
      <c r="D65" s="176"/>
      <c r="E65" s="177"/>
      <c r="F65" s="178">
        <f>F60</f>
        <v>0</v>
      </c>
      <c r="G65" s="4"/>
    </row>
    <row r="66" spans="1:7" s="1" customFormat="1" ht="12.75" customHeight="1">
      <c r="A66" s="197"/>
      <c r="B66" s="203"/>
      <c r="C66" s="199"/>
      <c r="D66" s="200"/>
      <c r="E66" s="204"/>
      <c r="F66" s="167">
        <f>E66-D66+F65</f>
        <v>0</v>
      </c>
      <c r="G66" s="4"/>
    </row>
    <row r="67" spans="1:7" s="1" customFormat="1" ht="12.75" customHeight="1">
      <c r="A67" s="197"/>
      <c r="B67" s="203"/>
      <c r="C67" s="199"/>
      <c r="D67" s="200"/>
      <c r="E67" s="204"/>
      <c r="F67" s="167">
        <f>E67-D67+F66</f>
        <v>0</v>
      </c>
      <c r="G67" s="4"/>
    </row>
    <row r="68" spans="1:7">
      <c r="A68" s="197"/>
      <c r="B68" s="203"/>
      <c r="C68" s="199"/>
      <c r="D68" s="200"/>
      <c r="E68" s="201"/>
      <c r="F68" s="167">
        <f>E68-D68+F67</f>
        <v>0</v>
      </c>
    </row>
    <row r="69" spans="1:7">
      <c r="A69" s="197"/>
      <c r="B69" s="203"/>
      <c r="C69" s="199"/>
      <c r="D69" s="200"/>
      <c r="E69" s="201"/>
      <c r="F69" s="167">
        <f>E69-D69+F68</f>
        <v>0</v>
      </c>
    </row>
    <row r="70" spans="1:7">
      <c r="A70" s="107"/>
      <c r="B70" s="36" t="s">
        <v>15</v>
      </c>
      <c r="C70" s="37"/>
      <c r="D70" s="168">
        <f>SUM(D66:D69)</f>
        <v>0</v>
      </c>
      <c r="E70" s="169">
        <f>SUM(E66:E69)</f>
        <v>0</v>
      </c>
      <c r="F70" s="167"/>
    </row>
    <row r="71" spans="1:7" s="1" customFormat="1" ht="15.75">
      <c r="A71" s="87"/>
      <c r="B71" s="38"/>
      <c r="C71" s="32"/>
      <c r="D71" s="171"/>
      <c r="E71" s="172"/>
      <c r="F71" s="172"/>
      <c r="G71" s="4"/>
    </row>
    <row r="72" spans="1:7" s="1" customFormat="1" ht="15.75">
      <c r="A72" s="87"/>
      <c r="B72" s="38"/>
      <c r="C72" s="32"/>
      <c r="D72" s="171"/>
      <c r="E72" s="172"/>
      <c r="F72" s="172"/>
      <c r="G72" s="4"/>
    </row>
    <row r="73" spans="1:7" ht="18" customHeight="1">
      <c r="A73" s="105">
        <f>'Chart of Accounts'!A13</f>
        <v>1008</v>
      </c>
      <c r="B73" s="105" t="str">
        <f>'Chart of Accounts'!B13</f>
        <v>Designated Gifts for Vans</v>
      </c>
      <c r="C73" s="8"/>
      <c r="D73" s="171"/>
      <c r="E73" s="172"/>
      <c r="F73" s="175"/>
    </row>
    <row r="74" spans="1:7" s="1" customFormat="1" ht="18" customHeight="1">
      <c r="A74" s="106"/>
      <c r="B74" s="86" t="s">
        <v>14</v>
      </c>
      <c r="C74" s="27"/>
      <c r="D74" s="176"/>
      <c r="E74" s="177"/>
      <c r="F74" s="178">
        <f>F69</f>
        <v>0</v>
      </c>
      <c r="G74" s="4"/>
    </row>
    <row r="75" spans="1:7" s="1" customFormat="1" ht="12.75" customHeight="1">
      <c r="A75" s="197"/>
      <c r="B75" s="203"/>
      <c r="C75" s="199"/>
      <c r="D75" s="200"/>
      <c r="E75" s="204"/>
      <c r="F75" s="167">
        <f>E75-D75+F74</f>
        <v>0</v>
      </c>
      <c r="G75" s="4"/>
    </row>
    <row r="76" spans="1:7" s="1" customFormat="1" ht="12.75" customHeight="1">
      <c r="A76" s="197"/>
      <c r="B76" s="203"/>
      <c r="C76" s="199"/>
      <c r="D76" s="200"/>
      <c r="E76" s="204"/>
      <c r="F76" s="167">
        <f>E76-D76+F75</f>
        <v>0</v>
      </c>
      <c r="G76" s="4"/>
    </row>
    <row r="77" spans="1:7">
      <c r="A77" s="197"/>
      <c r="B77" s="203"/>
      <c r="C77" s="199"/>
      <c r="D77" s="200"/>
      <c r="E77" s="201"/>
      <c r="F77" s="167">
        <f>E77-D77+F76</f>
        <v>0</v>
      </c>
    </row>
    <row r="78" spans="1:7">
      <c r="A78" s="197"/>
      <c r="B78" s="203"/>
      <c r="C78" s="199"/>
      <c r="D78" s="200"/>
      <c r="E78" s="201"/>
      <c r="F78" s="167">
        <f>E78-D78+F77</f>
        <v>0</v>
      </c>
    </row>
    <row r="79" spans="1:7">
      <c r="A79" s="107"/>
      <c r="B79" s="36" t="s">
        <v>15</v>
      </c>
      <c r="C79" s="37"/>
      <c r="D79" s="168">
        <f>SUM(D75:D78)</f>
        <v>0</v>
      </c>
      <c r="E79" s="169">
        <f>SUM(E75:E78)</f>
        <v>0</v>
      </c>
      <c r="F79" s="167"/>
    </row>
    <row r="80" spans="1:7" s="1" customFormat="1" ht="15.75">
      <c r="A80" s="87"/>
      <c r="B80" s="38"/>
      <c r="C80" s="32"/>
      <c r="D80" s="171"/>
      <c r="E80" s="172"/>
      <c r="F80" s="172"/>
      <c r="G80" s="4"/>
    </row>
    <row r="81" spans="1:7" s="1" customFormat="1" ht="15.75">
      <c r="A81" s="102"/>
      <c r="B81" s="38"/>
      <c r="C81" s="32"/>
      <c r="D81" s="171"/>
      <c r="E81" s="172"/>
      <c r="F81" s="172"/>
      <c r="G81" s="4"/>
    </row>
    <row r="82" spans="1:7" s="1" customFormat="1" ht="15.75">
      <c r="A82" s="105">
        <f>'Chart of Accounts'!A14</f>
        <v>1009</v>
      </c>
      <c r="B82" s="105" t="str">
        <f>'Chart of Accounts'!B14</f>
        <v>Unassigned</v>
      </c>
      <c r="C82" s="8"/>
      <c r="D82" s="171"/>
      <c r="E82" s="172"/>
      <c r="F82" s="175"/>
      <c r="G82" s="4"/>
    </row>
    <row r="83" spans="1:7" s="1" customFormat="1">
      <c r="A83" s="106"/>
      <c r="B83" s="86" t="s">
        <v>14</v>
      </c>
      <c r="C83" s="27"/>
      <c r="D83" s="176"/>
      <c r="E83" s="177"/>
      <c r="F83" s="178">
        <f>F78</f>
        <v>0</v>
      </c>
      <c r="G83" s="4"/>
    </row>
    <row r="84" spans="1:7" s="1" customFormat="1" ht="12.75" customHeight="1">
      <c r="A84" s="197"/>
      <c r="B84" s="203"/>
      <c r="C84" s="199"/>
      <c r="D84" s="200"/>
      <c r="E84" s="204"/>
      <c r="F84" s="167">
        <f>E84-D84+F83</f>
        <v>0</v>
      </c>
      <c r="G84" s="4"/>
    </row>
    <row r="85" spans="1:7" s="1" customFormat="1" ht="12.75" customHeight="1">
      <c r="A85" s="197"/>
      <c r="B85" s="203"/>
      <c r="C85" s="199"/>
      <c r="D85" s="200"/>
      <c r="E85" s="204"/>
      <c r="F85" s="167">
        <f>E85-D85+F84</f>
        <v>0</v>
      </c>
      <c r="G85" s="4"/>
    </row>
    <row r="86" spans="1:7" s="1" customFormat="1">
      <c r="A86" s="197"/>
      <c r="B86" s="203"/>
      <c r="C86" s="199"/>
      <c r="D86" s="200"/>
      <c r="E86" s="201"/>
      <c r="F86" s="167">
        <f>E86-D86+F85</f>
        <v>0</v>
      </c>
      <c r="G86" s="4"/>
    </row>
    <row r="87" spans="1:7" s="1" customFormat="1">
      <c r="A87" s="197"/>
      <c r="B87" s="203"/>
      <c r="C87" s="199"/>
      <c r="D87" s="200"/>
      <c r="E87" s="201"/>
      <c r="F87" s="167">
        <f>E87-D87+F86</f>
        <v>0</v>
      </c>
      <c r="G87" s="4"/>
    </row>
    <row r="88" spans="1:7" s="1" customFormat="1">
      <c r="A88" s="45"/>
      <c r="B88" s="36" t="s">
        <v>15</v>
      </c>
      <c r="C88" s="37"/>
      <c r="D88" s="168">
        <f>SUM(D84:D87)</f>
        <v>0</v>
      </c>
      <c r="E88" s="169">
        <f>SUM(E84:E87)</f>
        <v>0</v>
      </c>
      <c r="F88" s="167"/>
      <c r="G88" s="4"/>
    </row>
    <row r="89" spans="1:7" s="1" customFormat="1" ht="15.75">
      <c r="A89" s="87"/>
      <c r="B89" s="38"/>
      <c r="C89" s="32"/>
      <c r="D89" s="171"/>
      <c r="E89" s="172"/>
      <c r="F89" s="172"/>
      <c r="G89" s="4"/>
    </row>
    <row r="90" spans="1:7" s="1" customFormat="1" ht="15.75">
      <c r="A90" s="87"/>
      <c r="B90" s="38"/>
      <c r="C90" s="32"/>
      <c r="D90" s="171"/>
      <c r="E90" s="172"/>
      <c r="F90" s="172"/>
      <c r="G90" s="4"/>
    </row>
    <row r="91" spans="1:7" s="1" customFormat="1" ht="15.75">
      <c r="A91" s="104">
        <f>'Chart of Accounts'!A18</f>
        <v>2001</v>
      </c>
      <c r="B91" s="104" t="str">
        <f>'Chart of Accounts'!B18</f>
        <v>Pastor Salary</v>
      </c>
      <c r="C91" s="8"/>
      <c r="D91" s="171"/>
      <c r="E91" s="172"/>
      <c r="F91" s="175"/>
      <c r="G91" s="4"/>
    </row>
    <row r="92" spans="1:7" s="1" customFormat="1">
      <c r="A92" s="89"/>
      <c r="B92" s="86" t="s">
        <v>14</v>
      </c>
      <c r="C92" s="27"/>
      <c r="D92" s="176"/>
      <c r="E92" s="177"/>
      <c r="F92" s="178">
        <f>F87</f>
        <v>0</v>
      </c>
      <c r="G92" s="4"/>
    </row>
    <row r="93" spans="1:7" s="1" customFormat="1" ht="12.75" customHeight="1">
      <c r="A93" s="205"/>
      <c r="B93" s="206"/>
      <c r="C93" s="199"/>
      <c r="D93" s="200"/>
      <c r="E93" s="204"/>
      <c r="F93" s="167">
        <f>E93-D93+F92</f>
        <v>0</v>
      </c>
      <c r="G93" s="4"/>
    </row>
    <row r="94" spans="1:7" s="1" customFormat="1" ht="12.75" customHeight="1">
      <c r="A94" s="205"/>
      <c r="B94" s="203"/>
      <c r="C94" s="199"/>
      <c r="D94" s="200"/>
      <c r="E94" s="204"/>
      <c r="F94" s="167">
        <f>E94-D94+F93</f>
        <v>0</v>
      </c>
      <c r="G94" s="4"/>
    </row>
    <row r="95" spans="1:7" s="1" customFormat="1">
      <c r="A95" s="205"/>
      <c r="B95" s="203"/>
      <c r="C95" s="199"/>
      <c r="D95" s="200"/>
      <c r="E95" s="201"/>
      <c r="F95" s="167">
        <f>E95-D95+F94</f>
        <v>0</v>
      </c>
      <c r="G95" s="4"/>
    </row>
    <row r="96" spans="1:7" s="1" customFormat="1">
      <c r="A96" s="205"/>
      <c r="B96" s="203"/>
      <c r="C96" s="199"/>
      <c r="D96" s="200"/>
      <c r="E96" s="201"/>
      <c r="F96" s="167">
        <f>E96-D96+F95</f>
        <v>0</v>
      </c>
      <c r="G96" s="4"/>
    </row>
    <row r="97" spans="1:7" s="1" customFormat="1">
      <c r="A97" s="42"/>
      <c r="B97" s="36" t="s">
        <v>15</v>
      </c>
      <c r="C97" s="37"/>
      <c r="D97" s="168">
        <f>SUM(D93:D96)</f>
        <v>0</v>
      </c>
      <c r="E97" s="169">
        <f>SUM(E93:E96)</f>
        <v>0</v>
      </c>
      <c r="F97" s="167"/>
      <c r="G97" s="4"/>
    </row>
    <row r="98" spans="1:7" s="1" customFormat="1" ht="15.75">
      <c r="A98" s="87"/>
      <c r="B98" s="38"/>
      <c r="C98" s="32"/>
      <c r="D98" s="171"/>
      <c r="E98" s="172"/>
      <c r="F98" s="172"/>
      <c r="G98" s="4"/>
    </row>
    <row r="99" spans="1:7" s="1" customFormat="1" ht="15.75">
      <c r="A99" s="87"/>
      <c r="B99" s="38"/>
      <c r="C99" s="32"/>
      <c r="D99" s="171"/>
      <c r="E99" s="172"/>
      <c r="F99" s="172"/>
      <c r="G99" s="4"/>
    </row>
    <row r="100" spans="1:7" ht="18" customHeight="1">
      <c r="A100" s="104">
        <f>'Chart of Accounts'!A19</f>
        <v>2002</v>
      </c>
      <c r="B100" s="104" t="str">
        <f>'Chart of Accounts'!B19</f>
        <v>Pastor Housing</v>
      </c>
      <c r="C100" s="8"/>
      <c r="D100" s="171"/>
      <c r="E100" s="172"/>
      <c r="F100" s="175"/>
    </row>
    <row r="101" spans="1:7" s="1" customFormat="1" ht="18" customHeight="1">
      <c r="A101" s="89"/>
      <c r="B101" s="86" t="s">
        <v>14</v>
      </c>
      <c r="C101" s="27"/>
      <c r="D101" s="176"/>
      <c r="E101" s="177"/>
      <c r="F101" s="178">
        <f>F96</f>
        <v>0</v>
      </c>
      <c r="G101" s="4"/>
    </row>
    <row r="102" spans="1:7" s="1" customFormat="1" ht="12.75" customHeight="1">
      <c r="A102" s="205"/>
      <c r="B102" s="203"/>
      <c r="C102" s="199"/>
      <c r="D102" s="200"/>
      <c r="E102" s="204"/>
      <c r="F102" s="167">
        <f>E102-D102+F101</f>
        <v>0</v>
      </c>
      <c r="G102" s="4"/>
    </row>
    <row r="103" spans="1:7" s="1" customFormat="1" ht="12.75" customHeight="1">
      <c r="A103" s="205"/>
      <c r="B103" s="203"/>
      <c r="C103" s="199"/>
      <c r="D103" s="200"/>
      <c r="E103" s="204"/>
      <c r="F103" s="167">
        <f>E103-D103+F102</f>
        <v>0</v>
      </c>
      <c r="G103" s="4"/>
    </row>
    <row r="104" spans="1:7">
      <c r="A104" s="205"/>
      <c r="B104" s="203"/>
      <c r="C104" s="199"/>
      <c r="D104" s="200"/>
      <c r="E104" s="201"/>
      <c r="F104" s="167">
        <f>E104-D104+F103</f>
        <v>0</v>
      </c>
    </row>
    <row r="105" spans="1:7">
      <c r="A105" s="205"/>
      <c r="B105" s="203"/>
      <c r="C105" s="199"/>
      <c r="D105" s="200"/>
      <c r="E105" s="201"/>
      <c r="F105" s="167">
        <f>E105-D105+F104</f>
        <v>0</v>
      </c>
    </row>
    <row r="106" spans="1:7" s="13" customFormat="1">
      <c r="A106" s="42"/>
      <c r="B106" s="36" t="s">
        <v>15</v>
      </c>
      <c r="C106" s="37"/>
      <c r="D106" s="168">
        <f>SUM(D102:D105)</f>
        <v>0</v>
      </c>
      <c r="E106" s="169">
        <f>SUM(E102:E105)</f>
        <v>0</v>
      </c>
      <c r="F106" s="167"/>
      <c r="G106" s="3"/>
    </row>
    <row r="107" spans="1:7" s="40" customFormat="1" ht="15.75">
      <c r="A107" s="87"/>
      <c r="B107" s="38"/>
      <c r="C107" s="32"/>
      <c r="D107" s="171"/>
      <c r="E107" s="172"/>
      <c r="F107" s="172"/>
      <c r="G107" s="39"/>
    </row>
    <row r="108" spans="1:7" s="40" customFormat="1" ht="15.75">
      <c r="A108" s="87"/>
      <c r="B108" s="38"/>
      <c r="C108" s="32"/>
      <c r="D108" s="171"/>
      <c r="E108" s="172"/>
      <c r="F108" s="172"/>
      <c r="G108" s="39"/>
    </row>
    <row r="109" spans="1:7" s="40" customFormat="1" ht="15.75">
      <c r="A109" s="104">
        <f>'Chart of Accounts'!A20</f>
        <v>2003</v>
      </c>
      <c r="B109" s="104" t="str">
        <f>'Chart of Accounts'!B20</f>
        <v>Health Insurance</v>
      </c>
      <c r="C109" s="8"/>
      <c r="D109" s="171"/>
      <c r="E109" s="172"/>
      <c r="F109" s="175"/>
      <c r="G109" s="39"/>
    </row>
    <row r="110" spans="1:7" s="40" customFormat="1">
      <c r="A110" s="89"/>
      <c r="B110" s="86" t="s">
        <v>14</v>
      </c>
      <c r="C110" s="27"/>
      <c r="D110" s="176"/>
      <c r="E110" s="177"/>
      <c r="F110" s="178">
        <f>F105</f>
        <v>0</v>
      </c>
      <c r="G110" s="39"/>
    </row>
    <row r="111" spans="1:7" s="40" customFormat="1">
      <c r="A111" s="205"/>
      <c r="B111" s="203"/>
      <c r="C111" s="199"/>
      <c r="D111" s="200"/>
      <c r="E111" s="204"/>
      <c r="F111" s="167">
        <f>E111-D111+F110</f>
        <v>0</v>
      </c>
      <c r="G111" s="39"/>
    </row>
    <row r="112" spans="1:7" s="40" customFormat="1">
      <c r="A112" s="205"/>
      <c r="B112" s="203"/>
      <c r="C112" s="199"/>
      <c r="D112" s="200"/>
      <c r="E112" s="204"/>
      <c r="F112" s="167">
        <f>E112-D112+F111</f>
        <v>0</v>
      </c>
      <c r="G112" s="39"/>
    </row>
    <row r="113" spans="1:7" s="40" customFormat="1">
      <c r="A113" s="205"/>
      <c r="B113" s="203"/>
      <c r="C113" s="199"/>
      <c r="D113" s="200"/>
      <c r="E113" s="201"/>
      <c r="F113" s="167">
        <f>E113-D113+F112</f>
        <v>0</v>
      </c>
      <c r="G113" s="39"/>
    </row>
    <row r="114" spans="1:7" s="40" customFormat="1">
      <c r="A114" s="205"/>
      <c r="B114" s="203"/>
      <c r="C114" s="199"/>
      <c r="D114" s="200"/>
      <c r="E114" s="201"/>
      <c r="F114" s="167">
        <f>E114-D114+F113</f>
        <v>0</v>
      </c>
      <c r="G114" s="39"/>
    </row>
    <row r="115" spans="1:7" s="40" customFormat="1">
      <c r="A115" s="42"/>
      <c r="B115" s="36" t="s">
        <v>15</v>
      </c>
      <c r="C115" s="37"/>
      <c r="D115" s="168">
        <f>SUM(D111:D114)</f>
        <v>0</v>
      </c>
      <c r="E115" s="169">
        <f>SUM(E111:E114)</f>
        <v>0</v>
      </c>
      <c r="F115" s="167"/>
      <c r="G115" s="39"/>
    </row>
    <row r="116" spans="1:7" s="40" customFormat="1" ht="15.75">
      <c r="A116" s="87"/>
      <c r="B116" s="38"/>
      <c r="C116" s="32"/>
      <c r="D116" s="171"/>
      <c r="E116" s="172"/>
      <c r="F116" s="172"/>
      <c r="G116" s="39"/>
    </row>
    <row r="117" spans="1:7" s="40" customFormat="1" ht="15.75">
      <c r="A117" s="87"/>
      <c r="B117" s="38"/>
      <c r="C117" s="32"/>
      <c r="D117" s="171"/>
      <c r="E117" s="172"/>
      <c r="F117" s="172"/>
      <c r="G117" s="39"/>
    </row>
    <row r="118" spans="1:7" s="40" customFormat="1" ht="15.75">
      <c r="A118" s="104">
        <f>'Chart of Accounts'!A21</f>
        <v>2004</v>
      </c>
      <c r="B118" s="104" t="str">
        <f>'Chart of Accounts'!B21</f>
        <v>Ministry Expenses</v>
      </c>
      <c r="C118" s="8"/>
      <c r="D118" s="171"/>
      <c r="E118" s="172"/>
      <c r="F118" s="175"/>
      <c r="G118" s="39"/>
    </row>
    <row r="119" spans="1:7" s="40" customFormat="1" ht="15.75">
      <c r="A119" s="104"/>
      <c r="B119" s="103" t="s">
        <v>14</v>
      </c>
      <c r="C119" s="27"/>
      <c r="D119" s="176"/>
      <c r="E119" s="177"/>
      <c r="F119" s="178">
        <f>F114</f>
        <v>0</v>
      </c>
      <c r="G119" s="39"/>
    </row>
    <row r="120" spans="1:7" s="40" customFormat="1">
      <c r="A120" s="205"/>
      <c r="B120" s="203"/>
      <c r="C120" s="199"/>
      <c r="D120" s="200"/>
      <c r="E120" s="204"/>
      <c r="F120" s="167">
        <f>E120-D120+F119</f>
        <v>0</v>
      </c>
      <c r="G120" s="39"/>
    </row>
    <row r="121" spans="1:7" s="40" customFormat="1">
      <c r="A121" s="205"/>
      <c r="B121" s="203"/>
      <c r="C121" s="199"/>
      <c r="D121" s="200"/>
      <c r="E121" s="204"/>
      <c r="F121" s="167">
        <f>E121-D121+F120</f>
        <v>0</v>
      </c>
      <c r="G121" s="39"/>
    </row>
    <row r="122" spans="1:7" s="40" customFormat="1">
      <c r="A122" s="205"/>
      <c r="B122" s="203"/>
      <c r="C122" s="199"/>
      <c r="D122" s="200"/>
      <c r="E122" s="201"/>
      <c r="F122" s="167">
        <f>E122-D122+F121</f>
        <v>0</v>
      </c>
      <c r="G122" s="39"/>
    </row>
    <row r="123" spans="1:7" s="40" customFormat="1">
      <c r="A123" s="205"/>
      <c r="B123" s="203"/>
      <c r="C123" s="199"/>
      <c r="D123" s="200"/>
      <c r="E123" s="201"/>
      <c r="F123" s="167">
        <f>E123-D123+F122</f>
        <v>0</v>
      </c>
      <c r="G123" s="39"/>
    </row>
    <row r="124" spans="1:7" s="40" customFormat="1">
      <c r="A124" s="42"/>
      <c r="B124" s="36" t="s">
        <v>15</v>
      </c>
      <c r="C124" s="37"/>
      <c r="D124" s="168">
        <f>SUM(D120:D123)</f>
        <v>0</v>
      </c>
      <c r="E124" s="169">
        <f>SUM(E120:E123)</f>
        <v>0</v>
      </c>
      <c r="F124" s="167"/>
      <c r="G124" s="39"/>
    </row>
    <row r="125" spans="1:7" s="40" customFormat="1" ht="15.75">
      <c r="A125" s="87"/>
      <c r="B125" s="38"/>
      <c r="C125" s="32"/>
      <c r="D125" s="171"/>
      <c r="E125" s="172"/>
      <c r="F125" s="172"/>
      <c r="G125" s="39"/>
    </row>
    <row r="126" spans="1:7" s="40" customFormat="1" ht="15.75">
      <c r="A126" s="87"/>
      <c r="B126" s="38"/>
      <c r="C126" s="32"/>
      <c r="D126" s="171"/>
      <c r="E126" s="172"/>
      <c r="F126" s="172"/>
      <c r="G126" s="39"/>
    </row>
    <row r="127" spans="1:7" s="40" customFormat="1" ht="15.75">
      <c r="A127" s="104">
        <f>'Chart of Accounts'!A22</f>
        <v>2005</v>
      </c>
      <c r="B127" s="104" t="str">
        <f>'Chart of Accounts'!B22</f>
        <v>Music Staff</v>
      </c>
      <c r="C127" s="8"/>
      <c r="D127" s="171"/>
      <c r="E127" s="172"/>
      <c r="F127" s="175"/>
      <c r="G127" s="39"/>
    </row>
    <row r="128" spans="1:7" s="40" customFormat="1">
      <c r="A128" s="89"/>
      <c r="B128" s="86" t="s">
        <v>14</v>
      </c>
      <c r="C128" s="27"/>
      <c r="D128" s="176"/>
      <c r="E128" s="177"/>
      <c r="F128" s="178">
        <f>F123</f>
        <v>0</v>
      </c>
      <c r="G128" s="39"/>
    </row>
    <row r="129" spans="1:7" s="40" customFormat="1">
      <c r="A129" s="205"/>
      <c r="B129" s="203"/>
      <c r="C129" s="199"/>
      <c r="D129" s="200"/>
      <c r="E129" s="204"/>
      <c r="F129" s="167">
        <f>E129-D129+F128</f>
        <v>0</v>
      </c>
      <c r="G129" s="39"/>
    </row>
    <row r="130" spans="1:7" s="40" customFormat="1">
      <c r="A130" s="205"/>
      <c r="B130" s="203"/>
      <c r="C130" s="199"/>
      <c r="D130" s="200"/>
      <c r="E130" s="204"/>
      <c r="F130" s="167">
        <f>E130-D130+F129</f>
        <v>0</v>
      </c>
      <c r="G130" s="39"/>
    </row>
    <row r="131" spans="1:7" s="40" customFormat="1">
      <c r="A131" s="205"/>
      <c r="B131" s="203"/>
      <c r="C131" s="199"/>
      <c r="D131" s="200"/>
      <c r="E131" s="201"/>
      <c r="F131" s="167">
        <f>E131-D131+F130</f>
        <v>0</v>
      </c>
      <c r="G131" s="39"/>
    </row>
    <row r="132" spans="1:7" s="40" customFormat="1">
      <c r="A132" s="205"/>
      <c r="B132" s="203"/>
      <c r="C132" s="199"/>
      <c r="D132" s="200"/>
      <c r="E132" s="201"/>
      <c r="F132" s="167">
        <f>E132-D132+F131</f>
        <v>0</v>
      </c>
      <c r="G132" s="39"/>
    </row>
    <row r="133" spans="1:7" s="40" customFormat="1">
      <c r="A133" s="42"/>
      <c r="B133" s="36" t="s">
        <v>15</v>
      </c>
      <c r="C133" s="37"/>
      <c r="D133" s="168">
        <f>SUM(D129:D132)</f>
        <v>0</v>
      </c>
      <c r="E133" s="169">
        <f>SUM(E129:E132)</f>
        <v>0</v>
      </c>
      <c r="F133" s="167"/>
      <c r="G133" s="39"/>
    </row>
    <row r="134" spans="1:7" s="40" customFormat="1" ht="15.75">
      <c r="A134" s="87"/>
      <c r="B134" s="38"/>
      <c r="C134" s="32"/>
      <c r="D134" s="171"/>
      <c r="E134" s="172"/>
      <c r="F134" s="172"/>
      <c r="G134" s="39"/>
    </row>
    <row r="135" spans="1:7" s="40" customFormat="1" ht="15.75">
      <c r="A135" s="87"/>
      <c r="B135" s="38"/>
      <c r="C135" s="32"/>
      <c r="D135" s="171"/>
      <c r="E135" s="172"/>
      <c r="F135" s="172"/>
      <c r="G135" s="39"/>
    </row>
    <row r="136" spans="1:7" s="40" customFormat="1" ht="15.75">
      <c r="A136" s="104">
        <f>'Chart of Accounts'!A23</f>
        <v>2006</v>
      </c>
      <c r="B136" s="104" t="str">
        <f>'Chart of Accounts'!B23</f>
        <v>Music Materials</v>
      </c>
      <c r="C136" s="8"/>
      <c r="D136" s="171"/>
      <c r="E136" s="172"/>
      <c r="F136" s="175"/>
      <c r="G136" s="39"/>
    </row>
    <row r="137" spans="1:7" s="40" customFormat="1">
      <c r="A137" s="89"/>
      <c r="B137" s="86" t="s">
        <v>14</v>
      </c>
      <c r="C137" s="27"/>
      <c r="D137" s="176"/>
      <c r="E137" s="177"/>
      <c r="F137" s="178">
        <f>F132</f>
        <v>0</v>
      </c>
      <c r="G137" s="39"/>
    </row>
    <row r="138" spans="1:7" s="40" customFormat="1">
      <c r="A138" s="205"/>
      <c r="B138" s="203"/>
      <c r="C138" s="199"/>
      <c r="D138" s="200"/>
      <c r="E138" s="204"/>
      <c r="F138" s="167">
        <f>E138-D138+F137</f>
        <v>0</v>
      </c>
      <c r="G138" s="39"/>
    </row>
    <row r="139" spans="1:7" s="40" customFormat="1">
      <c r="A139" s="205"/>
      <c r="B139" s="203"/>
      <c r="C139" s="199"/>
      <c r="D139" s="200"/>
      <c r="E139" s="204"/>
      <c r="F139" s="167">
        <f>E139-D139+F138</f>
        <v>0</v>
      </c>
      <c r="G139" s="39"/>
    </row>
    <row r="140" spans="1:7" s="40" customFormat="1">
      <c r="A140" s="205"/>
      <c r="B140" s="203"/>
      <c r="C140" s="199"/>
      <c r="D140" s="200"/>
      <c r="E140" s="201"/>
      <c r="F140" s="167">
        <f>E140-D140+F139</f>
        <v>0</v>
      </c>
      <c r="G140" s="39"/>
    </row>
    <row r="141" spans="1:7" s="40" customFormat="1">
      <c r="A141" s="205"/>
      <c r="B141" s="203"/>
      <c r="C141" s="199"/>
      <c r="D141" s="200"/>
      <c r="E141" s="201"/>
      <c r="F141" s="167">
        <f>E141-D141+F140</f>
        <v>0</v>
      </c>
      <c r="G141" s="39"/>
    </row>
    <row r="142" spans="1:7" s="40" customFormat="1">
      <c r="A142" s="42"/>
      <c r="B142" s="36" t="s">
        <v>15</v>
      </c>
      <c r="C142" s="37"/>
      <c r="D142" s="168">
        <f>SUM(D138:D141)</f>
        <v>0</v>
      </c>
      <c r="E142" s="169">
        <f>SUM(E138:E141)</f>
        <v>0</v>
      </c>
      <c r="F142" s="167"/>
      <c r="G142" s="39"/>
    </row>
    <row r="143" spans="1:7" s="40" customFormat="1" ht="15.75">
      <c r="A143" s="87"/>
      <c r="B143" s="38"/>
      <c r="C143" s="32"/>
      <c r="D143" s="171"/>
      <c r="E143" s="172"/>
      <c r="F143" s="172"/>
      <c r="G143" s="39"/>
    </row>
    <row r="144" spans="1:7" s="40" customFormat="1" ht="15.75">
      <c r="A144" s="87"/>
      <c r="B144" s="38"/>
      <c r="C144" s="32"/>
      <c r="D144" s="171"/>
      <c r="E144" s="172"/>
      <c r="F144" s="172"/>
      <c r="G144" s="39"/>
    </row>
    <row r="145" spans="1:7" s="40" customFormat="1" ht="15.75">
      <c r="A145" s="104">
        <f>'Chart of Accounts'!A24</f>
        <v>2007</v>
      </c>
      <c r="B145" s="104" t="str">
        <f>'Chart of Accounts'!B24</f>
        <v>Audio Visual Equipment</v>
      </c>
      <c r="C145" s="8"/>
      <c r="D145" s="171"/>
      <c r="E145" s="172"/>
      <c r="F145" s="175"/>
      <c r="G145" s="39"/>
    </row>
    <row r="146" spans="1:7" s="40" customFormat="1">
      <c r="A146" s="89"/>
      <c r="B146" s="86" t="s">
        <v>14</v>
      </c>
      <c r="C146" s="27"/>
      <c r="D146" s="176"/>
      <c r="E146" s="177"/>
      <c r="F146" s="178">
        <f>F141</f>
        <v>0</v>
      </c>
      <c r="G146" s="39"/>
    </row>
    <row r="147" spans="1:7" s="40" customFormat="1">
      <c r="A147" s="205"/>
      <c r="B147" s="203"/>
      <c r="C147" s="199"/>
      <c r="D147" s="200"/>
      <c r="E147" s="204"/>
      <c r="F147" s="167">
        <f>E147-D147+F146</f>
        <v>0</v>
      </c>
      <c r="G147" s="39"/>
    </row>
    <row r="148" spans="1:7" s="40" customFormat="1">
      <c r="A148" s="205"/>
      <c r="B148" s="203"/>
      <c r="C148" s="199"/>
      <c r="D148" s="200"/>
      <c r="E148" s="204"/>
      <c r="F148" s="167">
        <f>E148-D148+F147</f>
        <v>0</v>
      </c>
      <c r="G148" s="39"/>
    </row>
    <row r="149" spans="1:7" s="40" customFormat="1">
      <c r="A149" s="205"/>
      <c r="B149" s="203"/>
      <c r="C149" s="199"/>
      <c r="D149" s="200"/>
      <c r="E149" s="201"/>
      <c r="F149" s="167">
        <f>E149-D149+F148</f>
        <v>0</v>
      </c>
      <c r="G149" s="39"/>
    </row>
    <row r="150" spans="1:7" s="40" customFormat="1">
      <c r="A150" s="205"/>
      <c r="B150" s="203"/>
      <c r="C150" s="199"/>
      <c r="D150" s="200"/>
      <c r="E150" s="201"/>
      <c r="F150" s="167">
        <f>E150-D150+F149</f>
        <v>0</v>
      </c>
      <c r="G150" s="39"/>
    </row>
    <row r="151" spans="1:7" s="40" customFormat="1">
      <c r="A151" s="42"/>
      <c r="B151" s="36" t="s">
        <v>15</v>
      </c>
      <c r="C151" s="37"/>
      <c r="D151" s="168">
        <f>SUM(D147:D150)</f>
        <v>0</v>
      </c>
      <c r="E151" s="169">
        <f>SUM(E147:E150)</f>
        <v>0</v>
      </c>
      <c r="F151" s="167"/>
      <c r="G151" s="39"/>
    </row>
    <row r="152" spans="1:7" s="40" customFormat="1" ht="15.75">
      <c r="A152" s="87"/>
      <c r="B152" s="38"/>
      <c r="C152" s="32"/>
      <c r="D152" s="171"/>
      <c r="E152" s="172"/>
      <c r="F152" s="172"/>
      <c r="G152" s="39"/>
    </row>
    <row r="153" spans="1:7" s="40" customFormat="1" ht="15.75">
      <c r="A153" s="87"/>
      <c r="B153" s="38"/>
      <c r="C153" s="32"/>
      <c r="D153" s="171"/>
      <c r="E153" s="172"/>
      <c r="F153" s="172"/>
      <c r="G153" s="39"/>
    </row>
    <row r="154" spans="1:7" s="40" customFormat="1" ht="15.75">
      <c r="A154" s="104">
        <f>'Chart of Accounts'!A25</f>
        <v>2008</v>
      </c>
      <c r="B154" s="104" t="str">
        <f>'Chart of Accounts'!B25</f>
        <v>Christian Education Materials</v>
      </c>
      <c r="C154" s="8"/>
      <c r="D154" s="171"/>
      <c r="E154" s="172"/>
      <c r="F154" s="175"/>
      <c r="G154" s="39"/>
    </row>
    <row r="155" spans="1:7" s="40" customFormat="1">
      <c r="A155" s="89"/>
      <c r="B155" s="86" t="s">
        <v>14</v>
      </c>
      <c r="C155" s="27"/>
      <c r="D155" s="176"/>
      <c r="E155" s="177"/>
      <c r="F155" s="178">
        <f>F150</f>
        <v>0</v>
      </c>
      <c r="G155" s="39"/>
    </row>
    <row r="156" spans="1:7" s="40" customFormat="1">
      <c r="A156" s="205"/>
      <c r="B156" s="203"/>
      <c r="C156" s="199"/>
      <c r="D156" s="200"/>
      <c r="E156" s="204"/>
      <c r="F156" s="167">
        <f>E156-D156+F155</f>
        <v>0</v>
      </c>
      <c r="G156" s="39"/>
    </row>
    <row r="157" spans="1:7" s="40" customFormat="1">
      <c r="A157" s="205"/>
      <c r="B157" s="203"/>
      <c r="C157" s="199"/>
      <c r="D157" s="200"/>
      <c r="E157" s="204"/>
      <c r="F157" s="167">
        <f>E157-D157+F156</f>
        <v>0</v>
      </c>
      <c r="G157" s="39"/>
    </row>
    <row r="158" spans="1:7" s="40" customFormat="1">
      <c r="A158" s="205"/>
      <c r="B158" s="203"/>
      <c r="C158" s="199"/>
      <c r="D158" s="200"/>
      <c r="E158" s="201"/>
      <c r="F158" s="167">
        <f>E158-D158+F157</f>
        <v>0</v>
      </c>
      <c r="G158" s="39"/>
    </row>
    <row r="159" spans="1:7" s="40" customFormat="1">
      <c r="A159" s="205"/>
      <c r="B159" s="203"/>
      <c r="C159" s="199"/>
      <c r="D159" s="200"/>
      <c r="E159" s="201"/>
      <c r="F159" s="167">
        <f>E159-D159+F158</f>
        <v>0</v>
      </c>
      <c r="G159" s="39"/>
    </row>
    <row r="160" spans="1:7" s="40" customFormat="1">
      <c r="A160" s="42"/>
      <c r="B160" s="36" t="s">
        <v>15</v>
      </c>
      <c r="C160" s="37"/>
      <c r="D160" s="168">
        <f>SUM(D156:D159)</f>
        <v>0</v>
      </c>
      <c r="E160" s="169">
        <f>SUM(E156:E159)</f>
        <v>0</v>
      </c>
      <c r="F160" s="167"/>
      <c r="G160" s="39"/>
    </row>
    <row r="161" spans="1:7" s="40" customFormat="1" ht="15.75">
      <c r="A161" s="87"/>
      <c r="B161" s="38"/>
      <c r="C161" s="32"/>
      <c r="D161" s="171"/>
      <c r="E161" s="172"/>
      <c r="F161" s="172"/>
      <c r="G161" s="39"/>
    </row>
    <row r="162" spans="1:7" s="40" customFormat="1" ht="15.75">
      <c r="A162" s="87"/>
      <c r="B162" s="38"/>
      <c r="C162" s="32"/>
      <c r="D162" s="171"/>
      <c r="E162" s="172"/>
      <c r="F162" s="172"/>
      <c r="G162" s="39"/>
    </row>
    <row r="163" spans="1:7" s="40" customFormat="1" ht="15.75">
      <c r="A163" s="104">
        <f>'Chart of Accounts'!A26</f>
        <v>2009</v>
      </c>
      <c r="B163" s="104" t="str">
        <f>'Chart of Accounts'!B26</f>
        <v>Books</v>
      </c>
      <c r="C163" s="8"/>
      <c r="D163" s="171"/>
      <c r="E163" s="172"/>
      <c r="F163" s="175"/>
      <c r="G163" s="39"/>
    </row>
    <row r="164" spans="1:7" s="40" customFormat="1">
      <c r="A164" s="89"/>
      <c r="B164" s="86" t="s">
        <v>14</v>
      </c>
      <c r="C164" s="27"/>
      <c r="D164" s="176"/>
      <c r="E164" s="177"/>
      <c r="F164" s="178">
        <f>F159</f>
        <v>0</v>
      </c>
      <c r="G164" s="39"/>
    </row>
    <row r="165" spans="1:7" s="40" customFormat="1">
      <c r="A165" s="205"/>
      <c r="B165" s="203"/>
      <c r="C165" s="199"/>
      <c r="D165" s="200"/>
      <c r="E165" s="204"/>
      <c r="F165" s="167">
        <f>E165-D165+F164</f>
        <v>0</v>
      </c>
      <c r="G165" s="39"/>
    </row>
    <row r="166" spans="1:7" s="40" customFormat="1">
      <c r="A166" s="205"/>
      <c r="B166" s="203"/>
      <c r="C166" s="199"/>
      <c r="D166" s="200"/>
      <c r="E166" s="204"/>
      <c r="F166" s="167">
        <f>E166-D166+F165</f>
        <v>0</v>
      </c>
      <c r="G166" s="39"/>
    </row>
    <row r="167" spans="1:7" s="40" customFormat="1">
      <c r="A167" s="205"/>
      <c r="B167" s="203"/>
      <c r="C167" s="199"/>
      <c r="D167" s="200"/>
      <c r="E167" s="201"/>
      <c r="F167" s="167">
        <f>E167-D167+F166</f>
        <v>0</v>
      </c>
      <c r="G167" s="39"/>
    </row>
    <row r="168" spans="1:7" s="40" customFormat="1">
      <c r="A168" s="205"/>
      <c r="B168" s="203"/>
      <c r="C168" s="199"/>
      <c r="D168" s="200"/>
      <c r="E168" s="201"/>
      <c r="F168" s="167">
        <f>E168-D168+F167</f>
        <v>0</v>
      </c>
      <c r="G168" s="39"/>
    </row>
    <row r="169" spans="1:7" s="40" customFormat="1">
      <c r="A169" s="42"/>
      <c r="B169" s="36" t="s">
        <v>15</v>
      </c>
      <c r="C169" s="37"/>
      <c r="D169" s="168">
        <f>SUM(D165:D168)</f>
        <v>0</v>
      </c>
      <c r="E169" s="169">
        <f>SUM(E165:E168)</f>
        <v>0</v>
      </c>
      <c r="F169" s="167"/>
      <c r="G169" s="39"/>
    </row>
    <row r="170" spans="1:7" s="40" customFormat="1" ht="15.75">
      <c r="A170" s="87"/>
      <c r="B170" s="38"/>
      <c r="C170" s="32"/>
      <c r="D170" s="171"/>
      <c r="E170" s="172"/>
      <c r="F170" s="172"/>
      <c r="G170" s="39"/>
    </row>
    <row r="171" spans="1:7" s="40" customFormat="1" ht="15.75">
      <c r="A171" s="87"/>
      <c r="B171" s="38"/>
      <c r="C171" s="32"/>
      <c r="D171" s="171"/>
      <c r="E171" s="172"/>
      <c r="F171" s="172"/>
      <c r="G171" s="39"/>
    </row>
    <row r="172" spans="1:7" s="40" customFormat="1" ht="15.75">
      <c r="A172" s="101">
        <f>'Chart of Accounts'!A28</f>
        <v>2011</v>
      </c>
      <c r="B172" s="101" t="str">
        <f>'Chart of Accounts'!B28</f>
        <v>Office Supplies, stationary, postage, misc.</v>
      </c>
      <c r="C172" s="8"/>
      <c r="D172" s="171"/>
      <c r="E172" s="172"/>
      <c r="F172" s="175"/>
      <c r="G172" s="39"/>
    </row>
    <row r="173" spans="1:7" s="40" customFormat="1">
      <c r="A173" s="88"/>
      <c r="B173" s="86" t="s">
        <v>14</v>
      </c>
      <c r="C173" s="27"/>
      <c r="D173" s="176"/>
      <c r="E173" s="177"/>
      <c r="F173" s="178">
        <f>F168</f>
        <v>0</v>
      </c>
      <c r="G173" s="39"/>
    </row>
    <row r="174" spans="1:7" s="40" customFormat="1">
      <c r="A174" s="207"/>
      <c r="B174" s="203"/>
      <c r="C174" s="199"/>
      <c r="D174" s="200"/>
      <c r="E174" s="204"/>
      <c r="F174" s="167">
        <f>E174-D174+F173</f>
        <v>0</v>
      </c>
      <c r="G174" s="39"/>
    </row>
    <row r="175" spans="1:7" s="40" customFormat="1">
      <c r="A175" s="207"/>
      <c r="B175" s="203"/>
      <c r="C175" s="199"/>
      <c r="D175" s="200"/>
      <c r="E175" s="204"/>
      <c r="F175" s="167">
        <f>E175-D175+F174</f>
        <v>0</v>
      </c>
      <c r="G175" s="39"/>
    </row>
    <row r="176" spans="1:7" s="40" customFormat="1">
      <c r="A176" s="207"/>
      <c r="B176" s="203"/>
      <c r="C176" s="199"/>
      <c r="D176" s="200"/>
      <c r="E176" s="201"/>
      <c r="F176" s="167">
        <f>E176-D176+F175</f>
        <v>0</v>
      </c>
      <c r="G176" s="39"/>
    </row>
    <row r="177" spans="1:7" s="40" customFormat="1">
      <c r="A177" s="207"/>
      <c r="B177" s="203"/>
      <c r="C177" s="199"/>
      <c r="D177" s="200"/>
      <c r="E177" s="201"/>
      <c r="F177" s="167">
        <f>E177-D177+F176</f>
        <v>0</v>
      </c>
      <c r="G177" s="39"/>
    </row>
    <row r="178" spans="1:7" s="40" customFormat="1">
      <c r="A178" s="109"/>
      <c r="B178" s="36" t="s">
        <v>15</v>
      </c>
      <c r="C178" s="37"/>
      <c r="D178" s="168">
        <f>SUM(D174:D177)</f>
        <v>0</v>
      </c>
      <c r="E178" s="169">
        <f>SUM(E174:E177)</f>
        <v>0</v>
      </c>
      <c r="F178" s="167"/>
      <c r="G178" s="39"/>
    </row>
    <row r="179" spans="1:7" s="40" customFormat="1" ht="15.75">
      <c r="A179" s="87"/>
      <c r="B179" s="38"/>
      <c r="C179" s="32"/>
      <c r="D179" s="171"/>
      <c r="E179" s="172"/>
      <c r="F179" s="172"/>
      <c r="G179" s="39"/>
    </row>
    <row r="180" spans="1:7" s="40" customFormat="1" ht="15.75">
      <c r="A180" s="87"/>
      <c r="B180" s="38"/>
      <c r="C180" s="32"/>
      <c r="D180" s="171"/>
      <c r="E180" s="172"/>
      <c r="F180" s="172"/>
      <c r="G180" s="39"/>
    </row>
    <row r="181" spans="1:7" s="40" customFormat="1" ht="15.75">
      <c r="A181" s="101">
        <f>'Chart of Accounts'!A29</f>
        <v>2012</v>
      </c>
      <c r="B181" s="101" t="str">
        <f>'Chart of Accounts'!B29</f>
        <v>Computer costs and supplies</v>
      </c>
      <c r="C181" s="8"/>
      <c r="D181" s="171"/>
      <c r="E181" s="172"/>
      <c r="F181" s="175"/>
      <c r="G181" s="39"/>
    </row>
    <row r="182" spans="1:7" s="40" customFormat="1">
      <c r="A182" s="88"/>
      <c r="B182" s="86" t="s">
        <v>14</v>
      </c>
      <c r="C182" s="27"/>
      <c r="D182" s="176"/>
      <c r="E182" s="177"/>
      <c r="F182" s="178">
        <f>F177</f>
        <v>0</v>
      </c>
      <c r="G182" s="39"/>
    </row>
    <row r="183" spans="1:7" s="40" customFormat="1">
      <c r="A183" s="207"/>
      <c r="B183" s="203"/>
      <c r="C183" s="199"/>
      <c r="D183" s="200"/>
      <c r="E183" s="204"/>
      <c r="F183" s="167">
        <f>E183-D183+F182</f>
        <v>0</v>
      </c>
      <c r="G183" s="39"/>
    </row>
    <row r="184" spans="1:7" s="40" customFormat="1">
      <c r="A184" s="207"/>
      <c r="B184" s="203"/>
      <c r="C184" s="199"/>
      <c r="D184" s="200"/>
      <c r="E184" s="204"/>
      <c r="F184" s="167">
        <f>E184-D184+F183</f>
        <v>0</v>
      </c>
      <c r="G184" s="39"/>
    </row>
    <row r="185" spans="1:7" s="40" customFormat="1">
      <c r="A185" s="207"/>
      <c r="B185" s="203"/>
      <c r="C185" s="199"/>
      <c r="D185" s="200"/>
      <c r="E185" s="201"/>
      <c r="F185" s="167">
        <f>E185-D185+F184</f>
        <v>0</v>
      </c>
      <c r="G185" s="39"/>
    </row>
    <row r="186" spans="1:7" s="40" customFormat="1">
      <c r="A186" s="207"/>
      <c r="B186" s="203"/>
      <c r="C186" s="199"/>
      <c r="D186" s="200"/>
      <c r="E186" s="201"/>
      <c r="F186" s="167">
        <f>E186-D186+F185</f>
        <v>0</v>
      </c>
      <c r="G186" s="39"/>
    </row>
    <row r="187" spans="1:7" s="40" customFormat="1">
      <c r="A187" s="109"/>
      <c r="B187" s="36" t="s">
        <v>15</v>
      </c>
      <c r="C187" s="37"/>
      <c r="D187" s="168">
        <f>SUM(D183:D186)</f>
        <v>0</v>
      </c>
      <c r="E187" s="169">
        <f>SUM(E183:E186)</f>
        <v>0</v>
      </c>
      <c r="F187" s="167"/>
      <c r="G187" s="39"/>
    </row>
    <row r="188" spans="1:7" s="40" customFormat="1" ht="15.75">
      <c r="A188" s="87"/>
      <c r="B188" s="38"/>
      <c r="C188" s="32"/>
      <c r="D188" s="171"/>
      <c r="E188" s="172"/>
      <c r="F188" s="172"/>
      <c r="G188" s="39"/>
    </row>
    <row r="189" spans="1:7" s="40" customFormat="1" ht="15.75">
      <c r="A189" s="87"/>
      <c r="B189" s="38"/>
      <c r="C189" s="32"/>
      <c r="D189" s="171"/>
      <c r="E189" s="172"/>
      <c r="F189" s="172"/>
      <c r="G189" s="39"/>
    </row>
    <row r="190" spans="1:7" s="40" customFormat="1" ht="15.75">
      <c r="A190" s="101">
        <f>'Chart of Accounts'!A30</f>
        <v>2013</v>
      </c>
      <c r="B190" s="101" t="str">
        <f>'Chart of Accounts'!B30</f>
        <v>Unassigned</v>
      </c>
      <c r="C190" s="8"/>
      <c r="D190" s="171"/>
      <c r="E190" s="172"/>
      <c r="F190" s="175"/>
      <c r="G190" s="39"/>
    </row>
    <row r="191" spans="1:7" s="40" customFormat="1">
      <c r="A191" s="88"/>
      <c r="B191" s="86" t="s">
        <v>14</v>
      </c>
      <c r="C191" s="27"/>
      <c r="D191" s="176"/>
      <c r="E191" s="177"/>
      <c r="F191" s="178">
        <f>F186</f>
        <v>0</v>
      </c>
      <c r="G191" s="39"/>
    </row>
    <row r="192" spans="1:7" s="40" customFormat="1">
      <c r="A192" s="207"/>
      <c r="B192" s="203"/>
      <c r="C192" s="199"/>
      <c r="D192" s="200"/>
      <c r="E192" s="204"/>
      <c r="F192" s="167">
        <f>E192-D192+F191</f>
        <v>0</v>
      </c>
      <c r="G192" s="39"/>
    </row>
    <row r="193" spans="1:7" s="40" customFormat="1">
      <c r="A193" s="207"/>
      <c r="B193" s="203"/>
      <c r="C193" s="199"/>
      <c r="D193" s="200"/>
      <c r="E193" s="204"/>
      <c r="F193" s="167">
        <f>E193-D193+F192</f>
        <v>0</v>
      </c>
      <c r="G193" s="39"/>
    </row>
    <row r="194" spans="1:7" s="40" customFormat="1">
      <c r="A194" s="207"/>
      <c r="B194" s="203"/>
      <c r="C194" s="199"/>
      <c r="D194" s="200"/>
      <c r="E194" s="201"/>
      <c r="F194" s="167">
        <f>E194-D194+F193</f>
        <v>0</v>
      </c>
      <c r="G194" s="39"/>
    </row>
    <row r="195" spans="1:7" s="40" customFormat="1">
      <c r="A195" s="207"/>
      <c r="B195" s="203"/>
      <c r="C195" s="199"/>
      <c r="D195" s="200"/>
      <c r="E195" s="201"/>
      <c r="F195" s="167">
        <f>E195-D195+F194</f>
        <v>0</v>
      </c>
      <c r="G195" s="39"/>
    </row>
    <row r="196" spans="1:7" s="40" customFormat="1">
      <c r="A196" s="109"/>
      <c r="B196" s="36" t="s">
        <v>15</v>
      </c>
      <c r="C196" s="37"/>
      <c r="D196" s="168">
        <f>SUM(D192:D195)</f>
        <v>0</v>
      </c>
      <c r="E196" s="169">
        <f>SUM(E192:E195)</f>
        <v>0</v>
      </c>
      <c r="F196" s="167"/>
      <c r="G196" s="39"/>
    </row>
    <row r="197" spans="1:7" s="40" customFormat="1" ht="15.75">
      <c r="A197" s="87"/>
      <c r="B197" s="38"/>
      <c r="C197" s="32"/>
      <c r="D197" s="171"/>
      <c r="E197" s="172"/>
      <c r="F197" s="172"/>
      <c r="G197" s="39"/>
    </row>
    <row r="198" spans="1:7" s="40" customFormat="1" ht="15.75">
      <c r="A198" s="87"/>
      <c r="B198" s="38"/>
      <c r="C198" s="32"/>
      <c r="D198" s="171"/>
      <c r="E198" s="172"/>
      <c r="F198" s="172"/>
      <c r="G198" s="39"/>
    </row>
    <row r="199" spans="1:7" s="40" customFormat="1" ht="15.75">
      <c r="A199" s="110">
        <f>'Chart of Accounts'!A32</f>
        <v>2021</v>
      </c>
      <c r="B199" s="110" t="str">
        <f>'Chart of Accounts'!B32</f>
        <v>Janitorial Supplies and Services</v>
      </c>
      <c r="C199" s="8"/>
      <c r="D199" s="171"/>
      <c r="E199" s="172"/>
      <c r="F199" s="175"/>
      <c r="G199" s="39"/>
    </row>
    <row r="200" spans="1:7" s="40" customFormat="1">
      <c r="A200" s="111"/>
      <c r="B200" s="86" t="s">
        <v>14</v>
      </c>
      <c r="C200" s="27"/>
      <c r="D200" s="176"/>
      <c r="E200" s="177"/>
      <c r="F200" s="178">
        <f>F195</f>
        <v>0</v>
      </c>
      <c r="G200" s="39"/>
    </row>
    <row r="201" spans="1:7" s="40" customFormat="1">
      <c r="A201" s="208"/>
      <c r="B201" s="203"/>
      <c r="C201" s="199"/>
      <c r="D201" s="200"/>
      <c r="E201" s="204"/>
      <c r="F201" s="167">
        <f>E201-D201+F200</f>
        <v>0</v>
      </c>
      <c r="G201" s="39"/>
    </row>
    <row r="202" spans="1:7" s="40" customFormat="1">
      <c r="A202" s="208"/>
      <c r="B202" s="203"/>
      <c r="C202" s="199"/>
      <c r="D202" s="200"/>
      <c r="E202" s="204"/>
      <c r="F202" s="167">
        <f>E202-D202+F201</f>
        <v>0</v>
      </c>
      <c r="G202" s="39"/>
    </row>
    <row r="203" spans="1:7" s="40" customFormat="1">
      <c r="A203" s="208"/>
      <c r="B203" s="203"/>
      <c r="C203" s="199"/>
      <c r="D203" s="200"/>
      <c r="E203" s="201"/>
      <c r="F203" s="167">
        <f>E203-D203+F202</f>
        <v>0</v>
      </c>
      <c r="G203" s="39"/>
    </row>
    <row r="204" spans="1:7" s="40" customFormat="1">
      <c r="A204" s="208"/>
      <c r="B204" s="203"/>
      <c r="C204" s="199"/>
      <c r="D204" s="200"/>
      <c r="E204" s="201"/>
      <c r="F204" s="167">
        <f>E204-D204+F203</f>
        <v>0</v>
      </c>
      <c r="G204" s="39"/>
    </row>
    <row r="205" spans="1:7" s="40" customFormat="1">
      <c r="A205" s="112"/>
      <c r="B205" s="36" t="s">
        <v>15</v>
      </c>
      <c r="C205" s="37"/>
      <c r="D205" s="168">
        <f>SUM(D201:D204)</f>
        <v>0</v>
      </c>
      <c r="E205" s="169">
        <f>SUM(E201:E204)</f>
        <v>0</v>
      </c>
      <c r="F205" s="167"/>
      <c r="G205" s="39"/>
    </row>
    <row r="206" spans="1:7" s="40" customFormat="1" ht="15.75">
      <c r="A206" s="87"/>
      <c r="B206" s="38"/>
      <c r="C206" s="32"/>
      <c r="D206" s="171"/>
      <c r="E206" s="172"/>
      <c r="F206" s="172"/>
      <c r="G206" s="39"/>
    </row>
    <row r="207" spans="1:7" s="40" customFormat="1" ht="15.75">
      <c r="A207" s="87"/>
      <c r="B207" s="38"/>
      <c r="C207" s="32"/>
      <c r="D207" s="171"/>
      <c r="E207" s="172"/>
      <c r="F207" s="172"/>
      <c r="G207" s="39"/>
    </row>
    <row r="208" spans="1:7" s="40" customFormat="1" ht="15.75">
      <c r="A208" s="110">
        <f>'Chart of Accounts'!A33</f>
        <v>2022</v>
      </c>
      <c r="B208" s="110" t="str">
        <f>'Chart of Accounts'!B33</f>
        <v>Repair and Maintenance - (Non-Covenant)</v>
      </c>
      <c r="C208" s="8"/>
      <c r="D208" s="171"/>
      <c r="E208" s="172"/>
      <c r="F208" s="175"/>
      <c r="G208" s="39"/>
    </row>
    <row r="209" spans="1:7" s="40" customFormat="1">
      <c r="A209" s="111"/>
      <c r="B209" s="86" t="s">
        <v>14</v>
      </c>
      <c r="C209" s="27"/>
      <c r="D209" s="176"/>
      <c r="E209" s="177"/>
      <c r="F209" s="178">
        <f>F204</f>
        <v>0</v>
      </c>
      <c r="G209" s="39"/>
    </row>
    <row r="210" spans="1:7" s="40" customFormat="1">
      <c r="A210" s="208"/>
      <c r="B210" s="203"/>
      <c r="C210" s="199"/>
      <c r="D210" s="200"/>
      <c r="E210" s="204"/>
      <c r="F210" s="167">
        <f>E210-D210+F209</f>
        <v>0</v>
      </c>
      <c r="G210" s="39"/>
    </row>
    <row r="211" spans="1:7" s="40" customFormat="1">
      <c r="A211" s="208"/>
      <c r="B211" s="203"/>
      <c r="C211" s="199"/>
      <c r="D211" s="200"/>
      <c r="E211" s="204"/>
      <c r="F211" s="167">
        <f>E211-D211+F210</f>
        <v>0</v>
      </c>
      <c r="G211" s="39"/>
    </row>
    <row r="212" spans="1:7" s="40" customFormat="1">
      <c r="A212" s="208"/>
      <c r="B212" s="203"/>
      <c r="C212" s="199"/>
      <c r="D212" s="200"/>
      <c r="E212" s="201"/>
      <c r="F212" s="167">
        <f>E212-D212+F211</f>
        <v>0</v>
      </c>
      <c r="G212" s="39"/>
    </row>
    <row r="213" spans="1:7" s="40" customFormat="1">
      <c r="A213" s="208"/>
      <c r="B213" s="203"/>
      <c r="C213" s="199"/>
      <c r="D213" s="200"/>
      <c r="E213" s="201"/>
      <c r="F213" s="167">
        <f>E213-D213+F212</f>
        <v>0</v>
      </c>
      <c r="G213" s="39"/>
    </row>
    <row r="214" spans="1:7" s="40" customFormat="1">
      <c r="A214" s="112"/>
      <c r="B214" s="36" t="s">
        <v>15</v>
      </c>
      <c r="C214" s="37"/>
      <c r="D214" s="168">
        <f>SUM(D210:D213)</f>
        <v>0</v>
      </c>
      <c r="E214" s="169">
        <f>SUM(E210:E213)</f>
        <v>0</v>
      </c>
      <c r="F214" s="167"/>
      <c r="G214" s="39"/>
    </row>
    <row r="215" spans="1:7" s="40" customFormat="1" ht="15.75">
      <c r="A215" s="87"/>
      <c r="B215" s="38"/>
      <c r="C215" s="32"/>
      <c r="D215" s="171"/>
      <c r="E215" s="172"/>
      <c r="F215" s="172"/>
      <c r="G215" s="39"/>
    </row>
    <row r="216" spans="1:7" s="40" customFormat="1" ht="15.75">
      <c r="A216" s="87"/>
      <c r="B216" s="38"/>
      <c r="C216" s="32"/>
      <c r="D216" s="171"/>
      <c r="E216" s="172"/>
      <c r="F216" s="172"/>
      <c r="G216" s="39"/>
    </row>
    <row r="217" spans="1:7" s="40" customFormat="1" ht="15.75">
      <c r="A217" s="110">
        <f>'Chart of Accounts'!A34</f>
        <v>2023</v>
      </c>
      <c r="B217" s="110" t="str">
        <f>'Chart of Accounts'!B34</f>
        <v>Insurance - Liability</v>
      </c>
      <c r="C217" s="8"/>
      <c r="D217" s="171"/>
      <c r="E217" s="172"/>
      <c r="F217" s="175"/>
      <c r="G217" s="39"/>
    </row>
    <row r="218" spans="1:7" s="40" customFormat="1">
      <c r="A218" s="111"/>
      <c r="B218" s="86" t="s">
        <v>14</v>
      </c>
      <c r="C218" s="27"/>
      <c r="D218" s="176"/>
      <c r="E218" s="177"/>
      <c r="F218" s="178">
        <f>F213</f>
        <v>0</v>
      </c>
      <c r="G218" s="39"/>
    </row>
    <row r="219" spans="1:7" s="40" customFormat="1">
      <c r="A219" s="208"/>
      <c r="B219" s="203"/>
      <c r="C219" s="199"/>
      <c r="D219" s="200"/>
      <c r="E219" s="204"/>
      <c r="F219" s="167">
        <f>E219-D219+F218</f>
        <v>0</v>
      </c>
      <c r="G219" s="39"/>
    </row>
    <row r="220" spans="1:7" s="40" customFormat="1">
      <c r="A220" s="208"/>
      <c r="B220" s="203"/>
      <c r="C220" s="199"/>
      <c r="D220" s="200"/>
      <c r="E220" s="204"/>
      <c r="F220" s="167">
        <f>E220-D220+F219</f>
        <v>0</v>
      </c>
      <c r="G220" s="39"/>
    </row>
    <row r="221" spans="1:7" s="40" customFormat="1">
      <c r="A221" s="208"/>
      <c r="B221" s="203"/>
      <c r="C221" s="199"/>
      <c r="D221" s="200"/>
      <c r="E221" s="201"/>
      <c r="F221" s="167">
        <f>E221-D221+F220</f>
        <v>0</v>
      </c>
      <c r="G221" s="39"/>
    </row>
    <row r="222" spans="1:7" s="40" customFormat="1">
      <c r="A222" s="208"/>
      <c r="B222" s="203"/>
      <c r="C222" s="199"/>
      <c r="D222" s="200"/>
      <c r="E222" s="201"/>
      <c r="F222" s="167">
        <f>E222-D222+F221</f>
        <v>0</v>
      </c>
      <c r="G222" s="39"/>
    </row>
    <row r="223" spans="1:7" s="40" customFormat="1">
      <c r="A223" s="112"/>
      <c r="B223" s="36" t="s">
        <v>15</v>
      </c>
      <c r="C223" s="37"/>
      <c r="D223" s="168">
        <f>SUM(D219:D222)</f>
        <v>0</v>
      </c>
      <c r="E223" s="169">
        <f>SUM(E219:E222)</f>
        <v>0</v>
      </c>
      <c r="F223" s="167"/>
      <c r="G223" s="39"/>
    </row>
    <row r="224" spans="1:7" s="40" customFormat="1" ht="15.75">
      <c r="A224" s="87"/>
      <c r="B224" s="38"/>
      <c r="C224" s="32"/>
      <c r="D224" s="171"/>
      <c r="E224" s="172"/>
      <c r="F224" s="172"/>
      <c r="G224" s="39"/>
    </row>
    <row r="225" spans="1:7" s="40" customFormat="1" ht="15.75">
      <c r="A225" s="87"/>
      <c r="B225" s="38"/>
      <c r="C225" s="32"/>
      <c r="D225" s="171"/>
      <c r="E225" s="172"/>
      <c r="F225" s="172"/>
      <c r="G225" s="39"/>
    </row>
    <row r="226" spans="1:7" s="40" customFormat="1" ht="15.75">
      <c r="A226" s="110">
        <f>'Chart of Accounts'!A35</f>
        <v>2024</v>
      </c>
      <c r="B226" s="110" t="str">
        <f>'Chart of Accounts'!B35</f>
        <v>Use Agreement (Utilities &amp; Maint. Reserve)</v>
      </c>
      <c r="C226" s="8"/>
      <c r="D226" s="171"/>
      <c r="E226" s="172"/>
      <c r="F226" s="175"/>
      <c r="G226" s="39"/>
    </row>
    <row r="227" spans="1:7" s="40" customFormat="1">
      <c r="A227" s="111"/>
      <c r="B227" s="86" t="s">
        <v>14</v>
      </c>
      <c r="C227" s="27"/>
      <c r="D227" s="176"/>
      <c r="E227" s="177"/>
      <c r="F227" s="178">
        <f>F222</f>
        <v>0</v>
      </c>
      <c r="G227" s="39"/>
    </row>
    <row r="228" spans="1:7" s="40" customFormat="1">
      <c r="A228" s="208"/>
      <c r="B228" s="203"/>
      <c r="C228" s="199"/>
      <c r="D228" s="200"/>
      <c r="E228" s="204"/>
      <c r="F228" s="167">
        <f>E228-D228+F227</f>
        <v>0</v>
      </c>
      <c r="G228" s="39"/>
    </row>
    <row r="229" spans="1:7" s="40" customFormat="1">
      <c r="A229" s="208"/>
      <c r="B229" s="203"/>
      <c r="C229" s="199"/>
      <c r="D229" s="200"/>
      <c r="E229" s="204"/>
      <c r="F229" s="167">
        <f>E229-D229+F228</f>
        <v>0</v>
      </c>
      <c r="G229" s="39"/>
    </row>
    <row r="230" spans="1:7" s="40" customFormat="1">
      <c r="A230" s="208"/>
      <c r="B230" s="203"/>
      <c r="C230" s="199"/>
      <c r="D230" s="200"/>
      <c r="E230" s="201"/>
      <c r="F230" s="167">
        <f>E230-D230+F229</f>
        <v>0</v>
      </c>
      <c r="G230" s="39"/>
    </row>
    <row r="231" spans="1:7" s="40" customFormat="1">
      <c r="A231" s="208"/>
      <c r="B231" s="203"/>
      <c r="C231" s="199"/>
      <c r="D231" s="200"/>
      <c r="E231" s="201"/>
      <c r="F231" s="167">
        <f>E231-D231+F230</f>
        <v>0</v>
      </c>
      <c r="G231" s="39"/>
    </row>
    <row r="232" spans="1:7" s="40" customFormat="1">
      <c r="A232" s="112"/>
      <c r="B232" s="36" t="s">
        <v>15</v>
      </c>
      <c r="C232" s="37"/>
      <c r="D232" s="168">
        <f>SUM(D228:D231)</f>
        <v>0</v>
      </c>
      <c r="E232" s="169">
        <f>SUM(E228:E231)</f>
        <v>0</v>
      </c>
      <c r="F232" s="167"/>
      <c r="G232" s="39"/>
    </row>
    <row r="233" spans="1:7" s="40" customFormat="1" ht="15.75">
      <c r="A233" s="87"/>
      <c r="B233" s="38"/>
      <c r="C233" s="32"/>
      <c r="D233" s="171"/>
      <c r="E233" s="172"/>
      <c r="F233" s="172"/>
      <c r="G233" s="39"/>
    </row>
    <row r="234" spans="1:7" s="40" customFormat="1" ht="15.75">
      <c r="A234" s="87"/>
      <c r="B234" s="38"/>
      <c r="C234" s="32"/>
      <c r="D234" s="171"/>
      <c r="E234" s="172"/>
      <c r="F234" s="172"/>
      <c r="G234" s="39"/>
    </row>
    <row r="235" spans="1:7" s="40" customFormat="1" ht="15.75">
      <c r="A235" s="110">
        <f>'Chart of Accounts'!A36</f>
        <v>2025</v>
      </c>
      <c r="B235" s="110" t="str">
        <f>'Chart of Accounts'!B36</f>
        <v>Landscape</v>
      </c>
      <c r="C235" s="8"/>
      <c r="D235" s="171"/>
      <c r="E235" s="172"/>
      <c r="F235" s="175"/>
      <c r="G235" s="39"/>
    </row>
    <row r="236" spans="1:7" s="40" customFormat="1">
      <c r="A236" s="111"/>
      <c r="B236" s="86" t="s">
        <v>14</v>
      </c>
      <c r="C236" s="27"/>
      <c r="D236" s="176"/>
      <c r="E236" s="177"/>
      <c r="F236" s="178">
        <f>F231</f>
        <v>0</v>
      </c>
      <c r="G236" s="39"/>
    </row>
    <row r="237" spans="1:7" s="40" customFormat="1">
      <c r="A237" s="208"/>
      <c r="B237" s="203"/>
      <c r="C237" s="199"/>
      <c r="D237" s="200"/>
      <c r="E237" s="204"/>
      <c r="F237" s="167">
        <f>E237-D237+F236</f>
        <v>0</v>
      </c>
      <c r="G237" s="39"/>
    </row>
    <row r="238" spans="1:7" s="40" customFormat="1">
      <c r="A238" s="208"/>
      <c r="B238" s="203"/>
      <c r="C238" s="199"/>
      <c r="D238" s="200"/>
      <c r="E238" s="204"/>
      <c r="F238" s="167">
        <f>E238-D238+F237</f>
        <v>0</v>
      </c>
      <c r="G238" s="39"/>
    </row>
    <row r="239" spans="1:7" s="40" customFormat="1">
      <c r="A239" s="208"/>
      <c r="B239" s="203"/>
      <c r="C239" s="199"/>
      <c r="D239" s="200"/>
      <c r="E239" s="201"/>
      <c r="F239" s="167">
        <f>E239-D239+F238</f>
        <v>0</v>
      </c>
      <c r="G239" s="39"/>
    </row>
    <row r="240" spans="1:7" s="40" customFormat="1">
      <c r="A240" s="208"/>
      <c r="B240" s="203"/>
      <c r="C240" s="199"/>
      <c r="D240" s="200"/>
      <c r="E240" s="201"/>
      <c r="F240" s="167">
        <f>E240-D240+F239</f>
        <v>0</v>
      </c>
      <c r="G240" s="39"/>
    </row>
    <row r="241" spans="1:7" s="40" customFormat="1">
      <c r="A241" s="112"/>
      <c r="B241" s="36" t="s">
        <v>15</v>
      </c>
      <c r="C241" s="37"/>
      <c r="D241" s="168">
        <f>SUM(D237:D240)</f>
        <v>0</v>
      </c>
      <c r="E241" s="169">
        <f>SUM(E237:E240)</f>
        <v>0</v>
      </c>
      <c r="F241" s="167"/>
      <c r="G241" s="39"/>
    </row>
    <row r="242" spans="1:7" s="40" customFormat="1" ht="15.75">
      <c r="A242" s="87"/>
      <c r="B242" s="38"/>
      <c r="C242" s="32"/>
      <c r="D242" s="171"/>
      <c r="E242" s="172"/>
      <c r="F242" s="172"/>
      <c r="G242" s="39"/>
    </row>
    <row r="243" spans="1:7" s="40" customFormat="1" ht="15.75">
      <c r="A243" s="87"/>
      <c r="B243" s="38"/>
      <c r="C243" s="32"/>
      <c r="D243" s="171"/>
      <c r="E243" s="172"/>
      <c r="F243" s="172"/>
      <c r="G243" s="39"/>
    </row>
    <row r="244" spans="1:7" s="40" customFormat="1" ht="15.75">
      <c r="A244" s="110">
        <f>'Chart of Accounts'!A37</f>
        <v>2026</v>
      </c>
      <c r="B244" s="110" t="str">
        <f>'Chart of Accounts'!B37</f>
        <v>A/C Maintenance</v>
      </c>
      <c r="C244" s="8"/>
      <c r="D244" s="171"/>
      <c r="E244" s="172"/>
      <c r="F244" s="175"/>
      <c r="G244" s="39"/>
    </row>
    <row r="245" spans="1:7" s="40" customFormat="1">
      <c r="A245" s="111"/>
      <c r="B245" s="86" t="s">
        <v>14</v>
      </c>
      <c r="C245" s="27"/>
      <c r="D245" s="176"/>
      <c r="E245" s="177"/>
      <c r="F245" s="178">
        <f>F240</f>
        <v>0</v>
      </c>
      <c r="G245" s="39"/>
    </row>
    <row r="246" spans="1:7" s="40" customFormat="1">
      <c r="A246" s="208"/>
      <c r="B246" s="203"/>
      <c r="C246" s="199"/>
      <c r="D246" s="200"/>
      <c r="E246" s="204"/>
      <c r="F246" s="167">
        <f>E246-D246+F245</f>
        <v>0</v>
      </c>
      <c r="G246" s="39"/>
    </row>
    <row r="247" spans="1:7" s="40" customFormat="1">
      <c r="A247" s="208"/>
      <c r="B247" s="203"/>
      <c r="C247" s="199"/>
      <c r="D247" s="200"/>
      <c r="E247" s="204"/>
      <c r="F247" s="167">
        <f>E247-D247+F246</f>
        <v>0</v>
      </c>
      <c r="G247" s="39"/>
    </row>
    <row r="248" spans="1:7" s="40" customFormat="1">
      <c r="A248" s="208"/>
      <c r="B248" s="203"/>
      <c r="C248" s="199"/>
      <c r="D248" s="200"/>
      <c r="E248" s="201"/>
      <c r="F248" s="167">
        <f>E248-D248+F247</f>
        <v>0</v>
      </c>
      <c r="G248" s="39"/>
    </row>
    <row r="249" spans="1:7" s="40" customFormat="1">
      <c r="A249" s="208"/>
      <c r="B249" s="203"/>
      <c r="C249" s="199"/>
      <c r="D249" s="200"/>
      <c r="E249" s="201"/>
      <c r="F249" s="167">
        <f>E249-D249+F248</f>
        <v>0</v>
      </c>
      <c r="G249" s="39"/>
    </row>
    <row r="250" spans="1:7" s="40" customFormat="1">
      <c r="A250" s="112"/>
      <c r="B250" s="36" t="s">
        <v>15</v>
      </c>
      <c r="C250" s="37"/>
      <c r="D250" s="168">
        <f>SUM(D246:D249)</f>
        <v>0</v>
      </c>
      <c r="E250" s="169">
        <f>SUM(E246:E249)</f>
        <v>0</v>
      </c>
      <c r="F250" s="167"/>
      <c r="G250" s="39"/>
    </row>
    <row r="251" spans="1:7" s="40" customFormat="1" ht="15.75">
      <c r="A251" s="87"/>
      <c r="B251" s="38"/>
      <c r="C251" s="32"/>
      <c r="D251" s="171"/>
      <c r="E251" s="172"/>
      <c r="F251" s="172"/>
      <c r="G251" s="39"/>
    </row>
    <row r="252" spans="1:7" s="40" customFormat="1" ht="15.75">
      <c r="A252" s="87"/>
      <c r="B252" s="38"/>
      <c r="C252" s="32"/>
      <c r="D252" s="171"/>
      <c r="E252" s="172"/>
      <c r="F252" s="172"/>
      <c r="G252" s="39"/>
    </row>
    <row r="253" spans="1:7" s="40" customFormat="1" ht="15.75">
      <c r="A253" s="110">
        <f>'Chart of Accounts'!A38</f>
        <v>2027</v>
      </c>
      <c r="B253" s="110" t="str">
        <f>'Chart of Accounts'!B38</f>
        <v>PLayground</v>
      </c>
      <c r="C253" s="8"/>
      <c r="D253" s="171"/>
      <c r="E253" s="172"/>
      <c r="F253" s="175"/>
      <c r="G253" s="39"/>
    </row>
    <row r="254" spans="1:7" s="40" customFormat="1">
      <c r="A254" s="111"/>
      <c r="B254" s="86" t="s">
        <v>14</v>
      </c>
      <c r="C254" s="27"/>
      <c r="D254" s="176"/>
      <c r="E254" s="177"/>
      <c r="F254" s="178">
        <f>F249</f>
        <v>0</v>
      </c>
      <c r="G254" s="39"/>
    </row>
    <row r="255" spans="1:7" s="40" customFormat="1">
      <c r="A255" s="208"/>
      <c r="B255" s="203"/>
      <c r="C255" s="199"/>
      <c r="D255" s="200"/>
      <c r="E255" s="204"/>
      <c r="F255" s="167">
        <f>E255-D255+F254</f>
        <v>0</v>
      </c>
      <c r="G255" s="39"/>
    </row>
    <row r="256" spans="1:7" s="40" customFormat="1">
      <c r="A256" s="208"/>
      <c r="B256" s="203"/>
      <c r="C256" s="199"/>
      <c r="D256" s="200"/>
      <c r="E256" s="204"/>
      <c r="F256" s="167">
        <f>E256-D256+F255</f>
        <v>0</v>
      </c>
      <c r="G256" s="39"/>
    </row>
    <row r="257" spans="1:7" s="40" customFormat="1">
      <c r="A257" s="208"/>
      <c r="B257" s="203"/>
      <c r="C257" s="199"/>
      <c r="D257" s="200"/>
      <c r="E257" s="201"/>
      <c r="F257" s="167">
        <f>E257-D257+F256</f>
        <v>0</v>
      </c>
      <c r="G257" s="39"/>
    </row>
    <row r="258" spans="1:7" s="40" customFormat="1">
      <c r="A258" s="208"/>
      <c r="B258" s="203"/>
      <c r="C258" s="199"/>
      <c r="D258" s="200"/>
      <c r="E258" s="201"/>
      <c r="F258" s="167">
        <f>E258-D258+F257</f>
        <v>0</v>
      </c>
      <c r="G258" s="39"/>
    </row>
    <row r="259" spans="1:7" s="40" customFormat="1">
      <c r="A259" s="112"/>
      <c r="B259" s="36" t="s">
        <v>15</v>
      </c>
      <c r="C259" s="37"/>
      <c r="D259" s="168">
        <f>SUM(D255:D258)</f>
        <v>0</v>
      </c>
      <c r="E259" s="169">
        <f>SUM(E255:E258)</f>
        <v>0</v>
      </c>
      <c r="F259" s="167"/>
      <c r="G259" s="39"/>
    </row>
    <row r="260" spans="1:7" s="40" customFormat="1" ht="15.75">
      <c r="A260" s="87"/>
      <c r="B260" s="38"/>
      <c r="C260" s="32"/>
      <c r="D260" s="171"/>
      <c r="E260" s="172"/>
      <c r="F260" s="172"/>
      <c r="G260" s="39"/>
    </row>
    <row r="261" spans="1:7" s="40" customFormat="1" ht="15.75">
      <c r="A261" s="87"/>
      <c r="B261" s="38"/>
      <c r="C261" s="32"/>
      <c r="D261" s="171"/>
      <c r="E261" s="172"/>
      <c r="F261" s="172"/>
      <c r="G261" s="39"/>
    </row>
    <row r="262" spans="1:7" s="40" customFormat="1" ht="15.75">
      <c r="A262" s="113">
        <f>'Chart of Accounts'!A40</f>
        <v>2031</v>
      </c>
      <c r="B262" s="113" t="str">
        <f>'Chart of Accounts'!B40</f>
        <v>Food &amp; Entertainment</v>
      </c>
      <c r="C262" s="8"/>
      <c r="D262" s="171"/>
      <c r="E262" s="172"/>
      <c r="F262" s="175"/>
      <c r="G262" s="39"/>
    </row>
    <row r="263" spans="1:7" s="40" customFormat="1">
      <c r="A263" s="114"/>
      <c r="B263" s="86" t="s">
        <v>14</v>
      </c>
      <c r="C263" s="27"/>
      <c r="D263" s="176"/>
      <c r="E263" s="177"/>
      <c r="F263" s="178">
        <f>F258</f>
        <v>0</v>
      </c>
      <c r="G263" s="39"/>
    </row>
    <row r="264" spans="1:7" s="40" customFormat="1">
      <c r="A264" s="209"/>
      <c r="B264" s="203"/>
      <c r="C264" s="199"/>
      <c r="D264" s="200"/>
      <c r="E264" s="204"/>
      <c r="F264" s="167">
        <f>E264-D264+F263</f>
        <v>0</v>
      </c>
      <c r="G264" s="39"/>
    </row>
    <row r="265" spans="1:7" s="40" customFormat="1">
      <c r="A265" s="209"/>
      <c r="B265" s="203"/>
      <c r="C265" s="199"/>
      <c r="D265" s="200"/>
      <c r="E265" s="204"/>
      <c r="F265" s="167">
        <f>E265-D265+F264</f>
        <v>0</v>
      </c>
      <c r="G265" s="39"/>
    </row>
    <row r="266" spans="1:7" s="40" customFormat="1">
      <c r="A266" s="209"/>
      <c r="B266" s="203"/>
      <c r="C266" s="199"/>
      <c r="D266" s="200"/>
      <c r="E266" s="201"/>
      <c r="F266" s="167">
        <f>E266-D266+F265</f>
        <v>0</v>
      </c>
      <c r="G266" s="39"/>
    </row>
    <row r="267" spans="1:7" s="40" customFormat="1">
      <c r="A267" s="209"/>
      <c r="B267" s="203"/>
      <c r="C267" s="199"/>
      <c r="D267" s="200"/>
      <c r="E267" s="201"/>
      <c r="F267" s="167">
        <f>E267-D267+F266</f>
        <v>0</v>
      </c>
      <c r="G267" s="39"/>
    </row>
    <row r="268" spans="1:7" s="40" customFormat="1">
      <c r="A268" s="115"/>
      <c r="B268" s="36" t="s">
        <v>15</v>
      </c>
      <c r="C268" s="37"/>
      <c r="D268" s="168">
        <f>SUM(D264:D267)</f>
        <v>0</v>
      </c>
      <c r="E268" s="169">
        <f>SUM(E264:E267)</f>
        <v>0</v>
      </c>
      <c r="F268" s="167"/>
      <c r="G268" s="39"/>
    </row>
    <row r="269" spans="1:7" s="40" customFormat="1" ht="15.75">
      <c r="A269" s="87"/>
      <c r="B269" s="38"/>
      <c r="C269" s="32"/>
      <c r="D269" s="171"/>
      <c r="E269" s="172"/>
      <c r="F269" s="172"/>
      <c r="G269" s="39"/>
    </row>
    <row r="270" spans="1:7" s="40" customFormat="1" ht="15.75">
      <c r="A270" s="87"/>
      <c r="B270" s="38"/>
      <c r="C270" s="32"/>
      <c r="D270" s="171"/>
      <c r="E270" s="172"/>
      <c r="F270" s="172"/>
      <c r="G270" s="39"/>
    </row>
    <row r="271" spans="1:7" s="40" customFormat="1" ht="15.75">
      <c r="A271" s="113">
        <f>'Chart of Accounts'!A41</f>
        <v>2032</v>
      </c>
      <c r="B271" s="113" t="str">
        <f>'Chart of Accounts'!B41</f>
        <v>Soft Goods</v>
      </c>
      <c r="C271" s="8"/>
      <c r="D271" s="171"/>
      <c r="E271" s="172"/>
      <c r="F271" s="175"/>
      <c r="G271" s="39"/>
    </row>
    <row r="272" spans="1:7" s="40" customFormat="1">
      <c r="A272" s="114"/>
      <c r="B272" s="86" t="s">
        <v>14</v>
      </c>
      <c r="C272" s="27"/>
      <c r="D272" s="176"/>
      <c r="E272" s="177"/>
      <c r="F272" s="178">
        <f>F267</f>
        <v>0</v>
      </c>
      <c r="G272" s="39"/>
    </row>
    <row r="273" spans="1:7" s="40" customFormat="1">
      <c r="A273" s="209"/>
      <c r="B273" s="203"/>
      <c r="C273" s="199"/>
      <c r="D273" s="200"/>
      <c r="E273" s="204"/>
      <c r="F273" s="167">
        <f>E273-D273+F272</f>
        <v>0</v>
      </c>
      <c r="G273" s="39"/>
    </row>
    <row r="274" spans="1:7" s="40" customFormat="1">
      <c r="A274" s="209"/>
      <c r="B274" s="203"/>
      <c r="C274" s="199"/>
      <c r="D274" s="200"/>
      <c r="E274" s="204"/>
      <c r="F274" s="167">
        <f>E274-D274+F273</f>
        <v>0</v>
      </c>
      <c r="G274" s="39"/>
    </row>
    <row r="275" spans="1:7" s="40" customFormat="1">
      <c r="A275" s="209"/>
      <c r="B275" s="203"/>
      <c r="C275" s="199"/>
      <c r="D275" s="200"/>
      <c r="E275" s="201"/>
      <c r="F275" s="167">
        <f>E275-D275+F274</f>
        <v>0</v>
      </c>
      <c r="G275" s="39"/>
    </row>
    <row r="276" spans="1:7" s="40" customFormat="1">
      <c r="A276" s="209"/>
      <c r="B276" s="203"/>
      <c r="C276" s="199"/>
      <c r="D276" s="200"/>
      <c r="E276" s="201"/>
      <c r="F276" s="167">
        <f>E276-D276+F275</f>
        <v>0</v>
      </c>
      <c r="G276" s="39"/>
    </row>
    <row r="277" spans="1:7" s="40" customFormat="1">
      <c r="A277" s="115"/>
      <c r="B277" s="36" t="s">
        <v>15</v>
      </c>
      <c r="C277" s="37"/>
      <c r="D277" s="168">
        <f>SUM(D273:D276)</f>
        <v>0</v>
      </c>
      <c r="E277" s="169">
        <f>SUM(E273:E276)</f>
        <v>0</v>
      </c>
      <c r="F277" s="167"/>
      <c r="G277" s="39"/>
    </row>
    <row r="278" spans="1:7" s="40" customFormat="1" ht="15.75">
      <c r="A278" s="87"/>
      <c r="B278" s="38"/>
      <c r="C278" s="32"/>
      <c r="D278" s="171"/>
      <c r="E278" s="172"/>
      <c r="F278" s="172"/>
      <c r="G278" s="39"/>
    </row>
    <row r="279" spans="1:7" s="40" customFormat="1" ht="15.75">
      <c r="A279" s="87"/>
      <c r="B279" s="38"/>
      <c r="C279" s="32"/>
      <c r="D279" s="171"/>
      <c r="E279" s="172"/>
      <c r="F279" s="172"/>
      <c r="G279" s="39"/>
    </row>
    <row r="280" spans="1:7" s="40" customFormat="1" ht="15.75">
      <c r="A280" s="116">
        <f>'Chart of Accounts'!A43</f>
        <v>2041</v>
      </c>
      <c r="B280" s="116" t="str">
        <f>'Chart of Accounts'!B43</f>
        <v>Van Insurance</v>
      </c>
      <c r="C280" s="8"/>
      <c r="D280" s="171"/>
      <c r="E280" s="172"/>
      <c r="F280" s="175"/>
      <c r="G280" s="39"/>
    </row>
    <row r="281" spans="1:7" s="40" customFormat="1">
      <c r="A281" s="117"/>
      <c r="B281" s="86" t="s">
        <v>14</v>
      </c>
      <c r="C281" s="27"/>
      <c r="D281" s="176"/>
      <c r="E281" s="177"/>
      <c r="F281" s="178">
        <f>F276</f>
        <v>0</v>
      </c>
      <c r="G281" s="39"/>
    </row>
    <row r="282" spans="1:7" s="40" customFormat="1">
      <c r="A282" s="210"/>
      <c r="B282" s="203"/>
      <c r="C282" s="199"/>
      <c r="D282" s="200"/>
      <c r="E282" s="204"/>
      <c r="F282" s="167">
        <f>E282-D282+F281</f>
        <v>0</v>
      </c>
      <c r="G282" s="39"/>
    </row>
    <row r="283" spans="1:7" s="40" customFormat="1">
      <c r="A283" s="210"/>
      <c r="B283" s="203"/>
      <c r="C283" s="199"/>
      <c r="D283" s="200"/>
      <c r="E283" s="204"/>
      <c r="F283" s="167">
        <f>E283-D283+F282</f>
        <v>0</v>
      </c>
      <c r="G283" s="39"/>
    </row>
    <row r="284" spans="1:7" s="40" customFormat="1">
      <c r="A284" s="210"/>
      <c r="B284" s="203"/>
      <c r="C284" s="199"/>
      <c r="D284" s="200"/>
      <c r="E284" s="201"/>
      <c r="F284" s="167">
        <f>E284-D284+F283</f>
        <v>0</v>
      </c>
      <c r="G284" s="39"/>
    </row>
    <row r="285" spans="1:7" s="40" customFormat="1">
      <c r="A285" s="210"/>
      <c r="B285" s="203"/>
      <c r="C285" s="199"/>
      <c r="D285" s="200"/>
      <c r="E285" s="201"/>
      <c r="F285" s="167">
        <f>E285-D285+F284</f>
        <v>0</v>
      </c>
      <c r="G285" s="39"/>
    </row>
    <row r="286" spans="1:7" s="40" customFormat="1">
      <c r="A286" s="118"/>
      <c r="B286" s="36" t="s">
        <v>15</v>
      </c>
      <c r="C286" s="37"/>
      <c r="D286" s="168">
        <f>SUM(D282:D285)</f>
        <v>0</v>
      </c>
      <c r="E286" s="169">
        <f>SUM(E282:E285)</f>
        <v>0</v>
      </c>
      <c r="F286" s="167"/>
      <c r="G286" s="39"/>
    </row>
    <row r="287" spans="1:7" s="40" customFormat="1" ht="15.75">
      <c r="A287" s="87"/>
      <c r="B287" s="38"/>
      <c r="C287" s="32"/>
      <c r="D287" s="171"/>
      <c r="E287" s="172"/>
      <c r="F287" s="172"/>
      <c r="G287" s="39"/>
    </row>
    <row r="288" spans="1:7" s="40" customFormat="1" ht="15.75">
      <c r="A288" s="87"/>
      <c r="B288" s="38"/>
      <c r="C288" s="32"/>
      <c r="D288" s="171"/>
      <c r="E288" s="172"/>
      <c r="F288" s="172"/>
      <c r="G288" s="39"/>
    </row>
    <row r="289" spans="1:7" s="40" customFormat="1" ht="15.75">
      <c r="A289" s="116">
        <f>'Chart of Accounts'!A44</f>
        <v>2042</v>
      </c>
      <c r="B289" s="116" t="str">
        <f>'Chart of Accounts'!B44</f>
        <v>Van Maintenance</v>
      </c>
      <c r="C289" s="8"/>
      <c r="D289" s="171"/>
      <c r="E289" s="172"/>
      <c r="F289" s="175"/>
      <c r="G289" s="39"/>
    </row>
    <row r="290" spans="1:7" s="40" customFormat="1">
      <c r="A290" s="117"/>
      <c r="B290" s="86" t="s">
        <v>14</v>
      </c>
      <c r="C290" s="27"/>
      <c r="D290" s="176"/>
      <c r="E290" s="177"/>
      <c r="F290" s="178">
        <f>F285</f>
        <v>0</v>
      </c>
      <c r="G290" s="39"/>
    </row>
    <row r="291" spans="1:7" s="40" customFormat="1">
      <c r="A291" s="210"/>
      <c r="B291" s="203"/>
      <c r="C291" s="199"/>
      <c r="D291" s="200"/>
      <c r="E291" s="204"/>
      <c r="F291" s="167">
        <f>E291-D291+F290</f>
        <v>0</v>
      </c>
      <c r="G291" s="39"/>
    </row>
    <row r="292" spans="1:7" s="40" customFormat="1">
      <c r="A292" s="210"/>
      <c r="B292" s="203"/>
      <c r="C292" s="199"/>
      <c r="D292" s="200"/>
      <c r="E292" s="204"/>
      <c r="F292" s="167">
        <f>E292-D292+F291</f>
        <v>0</v>
      </c>
      <c r="G292" s="39"/>
    </row>
    <row r="293" spans="1:7" s="40" customFormat="1">
      <c r="A293" s="210"/>
      <c r="B293" s="203"/>
      <c r="C293" s="199"/>
      <c r="D293" s="200"/>
      <c r="E293" s="201"/>
      <c r="F293" s="167">
        <f>E293-D293+F292</f>
        <v>0</v>
      </c>
      <c r="G293" s="39"/>
    </row>
    <row r="294" spans="1:7" s="40" customFormat="1">
      <c r="A294" s="210"/>
      <c r="B294" s="203"/>
      <c r="C294" s="199"/>
      <c r="D294" s="200"/>
      <c r="E294" s="201"/>
      <c r="F294" s="167">
        <f>E294-D294+F293</f>
        <v>0</v>
      </c>
      <c r="G294" s="39"/>
    </row>
    <row r="295" spans="1:7" s="40" customFormat="1">
      <c r="A295" s="118"/>
      <c r="B295" s="36" t="s">
        <v>15</v>
      </c>
      <c r="C295" s="37"/>
      <c r="D295" s="168">
        <f>SUM(D291:D294)</f>
        <v>0</v>
      </c>
      <c r="E295" s="169">
        <f>SUM(E291:E294)</f>
        <v>0</v>
      </c>
      <c r="F295" s="167"/>
      <c r="G295" s="39"/>
    </row>
    <row r="296" spans="1:7" s="40" customFormat="1" ht="15.75">
      <c r="A296" s="87"/>
      <c r="B296" s="38"/>
      <c r="C296" s="32"/>
      <c r="D296" s="171"/>
      <c r="E296" s="172"/>
      <c r="F296" s="172"/>
      <c r="G296" s="39"/>
    </row>
    <row r="297" spans="1:7" s="40" customFormat="1" ht="15.75">
      <c r="A297" s="87"/>
      <c r="B297" s="38"/>
      <c r="C297" s="32"/>
      <c r="D297" s="171"/>
      <c r="E297" s="172"/>
      <c r="F297" s="172"/>
      <c r="G297" s="39"/>
    </row>
    <row r="298" spans="1:7" s="40" customFormat="1" ht="15.75">
      <c r="A298" s="116">
        <f>'Chart of Accounts'!A45</f>
        <v>2043</v>
      </c>
      <c r="B298" s="116" t="str">
        <f>'Chart of Accounts'!B45</f>
        <v>Van Gasoline</v>
      </c>
      <c r="C298" s="8"/>
      <c r="D298" s="171"/>
      <c r="E298" s="172"/>
      <c r="F298" s="175"/>
      <c r="G298" s="39"/>
    </row>
    <row r="299" spans="1:7" s="40" customFormat="1">
      <c r="A299" s="117"/>
      <c r="B299" s="86" t="s">
        <v>14</v>
      </c>
      <c r="C299" s="27"/>
      <c r="D299" s="176"/>
      <c r="E299" s="177"/>
      <c r="F299" s="178">
        <f>F294</f>
        <v>0</v>
      </c>
      <c r="G299" s="39"/>
    </row>
    <row r="300" spans="1:7" s="40" customFormat="1">
      <c r="A300" s="210"/>
      <c r="B300" s="203"/>
      <c r="C300" s="199"/>
      <c r="D300" s="200"/>
      <c r="E300" s="204"/>
      <c r="F300" s="167">
        <f>E300-D300+F299</f>
        <v>0</v>
      </c>
      <c r="G300" s="39"/>
    </row>
    <row r="301" spans="1:7" s="40" customFormat="1">
      <c r="A301" s="210"/>
      <c r="B301" s="203"/>
      <c r="C301" s="199"/>
      <c r="D301" s="200"/>
      <c r="E301" s="204"/>
      <c r="F301" s="167">
        <f>E301-D301+F300</f>
        <v>0</v>
      </c>
      <c r="G301" s="39"/>
    </row>
    <row r="302" spans="1:7" s="40" customFormat="1">
      <c r="A302" s="210"/>
      <c r="B302" s="203"/>
      <c r="C302" s="199"/>
      <c r="D302" s="200"/>
      <c r="E302" s="201"/>
      <c r="F302" s="167">
        <f>E302-D302+F301</f>
        <v>0</v>
      </c>
      <c r="G302" s="39"/>
    </row>
    <row r="303" spans="1:7" s="40" customFormat="1">
      <c r="A303" s="210"/>
      <c r="B303" s="203"/>
      <c r="C303" s="199"/>
      <c r="D303" s="200"/>
      <c r="E303" s="201"/>
      <c r="F303" s="167">
        <f>E303-D303+F302</f>
        <v>0</v>
      </c>
      <c r="G303" s="39"/>
    </row>
    <row r="304" spans="1:7" s="40" customFormat="1">
      <c r="A304" s="118"/>
      <c r="B304" s="36" t="s">
        <v>15</v>
      </c>
      <c r="C304" s="37"/>
      <c r="D304" s="168">
        <f>SUM(D300:D303)</f>
        <v>0</v>
      </c>
      <c r="E304" s="169">
        <f>SUM(E300:E303)</f>
        <v>0</v>
      </c>
      <c r="F304" s="167"/>
      <c r="G304" s="39"/>
    </row>
    <row r="305" spans="1:7" s="40" customFormat="1">
      <c r="A305" s="33"/>
      <c r="B305" s="34"/>
      <c r="C305" s="8"/>
      <c r="D305" s="171"/>
      <c r="E305" s="172"/>
      <c r="F305" s="175"/>
      <c r="G305" s="39"/>
    </row>
    <row r="306" spans="1:7" s="40" customFormat="1">
      <c r="A306" s="33"/>
      <c r="B306" s="34"/>
      <c r="C306" s="8"/>
      <c r="D306" s="171"/>
      <c r="E306" s="172"/>
      <c r="F306" s="175"/>
      <c r="G306" s="39"/>
    </row>
    <row r="307" spans="1:7" s="40" customFormat="1" ht="15.75">
      <c r="A307" s="116">
        <f>'Chart of Accounts'!A46</f>
        <v>2044</v>
      </c>
      <c r="B307" s="116" t="str">
        <f>'Chart of Accounts'!B46</f>
        <v xml:space="preserve">Purchase of Vans </v>
      </c>
      <c r="C307" s="8"/>
      <c r="D307" s="171"/>
      <c r="E307" s="172"/>
      <c r="F307" s="175"/>
      <c r="G307" s="39"/>
    </row>
    <row r="308" spans="1:7" s="40" customFormat="1">
      <c r="A308" s="117"/>
      <c r="B308" s="86" t="s">
        <v>14</v>
      </c>
      <c r="C308" s="27"/>
      <c r="D308" s="176"/>
      <c r="E308" s="177"/>
      <c r="F308" s="178">
        <f>F303</f>
        <v>0</v>
      </c>
      <c r="G308" s="39"/>
    </row>
    <row r="309" spans="1:7" s="40" customFormat="1">
      <c r="A309" s="210"/>
      <c r="B309" s="203"/>
      <c r="C309" s="199"/>
      <c r="D309" s="200"/>
      <c r="E309" s="204"/>
      <c r="F309" s="167">
        <f>E309-D309+F308</f>
        <v>0</v>
      </c>
      <c r="G309" s="39"/>
    </row>
    <row r="310" spans="1:7" s="40" customFormat="1">
      <c r="A310" s="210"/>
      <c r="B310" s="203"/>
      <c r="C310" s="199"/>
      <c r="D310" s="200"/>
      <c r="E310" s="204"/>
      <c r="F310" s="167">
        <f>E310-D310+F309</f>
        <v>0</v>
      </c>
      <c r="G310" s="39"/>
    </row>
    <row r="311" spans="1:7" s="40" customFormat="1">
      <c r="A311" s="210"/>
      <c r="B311" s="203"/>
      <c r="C311" s="199"/>
      <c r="D311" s="200"/>
      <c r="E311" s="201"/>
      <c r="F311" s="167">
        <f>E311-D311+F310</f>
        <v>0</v>
      </c>
      <c r="G311" s="39"/>
    </row>
    <row r="312" spans="1:7" s="40" customFormat="1">
      <c r="A312" s="210"/>
      <c r="B312" s="203"/>
      <c r="C312" s="199"/>
      <c r="D312" s="200"/>
      <c r="E312" s="201"/>
      <c r="F312" s="167">
        <f>E312-D312+F311</f>
        <v>0</v>
      </c>
      <c r="G312" s="39"/>
    </row>
    <row r="313" spans="1:7" s="40" customFormat="1">
      <c r="A313" s="118"/>
      <c r="B313" s="36" t="s">
        <v>15</v>
      </c>
      <c r="C313" s="37"/>
      <c r="D313" s="168">
        <f>SUM(D309:D312)</f>
        <v>0</v>
      </c>
      <c r="E313" s="169">
        <f>SUM(E309:E312)</f>
        <v>0</v>
      </c>
      <c r="F313" s="167"/>
      <c r="G313" s="39"/>
    </row>
    <row r="314" spans="1:7" s="40" customFormat="1">
      <c r="A314" s="33"/>
      <c r="B314" s="34"/>
      <c r="C314" s="8"/>
      <c r="D314" s="171"/>
      <c r="E314" s="172"/>
      <c r="F314" s="175"/>
      <c r="G314" s="39"/>
    </row>
    <row r="315" spans="1:7" s="40" customFormat="1">
      <c r="A315" s="33"/>
      <c r="B315" s="34"/>
      <c r="C315" s="8"/>
      <c r="D315" s="171"/>
      <c r="E315" s="172"/>
      <c r="F315" s="175"/>
      <c r="G315" s="39"/>
    </row>
    <row r="316" spans="1:7" ht="18" customHeight="1">
      <c r="A316" s="120">
        <f>'Chart of Accounts'!A48</f>
        <v>2051</v>
      </c>
      <c r="B316" s="120" t="str">
        <f>'Chart of Accounts'!B48</f>
        <v>Support of Missionaries</v>
      </c>
      <c r="C316" s="8"/>
      <c r="D316" s="171"/>
      <c r="E316" s="172"/>
      <c r="F316" s="175"/>
    </row>
    <row r="317" spans="1:7" s="1" customFormat="1" ht="18" customHeight="1">
      <c r="A317" s="121"/>
      <c r="B317" s="86" t="s">
        <v>14</v>
      </c>
      <c r="C317" s="27"/>
      <c r="D317" s="176"/>
      <c r="E317" s="177"/>
      <c r="F317" s="178">
        <f>F312</f>
        <v>0</v>
      </c>
      <c r="G317" s="4"/>
    </row>
    <row r="318" spans="1:7" s="1" customFormat="1" ht="12.75" customHeight="1">
      <c r="A318" s="211"/>
      <c r="B318" s="203"/>
      <c r="C318" s="199"/>
      <c r="D318" s="200"/>
      <c r="E318" s="204"/>
      <c r="F318" s="167">
        <f>E318-D318+F317</f>
        <v>0</v>
      </c>
      <c r="G318" s="4"/>
    </row>
    <row r="319" spans="1:7" s="1" customFormat="1" ht="12.75" customHeight="1">
      <c r="A319" s="211"/>
      <c r="B319" s="203"/>
      <c r="C319" s="199"/>
      <c r="D319" s="200"/>
      <c r="E319" s="204"/>
      <c r="F319" s="167">
        <f>E319-D319+F318</f>
        <v>0</v>
      </c>
      <c r="G319" s="4"/>
    </row>
    <row r="320" spans="1:7">
      <c r="A320" s="211"/>
      <c r="B320" s="203"/>
      <c r="C320" s="199"/>
      <c r="D320" s="200"/>
      <c r="E320" s="201"/>
      <c r="F320" s="167">
        <f>E320-D320+F319</f>
        <v>0</v>
      </c>
    </row>
    <row r="321" spans="1:11">
      <c r="A321" s="211"/>
      <c r="B321" s="203"/>
      <c r="C321" s="199"/>
      <c r="D321" s="200"/>
      <c r="E321" s="201"/>
      <c r="F321" s="167">
        <f>E321-D321+F320</f>
        <v>0</v>
      </c>
    </row>
    <row r="322" spans="1:11" s="13" customFormat="1">
      <c r="A322" s="122"/>
      <c r="B322" s="36" t="s">
        <v>15</v>
      </c>
      <c r="C322" s="37"/>
      <c r="D322" s="168">
        <f>SUM(D318:D321)</f>
        <v>0</v>
      </c>
      <c r="E322" s="169">
        <f>SUM(E318:E321)</f>
        <v>0</v>
      </c>
      <c r="F322" s="167"/>
      <c r="G322" s="3"/>
    </row>
    <row r="323" spans="1:11" s="13" customFormat="1">
      <c r="A323" s="33"/>
      <c r="B323" s="34"/>
      <c r="C323" s="8"/>
      <c r="D323" s="171"/>
      <c r="E323" s="172"/>
      <c r="F323" s="175"/>
      <c r="G323" s="3"/>
    </row>
    <row r="324" spans="1:11" s="40" customFormat="1" ht="15.75">
      <c r="A324" s="33"/>
      <c r="B324" s="38"/>
      <c r="C324" s="32"/>
      <c r="D324" s="171"/>
      <c r="E324" s="172"/>
      <c r="F324" s="172"/>
      <c r="G324" s="39"/>
    </row>
    <row r="325" spans="1:11" ht="18" customHeight="1">
      <c r="A325" s="295">
        <f>'Chart of Accounts'!A50</f>
        <v>2061</v>
      </c>
      <c r="B325" s="295" t="str">
        <f>'Chart of Accounts'!B50</f>
        <v>Miscellaneous</v>
      </c>
      <c r="C325" s="8"/>
      <c r="D325" s="171"/>
      <c r="E325" s="172"/>
      <c r="F325" s="175"/>
    </row>
    <row r="326" spans="1:11" s="1" customFormat="1" ht="18" customHeight="1">
      <c r="A326" s="296"/>
      <c r="B326" s="86" t="s">
        <v>14</v>
      </c>
      <c r="C326" s="27"/>
      <c r="D326" s="176"/>
      <c r="E326" s="177"/>
      <c r="F326" s="178">
        <f>F321</f>
        <v>0</v>
      </c>
      <c r="G326" s="4"/>
    </row>
    <row r="327" spans="1:11" s="1" customFormat="1" ht="12.75" customHeight="1">
      <c r="A327" s="297"/>
      <c r="B327" s="203"/>
      <c r="C327" s="199"/>
      <c r="D327" s="200"/>
      <c r="E327" s="204"/>
      <c r="F327" s="167">
        <f>E327-D327+F326</f>
        <v>0</v>
      </c>
      <c r="G327" s="4"/>
    </row>
    <row r="328" spans="1:11" s="1" customFormat="1" ht="12.75" customHeight="1">
      <c r="A328" s="297"/>
      <c r="B328" s="203"/>
      <c r="C328" s="199"/>
      <c r="D328" s="200"/>
      <c r="E328" s="204"/>
      <c r="F328" s="167">
        <f>E328-D328+F327</f>
        <v>0</v>
      </c>
      <c r="G328" s="4"/>
    </row>
    <row r="329" spans="1:11" ht="12.75" customHeight="1">
      <c r="A329" s="297"/>
      <c r="B329" s="203"/>
      <c r="C329" s="199"/>
      <c r="D329" s="200"/>
      <c r="E329" s="201"/>
      <c r="F329" s="167">
        <f>E329-D329+F328</f>
        <v>0</v>
      </c>
      <c r="K329" s="246"/>
    </row>
    <row r="330" spans="1:11" ht="12.75" customHeight="1">
      <c r="A330" s="297"/>
      <c r="B330" s="203"/>
      <c r="C330" s="199"/>
      <c r="D330" s="200"/>
      <c r="E330" s="201"/>
      <c r="F330" s="167">
        <f>E330-D330+F329</f>
        <v>0</v>
      </c>
    </row>
    <row r="331" spans="1:11" s="13" customFormat="1">
      <c r="A331" s="298"/>
      <c r="B331" s="36" t="s">
        <v>15</v>
      </c>
      <c r="C331" s="37"/>
      <c r="D331" s="168">
        <f>SUM(D327:D330)</f>
        <v>0</v>
      </c>
      <c r="E331" s="169">
        <f>SUM(E327:E330)</f>
        <v>0</v>
      </c>
      <c r="F331" s="167"/>
      <c r="G331" s="3"/>
    </row>
    <row r="332" spans="1:11" s="13" customFormat="1">
      <c r="A332" s="33"/>
      <c r="B332" s="34"/>
      <c r="C332" s="8"/>
      <c r="D332" s="171"/>
      <c r="E332" s="172"/>
      <c r="F332" s="175"/>
      <c r="G332" s="3"/>
    </row>
    <row r="333" spans="1:11" s="13" customFormat="1">
      <c r="A333" s="33"/>
      <c r="B333" s="34"/>
      <c r="C333" s="8"/>
      <c r="D333" s="171"/>
      <c r="E333" s="172"/>
      <c r="F333" s="175"/>
      <c r="G333" s="3"/>
    </row>
    <row r="334" spans="1:11" s="13" customFormat="1" ht="15.75">
      <c r="A334" s="295">
        <f>'Chart of Accounts'!A51</f>
        <v>2071</v>
      </c>
      <c r="B334" s="295" t="str">
        <f>'Chart of Accounts'!B51</f>
        <v>Unassigned</v>
      </c>
      <c r="C334" s="8"/>
      <c r="D334" s="171"/>
      <c r="E334" s="172"/>
      <c r="F334" s="175"/>
      <c r="G334" s="3"/>
    </row>
    <row r="335" spans="1:11" s="13" customFormat="1">
      <c r="A335" s="296"/>
      <c r="B335" s="86" t="s">
        <v>14</v>
      </c>
      <c r="C335" s="27"/>
      <c r="D335" s="176"/>
      <c r="E335" s="177"/>
      <c r="F335" s="178">
        <f>F330</f>
        <v>0</v>
      </c>
      <c r="G335" s="3"/>
    </row>
    <row r="336" spans="1:11" s="13" customFormat="1">
      <c r="A336" s="297"/>
      <c r="B336" s="203"/>
      <c r="C336" s="199"/>
      <c r="D336" s="200"/>
      <c r="E336" s="204"/>
      <c r="F336" s="167">
        <f>E336-D336+F335</f>
        <v>0</v>
      </c>
      <c r="G336" s="3"/>
    </row>
    <row r="337" spans="1:7" s="13" customFormat="1">
      <c r="A337" s="297"/>
      <c r="B337" s="203"/>
      <c r="C337" s="199"/>
      <c r="D337" s="200"/>
      <c r="E337" s="204"/>
      <c r="F337" s="167">
        <f>E337-D337+F336</f>
        <v>0</v>
      </c>
      <c r="G337" s="3"/>
    </row>
    <row r="338" spans="1:7" s="13" customFormat="1">
      <c r="A338" s="297"/>
      <c r="B338" s="203"/>
      <c r="C338" s="199"/>
      <c r="D338" s="200"/>
      <c r="E338" s="201"/>
      <c r="F338" s="167">
        <f>E338-D338+F337</f>
        <v>0</v>
      </c>
      <c r="G338" s="3"/>
    </row>
    <row r="339" spans="1:7" s="13" customFormat="1">
      <c r="A339" s="297"/>
      <c r="B339" s="203"/>
      <c r="C339" s="199"/>
      <c r="D339" s="200"/>
      <c r="E339" s="201"/>
      <c r="F339" s="167">
        <f>E339-D339+F338</f>
        <v>0</v>
      </c>
      <c r="G339" s="3"/>
    </row>
    <row r="340" spans="1:7" s="13" customFormat="1">
      <c r="A340" s="298"/>
      <c r="B340" s="36" t="s">
        <v>15</v>
      </c>
      <c r="C340" s="37"/>
      <c r="D340" s="168">
        <f>SUM(D336:D339)</f>
        <v>0</v>
      </c>
      <c r="E340" s="169">
        <f>SUM(E336:E339)</f>
        <v>0</v>
      </c>
      <c r="F340" s="167"/>
      <c r="G340" s="3"/>
    </row>
    <row r="341" spans="1:7" s="13" customFormat="1">
      <c r="A341" s="33"/>
      <c r="B341" s="34"/>
      <c r="C341" s="8"/>
      <c r="D341" s="171"/>
      <c r="E341" s="172"/>
      <c r="F341" s="175"/>
      <c r="G341" s="3"/>
    </row>
    <row r="342" spans="1:7">
      <c r="A342" s="90"/>
      <c r="B342" s="5"/>
      <c r="C342" s="8"/>
      <c r="D342" s="173"/>
      <c r="E342" s="174"/>
      <c r="F342" s="175"/>
    </row>
    <row r="343" spans="1:7" ht="15">
      <c r="A343" s="90"/>
      <c r="B343" s="44" t="s">
        <v>16</v>
      </c>
      <c r="C343" s="41"/>
      <c r="D343" s="179" t="s">
        <v>78</v>
      </c>
      <c r="E343" s="170" t="s">
        <v>79</v>
      </c>
      <c r="F343" s="180">
        <f>F10</f>
        <v>0</v>
      </c>
    </row>
    <row r="344" spans="1:7" s="1" customFormat="1" ht="18" customHeight="1">
      <c r="A344" s="91"/>
      <c r="B344" s="44" t="s">
        <v>80</v>
      </c>
      <c r="C344" s="43"/>
      <c r="D344" s="181">
        <f>D16+D25+D34+D43+D52+D61+D70+D79+D88+D97+D106+D115+D124+D133+D142+D151+D160+D169+D178+D187+D196+D205+D214+D223+D232+D241+D250+D259+D268+D277+D286+D295+D304+D313+D322+D331</f>
        <v>0</v>
      </c>
      <c r="E344" s="181">
        <f>E16+E25+E34+E43+E52+E61+E70+E79+E88+E97+E106+E115+E124+E133+E142+E151+E160+E169+E178+E187+E196+E205+E214+E223+E232+E241+E250+E259+E268+E277+E286+E295+E304+E313+E322+E331</f>
        <v>0</v>
      </c>
      <c r="F344" s="182"/>
      <c r="G344" s="4"/>
    </row>
    <row r="345" spans="1:7" s="1" customFormat="1" ht="17.25" customHeight="1">
      <c r="A345" s="91"/>
      <c r="B345" s="44"/>
      <c r="C345" s="43"/>
      <c r="D345" s="181"/>
      <c r="E345" s="180"/>
      <c r="F345" s="182"/>
      <c r="G345" s="4"/>
    </row>
    <row r="346" spans="1:7" s="1" customFormat="1" ht="17.25" customHeight="1">
      <c r="A346" s="91"/>
      <c r="B346" s="44" t="s">
        <v>17</v>
      </c>
      <c r="C346" s="43"/>
      <c r="D346" s="183"/>
      <c r="E346" s="166"/>
      <c r="F346" s="184">
        <f>F343-D344+E344</f>
        <v>0</v>
      </c>
      <c r="G346" s="4"/>
    </row>
    <row r="347" spans="1:7" s="1" customFormat="1" ht="17.25" customHeight="1">
      <c r="A347" s="2"/>
      <c r="B347" s="2"/>
      <c r="C347" s="4"/>
      <c r="D347" s="2"/>
      <c r="E347" s="2"/>
      <c r="F347" s="2"/>
      <c r="G347" s="4"/>
    </row>
    <row r="348" spans="1:7" s="1" customFormat="1" ht="17.25" customHeight="1">
      <c r="A348"/>
      <c r="B348"/>
      <c r="D348"/>
      <c r="E348" s="6"/>
      <c r="F348"/>
      <c r="G348" s="4"/>
    </row>
    <row r="349" spans="1:7" s="1" customFormat="1" ht="17.25" customHeight="1">
      <c r="A349"/>
      <c r="B349"/>
      <c r="D349"/>
      <c r="E349"/>
      <c r="F349" s="7"/>
      <c r="G349" s="4"/>
    </row>
    <row r="350" spans="1:7" s="1" customFormat="1" ht="17.25" customHeight="1">
      <c r="A350"/>
      <c r="B350"/>
      <c r="D350"/>
      <c r="E350"/>
      <c r="F350"/>
      <c r="G350" s="4"/>
    </row>
    <row r="351" spans="1:7" s="1" customFormat="1" ht="17.25" customHeight="1">
      <c r="G351" s="4"/>
    </row>
    <row r="352" spans="1:7" s="1" customFormat="1" ht="17.25" customHeight="1">
      <c r="G352" s="4"/>
    </row>
    <row r="353" spans="7:7" s="1" customFormat="1" ht="17.25" customHeight="1">
      <c r="G353" s="4"/>
    </row>
    <row r="354" spans="7:7" s="1" customFormat="1" ht="17.25" customHeight="1">
      <c r="G354" s="4"/>
    </row>
    <row r="355" spans="7:7" s="1" customFormat="1" ht="17.25" customHeight="1">
      <c r="G355" s="4"/>
    </row>
    <row r="356" spans="7:7" s="1" customFormat="1" ht="17.25" customHeight="1">
      <c r="G356" s="4"/>
    </row>
    <row r="357" spans="7:7" s="1" customFormat="1" ht="17.25" customHeight="1">
      <c r="G357" s="4"/>
    </row>
    <row r="358" spans="7:7" s="1" customFormat="1" ht="17.25" customHeight="1">
      <c r="G358" s="4"/>
    </row>
    <row r="359" spans="7:7" s="1" customFormat="1" ht="17.25" customHeight="1">
      <c r="G359" s="4"/>
    </row>
    <row r="360" spans="7:7" s="1" customFormat="1" ht="17.25" customHeight="1">
      <c r="G360" s="4"/>
    </row>
    <row r="361" spans="7:7" s="1" customFormat="1" ht="17.25" customHeight="1">
      <c r="G361" s="4"/>
    </row>
    <row r="362" spans="7:7" s="1" customFormat="1" ht="17.25" customHeight="1">
      <c r="G362" s="4"/>
    </row>
    <row r="363" spans="7:7" s="1" customFormat="1" ht="17.25" customHeight="1">
      <c r="G363" s="4"/>
    </row>
    <row r="364" spans="7:7" s="1" customFormat="1" ht="17.25" customHeight="1">
      <c r="G364" s="4"/>
    </row>
    <row r="365" spans="7:7" s="1" customFormat="1" ht="17.25" customHeight="1">
      <c r="G365" s="4"/>
    </row>
    <row r="366" spans="7:7" s="1" customFormat="1" ht="17.25" customHeight="1">
      <c r="G366" s="4"/>
    </row>
    <row r="367" spans="7:7" s="1" customFormat="1" ht="17.25" customHeight="1">
      <c r="G367" s="4"/>
    </row>
    <row r="368" spans="7:7" s="1" customFormat="1" ht="17.25" customHeight="1">
      <c r="G368" s="4"/>
    </row>
    <row r="369" spans="7:7" s="1" customFormat="1" ht="17.25" customHeight="1">
      <c r="G369" s="4"/>
    </row>
    <row r="370" spans="7:7" s="1" customFormat="1" ht="17.25" customHeight="1">
      <c r="G370" s="4"/>
    </row>
    <row r="371" spans="7:7" s="1" customFormat="1" ht="17.25" customHeight="1">
      <c r="G371" s="4"/>
    </row>
    <row r="372" spans="7:7" s="1" customFormat="1" ht="17.25" customHeight="1">
      <c r="G372" s="4"/>
    </row>
    <row r="373" spans="7:7" s="1" customFormat="1" ht="17.25" customHeight="1">
      <c r="G373" s="4"/>
    </row>
    <row r="374" spans="7:7" s="1" customFormat="1" ht="17.25" customHeight="1">
      <c r="G374" s="4"/>
    </row>
    <row r="375" spans="7:7" s="1" customFormat="1" ht="17.25" customHeight="1">
      <c r="G375" s="4"/>
    </row>
    <row r="376" spans="7:7" s="1" customFormat="1" ht="17.25" customHeight="1">
      <c r="G376" s="4"/>
    </row>
    <row r="377" spans="7:7" s="1" customFormat="1" ht="17.25" customHeight="1">
      <c r="G377" s="4"/>
    </row>
    <row r="378" spans="7:7" s="1" customFormat="1" ht="17.25" customHeight="1">
      <c r="G378" s="4"/>
    </row>
    <row r="379" spans="7:7" s="1" customFormat="1">
      <c r="G379" s="4"/>
    </row>
    <row r="380" spans="7:7" s="1" customFormat="1">
      <c r="G380" s="4"/>
    </row>
    <row r="381" spans="7:7" s="1" customFormat="1">
      <c r="G381" s="4"/>
    </row>
    <row r="382" spans="7:7" s="1" customFormat="1">
      <c r="G382" s="4"/>
    </row>
    <row r="383" spans="7:7" s="1" customFormat="1">
      <c r="G383" s="4"/>
    </row>
    <row r="384" spans="7:7" s="1" customFormat="1">
      <c r="G384" s="4"/>
    </row>
    <row r="385" spans="7:7" s="1" customFormat="1">
      <c r="G385" s="4"/>
    </row>
  </sheetData>
  <sheetProtection sheet="1" objects="1" scenarios="1"/>
  <mergeCells count="6">
    <mergeCell ref="D9:E9"/>
    <mergeCell ref="A1:F1"/>
    <mergeCell ref="A2:F2"/>
    <mergeCell ref="A3:F3"/>
    <mergeCell ref="A4:F4"/>
    <mergeCell ref="D5:E5"/>
  </mergeCells>
  <printOptions gridLines="1"/>
  <pageMargins left="0.75" right="0.75" top="1" bottom="0.5" header="0.5" footer="0.5"/>
  <pageSetup scale="42" fitToHeight="4"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2"/>
  <sheetViews>
    <sheetView workbookViewId="0">
      <selection activeCell="E7" sqref="E7"/>
    </sheetView>
  </sheetViews>
  <sheetFormatPr defaultRowHeight="12.75"/>
  <cols>
    <col min="1" max="1" width="11.28515625" customWidth="1"/>
    <col min="2" max="2" width="46.140625" customWidth="1"/>
  </cols>
  <sheetData>
    <row r="1" spans="1:2" ht="33.75">
      <c r="A1" s="302" t="s">
        <v>114</v>
      </c>
      <c r="B1" s="302"/>
    </row>
    <row r="2" spans="1:2">
      <c r="A2" s="73"/>
      <c r="B2" s="73"/>
    </row>
    <row r="3" spans="1:2" ht="21" thickBot="1">
      <c r="A3" s="303" t="s">
        <v>76</v>
      </c>
      <c r="B3" s="303"/>
    </row>
    <row r="4" spans="1:2" ht="26.25" thickTop="1">
      <c r="A4" s="74" t="s">
        <v>69</v>
      </c>
      <c r="B4" s="75" t="s">
        <v>70</v>
      </c>
    </row>
    <row r="5" spans="1:2">
      <c r="A5" s="76"/>
      <c r="B5" s="77" t="s">
        <v>71</v>
      </c>
    </row>
    <row r="6" spans="1:2" ht="14.25">
      <c r="A6" s="93">
        <v>1001</v>
      </c>
      <c r="B6" s="94" t="s">
        <v>49</v>
      </c>
    </row>
    <row r="7" spans="1:2" ht="14.25">
      <c r="A7" s="93">
        <v>1002</v>
      </c>
      <c r="B7" s="94" t="s">
        <v>115</v>
      </c>
    </row>
    <row r="8" spans="1:2" ht="14.25">
      <c r="A8" s="93">
        <v>1003</v>
      </c>
      <c r="B8" s="94" t="s">
        <v>116</v>
      </c>
    </row>
    <row r="9" spans="1:2" ht="14.25">
      <c r="A9" s="93">
        <v>1004</v>
      </c>
      <c r="B9" s="94" t="s">
        <v>117</v>
      </c>
    </row>
    <row r="10" spans="1:2" ht="14.25">
      <c r="A10" s="93">
        <v>1005</v>
      </c>
      <c r="B10" s="94" t="s">
        <v>118</v>
      </c>
    </row>
    <row r="11" spans="1:2" ht="14.25">
      <c r="A11" s="93">
        <v>1006</v>
      </c>
      <c r="B11" s="94" t="s">
        <v>50</v>
      </c>
    </row>
    <row r="12" spans="1:2" ht="14.25">
      <c r="A12" s="93">
        <v>1007</v>
      </c>
      <c r="B12" s="94" t="s">
        <v>51</v>
      </c>
    </row>
    <row r="13" spans="1:2" ht="14.25">
      <c r="A13" s="93">
        <v>1008</v>
      </c>
      <c r="B13" s="95" t="s">
        <v>52</v>
      </c>
    </row>
    <row r="14" spans="1:2" ht="14.25">
      <c r="A14" s="93">
        <v>1009</v>
      </c>
      <c r="B14" s="293" t="s">
        <v>100</v>
      </c>
    </row>
    <row r="15" spans="1:2" ht="15">
      <c r="A15" s="93"/>
      <c r="B15" s="80"/>
    </row>
    <row r="16" spans="1:2" ht="15">
      <c r="A16" s="93"/>
      <c r="B16" s="294" t="s">
        <v>53</v>
      </c>
    </row>
    <row r="17" spans="1:2" ht="15">
      <c r="A17" s="93"/>
      <c r="B17" s="289" t="s">
        <v>77</v>
      </c>
    </row>
    <row r="18" spans="1:2" ht="14.25">
      <c r="A18" s="93">
        <v>2001</v>
      </c>
      <c r="B18" s="94" t="s">
        <v>54</v>
      </c>
    </row>
    <row r="19" spans="1:2" ht="14.25">
      <c r="A19" s="93">
        <v>2002</v>
      </c>
      <c r="B19" s="94" t="s">
        <v>55</v>
      </c>
    </row>
    <row r="20" spans="1:2" ht="14.25">
      <c r="A20" s="93">
        <v>2003</v>
      </c>
      <c r="B20" s="94" t="s">
        <v>56</v>
      </c>
    </row>
    <row r="21" spans="1:2" ht="14.25">
      <c r="A21" s="93">
        <v>2004</v>
      </c>
      <c r="B21" s="94" t="s">
        <v>68</v>
      </c>
    </row>
    <row r="22" spans="1:2" ht="14.25">
      <c r="A22" s="93">
        <v>2005</v>
      </c>
      <c r="B22" s="94" t="s">
        <v>57</v>
      </c>
    </row>
    <row r="23" spans="1:2" ht="14.25">
      <c r="A23" s="93">
        <v>2006</v>
      </c>
      <c r="B23" s="94" t="s">
        <v>58</v>
      </c>
    </row>
    <row r="24" spans="1:2" ht="14.25">
      <c r="A24" s="93">
        <v>2007</v>
      </c>
      <c r="B24" s="94" t="s">
        <v>59</v>
      </c>
    </row>
    <row r="25" spans="1:2" ht="14.25">
      <c r="A25" s="93">
        <v>2008</v>
      </c>
      <c r="B25" s="94" t="s">
        <v>60</v>
      </c>
    </row>
    <row r="26" spans="1:2" ht="14.25">
      <c r="A26" s="93">
        <v>2009</v>
      </c>
      <c r="B26" s="94" t="s">
        <v>61</v>
      </c>
    </row>
    <row r="27" spans="1:2" ht="15">
      <c r="A27" s="93"/>
      <c r="B27" s="288" t="s">
        <v>103</v>
      </c>
    </row>
    <row r="28" spans="1:2" ht="14.25">
      <c r="A28" s="93">
        <v>2011</v>
      </c>
      <c r="B28" s="94" t="s">
        <v>101</v>
      </c>
    </row>
    <row r="29" spans="1:2" ht="14.25">
      <c r="A29" s="93">
        <v>2012</v>
      </c>
      <c r="B29" s="94" t="s">
        <v>102</v>
      </c>
    </row>
    <row r="30" spans="1:2" ht="14.25">
      <c r="A30" s="93">
        <v>2013</v>
      </c>
      <c r="B30" s="94" t="s">
        <v>100</v>
      </c>
    </row>
    <row r="31" spans="1:2" ht="15">
      <c r="A31" s="93"/>
      <c r="B31" s="288" t="s">
        <v>104</v>
      </c>
    </row>
    <row r="32" spans="1:2" ht="14.25">
      <c r="A32" s="93">
        <v>2021</v>
      </c>
      <c r="B32" s="94" t="s">
        <v>105</v>
      </c>
    </row>
    <row r="33" spans="1:2" ht="14.25">
      <c r="A33" s="93">
        <v>2022</v>
      </c>
      <c r="B33" s="94" t="s">
        <v>106</v>
      </c>
    </row>
    <row r="34" spans="1:2" ht="14.25">
      <c r="A34" s="93">
        <v>2023</v>
      </c>
      <c r="B34" s="94" t="s">
        <v>62</v>
      </c>
    </row>
    <row r="35" spans="1:2" ht="14.25">
      <c r="A35" s="93">
        <v>2024</v>
      </c>
      <c r="B35" s="94" t="s">
        <v>63</v>
      </c>
    </row>
    <row r="36" spans="1:2" ht="14.25">
      <c r="A36" s="93">
        <v>2025</v>
      </c>
      <c r="B36" s="94" t="s">
        <v>64</v>
      </c>
    </row>
    <row r="37" spans="1:2" ht="14.25">
      <c r="A37" s="93">
        <v>2026</v>
      </c>
      <c r="B37" s="94" t="s">
        <v>65</v>
      </c>
    </row>
    <row r="38" spans="1:2" ht="14.25">
      <c r="A38" s="93">
        <v>2027</v>
      </c>
      <c r="B38" s="95" t="s">
        <v>107</v>
      </c>
    </row>
    <row r="39" spans="1:2" ht="15">
      <c r="A39" s="93"/>
      <c r="B39" s="288" t="s">
        <v>66</v>
      </c>
    </row>
    <row r="40" spans="1:2" ht="14.25">
      <c r="A40" s="93">
        <v>2031</v>
      </c>
      <c r="B40" s="95" t="s">
        <v>108</v>
      </c>
    </row>
    <row r="41" spans="1:2" ht="14.25">
      <c r="A41" s="93">
        <v>2032</v>
      </c>
      <c r="B41" s="94" t="s">
        <v>67</v>
      </c>
    </row>
    <row r="42" spans="1:2" ht="15">
      <c r="A42" s="93"/>
      <c r="B42" s="288" t="s">
        <v>109</v>
      </c>
    </row>
    <row r="43" spans="1:2" ht="14.25">
      <c r="A43" s="93">
        <v>2041</v>
      </c>
      <c r="B43" s="94" t="s">
        <v>73</v>
      </c>
    </row>
    <row r="44" spans="1:2" ht="14.25">
      <c r="A44" s="93">
        <v>2042</v>
      </c>
      <c r="B44" s="94" t="s">
        <v>72</v>
      </c>
    </row>
    <row r="45" spans="1:2" ht="14.25">
      <c r="A45" s="93">
        <v>2043</v>
      </c>
      <c r="B45" s="94" t="s">
        <v>74</v>
      </c>
    </row>
    <row r="46" spans="1:2" ht="14.25">
      <c r="A46" s="93">
        <v>2044</v>
      </c>
      <c r="B46" s="95" t="s">
        <v>110</v>
      </c>
    </row>
    <row r="47" spans="1:2" ht="15">
      <c r="A47" s="93"/>
      <c r="B47" s="96" t="s">
        <v>75</v>
      </c>
    </row>
    <row r="48" spans="1:2" ht="14.25">
      <c r="A48" s="93">
        <v>2051</v>
      </c>
      <c r="B48" s="95" t="s">
        <v>111</v>
      </c>
    </row>
    <row r="49" spans="1:2" ht="15">
      <c r="A49" s="93"/>
      <c r="B49" s="96" t="s">
        <v>112</v>
      </c>
    </row>
    <row r="50" spans="1:2" ht="14.25">
      <c r="A50" s="93">
        <v>2061</v>
      </c>
      <c r="B50" s="95" t="s">
        <v>113</v>
      </c>
    </row>
    <row r="51" spans="1:2" ht="15" thickBot="1">
      <c r="A51" s="97">
        <v>2071</v>
      </c>
      <c r="B51" s="98" t="s">
        <v>100</v>
      </c>
    </row>
    <row r="52" spans="1:2" ht="13.5" thickTop="1"/>
  </sheetData>
  <mergeCells count="2">
    <mergeCell ref="A1:B1"/>
    <mergeCell ref="A3:B3"/>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499984740745262"/>
    <pageSetUpPr fitToPage="1"/>
  </sheetPr>
  <dimension ref="A1:G60"/>
  <sheetViews>
    <sheetView zoomScaleNormal="100" workbookViewId="0">
      <selection activeCell="E23" sqref="E23"/>
    </sheetView>
  </sheetViews>
  <sheetFormatPr defaultRowHeight="12.75"/>
  <cols>
    <col min="1" max="1" width="4.42578125" customWidth="1"/>
    <col min="2" max="2" width="11.140625" customWidth="1"/>
    <col min="3" max="3" width="35.85546875" customWidth="1"/>
    <col min="4" max="4" width="3" customWidth="1"/>
    <col min="5" max="5" width="15.28515625" customWidth="1"/>
    <col min="6" max="6" width="3" customWidth="1"/>
    <col min="7" max="7" width="19.7109375" customWidth="1"/>
  </cols>
  <sheetData>
    <row r="1" spans="1:7">
      <c r="A1" s="72"/>
      <c r="B1" s="72"/>
      <c r="C1" s="72"/>
      <c r="D1" s="72"/>
      <c r="E1" s="72"/>
      <c r="F1" s="72"/>
      <c r="G1" s="72"/>
    </row>
    <row r="2" spans="1:7" ht="22.5">
      <c r="A2" s="304" t="str">
        <f>'Chart of Accounts'!A1:B1</f>
        <v>Name</v>
      </c>
      <c r="B2" s="304"/>
      <c r="C2" s="304"/>
      <c r="D2" s="304"/>
      <c r="E2" s="304"/>
      <c r="F2" s="304"/>
      <c r="G2" s="304"/>
    </row>
    <row r="3" spans="1:7" ht="20.25">
      <c r="A3" s="305" t="s">
        <v>23</v>
      </c>
      <c r="B3" s="305"/>
      <c r="C3" s="305"/>
      <c r="D3" s="305"/>
      <c r="E3" s="305"/>
      <c r="F3" s="305"/>
      <c r="G3" s="305"/>
    </row>
    <row r="4" spans="1:7" ht="18">
      <c r="A4" s="306" t="s">
        <v>86</v>
      </c>
      <c r="B4" s="306"/>
      <c r="C4" s="306"/>
      <c r="D4" s="306"/>
      <c r="E4" s="306"/>
      <c r="F4" s="306"/>
      <c r="G4" s="306"/>
    </row>
    <row r="5" spans="1:7" ht="13.5" thickBot="1">
      <c r="A5" s="72"/>
      <c r="B5" s="72"/>
      <c r="C5" s="72"/>
      <c r="D5" s="72"/>
      <c r="E5" s="72"/>
      <c r="F5" s="72"/>
      <c r="G5" s="72"/>
    </row>
    <row r="6" spans="1:7" ht="13.5" thickTop="1">
      <c r="A6" s="124"/>
      <c r="B6" s="125"/>
      <c r="C6" s="125"/>
      <c r="D6" s="125"/>
      <c r="E6" s="125"/>
      <c r="F6" s="125"/>
      <c r="G6" s="126"/>
    </row>
    <row r="7" spans="1:7" ht="13.5" thickBot="1">
      <c r="A7" s="127"/>
      <c r="B7" s="2"/>
      <c r="C7" s="2"/>
      <c r="D7" s="2"/>
      <c r="E7" s="2"/>
      <c r="F7" s="2"/>
      <c r="G7" s="128"/>
    </row>
    <row r="8" spans="1:7" ht="19.5" thickTop="1" thickBot="1">
      <c r="A8" s="127"/>
      <c r="B8" s="129" t="s">
        <v>25</v>
      </c>
      <c r="C8" s="130"/>
      <c r="D8" s="130"/>
      <c r="E8" s="131"/>
      <c r="F8" s="2"/>
      <c r="G8" s="186">
        <f>'P&amp;L June (2)'!G55</f>
        <v>0</v>
      </c>
    </row>
    <row r="9" spans="1:7" ht="18.75" thickTop="1">
      <c r="A9" s="127"/>
      <c r="B9" s="2"/>
      <c r="C9" s="130"/>
      <c r="D9" s="130"/>
      <c r="E9" s="132"/>
      <c r="F9" s="2"/>
      <c r="G9" s="128"/>
    </row>
    <row r="10" spans="1:7" ht="18">
      <c r="A10" s="78"/>
      <c r="B10" s="138" t="s">
        <v>0</v>
      </c>
      <c r="C10" s="139"/>
      <c r="D10" s="138"/>
      <c r="E10" s="140"/>
      <c r="F10" s="139"/>
      <c r="G10" s="79"/>
    </row>
    <row r="11" spans="1:7" ht="14.25">
      <c r="A11" s="78"/>
      <c r="B11" s="141">
        <f>'Chart of Accounts'!A6</f>
        <v>1001</v>
      </c>
      <c r="C11" s="141" t="str">
        <f>'Chart of Accounts'!B6</f>
        <v>Offering / Tithe</v>
      </c>
      <c r="D11" s="142"/>
      <c r="E11" s="143">
        <f>'GL-July (2)'!E16-'GL-July (2)'!D16</f>
        <v>0</v>
      </c>
      <c r="F11" s="142"/>
      <c r="G11" s="94"/>
    </row>
    <row r="12" spans="1:7" ht="14.25">
      <c r="A12" s="78"/>
      <c r="B12" s="141">
        <f>'Chart of Accounts'!A7</f>
        <v>1002</v>
      </c>
      <c r="C12" s="141" t="str">
        <f>'Chart of Accounts'!B7</f>
        <v>ABC Missions Support</v>
      </c>
      <c r="D12" s="142"/>
      <c r="E12" s="143">
        <f>'GL-July (2)'!E25-'GL-July (2)'!D25</f>
        <v>0</v>
      </c>
      <c r="F12" s="142"/>
      <c r="G12" s="94"/>
    </row>
    <row r="13" spans="1:7" ht="14.25">
      <c r="A13" s="78"/>
      <c r="B13" s="141">
        <f>'Chart of Accounts'!A8</f>
        <v>1003</v>
      </c>
      <c r="C13" s="141" t="str">
        <f>'Chart of Accounts'!B8</f>
        <v>XYZ Missions Support</v>
      </c>
      <c r="D13" s="142"/>
      <c r="E13" s="143">
        <f>'GL-July (2)'!E34-'GL-July (2)'!D34</f>
        <v>0</v>
      </c>
      <c r="F13" s="142"/>
      <c r="G13" s="94"/>
    </row>
    <row r="14" spans="1:7" ht="14.25">
      <c r="A14" s="78"/>
      <c r="B14" s="141">
        <f>'Chart of Accounts'!A9</f>
        <v>1004</v>
      </c>
      <c r="C14" s="141" t="str">
        <f>'Chart of Accounts'!B9</f>
        <v>TLC  Support</v>
      </c>
      <c r="D14" s="142"/>
      <c r="E14" s="143">
        <f>'GL-July (2)'!E43-'GL-July (2)'!D43</f>
        <v>0</v>
      </c>
      <c r="F14" s="142"/>
      <c r="G14" s="94"/>
    </row>
    <row r="15" spans="1:7" ht="14.25">
      <c r="A15" s="78"/>
      <c r="B15" s="141">
        <f>'Chart of Accounts'!A10</f>
        <v>1005</v>
      </c>
      <c r="C15" s="141" t="str">
        <f>'Chart of Accounts'!B10</f>
        <v>MMM Support</v>
      </c>
      <c r="D15" s="142"/>
      <c r="E15" s="143">
        <f>'GL-July (2)'!E52-'GL-July (2)'!D52</f>
        <v>0</v>
      </c>
      <c r="F15" s="142"/>
      <c r="G15" s="94"/>
    </row>
    <row r="16" spans="1:7" ht="14.25">
      <c r="A16" s="78"/>
      <c r="B16" s="141">
        <f>'Chart of Accounts'!A11</f>
        <v>1006</v>
      </c>
      <c r="C16" s="141" t="str">
        <f>'Chart of Accounts'!B11</f>
        <v>Fundraising</v>
      </c>
      <c r="D16" s="142"/>
      <c r="E16" s="143">
        <f>'GL-July (2)'!E61-'GL-July (2)'!D61</f>
        <v>0</v>
      </c>
      <c r="F16" s="142"/>
      <c r="G16" s="94"/>
    </row>
    <row r="17" spans="1:7" ht="14.25">
      <c r="A17" s="78"/>
      <c r="B17" s="141">
        <f>'Chart of Accounts'!A12</f>
        <v>1007</v>
      </c>
      <c r="C17" s="141" t="str">
        <f>'Chart of Accounts'!B12</f>
        <v>Additional Support</v>
      </c>
      <c r="D17" s="142"/>
      <c r="E17" s="143">
        <f>'GL-July (2)'!E70-'GL-July (2)'!D70</f>
        <v>0</v>
      </c>
      <c r="F17" s="142"/>
      <c r="G17" s="94"/>
    </row>
    <row r="18" spans="1:7" ht="14.25">
      <c r="A18" s="78"/>
      <c r="B18" s="141">
        <f>'Chart of Accounts'!A13</f>
        <v>1008</v>
      </c>
      <c r="C18" s="141" t="str">
        <f>'Chart of Accounts'!B13</f>
        <v>Designated Gifts for Vans</v>
      </c>
      <c r="D18" s="142"/>
      <c r="E18" s="143">
        <f>'GL-July (2)'!E79-'GL-July (2)'!D79</f>
        <v>0</v>
      </c>
      <c r="F18" s="142"/>
      <c r="G18" s="94"/>
    </row>
    <row r="19" spans="1:7" ht="14.25">
      <c r="A19" s="78"/>
      <c r="B19" s="141">
        <f>'Chart of Accounts'!A14</f>
        <v>1009</v>
      </c>
      <c r="C19" s="141" t="str">
        <f>'Chart of Accounts'!B14</f>
        <v>Unassigned</v>
      </c>
      <c r="D19" s="142"/>
      <c r="E19" s="143">
        <f>'GL-July (2)'!E88-'GL-July (2)'!D88</f>
        <v>0</v>
      </c>
      <c r="F19" s="142"/>
      <c r="G19" s="94"/>
    </row>
    <row r="20" spans="1:7" ht="15.75">
      <c r="A20" s="78"/>
      <c r="B20" s="144"/>
      <c r="C20" s="145" t="s">
        <v>8</v>
      </c>
      <c r="D20" s="146"/>
      <c r="E20" s="147"/>
      <c r="F20" s="144"/>
      <c r="G20" s="148">
        <f>SUM(E11:E19)</f>
        <v>0</v>
      </c>
    </row>
    <row r="21" spans="1:7" ht="18.75">
      <c r="A21" s="78"/>
      <c r="B21" s="139"/>
      <c r="C21" s="149"/>
      <c r="D21" s="149"/>
      <c r="E21" s="150"/>
      <c r="F21" s="139"/>
      <c r="G21" s="151"/>
    </row>
    <row r="22" spans="1:7" ht="18">
      <c r="A22" s="78"/>
      <c r="B22" s="138" t="s">
        <v>7</v>
      </c>
      <c r="C22" s="139"/>
      <c r="D22" s="138"/>
      <c r="E22" s="140"/>
      <c r="F22" s="139"/>
      <c r="G22" s="151"/>
    </row>
    <row r="23" spans="1:7" ht="14.25">
      <c r="A23" s="78"/>
      <c r="B23" s="142">
        <f>'Chart of Accounts'!A18</f>
        <v>2001</v>
      </c>
      <c r="C23" s="142" t="str">
        <f>'Chart of Accounts'!B18</f>
        <v>Pastor Salary</v>
      </c>
      <c r="D23" s="152"/>
      <c r="E23" s="143">
        <f>'GL-July (2)'!D97-'GL-July (2)'!E97</f>
        <v>0</v>
      </c>
      <c r="F23" s="139"/>
      <c r="G23" s="151"/>
    </row>
    <row r="24" spans="1:7" ht="14.25">
      <c r="A24" s="78"/>
      <c r="B24" s="142">
        <f>'Chart of Accounts'!A19</f>
        <v>2002</v>
      </c>
      <c r="C24" s="142" t="str">
        <f>'Chart of Accounts'!B19</f>
        <v>Pastor Housing</v>
      </c>
      <c r="D24" s="152"/>
      <c r="E24" s="143">
        <f>'GL-July (2)'!D106-'GL-July (2)'!E106</f>
        <v>0</v>
      </c>
      <c r="F24" s="139"/>
      <c r="G24" s="151"/>
    </row>
    <row r="25" spans="1:7" ht="14.25">
      <c r="A25" s="78"/>
      <c r="B25" s="142">
        <f>'Chart of Accounts'!A20</f>
        <v>2003</v>
      </c>
      <c r="C25" s="142" t="str">
        <f>'Chart of Accounts'!B20</f>
        <v>Health Insurance</v>
      </c>
      <c r="D25" s="152"/>
      <c r="E25" s="143">
        <f>'GL-July (2)'!D115-'GL-July (2)'!E9124</f>
        <v>0</v>
      </c>
      <c r="F25" s="139"/>
      <c r="G25" s="151"/>
    </row>
    <row r="26" spans="1:7" ht="14.25">
      <c r="A26" s="78"/>
      <c r="B26" s="142">
        <f>'Chart of Accounts'!A21</f>
        <v>2004</v>
      </c>
      <c r="C26" s="142" t="str">
        <f>'Chart of Accounts'!B21</f>
        <v>Ministry Expenses</v>
      </c>
      <c r="D26" s="152"/>
      <c r="E26" s="143">
        <f>'GL-July (2)'!D124-'GL-July (2)'!E124</f>
        <v>0</v>
      </c>
      <c r="F26" s="139"/>
      <c r="G26" s="151"/>
    </row>
    <row r="27" spans="1:7" ht="14.25">
      <c r="A27" s="78"/>
      <c r="B27" s="142">
        <f>'Chart of Accounts'!A22</f>
        <v>2005</v>
      </c>
      <c r="C27" s="142" t="str">
        <f>'Chart of Accounts'!B22</f>
        <v>Music Staff</v>
      </c>
      <c r="D27" s="152"/>
      <c r="E27" s="143">
        <f>'GL-July (2)'!D133-'GL-July (2)'!E133</f>
        <v>0</v>
      </c>
      <c r="F27" s="139"/>
      <c r="G27" s="151"/>
    </row>
    <row r="28" spans="1:7" ht="14.25">
      <c r="A28" s="78"/>
      <c r="B28" s="142">
        <f>'Chart of Accounts'!A23</f>
        <v>2006</v>
      </c>
      <c r="C28" s="142" t="str">
        <f>'Chart of Accounts'!B23</f>
        <v>Music Materials</v>
      </c>
      <c r="D28" s="152"/>
      <c r="E28" s="143">
        <f>'GL-July (2)'!D142-'GL-July (2)'!E142</f>
        <v>0</v>
      </c>
      <c r="F28" s="139"/>
      <c r="G28" s="151"/>
    </row>
    <row r="29" spans="1:7" ht="14.25">
      <c r="A29" s="78"/>
      <c r="B29" s="142">
        <f>'Chart of Accounts'!A24</f>
        <v>2007</v>
      </c>
      <c r="C29" s="142" t="str">
        <f>'Chart of Accounts'!B24</f>
        <v>Audio Visual Equipment</v>
      </c>
      <c r="D29" s="152"/>
      <c r="E29" s="143">
        <f>'GL-July (2)'!D151-'GL-July (2)'!E151</f>
        <v>0</v>
      </c>
      <c r="F29" s="139"/>
      <c r="G29" s="151"/>
    </row>
    <row r="30" spans="1:7" ht="14.25">
      <c r="A30" s="78"/>
      <c r="B30" s="142">
        <f>'Chart of Accounts'!A25</f>
        <v>2008</v>
      </c>
      <c r="C30" s="142" t="str">
        <f>'Chart of Accounts'!B25</f>
        <v>Christian Education Materials</v>
      </c>
      <c r="D30" s="152"/>
      <c r="E30" s="143">
        <f>'GL-July (2)'!D160-'GL-July (2)'!E160</f>
        <v>0</v>
      </c>
      <c r="F30" s="139"/>
      <c r="G30" s="151"/>
    </row>
    <row r="31" spans="1:7" ht="14.25">
      <c r="A31" s="78"/>
      <c r="B31" s="142">
        <f>'Chart of Accounts'!A26</f>
        <v>2009</v>
      </c>
      <c r="C31" s="142" t="str">
        <f>'Chart of Accounts'!B26</f>
        <v>Books</v>
      </c>
      <c r="D31" s="152"/>
      <c r="E31" s="143">
        <f>'GL-July (2)'!D169-'GL-July (2)'!E169</f>
        <v>0</v>
      </c>
      <c r="F31" s="139"/>
      <c r="G31" s="151"/>
    </row>
    <row r="32" spans="1:7" ht="14.25">
      <c r="A32" s="78"/>
      <c r="B32" s="142">
        <f>'Chart of Accounts'!A28</f>
        <v>2011</v>
      </c>
      <c r="C32" s="142" t="str">
        <f>'Chart of Accounts'!B28</f>
        <v>Office Supplies, stationary, postage, misc.</v>
      </c>
      <c r="D32" s="152"/>
      <c r="E32" s="143">
        <f>'GL-July (2)'!D178-'GL-July (2)'!E178</f>
        <v>0</v>
      </c>
      <c r="F32" s="139"/>
      <c r="G32" s="151"/>
    </row>
    <row r="33" spans="1:7" ht="14.25">
      <c r="A33" s="78"/>
      <c r="B33" s="142">
        <f>'Chart of Accounts'!A29</f>
        <v>2012</v>
      </c>
      <c r="C33" s="142" t="str">
        <f>'Chart of Accounts'!B29</f>
        <v>Computer costs and supplies</v>
      </c>
      <c r="D33" s="152"/>
      <c r="E33" s="143">
        <f>'GL-July (2)'!D187-'GL-July (2)'!E187</f>
        <v>0</v>
      </c>
      <c r="F33" s="139"/>
      <c r="G33" s="151"/>
    </row>
    <row r="34" spans="1:7" ht="14.25">
      <c r="A34" s="78"/>
      <c r="B34" s="142">
        <f>'Chart of Accounts'!A30</f>
        <v>2013</v>
      </c>
      <c r="C34" s="142" t="str">
        <f>'Chart of Accounts'!B30</f>
        <v>Unassigned</v>
      </c>
      <c r="D34" s="152"/>
      <c r="E34" s="143">
        <f>'GL-July (2)'!D196-'GL-July (2)'!E196</f>
        <v>0</v>
      </c>
      <c r="F34" s="139"/>
      <c r="G34" s="151"/>
    </row>
    <row r="35" spans="1:7" ht="14.25">
      <c r="A35" s="78"/>
      <c r="B35" s="142">
        <f>'Chart of Accounts'!A32</f>
        <v>2021</v>
      </c>
      <c r="C35" s="142" t="str">
        <f>'Chart of Accounts'!B32</f>
        <v>Janitorial Supplies and Services</v>
      </c>
      <c r="D35" s="152"/>
      <c r="E35" s="143">
        <f>'GL-July (2)'!D205-'GL-July (2)'!E205</f>
        <v>0</v>
      </c>
      <c r="F35" s="139"/>
      <c r="G35" s="151"/>
    </row>
    <row r="36" spans="1:7" ht="14.25">
      <c r="A36" s="78"/>
      <c r="B36" s="142">
        <f>'Chart of Accounts'!A33</f>
        <v>2022</v>
      </c>
      <c r="C36" s="142" t="str">
        <f>'Chart of Accounts'!B33</f>
        <v>Repair and Maintenance - (Non-Covenant)</v>
      </c>
      <c r="D36" s="152"/>
      <c r="E36" s="143">
        <f>'GL-July (2)'!D214-'GL-July (2)'!E214</f>
        <v>0</v>
      </c>
      <c r="F36" s="139"/>
      <c r="G36" s="151"/>
    </row>
    <row r="37" spans="1:7" ht="14.25">
      <c r="A37" s="78"/>
      <c r="B37" s="142">
        <f>'Chart of Accounts'!A34</f>
        <v>2023</v>
      </c>
      <c r="C37" s="142" t="str">
        <f>'Chart of Accounts'!B34</f>
        <v>Insurance - Liability</v>
      </c>
      <c r="D37" s="152"/>
      <c r="E37" s="143">
        <f>'GL-July (2)'!D223-'GL-July (2)'!E223</f>
        <v>0</v>
      </c>
      <c r="F37" s="139"/>
      <c r="G37" s="151"/>
    </row>
    <row r="38" spans="1:7" ht="14.25">
      <c r="A38" s="78"/>
      <c r="B38" s="142">
        <f>'Chart of Accounts'!A35</f>
        <v>2024</v>
      </c>
      <c r="C38" s="142" t="str">
        <f>'Chart of Accounts'!B35</f>
        <v>Use Agreement (Utilities &amp; Maint. Reserve)</v>
      </c>
      <c r="D38" s="152"/>
      <c r="E38" s="143">
        <f>'GL-July (2)'!D232-'GL-July (2)'!E232</f>
        <v>0</v>
      </c>
      <c r="F38" s="139"/>
      <c r="G38" s="151"/>
    </row>
    <row r="39" spans="1:7" ht="14.25">
      <c r="A39" s="78"/>
      <c r="B39" s="142">
        <f>'Chart of Accounts'!A36</f>
        <v>2025</v>
      </c>
      <c r="C39" s="142" t="str">
        <f>'Chart of Accounts'!B36</f>
        <v>Landscape</v>
      </c>
      <c r="D39" s="152"/>
      <c r="E39" s="143">
        <f>'GL-July (2)'!D241-'GL-July (2)'!E241</f>
        <v>0</v>
      </c>
      <c r="F39" s="139"/>
      <c r="G39" s="151"/>
    </row>
    <row r="40" spans="1:7" ht="14.25">
      <c r="A40" s="78"/>
      <c r="B40" s="142">
        <f>'Chart of Accounts'!A37</f>
        <v>2026</v>
      </c>
      <c r="C40" s="142" t="str">
        <f>'Chart of Accounts'!B37</f>
        <v>A/C Maintenance</v>
      </c>
      <c r="D40" s="152"/>
      <c r="E40" s="143">
        <f>'GL-July (2)'!D250-'GL-July (2)'!E250</f>
        <v>0</v>
      </c>
      <c r="F40" s="139"/>
      <c r="G40" s="151"/>
    </row>
    <row r="41" spans="1:7" ht="14.25">
      <c r="A41" s="78"/>
      <c r="B41" s="142">
        <f>'Chart of Accounts'!A38</f>
        <v>2027</v>
      </c>
      <c r="C41" s="142" t="str">
        <f>'Chart of Accounts'!B38</f>
        <v>PLayground</v>
      </c>
      <c r="D41" s="152"/>
      <c r="E41" s="143">
        <f>'GL-July (2)'!D259-'GL-July (2)'!E259</f>
        <v>0</v>
      </c>
      <c r="F41" s="139"/>
      <c r="G41" s="151"/>
    </row>
    <row r="42" spans="1:7" ht="14.25">
      <c r="A42" s="78"/>
      <c r="B42" s="142">
        <f>'Chart of Accounts'!A40</f>
        <v>2031</v>
      </c>
      <c r="C42" s="142" t="str">
        <f>'Chart of Accounts'!B40</f>
        <v>Food &amp; Entertainment</v>
      </c>
      <c r="D42" s="152"/>
      <c r="E42" s="143">
        <f>'GL-July (2)'!D268-'GL-July (2)'!E268</f>
        <v>0</v>
      </c>
      <c r="F42" s="139"/>
      <c r="G42" s="151"/>
    </row>
    <row r="43" spans="1:7" ht="14.25">
      <c r="A43" s="78"/>
      <c r="B43" s="142">
        <f>'Chart of Accounts'!A41</f>
        <v>2032</v>
      </c>
      <c r="C43" s="142" t="str">
        <f>'Chart of Accounts'!B41</f>
        <v>Soft Goods</v>
      </c>
      <c r="D43" s="152"/>
      <c r="E43" s="143">
        <f>'GL-July (2)'!D277-'GL-July (2)'!E277</f>
        <v>0</v>
      </c>
      <c r="F43" s="139"/>
      <c r="G43" s="151"/>
    </row>
    <row r="44" spans="1:7" ht="14.25">
      <c r="A44" s="78"/>
      <c r="B44" s="142">
        <f>'Chart of Accounts'!A43</f>
        <v>2041</v>
      </c>
      <c r="C44" s="142" t="str">
        <f>'Chart of Accounts'!B43</f>
        <v>Van Insurance</v>
      </c>
      <c r="D44" s="152"/>
      <c r="E44" s="143">
        <f>'GL-July (2)'!D286-'GL-July (2)'!E286</f>
        <v>0</v>
      </c>
      <c r="F44" s="139"/>
      <c r="G44" s="151"/>
    </row>
    <row r="45" spans="1:7" ht="14.25">
      <c r="A45" s="78"/>
      <c r="B45" s="142">
        <f>'Chart of Accounts'!A44</f>
        <v>2042</v>
      </c>
      <c r="C45" s="142" t="str">
        <f>'Chart of Accounts'!B44</f>
        <v>Van Maintenance</v>
      </c>
      <c r="D45" s="152"/>
      <c r="E45" s="143">
        <f>'GL-July (2)'!D295-'GL-July (2)'!E295</f>
        <v>0</v>
      </c>
      <c r="F45" s="139"/>
      <c r="G45" s="151"/>
    </row>
    <row r="46" spans="1:7" ht="14.25">
      <c r="A46" s="78"/>
      <c r="B46" s="142">
        <f>'Chart of Accounts'!A45</f>
        <v>2043</v>
      </c>
      <c r="C46" s="142" t="str">
        <f>'Chart of Accounts'!B45</f>
        <v>Van Gasoline</v>
      </c>
      <c r="D46" s="152"/>
      <c r="E46" s="143">
        <f>'GL-July (2)'!D304-'GL-July (2)'!E304</f>
        <v>0</v>
      </c>
      <c r="F46" s="139"/>
      <c r="G46" s="151"/>
    </row>
    <row r="47" spans="1:7" ht="14.25">
      <c r="A47" s="78"/>
      <c r="B47" s="142">
        <f>'Chart of Accounts'!A46</f>
        <v>2044</v>
      </c>
      <c r="C47" s="142" t="str">
        <f>'Chart of Accounts'!B46</f>
        <v xml:space="preserve">Purchase of Vans </v>
      </c>
      <c r="D47" s="152"/>
      <c r="E47" s="143">
        <f>'GL-July (2)'!D313-'GL-July (2)'!E313</f>
        <v>0</v>
      </c>
      <c r="F47" s="139"/>
      <c r="G47" s="151"/>
    </row>
    <row r="48" spans="1:7" ht="14.25">
      <c r="A48" s="78"/>
      <c r="B48" s="142">
        <f>'Chart of Accounts'!A48</f>
        <v>2051</v>
      </c>
      <c r="C48" s="142" t="str">
        <f>'Chart of Accounts'!B48</f>
        <v>Support of Missionaries</v>
      </c>
      <c r="D48" s="152"/>
      <c r="E48" s="143">
        <f>'GL-July (2)'!D322-'GL-July (2)'!E322</f>
        <v>0</v>
      </c>
      <c r="F48" s="139"/>
      <c r="G48" s="151"/>
    </row>
    <row r="49" spans="1:7" ht="14.25">
      <c r="A49" s="78"/>
      <c r="B49" s="142">
        <f>'Chart of Accounts'!A50</f>
        <v>2061</v>
      </c>
      <c r="C49" s="142" t="str">
        <f>'Chart of Accounts'!B50</f>
        <v>Miscellaneous</v>
      </c>
      <c r="D49" s="152"/>
      <c r="E49" s="143">
        <f>'GL-July (2)'!D331-'GL-July (2)'!E331</f>
        <v>0</v>
      </c>
      <c r="F49" s="139"/>
      <c r="G49" s="151"/>
    </row>
    <row r="50" spans="1:7" ht="14.25">
      <c r="A50" s="78"/>
      <c r="B50" s="142">
        <f>'Chart of Accounts'!A51</f>
        <v>2071</v>
      </c>
      <c r="C50" s="142" t="str">
        <f>'Chart of Accounts'!B51</f>
        <v>Unassigned</v>
      </c>
      <c r="D50" s="152"/>
      <c r="E50" s="143">
        <f>'GL-July (2)'!D340-'GL-July (2)'!E340</f>
        <v>0</v>
      </c>
      <c r="F50" s="139"/>
      <c r="G50" s="151"/>
    </row>
    <row r="51" spans="1:7" ht="15.75">
      <c r="A51" s="78"/>
      <c r="B51" s="144"/>
      <c r="C51" s="145" t="s">
        <v>9</v>
      </c>
      <c r="D51" s="146"/>
      <c r="E51" s="147"/>
      <c r="F51" s="144"/>
      <c r="G51" s="148">
        <f>SUM(E23:E50)</f>
        <v>0</v>
      </c>
    </row>
    <row r="52" spans="1:7" ht="18">
      <c r="A52" s="78"/>
      <c r="B52" s="139"/>
      <c r="C52" s="153"/>
      <c r="D52" s="154"/>
      <c r="E52" s="155"/>
      <c r="F52" s="139"/>
      <c r="G52" s="151"/>
    </row>
    <row r="53" spans="1:7" ht="15.75">
      <c r="A53" s="78"/>
      <c r="B53" s="156" t="s">
        <v>82</v>
      </c>
      <c r="C53" s="157"/>
      <c r="D53" s="158"/>
      <c r="E53" s="159"/>
      <c r="F53" s="157"/>
      <c r="G53" s="160">
        <f>G20-G51</f>
        <v>0</v>
      </c>
    </row>
    <row r="54" spans="1:7" ht="18">
      <c r="A54" s="78"/>
      <c r="B54" s="139"/>
      <c r="C54" s="161"/>
      <c r="D54" s="161"/>
      <c r="E54" s="162"/>
      <c r="F54" s="139"/>
      <c r="G54" s="151"/>
    </row>
    <row r="55" spans="1:7" ht="15.75">
      <c r="A55" s="78"/>
      <c r="B55" s="163" t="s">
        <v>26</v>
      </c>
      <c r="C55" s="163"/>
      <c r="D55" s="163"/>
      <c r="E55" s="164"/>
      <c r="F55" s="163"/>
      <c r="G55" s="165">
        <f>G8+G53</f>
        <v>0</v>
      </c>
    </row>
    <row r="56" spans="1:7" ht="18.75" thickBot="1">
      <c r="A56" s="133"/>
      <c r="B56" s="134"/>
      <c r="C56" s="135"/>
      <c r="D56" s="135"/>
      <c r="E56" s="136"/>
      <c r="F56" s="134"/>
      <c r="G56" s="137"/>
    </row>
    <row r="57" spans="1:7" ht="18.75" thickTop="1">
      <c r="C57" s="16"/>
      <c r="D57" s="16"/>
      <c r="E57" s="18"/>
    </row>
    <row r="58" spans="1:7" ht="18">
      <c r="C58" s="16"/>
      <c r="D58" s="16"/>
      <c r="E58" s="18"/>
    </row>
    <row r="59" spans="1:7" ht="18">
      <c r="C59" s="16"/>
      <c r="D59" s="16"/>
      <c r="E59" s="17"/>
    </row>
    <row r="60" spans="1:7" ht="18">
      <c r="C60" s="15"/>
      <c r="D60" s="16"/>
      <c r="E60" s="12"/>
    </row>
  </sheetData>
  <sheetProtection sheet="1" objects="1" scenarios="1"/>
  <mergeCells count="3">
    <mergeCell ref="A2:G2"/>
    <mergeCell ref="A3:G3"/>
    <mergeCell ref="A4:G4"/>
  </mergeCells>
  <pageMargins left="0.75" right="0.75" top="1" bottom="1" header="0.5" footer="0.5"/>
  <pageSetup scale="78" orientation="portrait" horizontalDpi="4294967293"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pageSetUpPr fitToPage="1"/>
  </sheetPr>
  <dimension ref="A1:G385"/>
  <sheetViews>
    <sheetView zoomScaleNormal="100" workbookViewId="0">
      <selection activeCell="L18" sqref="L18"/>
    </sheetView>
  </sheetViews>
  <sheetFormatPr defaultRowHeight="12.75"/>
  <cols>
    <col min="1" max="1" width="8.140625" bestFit="1" customWidth="1"/>
    <col min="2" max="2" width="32.140625" customWidth="1"/>
    <col min="3" max="3" width="9" style="1" customWidth="1"/>
    <col min="4" max="5" width="15.7109375" customWidth="1"/>
    <col min="6" max="6" width="14.28515625" customWidth="1"/>
    <col min="7" max="7" width="6" style="2" customWidth="1"/>
  </cols>
  <sheetData>
    <row r="1" spans="1:6" ht="23.25">
      <c r="A1" s="317" t="str">
        <f>'Chart of Accounts'!A1:B1</f>
        <v>Name</v>
      </c>
      <c r="B1" s="318"/>
      <c r="C1" s="318"/>
      <c r="D1" s="318"/>
      <c r="E1" s="318"/>
      <c r="F1" s="319"/>
    </row>
    <row r="2" spans="1:6" ht="18">
      <c r="A2" s="320" t="s">
        <v>1</v>
      </c>
      <c r="B2" s="321"/>
      <c r="C2" s="321"/>
      <c r="D2" s="321"/>
      <c r="E2" s="321"/>
      <c r="F2" s="322"/>
    </row>
    <row r="3" spans="1:6" ht="18">
      <c r="A3" s="323" t="s">
        <v>87</v>
      </c>
      <c r="B3" s="324"/>
      <c r="C3" s="324"/>
      <c r="D3" s="324"/>
      <c r="E3" s="324"/>
      <c r="F3" s="325"/>
    </row>
    <row r="4" spans="1:6" ht="18.75" thickBot="1">
      <c r="A4" s="323"/>
      <c r="B4" s="324"/>
      <c r="C4" s="324"/>
      <c r="D4" s="324"/>
      <c r="E4" s="324"/>
      <c r="F4" s="325"/>
    </row>
    <row r="5" spans="1:6" ht="15.75">
      <c r="A5" s="81"/>
      <c r="B5" s="82"/>
      <c r="C5" s="83"/>
      <c r="D5" s="326"/>
      <c r="E5" s="326"/>
      <c r="F5" s="84"/>
    </row>
    <row r="6" spans="1:6" ht="38.25">
      <c r="A6" s="123" t="s">
        <v>81</v>
      </c>
      <c r="B6" s="25" t="s">
        <v>2</v>
      </c>
      <c r="C6" s="25" t="s">
        <v>6</v>
      </c>
      <c r="D6" s="25" t="s">
        <v>3</v>
      </c>
      <c r="E6" s="25" t="s">
        <v>4</v>
      </c>
      <c r="F6" s="25" t="s">
        <v>5</v>
      </c>
    </row>
    <row r="7" spans="1:6" ht="16.5" thickBot="1">
      <c r="A7" s="85"/>
      <c r="B7" s="19"/>
      <c r="C7" s="14"/>
      <c r="D7" s="9" t="s">
        <v>18</v>
      </c>
      <c r="E7" s="9" t="s">
        <v>19</v>
      </c>
      <c r="F7" s="29"/>
    </row>
    <row r="8" spans="1:6" ht="17.25" thickTop="1" thickBot="1">
      <c r="A8" s="25"/>
      <c r="B8" s="19"/>
      <c r="C8" s="14"/>
      <c r="D8" s="9"/>
      <c r="E8" s="10"/>
      <c r="F8" s="119"/>
    </row>
    <row r="9" spans="1:6" ht="16.5" thickTop="1">
      <c r="A9" s="100">
        <f>'Chart of Accounts'!A6</f>
        <v>1001</v>
      </c>
      <c r="B9" s="99" t="str">
        <f>'Chart of Accounts'!B6</f>
        <v>Offering / Tithe</v>
      </c>
      <c r="C9" s="14"/>
      <c r="D9" s="316"/>
      <c r="E9" s="316"/>
      <c r="F9" s="26"/>
    </row>
    <row r="10" spans="1:6">
      <c r="A10" s="30"/>
      <c r="B10" s="86" t="s">
        <v>14</v>
      </c>
      <c r="C10" s="27"/>
      <c r="D10" s="28"/>
      <c r="E10" s="28"/>
      <c r="F10" s="31">
        <f>'GL-Jan'!F346</f>
        <v>0</v>
      </c>
    </row>
    <row r="11" spans="1:6">
      <c r="A11" s="197"/>
      <c r="B11" s="198"/>
      <c r="C11" s="199"/>
      <c r="D11" s="200"/>
      <c r="E11" s="201"/>
      <c r="F11" s="167">
        <f>E11-D11+F10</f>
        <v>0</v>
      </c>
    </row>
    <row r="12" spans="1:6">
      <c r="A12" s="197"/>
      <c r="B12" s="198"/>
      <c r="C12" s="199"/>
      <c r="D12" s="200"/>
      <c r="E12" s="201"/>
      <c r="F12" s="167">
        <f>E12-D12+F11</f>
        <v>0</v>
      </c>
    </row>
    <row r="13" spans="1:6">
      <c r="A13" s="197"/>
      <c r="B13" s="198"/>
      <c r="C13" s="199"/>
      <c r="D13" s="200"/>
      <c r="E13" s="201"/>
      <c r="F13" s="167">
        <f>E13-D13+F12</f>
        <v>0</v>
      </c>
    </row>
    <row r="14" spans="1:6">
      <c r="A14" s="197"/>
      <c r="B14" s="202"/>
      <c r="C14" s="199"/>
      <c r="D14" s="200"/>
      <c r="E14" s="201"/>
      <c r="F14" s="167">
        <f>E14-D14+F13</f>
        <v>0</v>
      </c>
    </row>
    <row r="15" spans="1:6">
      <c r="A15" s="197"/>
      <c r="B15" s="203"/>
      <c r="C15" s="199"/>
      <c r="D15" s="200"/>
      <c r="E15" s="201"/>
      <c r="F15" s="167">
        <f>E15-D15+F14</f>
        <v>0</v>
      </c>
    </row>
    <row r="16" spans="1:6" ht="14.25">
      <c r="A16" s="35"/>
      <c r="B16" s="36" t="s">
        <v>15</v>
      </c>
      <c r="C16" s="37"/>
      <c r="D16" s="168">
        <f>SUM(D11:D15)</f>
        <v>0</v>
      </c>
      <c r="E16" s="169">
        <f>SUM(E11:E15)</f>
        <v>0</v>
      </c>
      <c r="F16" s="170"/>
    </row>
    <row r="17" spans="1:6">
      <c r="A17" s="87"/>
      <c r="B17" s="34"/>
      <c r="C17" s="8"/>
      <c r="D17" s="171"/>
      <c r="E17" s="172"/>
      <c r="F17" s="172"/>
    </row>
    <row r="18" spans="1:6">
      <c r="A18" s="87"/>
      <c r="B18" s="34"/>
      <c r="C18" s="8"/>
      <c r="D18" s="171"/>
      <c r="E18" s="172"/>
      <c r="F18" s="172"/>
    </row>
    <row r="19" spans="1:6" ht="18" customHeight="1">
      <c r="A19" s="105">
        <f>'Chart of Accounts'!A7</f>
        <v>1002</v>
      </c>
      <c r="B19" s="105" t="str">
        <f>'Chart of Accounts'!B7</f>
        <v>ABC Missions Support</v>
      </c>
      <c r="C19" s="8"/>
      <c r="D19" s="173"/>
      <c r="E19" s="174"/>
      <c r="F19" s="175"/>
    </row>
    <row r="20" spans="1:6" ht="18" customHeight="1">
      <c r="A20" s="106"/>
      <c r="B20" s="86" t="s">
        <v>14</v>
      </c>
      <c r="C20" s="27"/>
      <c r="D20" s="176"/>
      <c r="E20" s="177"/>
      <c r="F20" s="178">
        <f>F15</f>
        <v>0</v>
      </c>
    </row>
    <row r="21" spans="1:6">
      <c r="A21" s="197"/>
      <c r="B21" s="203"/>
      <c r="C21" s="199"/>
      <c r="D21" s="200"/>
      <c r="E21" s="201"/>
      <c r="F21" s="167">
        <f>E21-D21+F20</f>
        <v>0</v>
      </c>
    </row>
    <row r="22" spans="1:6">
      <c r="A22" s="197"/>
      <c r="B22" s="203"/>
      <c r="C22" s="199"/>
      <c r="D22" s="200"/>
      <c r="E22" s="201"/>
      <c r="F22" s="167">
        <f>E22-D22+F21</f>
        <v>0</v>
      </c>
    </row>
    <row r="23" spans="1:6">
      <c r="A23" s="197"/>
      <c r="B23" s="203"/>
      <c r="C23" s="199"/>
      <c r="D23" s="200"/>
      <c r="E23" s="201"/>
      <c r="F23" s="167">
        <f>E23-D23+F22</f>
        <v>0</v>
      </c>
    </row>
    <row r="24" spans="1:6">
      <c r="A24" s="197"/>
      <c r="B24" s="203"/>
      <c r="C24" s="199"/>
      <c r="D24" s="200"/>
      <c r="E24" s="201"/>
      <c r="F24" s="167">
        <f>E24-D24+F23</f>
        <v>0</v>
      </c>
    </row>
    <row r="25" spans="1:6">
      <c r="A25" s="107"/>
      <c r="B25" s="36" t="s">
        <v>15</v>
      </c>
      <c r="C25" s="37"/>
      <c r="D25" s="168">
        <f>SUM(D21:D24)</f>
        <v>0</v>
      </c>
      <c r="E25" s="169">
        <f>SUM(E21:E24)</f>
        <v>0</v>
      </c>
      <c r="F25" s="167"/>
    </row>
    <row r="26" spans="1:6" ht="15.75">
      <c r="A26" s="87"/>
      <c r="B26" s="38"/>
      <c r="C26" s="8"/>
      <c r="D26" s="171"/>
      <c r="E26" s="172"/>
      <c r="F26" s="175"/>
    </row>
    <row r="27" spans="1:6" ht="15.75">
      <c r="A27" s="87"/>
      <c r="B27" s="38"/>
      <c r="C27" s="8"/>
      <c r="D27" s="171"/>
      <c r="E27" s="172"/>
      <c r="F27" s="175"/>
    </row>
    <row r="28" spans="1:6" ht="18" customHeight="1">
      <c r="A28" s="105">
        <f>'Chart of Accounts'!A8</f>
        <v>1003</v>
      </c>
      <c r="B28" s="105" t="str">
        <f>'Chart of Accounts'!B8</f>
        <v>XYZ Missions Support</v>
      </c>
      <c r="C28" s="8"/>
      <c r="D28" s="173"/>
      <c r="E28" s="174"/>
      <c r="F28" s="175"/>
    </row>
    <row r="29" spans="1:6" ht="18" customHeight="1">
      <c r="A29" s="106"/>
      <c r="B29" s="86" t="s">
        <v>14</v>
      </c>
      <c r="C29" s="27"/>
      <c r="D29" s="176"/>
      <c r="E29" s="177"/>
      <c r="F29" s="178">
        <f>F24</f>
        <v>0</v>
      </c>
    </row>
    <row r="30" spans="1:6">
      <c r="A30" s="197"/>
      <c r="B30" s="203"/>
      <c r="C30" s="199"/>
      <c r="D30" s="200"/>
      <c r="E30" s="201"/>
      <c r="F30" s="167">
        <f>E30-D30+F29</f>
        <v>0</v>
      </c>
    </row>
    <row r="31" spans="1:6">
      <c r="A31" s="197"/>
      <c r="B31" s="203"/>
      <c r="C31" s="199"/>
      <c r="D31" s="200"/>
      <c r="E31" s="201"/>
      <c r="F31" s="167">
        <f>E31-D31+F30</f>
        <v>0</v>
      </c>
    </row>
    <row r="32" spans="1:6">
      <c r="A32" s="197"/>
      <c r="B32" s="203"/>
      <c r="C32" s="199"/>
      <c r="D32" s="200"/>
      <c r="E32" s="201"/>
      <c r="F32" s="167">
        <f>E32-D32+F31</f>
        <v>0</v>
      </c>
    </row>
    <row r="33" spans="1:7">
      <c r="A33" s="197"/>
      <c r="B33" s="203"/>
      <c r="C33" s="199"/>
      <c r="D33" s="200"/>
      <c r="E33" s="201"/>
      <c r="F33" s="167">
        <f>E33-D33+F32</f>
        <v>0</v>
      </c>
    </row>
    <row r="34" spans="1:7">
      <c r="A34" s="107"/>
      <c r="B34" s="36" t="s">
        <v>15</v>
      </c>
      <c r="C34" s="37"/>
      <c r="D34" s="168">
        <f>SUM(D30:D33)</f>
        <v>0</v>
      </c>
      <c r="E34" s="169">
        <f>SUM(E30:E33)</f>
        <v>0</v>
      </c>
      <c r="F34" s="167"/>
    </row>
    <row r="35" spans="1:7" s="1" customFormat="1" ht="15.75">
      <c r="A35" s="87"/>
      <c r="B35" s="38"/>
      <c r="C35" s="8"/>
      <c r="D35" s="171"/>
      <c r="E35" s="172"/>
      <c r="F35" s="172"/>
      <c r="G35" s="4"/>
    </row>
    <row r="36" spans="1:7" s="1" customFormat="1" ht="15.75">
      <c r="A36" s="87"/>
      <c r="B36" s="38"/>
      <c r="C36" s="8"/>
      <c r="D36" s="171"/>
      <c r="E36" s="172"/>
      <c r="F36" s="172"/>
      <c r="G36" s="4"/>
    </row>
    <row r="37" spans="1:7" ht="18" customHeight="1">
      <c r="A37" s="105">
        <f>'Chart of Accounts'!A9</f>
        <v>1004</v>
      </c>
      <c r="B37" s="105" t="str">
        <f>'Chart of Accounts'!B9</f>
        <v>TLC  Support</v>
      </c>
      <c r="C37" s="8"/>
      <c r="D37" s="173"/>
      <c r="E37" s="174"/>
      <c r="F37" s="175"/>
    </row>
    <row r="38" spans="1:7" ht="14.25">
      <c r="A38" s="108"/>
      <c r="B38" s="86" t="s">
        <v>14</v>
      </c>
      <c r="C38" s="27"/>
      <c r="D38" s="176"/>
      <c r="E38" s="177"/>
      <c r="F38" s="178">
        <f>F33</f>
        <v>0</v>
      </c>
    </row>
    <row r="39" spans="1:7">
      <c r="A39" s="197"/>
      <c r="B39" s="203"/>
      <c r="C39" s="199"/>
      <c r="D39" s="200"/>
      <c r="E39" s="201"/>
      <c r="F39" s="167">
        <f>E39-D39+F38</f>
        <v>0</v>
      </c>
    </row>
    <row r="40" spans="1:7">
      <c r="A40" s="197"/>
      <c r="B40" s="203"/>
      <c r="C40" s="199"/>
      <c r="D40" s="200"/>
      <c r="E40" s="201"/>
      <c r="F40" s="167">
        <f>E40-D40+F39</f>
        <v>0</v>
      </c>
    </row>
    <row r="41" spans="1:7">
      <c r="A41" s="197"/>
      <c r="B41" s="203"/>
      <c r="C41" s="199"/>
      <c r="D41" s="200"/>
      <c r="E41" s="201"/>
      <c r="F41" s="167">
        <f>E41-D41+F40</f>
        <v>0</v>
      </c>
    </row>
    <row r="42" spans="1:7">
      <c r="A42" s="197"/>
      <c r="B42" s="203"/>
      <c r="C42" s="199"/>
      <c r="D42" s="200"/>
      <c r="E42" s="201"/>
      <c r="F42" s="167">
        <f>E42-D42+F41</f>
        <v>0</v>
      </c>
    </row>
    <row r="43" spans="1:7">
      <c r="A43" s="107"/>
      <c r="B43" s="36" t="s">
        <v>15</v>
      </c>
      <c r="C43" s="37"/>
      <c r="D43" s="168">
        <f>SUM(D39:D42)</f>
        <v>0</v>
      </c>
      <c r="E43" s="169">
        <f>SUM(E39:E42)</f>
        <v>0</v>
      </c>
      <c r="F43" s="167"/>
    </row>
    <row r="44" spans="1:7" s="1" customFormat="1" ht="15.75">
      <c r="A44" s="87"/>
      <c r="B44" s="38"/>
      <c r="C44" s="8"/>
      <c r="D44" s="171"/>
      <c r="E44" s="172"/>
      <c r="F44" s="172"/>
      <c r="G44" s="4"/>
    </row>
    <row r="45" spans="1:7" s="1" customFormat="1" ht="15.75">
      <c r="A45" s="87"/>
      <c r="B45" s="38"/>
      <c r="C45" s="8"/>
      <c r="D45" s="171"/>
      <c r="E45" s="172"/>
      <c r="F45" s="172"/>
      <c r="G45" s="4"/>
    </row>
    <row r="46" spans="1:7" ht="18" customHeight="1">
      <c r="A46" s="105">
        <f>'Chart of Accounts'!A10</f>
        <v>1005</v>
      </c>
      <c r="B46" s="105" t="str">
        <f>'Chart of Accounts'!B10</f>
        <v>MMM Support</v>
      </c>
      <c r="C46" s="8"/>
      <c r="D46" s="171"/>
      <c r="E46" s="172"/>
      <c r="F46" s="175"/>
    </row>
    <row r="47" spans="1:7" ht="18" customHeight="1">
      <c r="A47" s="106"/>
      <c r="B47" s="86" t="s">
        <v>14</v>
      </c>
      <c r="C47" s="27"/>
      <c r="D47" s="176"/>
      <c r="E47" s="177"/>
      <c r="F47" s="178">
        <f>F42</f>
        <v>0</v>
      </c>
    </row>
    <row r="48" spans="1:7" ht="12.75" customHeight="1">
      <c r="A48" s="197"/>
      <c r="B48" s="203"/>
      <c r="C48" s="199"/>
      <c r="D48" s="200"/>
      <c r="E48" s="204"/>
      <c r="F48" s="167">
        <f>E48-D48+F47</f>
        <v>0</v>
      </c>
    </row>
    <row r="49" spans="1:7" ht="12.75" customHeight="1">
      <c r="A49" s="197"/>
      <c r="B49" s="203"/>
      <c r="C49" s="199"/>
      <c r="D49" s="200"/>
      <c r="E49" s="204"/>
      <c r="F49" s="167">
        <f>E49-D49+F48</f>
        <v>0</v>
      </c>
    </row>
    <row r="50" spans="1:7" ht="12.75" customHeight="1">
      <c r="A50" s="197"/>
      <c r="B50" s="203"/>
      <c r="C50" s="199"/>
      <c r="D50" s="200"/>
      <c r="E50" s="201"/>
      <c r="F50" s="167">
        <f>E50-D50+F49</f>
        <v>0</v>
      </c>
    </row>
    <row r="51" spans="1:7">
      <c r="A51" s="197"/>
      <c r="B51" s="203"/>
      <c r="C51" s="199"/>
      <c r="D51" s="200"/>
      <c r="E51" s="201"/>
      <c r="F51" s="167">
        <f>E51-D51+F50</f>
        <v>0</v>
      </c>
    </row>
    <row r="52" spans="1:7">
      <c r="A52" s="92"/>
      <c r="B52" s="36" t="s">
        <v>15</v>
      </c>
      <c r="C52" s="37"/>
      <c r="D52" s="168">
        <f>SUM(D48:D51)</f>
        <v>0</v>
      </c>
      <c r="E52" s="169">
        <f>SUM(E48:E51)</f>
        <v>0</v>
      </c>
      <c r="F52" s="167"/>
    </row>
    <row r="53" spans="1:7" s="1" customFormat="1" ht="15.75">
      <c r="A53" s="87"/>
      <c r="B53" s="38"/>
      <c r="C53" s="8"/>
      <c r="D53" s="171"/>
      <c r="E53" s="172"/>
      <c r="F53" s="172"/>
      <c r="G53" s="4"/>
    </row>
    <row r="54" spans="1:7" s="1" customFormat="1" ht="15.75">
      <c r="A54" s="87"/>
      <c r="B54" s="38"/>
      <c r="C54" s="8"/>
      <c r="D54" s="171"/>
      <c r="E54" s="172"/>
      <c r="F54" s="172"/>
      <c r="G54" s="4"/>
    </row>
    <row r="55" spans="1:7" ht="18" customHeight="1">
      <c r="A55" s="105">
        <f>'Chart of Accounts'!A11</f>
        <v>1006</v>
      </c>
      <c r="B55" s="105" t="str">
        <f>'Chart of Accounts'!B11</f>
        <v>Fundraising</v>
      </c>
      <c r="C55" s="8"/>
      <c r="D55" s="171"/>
      <c r="E55" s="172"/>
      <c r="F55" s="175"/>
    </row>
    <row r="56" spans="1:7" ht="18" customHeight="1">
      <c r="A56" s="106"/>
      <c r="B56" s="86" t="s">
        <v>14</v>
      </c>
      <c r="C56" s="27"/>
      <c r="D56" s="176"/>
      <c r="E56" s="177"/>
      <c r="F56" s="178">
        <f>F51</f>
        <v>0</v>
      </c>
    </row>
    <row r="57" spans="1:7" ht="12.75" customHeight="1">
      <c r="A57" s="197"/>
      <c r="B57" s="203"/>
      <c r="C57" s="199"/>
      <c r="D57" s="200"/>
      <c r="E57" s="204"/>
      <c r="F57" s="167">
        <f>E57-D57+F56</f>
        <v>0</v>
      </c>
    </row>
    <row r="58" spans="1:7" ht="12.75" customHeight="1">
      <c r="A58" s="197"/>
      <c r="B58" s="203"/>
      <c r="C58" s="199"/>
      <c r="D58" s="200"/>
      <c r="E58" s="204"/>
      <c r="F58" s="167">
        <f>E58-D58+F57</f>
        <v>0</v>
      </c>
    </row>
    <row r="59" spans="1:7">
      <c r="A59" s="197"/>
      <c r="B59" s="203"/>
      <c r="C59" s="199"/>
      <c r="D59" s="200"/>
      <c r="E59" s="201"/>
      <c r="F59" s="167">
        <f>E59-D59+F58</f>
        <v>0</v>
      </c>
    </row>
    <row r="60" spans="1:7">
      <c r="A60" s="197"/>
      <c r="B60" s="203"/>
      <c r="C60" s="199"/>
      <c r="D60" s="200"/>
      <c r="E60" s="201"/>
      <c r="F60" s="167">
        <f>E60-D60+F59</f>
        <v>0</v>
      </c>
    </row>
    <row r="61" spans="1:7">
      <c r="A61" s="107"/>
      <c r="B61" s="36" t="s">
        <v>15</v>
      </c>
      <c r="C61" s="37"/>
      <c r="D61" s="168">
        <f>SUM(D57:D60)</f>
        <v>0</v>
      </c>
      <c r="E61" s="169">
        <f>SUM(E57:E60)</f>
        <v>0</v>
      </c>
      <c r="F61" s="167"/>
    </row>
    <row r="62" spans="1:7" s="1" customFormat="1" ht="15.75">
      <c r="A62" s="87"/>
      <c r="B62" s="38"/>
      <c r="C62" s="8"/>
      <c r="D62" s="171"/>
      <c r="E62" s="172"/>
      <c r="F62" s="172"/>
      <c r="G62" s="4"/>
    </row>
    <row r="63" spans="1:7" s="1" customFormat="1" ht="15.75">
      <c r="A63" s="87"/>
      <c r="B63" s="38"/>
      <c r="C63" s="8"/>
      <c r="D63" s="171"/>
      <c r="E63" s="172"/>
      <c r="F63" s="172"/>
      <c r="G63" s="4"/>
    </row>
    <row r="64" spans="1:7" ht="18" customHeight="1">
      <c r="A64" s="105">
        <f>'Chart of Accounts'!A12</f>
        <v>1007</v>
      </c>
      <c r="B64" s="105" t="str">
        <f>'Chart of Accounts'!B12</f>
        <v>Additional Support</v>
      </c>
      <c r="C64" s="8"/>
      <c r="D64" s="171"/>
      <c r="E64" s="172"/>
      <c r="F64" s="175"/>
    </row>
    <row r="65" spans="1:7" s="1" customFormat="1" ht="18" customHeight="1">
      <c r="A65" s="106"/>
      <c r="B65" s="86" t="s">
        <v>14</v>
      </c>
      <c r="C65" s="27"/>
      <c r="D65" s="176"/>
      <c r="E65" s="177"/>
      <c r="F65" s="178">
        <f>F60</f>
        <v>0</v>
      </c>
      <c r="G65" s="4"/>
    </row>
    <row r="66" spans="1:7" s="1" customFormat="1" ht="12.75" customHeight="1">
      <c r="A66" s="197"/>
      <c r="B66" s="203"/>
      <c r="C66" s="199"/>
      <c r="D66" s="200"/>
      <c r="E66" s="204"/>
      <c r="F66" s="167">
        <f>E66-D66+F65</f>
        <v>0</v>
      </c>
      <c r="G66" s="4"/>
    </row>
    <row r="67" spans="1:7" s="1" customFormat="1" ht="12.75" customHeight="1">
      <c r="A67" s="197"/>
      <c r="B67" s="203"/>
      <c r="C67" s="199"/>
      <c r="D67" s="200"/>
      <c r="E67" s="204"/>
      <c r="F67" s="167">
        <f>E67-D67+F66</f>
        <v>0</v>
      </c>
      <c r="G67" s="4"/>
    </row>
    <row r="68" spans="1:7">
      <c r="A68" s="197"/>
      <c r="B68" s="203"/>
      <c r="C68" s="199"/>
      <c r="D68" s="200"/>
      <c r="E68" s="201"/>
      <c r="F68" s="167">
        <f>E68-D68+F67</f>
        <v>0</v>
      </c>
    </row>
    <row r="69" spans="1:7">
      <c r="A69" s="197"/>
      <c r="B69" s="203"/>
      <c r="C69" s="199"/>
      <c r="D69" s="200"/>
      <c r="E69" s="201"/>
      <c r="F69" s="167">
        <f>E69-D69+F68</f>
        <v>0</v>
      </c>
    </row>
    <row r="70" spans="1:7">
      <c r="A70" s="107"/>
      <c r="B70" s="36" t="s">
        <v>15</v>
      </c>
      <c r="C70" s="37"/>
      <c r="D70" s="168">
        <f>SUM(D66:D69)</f>
        <v>0</v>
      </c>
      <c r="E70" s="169">
        <f>SUM(E66:E69)</f>
        <v>0</v>
      </c>
      <c r="F70" s="167"/>
    </row>
    <row r="71" spans="1:7" s="1" customFormat="1" ht="15.75">
      <c r="A71" s="87"/>
      <c r="B71" s="38"/>
      <c r="C71" s="32"/>
      <c r="D71" s="171"/>
      <c r="E71" s="172"/>
      <c r="F71" s="172"/>
      <c r="G71" s="4"/>
    </row>
    <row r="72" spans="1:7" s="1" customFormat="1" ht="15.75">
      <c r="A72" s="87"/>
      <c r="B72" s="38"/>
      <c r="C72" s="32"/>
      <c r="D72" s="171"/>
      <c r="E72" s="172"/>
      <c r="F72" s="172"/>
      <c r="G72" s="4"/>
    </row>
    <row r="73" spans="1:7" ht="18" customHeight="1">
      <c r="A73" s="105">
        <f>'Chart of Accounts'!A13</f>
        <v>1008</v>
      </c>
      <c r="B73" s="105" t="str">
        <f>'Chart of Accounts'!B13</f>
        <v>Designated Gifts for Vans</v>
      </c>
      <c r="C73" s="8"/>
      <c r="D73" s="171"/>
      <c r="E73" s="172"/>
      <c r="F73" s="175"/>
    </row>
    <row r="74" spans="1:7" s="1" customFormat="1" ht="18" customHeight="1">
      <c r="A74" s="106"/>
      <c r="B74" s="86" t="s">
        <v>14</v>
      </c>
      <c r="C74" s="27"/>
      <c r="D74" s="176"/>
      <c r="E74" s="177"/>
      <c r="F74" s="178">
        <f>F69</f>
        <v>0</v>
      </c>
      <c r="G74" s="4"/>
    </row>
    <row r="75" spans="1:7" s="1" customFormat="1" ht="12.75" customHeight="1">
      <c r="A75" s="197"/>
      <c r="B75" s="203"/>
      <c r="C75" s="199"/>
      <c r="D75" s="200"/>
      <c r="E75" s="204"/>
      <c r="F75" s="167">
        <f>E75-D75+F74</f>
        <v>0</v>
      </c>
      <c r="G75" s="4"/>
    </row>
    <row r="76" spans="1:7" s="1" customFormat="1" ht="12.75" customHeight="1">
      <c r="A76" s="197"/>
      <c r="B76" s="203"/>
      <c r="C76" s="199"/>
      <c r="D76" s="200"/>
      <c r="E76" s="204"/>
      <c r="F76" s="167">
        <f>E76-D76+F75</f>
        <v>0</v>
      </c>
      <c r="G76" s="4"/>
    </row>
    <row r="77" spans="1:7">
      <c r="A77" s="197"/>
      <c r="B77" s="203"/>
      <c r="C77" s="199"/>
      <c r="D77" s="200"/>
      <c r="E77" s="201"/>
      <c r="F77" s="167">
        <f>E77-D77+F76</f>
        <v>0</v>
      </c>
    </row>
    <row r="78" spans="1:7">
      <c r="A78" s="197"/>
      <c r="B78" s="203"/>
      <c r="C78" s="199"/>
      <c r="D78" s="200"/>
      <c r="E78" s="201"/>
      <c r="F78" s="167">
        <f>E78-D78+F77</f>
        <v>0</v>
      </c>
    </row>
    <row r="79" spans="1:7">
      <c r="A79" s="107"/>
      <c r="B79" s="36" t="s">
        <v>15</v>
      </c>
      <c r="C79" s="37"/>
      <c r="D79" s="168">
        <f>SUM(D75:D78)</f>
        <v>0</v>
      </c>
      <c r="E79" s="169">
        <f>SUM(E75:E78)</f>
        <v>0</v>
      </c>
      <c r="F79" s="167"/>
    </row>
    <row r="80" spans="1:7" s="1" customFormat="1" ht="15.75">
      <c r="A80" s="87"/>
      <c r="B80" s="38"/>
      <c r="C80" s="32"/>
      <c r="D80" s="171"/>
      <c r="E80" s="172"/>
      <c r="F80" s="172"/>
      <c r="G80" s="4"/>
    </row>
    <row r="81" spans="1:7" s="1" customFormat="1" ht="15.75">
      <c r="A81" s="102"/>
      <c r="B81" s="38"/>
      <c r="C81" s="32"/>
      <c r="D81" s="171"/>
      <c r="E81" s="172"/>
      <c r="F81" s="172"/>
      <c r="G81" s="4"/>
    </row>
    <row r="82" spans="1:7" s="1" customFormat="1" ht="15.75">
      <c r="A82" s="105">
        <f>'Chart of Accounts'!A14</f>
        <v>1009</v>
      </c>
      <c r="B82" s="105" t="str">
        <f>'Chart of Accounts'!B14</f>
        <v>Unassigned</v>
      </c>
      <c r="C82" s="8"/>
      <c r="D82" s="171"/>
      <c r="E82" s="172"/>
      <c r="F82" s="175"/>
      <c r="G82" s="4"/>
    </row>
    <row r="83" spans="1:7" s="1" customFormat="1">
      <c r="A83" s="106"/>
      <c r="B83" s="86" t="s">
        <v>14</v>
      </c>
      <c r="C83" s="27"/>
      <c r="D83" s="176"/>
      <c r="E83" s="177"/>
      <c r="F83" s="178">
        <f>F78</f>
        <v>0</v>
      </c>
      <c r="G83" s="4"/>
    </row>
    <row r="84" spans="1:7" s="1" customFormat="1" ht="12.75" customHeight="1">
      <c r="A84" s="197"/>
      <c r="B84" s="203"/>
      <c r="C84" s="199"/>
      <c r="D84" s="200"/>
      <c r="E84" s="204"/>
      <c r="F84" s="167">
        <f>E84-D84+F83</f>
        <v>0</v>
      </c>
      <c r="G84" s="4"/>
    </row>
    <row r="85" spans="1:7" s="1" customFormat="1" ht="12.75" customHeight="1">
      <c r="A85" s="197"/>
      <c r="B85" s="203"/>
      <c r="C85" s="199"/>
      <c r="D85" s="200"/>
      <c r="E85" s="204"/>
      <c r="F85" s="167">
        <f>E85-D85+F84</f>
        <v>0</v>
      </c>
      <c r="G85" s="4"/>
    </row>
    <row r="86" spans="1:7" s="1" customFormat="1">
      <c r="A86" s="197"/>
      <c r="B86" s="203"/>
      <c r="C86" s="199"/>
      <c r="D86" s="200"/>
      <c r="E86" s="201"/>
      <c r="F86" s="167">
        <f>E86-D86+F85</f>
        <v>0</v>
      </c>
      <c r="G86" s="4"/>
    </row>
    <row r="87" spans="1:7" s="1" customFormat="1">
      <c r="A87" s="197"/>
      <c r="B87" s="203"/>
      <c r="C87" s="199"/>
      <c r="D87" s="200"/>
      <c r="E87" s="201"/>
      <c r="F87" s="167">
        <f>E87-D87+F86</f>
        <v>0</v>
      </c>
      <c r="G87" s="4"/>
    </row>
    <row r="88" spans="1:7" s="1" customFormat="1">
      <c r="A88" s="45"/>
      <c r="B88" s="36" t="s">
        <v>15</v>
      </c>
      <c r="C88" s="37"/>
      <c r="D88" s="168">
        <f>SUM(D84:D87)</f>
        <v>0</v>
      </c>
      <c r="E88" s="169">
        <f>SUM(E84:E87)</f>
        <v>0</v>
      </c>
      <c r="F88" s="167"/>
      <c r="G88" s="4"/>
    </row>
    <row r="89" spans="1:7" s="1" customFormat="1" ht="15.75">
      <c r="A89" s="87"/>
      <c r="B89" s="38"/>
      <c r="C89" s="32"/>
      <c r="D89" s="171"/>
      <c r="E89" s="172"/>
      <c r="F89" s="172"/>
      <c r="G89" s="4"/>
    </row>
    <row r="90" spans="1:7" s="1" customFormat="1" ht="15.75">
      <c r="A90" s="87"/>
      <c r="B90" s="38"/>
      <c r="C90" s="32"/>
      <c r="D90" s="171"/>
      <c r="E90" s="172"/>
      <c r="F90" s="172"/>
      <c r="G90" s="4"/>
    </row>
    <row r="91" spans="1:7" s="1" customFormat="1" ht="15.75">
      <c r="A91" s="104">
        <f>'Chart of Accounts'!A18</f>
        <v>2001</v>
      </c>
      <c r="B91" s="104" t="str">
        <f>'Chart of Accounts'!B18</f>
        <v>Pastor Salary</v>
      </c>
      <c r="C91" s="8"/>
      <c r="D91" s="171"/>
      <c r="E91" s="172"/>
      <c r="F91" s="175"/>
      <c r="G91" s="4"/>
    </row>
    <row r="92" spans="1:7" s="1" customFormat="1">
      <c r="A92" s="89"/>
      <c r="B92" s="86" t="s">
        <v>14</v>
      </c>
      <c r="C92" s="27"/>
      <c r="D92" s="176"/>
      <c r="E92" s="177"/>
      <c r="F92" s="178">
        <f>F87</f>
        <v>0</v>
      </c>
      <c r="G92" s="4"/>
    </row>
    <row r="93" spans="1:7" s="1" customFormat="1" ht="12.75" customHeight="1">
      <c r="A93" s="205"/>
      <c r="B93" s="206"/>
      <c r="C93" s="199"/>
      <c r="D93" s="200"/>
      <c r="E93" s="204"/>
      <c r="F93" s="167">
        <f>E93-D93+F92</f>
        <v>0</v>
      </c>
      <c r="G93" s="4"/>
    </row>
    <row r="94" spans="1:7" s="1" customFormat="1" ht="12.75" customHeight="1">
      <c r="A94" s="205"/>
      <c r="B94" s="203"/>
      <c r="C94" s="199"/>
      <c r="D94" s="200"/>
      <c r="E94" s="204"/>
      <c r="F94" s="167">
        <f>E94-D94+F93</f>
        <v>0</v>
      </c>
      <c r="G94" s="4"/>
    </row>
    <row r="95" spans="1:7" s="1" customFormat="1">
      <c r="A95" s="205"/>
      <c r="B95" s="203"/>
      <c r="C95" s="199"/>
      <c r="D95" s="200"/>
      <c r="E95" s="201"/>
      <c r="F95" s="167">
        <f>E95-D95+F94</f>
        <v>0</v>
      </c>
      <c r="G95" s="4"/>
    </row>
    <row r="96" spans="1:7" s="1" customFormat="1">
      <c r="A96" s="205"/>
      <c r="B96" s="203"/>
      <c r="C96" s="199"/>
      <c r="D96" s="200"/>
      <c r="E96" s="201"/>
      <c r="F96" s="167">
        <f>E96-D96+F95</f>
        <v>0</v>
      </c>
      <c r="G96" s="4"/>
    </row>
    <row r="97" spans="1:7" s="1" customFormat="1">
      <c r="A97" s="42"/>
      <c r="B97" s="36" t="s">
        <v>15</v>
      </c>
      <c r="C97" s="37"/>
      <c r="D97" s="168">
        <f>SUM(D93:D96)</f>
        <v>0</v>
      </c>
      <c r="E97" s="169">
        <f>SUM(E93:E96)</f>
        <v>0</v>
      </c>
      <c r="F97" s="167"/>
      <c r="G97" s="4"/>
    </row>
    <row r="98" spans="1:7" s="1" customFormat="1" ht="15.75">
      <c r="A98" s="87"/>
      <c r="B98" s="38"/>
      <c r="C98" s="32"/>
      <c r="D98" s="171"/>
      <c r="E98" s="172"/>
      <c r="F98" s="172"/>
      <c r="G98" s="4"/>
    </row>
    <row r="99" spans="1:7" s="1" customFormat="1" ht="15.75">
      <c r="A99" s="87"/>
      <c r="B99" s="38"/>
      <c r="C99" s="32"/>
      <c r="D99" s="171"/>
      <c r="E99" s="172"/>
      <c r="F99" s="172"/>
      <c r="G99" s="4"/>
    </row>
    <row r="100" spans="1:7" ht="18" customHeight="1">
      <c r="A100" s="104">
        <f>'Chart of Accounts'!A19</f>
        <v>2002</v>
      </c>
      <c r="B100" s="104" t="str">
        <f>'Chart of Accounts'!B19</f>
        <v>Pastor Housing</v>
      </c>
      <c r="C100" s="8"/>
      <c r="D100" s="171"/>
      <c r="E100" s="172"/>
      <c r="F100" s="175"/>
    </row>
    <row r="101" spans="1:7" s="1" customFormat="1" ht="18" customHeight="1">
      <c r="A101" s="89"/>
      <c r="B101" s="86" t="s">
        <v>14</v>
      </c>
      <c r="C101" s="27"/>
      <c r="D101" s="176"/>
      <c r="E101" s="177"/>
      <c r="F101" s="178">
        <f>F96</f>
        <v>0</v>
      </c>
      <c r="G101" s="4"/>
    </row>
    <row r="102" spans="1:7" s="1" customFormat="1" ht="12.75" customHeight="1">
      <c r="A102" s="205"/>
      <c r="B102" s="203"/>
      <c r="C102" s="199"/>
      <c r="D102" s="200"/>
      <c r="E102" s="204"/>
      <c r="F102" s="167">
        <f>E102-D102+F101</f>
        <v>0</v>
      </c>
      <c r="G102" s="4"/>
    </row>
    <row r="103" spans="1:7" s="1" customFormat="1" ht="12.75" customHeight="1">
      <c r="A103" s="205"/>
      <c r="B103" s="203"/>
      <c r="C103" s="199"/>
      <c r="D103" s="200"/>
      <c r="E103" s="204"/>
      <c r="F103" s="167">
        <f>E103-D103+F102</f>
        <v>0</v>
      </c>
      <c r="G103" s="4"/>
    </row>
    <row r="104" spans="1:7">
      <c r="A104" s="205"/>
      <c r="B104" s="203"/>
      <c r="C104" s="199"/>
      <c r="D104" s="200"/>
      <c r="E104" s="201"/>
      <c r="F104" s="167">
        <f>E104-D104+F103</f>
        <v>0</v>
      </c>
    </row>
    <row r="105" spans="1:7">
      <c r="A105" s="205"/>
      <c r="B105" s="203"/>
      <c r="C105" s="199"/>
      <c r="D105" s="200"/>
      <c r="E105" s="201"/>
      <c r="F105" s="167">
        <f>E105-D105+F104</f>
        <v>0</v>
      </c>
    </row>
    <row r="106" spans="1:7" s="13" customFormat="1">
      <c r="A106" s="42"/>
      <c r="B106" s="36" t="s">
        <v>15</v>
      </c>
      <c r="C106" s="37"/>
      <c r="D106" s="168">
        <f>SUM(D102:D105)</f>
        <v>0</v>
      </c>
      <c r="E106" s="169">
        <f>SUM(E102:E105)</f>
        <v>0</v>
      </c>
      <c r="F106" s="167"/>
      <c r="G106" s="3"/>
    </row>
    <row r="107" spans="1:7" s="40" customFormat="1" ht="15.75">
      <c r="A107" s="87"/>
      <c r="B107" s="38"/>
      <c r="C107" s="32"/>
      <c r="D107" s="171"/>
      <c r="E107" s="172"/>
      <c r="F107" s="172"/>
      <c r="G107" s="39"/>
    </row>
    <row r="108" spans="1:7" s="40" customFormat="1" ht="15.75">
      <c r="A108" s="87"/>
      <c r="B108" s="38"/>
      <c r="C108" s="32"/>
      <c r="D108" s="171"/>
      <c r="E108" s="172"/>
      <c r="F108" s="172"/>
      <c r="G108" s="39"/>
    </row>
    <row r="109" spans="1:7" s="40" customFormat="1" ht="15.75">
      <c r="A109" s="104">
        <f>'Chart of Accounts'!A20</f>
        <v>2003</v>
      </c>
      <c r="B109" s="104" t="str">
        <f>'Chart of Accounts'!B20</f>
        <v>Health Insurance</v>
      </c>
      <c r="C109" s="8"/>
      <c r="D109" s="171"/>
      <c r="E109" s="172"/>
      <c r="F109" s="175"/>
      <c r="G109" s="39"/>
    </row>
    <row r="110" spans="1:7" s="40" customFormat="1">
      <c r="A110" s="89"/>
      <c r="B110" s="86" t="s">
        <v>14</v>
      </c>
      <c r="C110" s="27"/>
      <c r="D110" s="176"/>
      <c r="E110" s="177"/>
      <c r="F110" s="178">
        <f>F105</f>
        <v>0</v>
      </c>
      <c r="G110" s="39"/>
    </row>
    <row r="111" spans="1:7" s="40" customFormat="1">
      <c r="A111" s="205"/>
      <c r="B111" s="203"/>
      <c r="C111" s="199"/>
      <c r="D111" s="200"/>
      <c r="E111" s="204"/>
      <c r="F111" s="167">
        <f>E111-D111+F110</f>
        <v>0</v>
      </c>
      <c r="G111" s="39"/>
    </row>
    <row r="112" spans="1:7" s="40" customFormat="1">
      <c r="A112" s="205"/>
      <c r="B112" s="203"/>
      <c r="C112" s="199"/>
      <c r="D112" s="200"/>
      <c r="E112" s="204"/>
      <c r="F112" s="167">
        <f>E112-D112+F111</f>
        <v>0</v>
      </c>
      <c r="G112" s="39"/>
    </row>
    <row r="113" spans="1:7" s="40" customFormat="1">
      <c r="A113" s="205"/>
      <c r="B113" s="203"/>
      <c r="C113" s="199"/>
      <c r="D113" s="200"/>
      <c r="E113" s="201"/>
      <c r="F113" s="167">
        <f>E113-D113+F112</f>
        <v>0</v>
      </c>
      <c r="G113" s="39"/>
    </row>
    <row r="114" spans="1:7" s="40" customFormat="1">
      <c r="A114" s="205"/>
      <c r="B114" s="203"/>
      <c r="C114" s="199"/>
      <c r="D114" s="200"/>
      <c r="E114" s="201"/>
      <c r="F114" s="167">
        <f>E114-D114+F113</f>
        <v>0</v>
      </c>
      <c r="G114" s="39"/>
    </row>
    <row r="115" spans="1:7" s="40" customFormat="1">
      <c r="A115" s="247"/>
      <c r="B115" s="242" t="s">
        <v>15</v>
      </c>
      <c r="C115" s="243"/>
      <c r="D115" s="244">
        <f>SUM(D111:D114)</f>
        <v>0</v>
      </c>
      <c r="E115" s="245">
        <f>SUM(E111:E114)</f>
        <v>0</v>
      </c>
      <c r="F115" s="167"/>
      <c r="G115" s="39"/>
    </row>
    <row r="116" spans="1:7" s="40" customFormat="1" ht="15.75">
      <c r="A116" s="87"/>
      <c r="B116" s="38"/>
      <c r="C116" s="32"/>
      <c r="D116" s="171"/>
      <c r="E116" s="172"/>
      <c r="F116" s="172"/>
      <c r="G116" s="39"/>
    </row>
    <row r="117" spans="1:7" s="40" customFormat="1" ht="15.75">
      <c r="A117" s="87"/>
      <c r="B117" s="38"/>
      <c r="C117" s="32"/>
      <c r="D117" s="171"/>
      <c r="E117" s="172"/>
      <c r="F117" s="172"/>
      <c r="G117" s="39"/>
    </row>
    <row r="118" spans="1:7" s="40" customFormat="1" ht="15.75">
      <c r="A118" s="104">
        <f>'Chart of Accounts'!A21</f>
        <v>2004</v>
      </c>
      <c r="B118" s="104" t="str">
        <f>'Chart of Accounts'!B21</f>
        <v>Ministry Expenses</v>
      </c>
      <c r="C118" s="8"/>
      <c r="D118" s="171"/>
      <c r="E118" s="172"/>
      <c r="F118" s="175"/>
      <c r="G118" s="39"/>
    </row>
    <row r="119" spans="1:7" s="40" customFormat="1" ht="15.75">
      <c r="A119" s="104"/>
      <c r="B119" s="103" t="s">
        <v>14</v>
      </c>
      <c r="C119" s="27"/>
      <c r="D119" s="176"/>
      <c r="E119" s="177"/>
      <c r="F119" s="178">
        <f>F114</f>
        <v>0</v>
      </c>
      <c r="G119" s="39"/>
    </row>
    <row r="120" spans="1:7" s="40" customFormat="1">
      <c r="A120" s="205"/>
      <c r="B120" s="203"/>
      <c r="C120" s="199"/>
      <c r="D120" s="200"/>
      <c r="E120" s="204"/>
      <c r="F120" s="167">
        <f>E120-D120+F119</f>
        <v>0</v>
      </c>
      <c r="G120" s="39"/>
    </row>
    <row r="121" spans="1:7" s="40" customFormat="1">
      <c r="A121" s="205"/>
      <c r="B121" s="203"/>
      <c r="C121" s="199"/>
      <c r="D121" s="200"/>
      <c r="E121" s="204"/>
      <c r="F121" s="167">
        <f>E121-D121+F120</f>
        <v>0</v>
      </c>
      <c r="G121" s="39"/>
    </row>
    <row r="122" spans="1:7" s="40" customFormat="1">
      <c r="A122" s="205"/>
      <c r="B122" s="203"/>
      <c r="C122" s="199"/>
      <c r="D122" s="200"/>
      <c r="E122" s="201"/>
      <c r="F122" s="167">
        <f>E122-D122+F121</f>
        <v>0</v>
      </c>
      <c r="G122" s="39"/>
    </row>
    <row r="123" spans="1:7" s="40" customFormat="1">
      <c r="A123" s="205"/>
      <c r="B123" s="203"/>
      <c r="C123" s="199"/>
      <c r="D123" s="200"/>
      <c r="E123" s="201"/>
      <c r="F123" s="167">
        <f>E123-D123+F122</f>
        <v>0</v>
      </c>
      <c r="G123" s="39"/>
    </row>
    <row r="124" spans="1:7" s="40" customFormat="1">
      <c r="A124" s="42"/>
      <c r="B124" s="36" t="s">
        <v>15</v>
      </c>
      <c r="C124" s="37"/>
      <c r="D124" s="168">
        <f>SUM(D120:D123)</f>
        <v>0</v>
      </c>
      <c r="E124" s="169">
        <f>SUM(E120:E123)</f>
        <v>0</v>
      </c>
      <c r="F124" s="167"/>
      <c r="G124" s="39"/>
    </row>
    <row r="125" spans="1:7" s="40" customFormat="1" ht="15.75">
      <c r="A125" s="87"/>
      <c r="B125" s="38"/>
      <c r="C125" s="32"/>
      <c r="D125" s="171"/>
      <c r="E125" s="172"/>
      <c r="F125" s="172"/>
      <c r="G125" s="39"/>
    </row>
    <row r="126" spans="1:7" s="40" customFormat="1" ht="15.75">
      <c r="A126" s="87"/>
      <c r="B126" s="38"/>
      <c r="C126" s="32"/>
      <c r="D126" s="171"/>
      <c r="E126" s="172"/>
      <c r="F126" s="172"/>
      <c r="G126" s="39"/>
    </row>
    <row r="127" spans="1:7" s="40" customFormat="1" ht="15.75">
      <c r="A127" s="104">
        <f>'Chart of Accounts'!A22</f>
        <v>2005</v>
      </c>
      <c r="B127" s="104" t="str">
        <f>'Chart of Accounts'!B22</f>
        <v>Music Staff</v>
      </c>
      <c r="C127" s="8"/>
      <c r="D127" s="171"/>
      <c r="E127" s="172"/>
      <c r="F127" s="175"/>
      <c r="G127" s="39"/>
    </row>
    <row r="128" spans="1:7" s="40" customFormat="1">
      <c r="A128" s="89"/>
      <c r="B128" s="86" t="s">
        <v>14</v>
      </c>
      <c r="C128" s="27"/>
      <c r="D128" s="176"/>
      <c r="E128" s="177"/>
      <c r="F128" s="178">
        <f>F123</f>
        <v>0</v>
      </c>
      <c r="G128" s="39"/>
    </row>
    <row r="129" spans="1:7" s="40" customFormat="1">
      <c r="A129" s="205"/>
      <c r="B129" s="203"/>
      <c r="C129" s="199"/>
      <c r="D129" s="200"/>
      <c r="E129" s="204"/>
      <c r="F129" s="167">
        <f>E129-D129+F128</f>
        <v>0</v>
      </c>
      <c r="G129" s="39"/>
    </row>
    <row r="130" spans="1:7" s="40" customFormat="1">
      <c r="A130" s="205"/>
      <c r="B130" s="203"/>
      <c r="C130" s="199"/>
      <c r="D130" s="200"/>
      <c r="E130" s="204"/>
      <c r="F130" s="167">
        <f>E130-D130+F129</f>
        <v>0</v>
      </c>
      <c r="G130" s="39"/>
    </row>
    <row r="131" spans="1:7" s="40" customFormat="1">
      <c r="A131" s="205"/>
      <c r="B131" s="203"/>
      <c r="C131" s="199"/>
      <c r="D131" s="200"/>
      <c r="E131" s="201"/>
      <c r="F131" s="167">
        <f>E131-D131+F130</f>
        <v>0</v>
      </c>
      <c r="G131" s="39"/>
    </row>
    <row r="132" spans="1:7" s="40" customFormat="1">
      <c r="A132" s="205"/>
      <c r="B132" s="203"/>
      <c r="C132" s="199"/>
      <c r="D132" s="200"/>
      <c r="E132" s="201"/>
      <c r="F132" s="167">
        <f>E132-D132+F131</f>
        <v>0</v>
      </c>
      <c r="G132" s="39"/>
    </row>
    <row r="133" spans="1:7" s="40" customFormat="1">
      <c r="A133" s="42"/>
      <c r="B133" s="36" t="s">
        <v>15</v>
      </c>
      <c r="C133" s="37"/>
      <c r="D133" s="168">
        <f>SUM(D129:D132)</f>
        <v>0</v>
      </c>
      <c r="E133" s="169">
        <f>SUM(E129:E132)</f>
        <v>0</v>
      </c>
      <c r="F133" s="167"/>
      <c r="G133" s="39"/>
    </row>
    <row r="134" spans="1:7" s="40" customFormat="1" ht="15.75">
      <c r="A134" s="87"/>
      <c r="B134" s="38"/>
      <c r="C134" s="32"/>
      <c r="D134" s="171"/>
      <c r="E134" s="172"/>
      <c r="F134" s="172"/>
      <c r="G134" s="39"/>
    </row>
    <row r="135" spans="1:7" s="40" customFormat="1" ht="15.75">
      <c r="A135" s="87"/>
      <c r="B135" s="38"/>
      <c r="C135" s="32"/>
      <c r="D135" s="171"/>
      <c r="E135" s="172"/>
      <c r="F135" s="172"/>
      <c r="G135" s="39"/>
    </row>
    <row r="136" spans="1:7" s="40" customFormat="1" ht="15.75">
      <c r="A136" s="104">
        <f>'Chart of Accounts'!A23</f>
        <v>2006</v>
      </c>
      <c r="B136" s="104" t="str">
        <f>'Chart of Accounts'!B23</f>
        <v>Music Materials</v>
      </c>
      <c r="C136" s="8"/>
      <c r="D136" s="171"/>
      <c r="E136" s="172"/>
      <c r="F136" s="175"/>
      <c r="G136" s="39"/>
    </row>
    <row r="137" spans="1:7" s="40" customFormat="1">
      <c r="A137" s="89"/>
      <c r="B137" s="86" t="s">
        <v>14</v>
      </c>
      <c r="C137" s="27"/>
      <c r="D137" s="176"/>
      <c r="E137" s="177"/>
      <c r="F137" s="178">
        <f>F132</f>
        <v>0</v>
      </c>
      <c r="G137" s="39"/>
    </row>
    <row r="138" spans="1:7" s="40" customFormat="1">
      <c r="A138" s="205"/>
      <c r="B138" s="203"/>
      <c r="C138" s="199"/>
      <c r="D138" s="200"/>
      <c r="E138" s="204"/>
      <c r="F138" s="167">
        <f>E138-D138+F137</f>
        <v>0</v>
      </c>
      <c r="G138" s="39"/>
    </row>
    <row r="139" spans="1:7" s="40" customFormat="1">
      <c r="A139" s="205"/>
      <c r="B139" s="203"/>
      <c r="C139" s="199"/>
      <c r="D139" s="200"/>
      <c r="E139" s="204"/>
      <c r="F139" s="167">
        <f>E139-D139+F138</f>
        <v>0</v>
      </c>
      <c r="G139" s="39"/>
    </row>
    <row r="140" spans="1:7" s="40" customFormat="1">
      <c r="A140" s="205"/>
      <c r="B140" s="203"/>
      <c r="C140" s="199"/>
      <c r="D140" s="200"/>
      <c r="E140" s="201"/>
      <c r="F140" s="167">
        <f>E140-D140+F139</f>
        <v>0</v>
      </c>
      <c r="G140" s="39"/>
    </row>
    <row r="141" spans="1:7" s="40" customFormat="1">
      <c r="A141" s="205"/>
      <c r="B141" s="203"/>
      <c r="C141" s="199"/>
      <c r="D141" s="200"/>
      <c r="E141" s="201"/>
      <c r="F141" s="167">
        <f>E141-D141+F140</f>
        <v>0</v>
      </c>
      <c r="G141" s="39"/>
    </row>
    <row r="142" spans="1:7" s="40" customFormat="1">
      <c r="A142" s="42"/>
      <c r="B142" s="36" t="s">
        <v>15</v>
      </c>
      <c r="C142" s="37"/>
      <c r="D142" s="168">
        <f>SUM(D138:D141)</f>
        <v>0</v>
      </c>
      <c r="E142" s="169">
        <f>SUM(E138:E141)</f>
        <v>0</v>
      </c>
      <c r="F142" s="167"/>
      <c r="G142" s="39"/>
    </row>
    <row r="143" spans="1:7" s="40" customFormat="1" ht="15.75">
      <c r="A143" s="87"/>
      <c r="B143" s="38"/>
      <c r="C143" s="32"/>
      <c r="D143" s="171"/>
      <c r="E143" s="172"/>
      <c r="F143" s="172"/>
      <c r="G143" s="39"/>
    </row>
    <row r="144" spans="1:7" s="40" customFormat="1" ht="15.75">
      <c r="A144" s="87"/>
      <c r="B144" s="38"/>
      <c r="C144" s="32"/>
      <c r="D144" s="171"/>
      <c r="E144" s="172"/>
      <c r="F144" s="172"/>
      <c r="G144" s="39"/>
    </row>
    <row r="145" spans="1:7" s="40" customFormat="1" ht="15.75">
      <c r="A145" s="104">
        <f>'Chart of Accounts'!A24</f>
        <v>2007</v>
      </c>
      <c r="B145" s="104" t="str">
        <f>'Chart of Accounts'!B24</f>
        <v>Audio Visual Equipment</v>
      </c>
      <c r="C145" s="8"/>
      <c r="D145" s="171"/>
      <c r="E145" s="172"/>
      <c r="F145" s="175"/>
      <c r="G145" s="39"/>
    </row>
    <row r="146" spans="1:7" s="40" customFormat="1">
      <c r="A146" s="89"/>
      <c r="B146" s="86" t="s">
        <v>14</v>
      </c>
      <c r="C146" s="27"/>
      <c r="D146" s="176"/>
      <c r="E146" s="177"/>
      <c r="F146" s="178">
        <f>F141</f>
        <v>0</v>
      </c>
      <c r="G146" s="39"/>
    </row>
    <row r="147" spans="1:7" s="40" customFormat="1">
      <c r="A147" s="205"/>
      <c r="B147" s="203"/>
      <c r="C147" s="199"/>
      <c r="D147" s="200"/>
      <c r="E147" s="204"/>
      <c r="F147" s="167">
        <f>E147-D147+F146</f>
        <v>0</v>
      </c>
      <c r="G147" s="39"/>
    </row>
    <row r="148" spans="1:7" s="40" customFormat="1">
      <c r="A148" s="205"/>
      <c r="B148" s="203"/>
      <c r="C148" s="199"/>
      <c r="D148" s="200"/>
      <c r="E148" s="204"/>
      <c r="F148" s="167">
        <f>E148-D148+F147</f>
        <v>0</v>
      </c>
      <c r="G148" s="39"/>
    </row>
    <row r="149" spans="1:7" s="40" customFormat="1">
      <c r="A149" s="205"/>
      <c r="B149" s="203"/>
      <c r="C149" s="199"/>
      <c r="D149" s="200"/>
      <c r="E149" s="201"/>
      <c r="F149" s="167">
        <f>E149-D149+F148</f>
        <v>0</v>
      </c>
      <c r="G149" s="39"/>
    </row>
    <row r="150" spans="1:7" s="40" customFormat="1">
      <c r="A150" s="205"/>
      <c r="B150" s="203"/>
      <c r="C150" s="199"/>
      <c r="D150" s="200"/>
      <c r="E150" s="201"/>
      <c r="F150" s="167">
        <f>E150-D150+F149</f>
        <v>0</v>
      </c>
      <c r="G150" s="39"/>
    </row>
    <row r="151" spans="1:7" s="40" customFormat="1">
      <c r="A151" s="42"/>
      <c r="B151" s="36" t="s">
        <v>15</v>
      </c>
      <c r="C151" s="37"/>
      <c r="D151" s="168">
        <f>SUM(D147:D150)</f>
        <v>0</v>
      </c>
      <c r="E151" s="169">
        <f>SUM(E147:E150)</f>
        <v>0</v>
      </c>
      <c r="F151" s="167"/>
      <c r="G151" s="39"/>
    </row>
    <row r="152" spans="1:7" s="40" customFormat="1" ht="15.75">
      <c r="A152" s="87"/>
      <c r="B152" s="38"/>
      <c r="C152" s="32"/>
      <c r="D152" s="171"/>
      <c r="E152" s="172"/>
      <c r="F152" s="172"/>
      <c r="G152" s="39"/>
    </row>
    <row r="153" spans="1:7" s="40" customFormat="1" ht="15.75">
      <c r="A153" s="87"/>
      <c r="B153" s="38"/>
      <c r="C153" s="32"/>
      <c r="D153" s="171"/>
      <c r="E153" s="172"/>
      <c r="F153" s="172"/>
      <c r="G153" s="39"/>
    </row>
    <row r="154" spans="1:7" s="40" customFormat="1" ht="15.75">
      <c r="A154" s="104">
        <f>'Chart of Accounts'!A25</f>
        <v>2008</v>
      </c>
      <c r="B154" s="104" t="str">
        <f>'Chart of Accounts'!B25</f>
        <v>Christian Education Materials</v>
      </c>
      <c r="C154" s="8"/>
      <c r="D154" s="171"/>
      <c r="E154" s="172"/>
      <c r="F154" s="175"/>
      <c r="G154" s="39"/>
    </row>
    <row r="155" spans="1:7" s="40" customFormat="1">
      <c r="A155" s="89"/>
      <c r="B155" s="86" t="s">
        <v>14</v>
      </c>
      <c r="C155" s="27"/>
      <c r="D155" s="176"/>
      <c r="E155" s="177"/>
      <c r="F155" s="178">
        <f>F150</f>
        <v>0</v>
      </c>
      <c r="G155" s="39"/>
    </row>
    <row r="156" spans="1:7" s="40" customFormat="1">
      <c r="A156" s="205"/>
      <c r="B156" s="203"/>
      <c r="C156" s="199"/>
      <c r="D156" s="200"/>
      <c r="E156" s="204"/>
      <c r="F156" s="167">
        <f>E156-D156+F155</f>
        <v>0</v>
      </c>
      <c r="G156" s="39"/>
    </row>
    <row r="157" spans="1:7" s="40" customFormat="1">
      <c r="A157" s="205"/>
      <c r="B157" s="203"/>
      <c r="C157" s="199"/>
      <c r="D157" s="200"/>
      <c r="E157" s="204"/>
      <c r="F157" s="167">
        <f>E157-D157+F156</f>
        <v>0</v>
      </c>
      <c r="G157" s="39"/>
    </row>
    <row r="158" spans="1:7" s="40" customFormat="1">
      <c r="A158" s="205"/>
      <c r="B158" s="203"/>
      <c r="C158" s="199"/>
      <c r="D158" s="200"/>
      <c r="E158" s="201"/>
      <c r="F158" s="167">
        <f>E158-D158+F157</f>
        <v>0</v>
      </c>
      <c r="G158" s="39"/>
    </row>
    <row r="159" spans="1:7" s="40" customFormat="1">
      <c r="A159" s="205"/>
      <c r="B159" s="203"/>
      <c r="C159" s="199"/>
      <c r="D159" s="200"/>
      <c r="E159" s="201"/>
      <c r="F159" s="167">
        <f>E159-D159+F158</f>
        <v>0</v>
      </c>
      <c r="G159" s="39"/>
    </row>
    <row r="160" spans="1:7" s="40" customFormat="1">
      <c r="A160" s="42"/>
      <c r="B160" s="36" t="s">
        <v>15</v>
      </c>
      <c r="C160" s="37"/>
      <c r="D160" s="168">
        <f>SUM(D156:D159)</f>
        <v>0</v>
      </c>
      <c r="E160" s="169">
        <f>SUM(E156:E159)</f>
        <v>0</v>
      </c>
      <c r="F160" s="167"/>
      <c r="G160" s="39"/>
    </row>
    <row r="161" spans="1:7" s="40" customFormat="1" ht="15.75">
      <c r="A161" s="87"/>
      <c r="B161" s="38"/>
      <c r="C161" s="32"/>
      <c r="D161" s="171"/>
      <c r="E161" s="172"/>
      <c r="F161" s="172"/>
      <c r="G161" s="39"/>
    </row>
    <row r="162" spans="1:7" s="40" customFormat="1" ht="15.75">
      <c r="A162" s="87"/>
      <c r="B162" s="38"/>
      <c r="C162" s="32"/>
      <c r="D162" s="171"/>
      <c r="E162" s="172"/>
      <c r="F162" s="172"/>
      <c r="G162" s="39"/>
    </row>
    <row r="163" spans="1:7" s="40" customFormat="1" ht="15.75">
      <c r="A163" s="104">
        <f>'Chart of Accounts'!A26</f>
        <v>2009</v>
      </c>
      <c r="B163" s="104" t="str">
        <f>'Chart of Accounts'!B26</f>
        <v>Books</v>
      </c>
      <c r="C163" s="8"/>
      <c r="D163" s="171"/>
      <c r="E163" s="172"/>
      <c r="F163" s="175"/>
      <c r="G163" s="39"/>
    </row>
    <row r="164" spans="1:7" s="40" customFormat="1">
      <c r="A164" s="89"/>
      <c r="B164" s="86" t="s">
        <v>14</v>
      </c>
      <c r="C164" s="27"/>
      <c r="D164" s="176"/>
      <c r="E164" s="177"/>
      <c r="F164" s="178">
        <f>F159</f>
        <v>0</v>
      </c>
      <c r="G164" s="39"/>
    </row>
    <row r="165" spans="1:7" s="40" customFormat="1">
      <c r="A165" s="205"/>
      <c r="B165" s="203"/>
      <c r="C165" s="199"/>
      <c r="D165" s="200"/>
      <c r="E165" s="204"/>
      <c r="F165" s="167">
        <f>E165-D165+F164</f>
        <v>0</v>
      </c>
      <c r="G165" s="39"/>
    </row>
    <row r="166" spans="1:7" s="40" customFormat="1">
      <c r="A166" s="205"/>
      <c r="B166" s="203"/>
      <c r="C166" s="199"/>
      <c r="D166" s="200"/>
      <c r="E166" s="204"/>
      <c r="F166" s="167">
        <f>E166-D166+F165</f>
        <v>0</v>
      </c>
      <c r="G166" s="39"/>
    </row>
    <row r="167" spans="1:7" s="40" customFormat="1">
      <c r="A167" s="205"/>
      <c r="B167" s="203"/>
      <c r="C167" s="199"/>
      <c r="D167" s="200"/>
      <c r="E167" s="201"/>
      <c r="F167" s="167">
        <f>E167-D167+F166</f>
        <v>0</v>
      </c>
      <c r="G167" s="39"/>
    </row>
    <row r="168" spans="1:7" s="40" customFormat="1">
      <c r="A168" s="205"/>
      <c r="B168" s="203"/>
      <c r="C168" s="199"/>
      <c r="D168" s="200"/>
      <c r="E168" s="201"/>
      <c r="F168" s="167">
        <f>E168-D168+F167</f>
        <v>0</v>
      </c>
      <c r="G168" s="39"/>
    </row>
    <row r="169" spans="1:7" s="40" customFormat="1">
      <c r="A169" s="42"/>
      <c r="B169" s="36" t="s">
        <v>15</v>
      </c>
      <c r="C169" s="37"/>
      <c r="D169" s="168">
        <f>SUM(D165:D168)</f>
        <v>0</v>
      </c>
      <c r="E169" s="169">
        <f>SUM(E165:E168)</f>
        <v>0</v>
      </c>
      <c r="F169" s="167"/>
      <c r="G169" s="39"/>
    </row>
    <row r="170" spans="1:7" s="40" customFormat="1" ht="15.75">
      <c r="A170" s="87"/>
      <c r="B170" s="38"/>
      <c r="C170" s="32"/>
      <c r="D170" s="171"/>
      <c r="E170" s="172"/>
      <c r="F170" s="172"/>
      <c r="G170" s="39"/>
    </row>
    <row r="171" spans="1:7" s="40" customFormat="1" ht="15.75">
      <c r="A171" s="87"/>
      <c r="B171" s="38"/>
      <c r="C171" s="32"/>
      <c r="D171" s="171"/>
      <c r="E171" s="172"/>
      <c r="F171" s="172"/>
      <c r="G171" s="39"/>
    </row>
    <row r="172" spans="1:7" s="40" customFormat="1" ht="15.75">
      <c r="A172" s="101">
        <f>'Chart of Accounts'!A28</f>
        <v>2011</v>
      </c>
      <c r="B172" s="101" t="str">
        <f>'Chart of Accounts'!B28</f>
        <v>Office Supplies, stationary, postage, misc.</v>
      </c>
      <c r="C172" s="8"/>
      <c r="D172" s="171"/>
      <c r="E172" s="172"/>
      <c r="F172" s="175"/>
      <c r="G172" s="39"/>
    </row>
    <row r="173" spans="1:7" s="40" customFormat="1">
      <c r="A173" s="88"/>
      <c r="B173" s="86" t="s">
        <v>14</v>
      </c>
      <c r="C173" s="27"/>
      <c r="D173" s="176"/>
      <c r="E173" s="177"/>
      <c r="F173" s="178">
        <f>F168</f>
        <v>0</v>
      </c>
      <c r="G173" s="39"/>
    </row>
    <row r="174" spans="1:7" s="40" customFormat="1">
      <c r="A174" s="207"/>
      <c r="B174" s="203"/>
      <c r="C174" s="199"/>
      <c r="D174" s="200"/>
      <c r="E174" s="204"/>
      <c r="F174" s="167">
        <f>E174-D174+F173</f>
        <v>0</v>
      </c>
      <c r="G174" s="39"/>
    </row>
    <row r="175" spans="1:7" s="40" customFormat="1">
      <c r="A175" s="207"/>
      <c r="B175" s="203"/>
      <c r="C175" s="199"/>
      <c r="D175" s="200"/>
      <c r="E175" s="204"/>
      <c r="F175" s="167">
        <f>E175-D175+F174</f>
        <v>0</v>
      </c>
      <c r="G175" s="39"/>
    </row>
    <row r="176" spans="1:7" s="40" customFormat="1">
      <c r="A176" s="207"/>
      <c r="B176" s="203"/>
      <c r="C176" s="199"/>
      <c r="D176" s="200"/>
      <c r="E176" s="201"/>
      <c r="F176" s="167">
        <f>E176-D176+F175</f>
        <v>0</v>
      </c>
      <c r="G176" s="39"/>
    </row>
    <row r="177" spans="1:7" s="40" customFormat="1">
      <c r="A177" s="207"/>
      <c r="B177" s="203"/>
      <c r="C177" s="199"/>
      <c r="D177" s="200"/>
      <c r="E177" s="201"/>
      <c r="F177" s="167">
        <f>E177-D177+F176</f>
        <v>0</v>
      </c>
      <c r="G177" s="39"/>
    </row>
    <row r="178" spans="1:7" s="40" customFormat="1">
      <c r="A178" s="109"/>
      <c r="B178" s="36" t="s">
        <v>15</v>
      </c>
      <c r="C178" s="37"/>
      <c r="D178" s="168">
        <f>SUM(D174:D177)</f>
        <v>0</v>
      </c>
      <c r="E178" s="169">
        <f>SUM(E174:E177)</f>
        <v>0</v>
      </c>
      <c r="F178" s="167"/>
      <c r="G178" s="39"/>
    </row>
    <row r="179" spans="1:7" s="40" customFormat="1" ht="15.75">
      <c r="A179" s="87"/>
      <c r="B179" s="38"/>
      <c r="C179" s="32"/>
      <c r="D179" s="171"/>
      <c r="E179" s="172"/>
      <c r="F179" s="172"/>
      <c r="G179" s="39"/>
    </row>
    <row r="180" spans="1:7" s="40" customFormat="1" ht="15.75">
      <c r="A180" s="87"/>
      <c r="B180" s="38"/>
      <c r="C180" s="32"/>
      <c r="D180" s="171"/>
      <c r="E180" s="172"/>
      <c r="F180" s="172"/>
      <c r="G180" s="39"/>
    </row>
    <row r="181" spans="1:7" s="40" customFormat="1" ht="15.75">
      <c r="A181" s="101">
        <f>'Chart of Accounts'!A29</f>
        <v>2012</v>
      </c>
      <c r="B181" s="101" t="str">
        <f>'Chart of Accounts'!B29</f>
        <v>Computer costs and supplies</v>
      </c>
      <c r="C181" s="8"/>
      <c r="D181" s="171"/>
      <c r="E181" s="172"/>
      <c r="F181" s="175"/>
      <c r="G181" s="39"/>
    </row>
    <row r="182" spans="1:7" s="40" customFormat="1">
      <c r="A182" s="88"/>
      <c r="B182" s="86" t="s">
        <v>14</v>
      </c>
      <c r="C182" s="27"/>
      <c r="D182" s="176"/>
      <c r="E182" s="177"/>
      <c r="F182" s="178">
        <f>F177</f>
        <v>0</v>
      </c>
      <c r="G182" s="39"/>
    </row>
    <row r="183" spans="1:7" s="40" customFormat="1">
      <c r="A183" s="207"/>
      <c r="B183" s="203"/>
      <c r="C183" s="199"/>
      <c r="D183" s="200"/>
      <c r="E183" s="204"/>
      <c r="F183" s="167">
        <f>E183-D183+F182</f>
        <v>0</v>
      </c>
      <c r="G183" s="39"/>
    </row>
    <row r="184" spans="1:7" s="40" customFormat="1">
      <c r="A184" s="207"/>
      <c r="B184" s="203"/>
      <c r="C184" s="199"/>
      <c r="D184" s="200"/>
      <c r="E184" s="204"/>
      <c r="F184" s="167">
        <f>E184-D184+F183</f>
        <v>0</v>
      </c>
      <c r="G184" s="39"/>
    </row>
    <row r="185" spans="1:7" s="40" customFormat="1">
      <c r="A185" s="207"/>
      <c r="B185" s="203"/>
      <c r="C185" s="199"/>
      <c r="D185" s="200"/>
      <c r="E185" s="201"/>
      <c r="F185" s="167">
        <f>E185-D185+F184</f>
        <v>0</v>
      </c>
      <c r="G185" s="39"/>
    </row>
    <row r="186" spans="1:7" s="40" customFormat="1">
      <c r="A186" s="207"/>
      <c r="B186" s="203"/>
      <c r="C186" s="199"/>
      <c r="D186" s="200"/>
      <c r="E186" s="201"/>
      <c r="F186" s="167">
        <f>E186-D186+F185</f>
        <v>0</v>
      </c>
      <c r="G186" s="39"/>
    </row>
    <row r="187" spans="1:7" s="40" customFormat="1">
      <c r="A187" s="109"/>
      <c r="B187" s="36" t="s">
        <v>15</v>
      </c>
      <c r="C187" s="37"/>
      <c r="D187" s="168">
        <f>SUM(D183:D186)</f>
        <v>0</v>
      </c>
      <c r="E187" s="169">
        <f>SUM(E183:E186)</f>
        <v>0</v>
      </c>
      <c r="F187" s="167"/>
      <c r="G187" s="39"/>
    </row>
    <row r="188" spans="1:7" s="40" customFormat="1" ht="15.75">
      <c r="A188" s="87"/>
      <c r="B188" s="38"/>
      <c r="C188" s="32"/>
      <c r="D188" s="171"/>
      <c r="E188" s="172"/>
      <c r="F188" s="172"/>
      <c r="G188" s="39"/>
    </row>
    <row r="189" spans="1:7" s="40" customFormat="1" ht="15.75">
      <c r="A189" s="87"/>
      <c r="B189" s="38"/>
      <c r="C189" s="32"/>
      <c r="D189" s="171"/>
      <c r="E189" s="172"/>
      <c r="F189" s="172"/>
      <c r="G189" s="39"/>
    </row>
    <row r="190" spans="1:7" s="40" customFormat="1" ht="15.75">
      <c r="A190" s="101">
        <f>'Chart of Accounts'!A30</f>
        <v>2013</v>
      </c>
      <c r="B190" s="101" t="str">
        <f>'Chart of Accounts'!B30</f>
        <v>Unassigned</v>
      </c>
      <c r="C190" s="8"/>
      <c r="D190" s="171"/>
      <c r="E190" s="172"/>
      <c r="F190" s="175"/>
      <c r="G190" s="39"/>
    </row>
    <row r="191" spans="1:7" s="40" customFormat="1">
      <c r="A191" s="88"/>
      <c r="B191" s="86" t="s">
        <v>14</v>
      </c>
      <c r="C191" s="27"/>
      <c r="D191" s="176"/>
      <c r="E191" s="177"/>
      <c r="F191" s="178">
        <f>F186</f>
        <v>0</v>
      </c>
      <c r="G191" s="39"/>
    </row>
    <row r="192" spans="1:7" s="40" customFormat="1">
      <c r="A192" s="207"/>
      <c r="B192" s="203"/>
      <c r="C192" s="199"/>
      <c r="D192" s="200"/>
      <c r="E192" s="204"/>
      <c r="F192" s="167">
        <f>E192-D192+F191</f>
        <v>0</v>
      </c>
      <c r="G192" s="39"/>
    </row>
    <row r="193" spans="1:7" s="40" customFormat="1">
      <c r="A193" s="207"/>
      <c r="B193" s="203"/>
      <c r="C193" s="199"/>
      <c r="D193" s="200"/>
      <c r="E193" s="204"/>
      <c r="F193" s="167">
        <f>E193-D193+F192</f>
        <v>0</v>
      </c>
      <c r="G193" s="39"/>
    </row>
    <row r="194" spans="1:7" s="40" customFormat="1">
      <c r="A194" s="207"/>
      <c r="B194" s="203"/>
      <c r="C194" s="199"/>
      <c r="D194" s="200"/>
      <c r="E194" s="201"/>
      <c r="F194" s="167">
        <f>E194-D194+F193</f>
        <v>0</v>
      </c>
      <c r="G194" s="39"/>
    </row>
    <row r="195" spans="1:7" s="40" customFormat="1">
      <c r="A195" s="207"/>
      <c r="B195" s="203"/>
      <c r="C195" s="199"/>
      <c r="D195" s="200"/>
      <c r="E195" s="201"/>
      <c r="F195" s="167">
        <f>E195-D195+F194</f>
        <v>0</v>
      </c>
      <c r="G195" s="39"/>
    </row>
    <row r="196" spans="1:7" s="40" customFormat="1">
      <c r="A196" s="109"/>
      <c r="B196" s="36" t="s">
        <v>15</v>
      </c>
      <c r="C196" s="37"/>
      <c r="D196" s="168">
        <f>SUM(D192:D195)</f>
        <v>0</v>
      </c>
      <c r="E196" s="169">
        <f>SUM(E192:E195)</f>
        <v>0</v>
      </c>
      <c r="F196" s="167"/>
      <c r="G196" s="39"/>
    </row>
    <row r="197" spans="1:7" s="40" customFormat="1" ht="15.75">
      <c r="A197" s="87"/>
      <c r="B197" s="38"/>
      <c r="C197" s="32"/>
      <c r="D197" s="171"/>
      <c r="E197" s="172"/>
      <c r="F197" s="172"/>
      <c r="G197" s="39"/>
    </row>
    <row r="198" spans="1:7" s="40" customFormat="1" ht="15.75">
      <c r="A198" s="87"/>
      <c r="B198" s="38"/>
      <c r="C198" s="32"/>
      <c r="D198" s="171"/>
      <c r="E198" s="172"/>
      <c r="F198" s="172"/>
      <c r="G198" s="39"/>
    </row>
    <row r="199" spans="1:7" s="40" customFormat="1" ht="15.75">
      <c r="A199" s="110">
        <f>'Chart of Accounts'!A32</f>
        <v>2021</v>
      </c>
      <c r="B199" s="110" t="str">
        <f>'Chart of Accounts'!B32</f>
        <v>Janitorial Supplies and Services</v>
      </c>
      <c r="C199" s="8"/>
      <c r="D199" s="171"/>
      <c r="E199" s="172"/>
      <c r="F199" s="175"/>
      <c r="G199" s="39"/>
    </row>
    <row r="200" spans="1:7" s="40" customFormat="1">
      <c r="A200" s="111"/>
      <c r="B200" s="86" t="s">
        <v>14</v>
      </c>
      <c r="C200" s="27"/>
      <c r="D200" s="176"/>
      <c r="E200" s="177"/>
      <c r="F200" s="178">
        <f>F195</f>
        <v>0</v>
      </c>
      <c r="G200" s="39"/>
    </row>
    <row r="201" spans="1:7" s="40" customFormat="1">
      <c r="A201" s="208"/>
      <c r="B201" s="203"/>
      <c r="C201" s="199"/>
      <c r="D201" s="200"/>
      <c r="E201" s="204"/>
      <c r="F201" s="167">
        <f>E201-D201+F200</f>
        <v>0</v>
      </c>
      <c r="G201" s="39"/>
    </row>
    <row r="202" spans="1:7" s="40" customFormat="1">
      <c r="A202" s="208"/>
      <c r="B202" s="203"/>
      <c r="C202" s="199"/>
      <c r="D202" s="200"/>
      <c r="E202" s="204"/>
      <c r="F202" s="167">
        <f>E202-D202+F201</f>
        <v>0</v>
      </c>
      <c r="G202" s="39"/>
    </row>
    <row r="203" spans="1:7" s="40" customFormat="1">
      <c r="A203" s="208"/>
      <c r="B203" s="203"/>
      <c r="C203" s="199"/>
      <c r="D203" s="200"/>
      <c r="E203" s="201"/>
      <c r="F203" s="167">
        <f>E203-D203+F202</f>
        <v>0</v>
      </c>
      <c r="G203" s="39"/>
    </row>
    <row r="204" spans="1:7" s="40" customFormat="1">
      <c r="A204" s="208"/>
      <c r="B204" s="203"/>
      <c r="C204" s="199"/>
      <c r="D204" s="200"/>
      <c r="E204" s="201"/>
      <c r="F204" s="167">
        <f>E204-D204+F203</f>
        <v>0</v>
      </c>
      <c r="G204" s="39"/>
    </row>
    <row r="205" spans="1:7" s="40" customFormat="1">
      <c r="A205" s="112"/>
      <c r="B205" s="36" t="s">
        <v>15</v>
      </c>
      <c r="C205" s="37"/>
      <c r="D205" s="168">
        <f>SUM(D201:D204)</f>
        <v>0</v>
      </c>
      <c r="E205" s="169">
        <f>SUM(E201:E204)</f>
        <v>0</v>
      </c>
      <c r="F205" s="167"/>
      <c r="G205" s="39"/>
    </row>
    <row r="206" spans="1:7" s="40" customFormat="1" ht="15.75">
      <c r="A206" s="87"/>
      <c r="B206" s="38"/>
      <c r="C206" s="32"/>
      <c r="D206" s="171"/>
      <c r="E206" s="172"/>
      <c r="F206" s="172"/>
      <c r="G206" s="39"/>
    </row>
    <row r="207" spans="1:7" s="40" customFormat="1" ht="15.75">
      <c r="A207" s="87"/>
      <c r="B207" s="38"/>
      <c r="C207" s="32"/>
      <c r="D207" s="171"/>
      <c r="E207" s="172"/>
      <c r="F207" s="172"/>
      <c r="G207" s="39"/>
    </row>
    <row r="208" spans="1:7" s="40" customFormat="1" ht="15.75">
      <c r="A208" s="110">
        <f>'Chart of Accounts'!A33</f>
        <v>2022</v>
      </c>
      <c r="B208" s="110" t="str">
        <f>'Chart of Accounts'!B33</f>
        <v>Repair and Maintenance - (Non-Covenant)</v>
      </c>
      <c r="C208" s="8"/>
      <c r="D208" s="171"/>
      <c r="E208" s="172"/>
      <c r="F208" s="175"/>
      <c r="G208" s="39"/>
    </row>
    <row r="209" spans="1:7" s="40" customFormat="1">
      <c r="A209" s="111"/>
      <c r="B209" s="86" t="s">
        <v>14</v>
      </c>
      <c r="C209" s="27"/>
      <c r="D209" s="176"/>
      <c r="E209" s="177"/>
      <c r="F209" s="178">
        <f>F204</f>
        <v>0</v>
      </c>
      <c r="G209" s="39"/>
    </row>
    <row r="210" spans="1:7" s="40" customFormat="1">
      <c r="A210" s="208"/>
      <c r="B210" s="203"/>
      <c r="C210" s="199"/>
      <c r="D210" s="200"/>
      <c r="E210" s="204"/>
      <c r="F210" s="167">
        <f>E210-D210+F209</f>
        <v>0</v>
      </c>
      <c r="G210" s="39"/>
    </row>
    <row r="211" spans="1:7" s="40" customFormat="1">
      <c r="A211" s="208"/>
      <c r="B211" s="203"/>
      <c r="C211" s="199"/>
      <c r="D211" s="200"/>
      <c r="E211" s="204"/>
      <c r="F211" s="167">
        <f>E211-D211+F210</f>
        <v>0</v>
      </c>
      <c r="G211" s="39"/>
    </row>
    <row r="212" spans="1:7" s="40" customFormat="1">
      <c r="A212" s="208"/>
      <c r="B212" s="203"/>
      <c r="C212" s="199"/>
      <c r="D212" s="200"/>
      <c r="E212" s="201"/>
      <c r="F212" s="167">
        <f>E212-D212+F211</f>
        <v>0</v>
      </c>
      <c r="G212" s="39"/>
    </row>
    <row r="213" spans="1:7" s="40" customFormat="1">
      <c r="A213" s="208"/>
      <c r="B213" s="203"/>
      <c r="C213" s="199"/>
      <c r="D213" s="200"/>
      <c r="E213" s="201"/>
      <c r="F213" s="167">
        <f>E213-D213+F212</f>
        <v>0</v>
      </c>
      <c r="G213" s="39"/>
    </row>
    <row r="214" spans="1:7" s="40" customFormat="1">
      <c r="A214" s="112"/>
      <c r="B214" s="36" t="s">
        <v>15</v>
      </c>
      <c r="C214" s="37"/>
      <c r="D214" s="168">
        <f>SUM(D210:D213)</f>
        <v>0</v>
      </c>
      <c r="E214" s="169">
        <f>SUM(E210:E213)</f>
        <v>0</v>
      </c>
      <c r="F214" s="167"/>
      <c r="G214" s="39"/>
    </row>
    <row r="215" spans="1:7" s="40" customFormat="1" ht="15.75">
      <c r="A215" s="87"/>
      <c r="B215" s="38"/>
      <c r="C215" s="32"/>
      <c r="D215" s="171"/>
      <c r="E215" s="172"/>
      <c r="F215" s="172"/>
      <c r="G215" s="39"/>
    </row>
    <row r="216" spans="1:7" s="40" customFormat="1" ht="15.75">
      <c r="A216" s="87"/>
      <c r="B216" s="38"/>
      <c r="C216" s="32"/>
      <c r="D216" s="171"/>
      <c r="E216" s="172"/>
      <c r="F216" s="172"/>
      <c r="G216" s="39"/>
    </row>
    <row r="217" spans="1:7" s="40" customFormat="1" ht="15.75">
      <c r="A217" s="110">
        <f>'Chart of Accounts'!A34</f>
        <v>2023</v>
      </c>
      <c r="B217" s="110" t="str">
        <f>'Chart of Accounts'!B34</f>
        <v>Insurance - Liability</v>
      </c>
      <c r="C217" s="8"/>
      <c r="D217" s="171"/>
      <c r="E217" s="172"/>
      <c r="F217" s="175"/>
      <c r="G217" s="39"/>
    </row>
    <row r="218" spans="1:7" s="40" customFormat="1">
      <c r="A218" s="111"/>
      <c r="B218" s="86" t="s">
        <v>14</v>
      </c>
      <c r="C218" s="27"/>
      <c r="D218" s="176"/>
      <c r="E218" s="177"/>
      <c r="F218" s="178">
        <f>F213</f>
        <v>0</v>
      </c>
      <c r="G218" s="39"/>
    </row>
    <row r="219" spans="1:7" s="40" customFormat="1">
      <c r="A219" s="208"/>
      <c r="B219" s="203"/>
      <c r="C219" s="199"/>
      <c r="D219" s="200"/>
      <c r="E219" s="204"/>
      <c r="F219" s="167">
        <f>E219-D219+F218</f>
        <v>0</v>
      </c>
      <c r="G219" s="39"/>
    </row>
    <row r="220" spans="1:7" s="40" customFormat="1">
      <c r="A220" s="208"/>
      <c r="B220" s="203"/>
      <c r="C220" s="199"/>
      <c r="D220" s="200"/>
      <c r="E220" s="204"/>
      <c r="F220" s="167">
        <f>E220-D220+F219</f>
        <v>0</v>
      </c>
      <c r="G220" s="39"/>
    </row>
    <row r="221" spans="1:7" s="40" customFormat="1">
      <c r="A221" s="208"/>
      <c r="B221" s="203"/>
      <c r="C221" s="199"/>
      <c r="D221" s="200"/>
      <c r="E221" s="201"/>
      <c r="F221" s="167">
        <f>E221-D221+F220</f>
        <v>0</v>
      </c>
      <c r="G221" s="39"/>
    </row>
    <row r="222" spans="1:7" s="40" customFormat="1">
      <c r="A222" s="208"/>
      <c r="B222" s="203"/>
      <c r="C222" s="199"/>
      <c r="D222" s="200"/>
      <c r="E222" s="201"/>
      <c r="F222" s="167">
        <f>E222-D222+F221</f>
        <v>0</v>
      </c>
      <c r="G222" s="39"/>
    </row>
    <row r="223" spans="1:7" s="40" customFormat="1">
      <c r="A223" s="112"/>
      <c r="B223" s="36" t="s">
        <v>15</v>
      </c>
      <c r="C223" s="37"/>
      <c r="D223" s="168">
        <f>SUM(D219:D222)</f>
        <v>0</v>
      </c>
      <c r="E223" s="169">
        <f>SUM(E219:E222)</f>
        <v>0</v>
      </c>
      <c r="F223" s="167"/>
      <c r="G223" s="39"/>
    </row>
    <row r="224" spans="1:7" s="40" customFormat="1" ht="15.75">
      <c r="A224" s="87"/>
      <c r="B224" s="38"/>
      <c r="C224" s="32"/>
      <c r="D224" s="171"/>
      <c r="E224" s="172"/>
      <c r="F224" s="172"/>
      <c r="G224" s="39"/>
    </row>
    <row r="225" spans="1:7" s="40" customFormat="1" ht="15.75">
      <c r="A225" s="87"/>
      <c r="B225" s="38"/>
      <c r="C225" s="32"/>
      <c r="D225" s="171"/>
      <c r="E225" s="172"/>
      <c r="F225" s="172"/>
      <c r="G225" s="39"/>
    </row>
    <row r="226" spans="1:7" s="40" customFormat="1" ht="15.75">
      <c r="A226" s="110">
        <f>'Chart of Accounts'!A35</f>
        <v>2024</v>
      </c>
      <c r="B226" s="110" t="str">
        <f>'Chart of Accounts'!B35</f>
        <v>Use Agreement (Utilities &amp; Maint. Reserve)</v>
      </c>
      <c r="C226" s="8"/>
      <c r="D226" s="171"/>
      <c r="E226" s="172"/>
      <c r="F226" s="175"/>
      <c r="G226" s="39"/>
    </row>
    <row r="227" spans="1:7" s="40" customFormat="1">
      <c r="A227" s="111"/>
      <c r="B227" s="86" t="s">
        <v>14</v>
      </c>
      <c r="C227" s="27"/>
      <c r="D227" s="176"/>
      <c r="E227" s="177"/>
      <c r="F227" s="178">
        <f>F222</f>
        <v>0</v>
      </c>
      <c r="G227" s="39"/>
    </row>
    <row r="228" spans="1:7" s="40" customFormat="1">
      <c r="A228" s="208"/>
      <c r="B228" s="203"/>
      <c r="C228" s="199"/>
      <c r="D228" s="200"/>
      <c r="E228" s="204"/>
      <c r="F228" s="167">
        <f>E228-D228+F227</f>
        <v>0</v>
      </c>
      <c r="G228" s="39"/>
    </row>
    <row r="229" spans="1:7" s="40" customFormat="1">
      <c r="A229" s="208"/>
      <c r="B229" s="203"/>
      <c r="C229" s="199"/>
      <c r="D229" s="200"/>
      <c r="E229" s="204"/>
      <c r="F229" s="167">
        <f>E229-D229+F228</f>
        <v>0</v>
      </c>
      <c r="G229" s="39"/>
    </row>
    <row r="230" spans="1:7" s="40" customFormat="1">
      <c r="A230" s="208"/>
      <c r="B230" s="203"/>
      <c r="C230" s="199"/>
      <c r="D230" s="200"/>
      <c r="E230" s="201"/>
      <c r="F230" s="167">
        <f>E230-D230+F229</f>
        <v>0</v>
      </c>
      <c r="G230" s="39"/>
    </row>
    <row r="231" spans="1:7" s="40" customFormat="1">
      <c r="A231" s="208"/>
      <c r="B231" s="203"/>
      <c r="C231" s="199"/>
      <c r="D231" s="200"/>
      <c r="E231" s="201"/>
      <c r="F231" s="167">
        <f>E231-D231+F230</f>
        <v>0</v>
      </c>
      <c r="G231" s="39"/>
    </row>
    <row r="232" spans="1:7" s="40" customFormat="1">
      <c r="A232" s="112"/>
      <c r="B232" s="36" t="s">
        <v>15</v>
      </c>
      <c r="C232" s="37"/>
      <c r="D232" s="168">
        <f>SUM(D228:D231)</f>
        <v>0</v>
      </c>
      <c r="E232" s="169">
        <f>SUM(E228:E231)</f>
        <v>0</v>
      </c>
      <c r="F232" s="167"/>
      <c r="G232" s="39"/>
    </row>
    <row r="233" spans="1:7" s="40" customFormat="1" ht="15.75">
      <c r="A233" s="87"/>
      <c r="B233" s="38"/>
      <c r="C233" s="32"/>
      <c r="D233" s="171"/>
      <c r="E233" s="172"/>
      <c r="F233" s="172"/>
      <c r="G233" s="39"/>
    </row>
    <row r="234" spans="1:7" s="40" customFormat="1" ht="15.75">
      <c r="A234" s="87"/>
      <c r="B234" s="38"/>
      <c r="C234" s="32"/>
      <c r="D234" s="171"/>
      <c r="E234" s="172"/>
      <c r="F234" s="172"/>
      <c r="G234" s="39"/>
    </row>
    <row r="235" spans="1:7" s="40" customFormat="1" ht="15.75">
      <c r="A235" s="110">
        <f>'Chart of Accounts'!A36</f>
        <v>2025</v>
      </c>
      <c r="B235" s="110" t="str">
        <f>'Chart of Accounts'!B36</f>
        <v>Landscape</v>
      </c>
      <c r="C235" s="8"/>
      <c r="D235" s="171"/>
      <c r="E235" s="172"/>
      <c r="F235" s="175"/>
      <c r="G235" s="39"/>
    </row>
    <row r="236" spans="1:7" s="40" customFormat="1">
      <c r="A236" s="111"/>
      <c r="B236" s="86" t="s">
        <v>14</v>
      </c>
      <c r="C236" s="27"/>
      <c r="D236" s="176"/>
      <c r="E236" s="177"/>
      <c r="F236" s="178">
        <f>F231</f>
        <v>0</v>
      </c>
      <c r="G236" s="39"/>
    </row>
    <row r="237" spans="1:7" s="40" customFormat="1">
      <c r="A237" s="208"/>
      <c r="B237" s="203"/>
      <c r="C237" s="199"/>
      <c r="D237" s="200"/>
      <c r="E237" s="204"/>
      <c r="F237" s="167">
        <f>E237-D237+F236</f>
        <v>0</v>
      </c>
      <c r="G237" s="39"/>
    </row>
    <row r="238" spans="1:7" s="40" customFormat="1">
      <c r="A238" s="208"/>
      <c r="B238" s="203"/>
      <c r="C238" s="199"/>
      <c r="D238" s="200"/>
      <c r="E238" s="204"/>
      <c r="F238" s="167">
        <f>E238-D238+F237</f>
        <v>0</v>
      </c>
      <c r="G238" s="39"/>
    </row>
    <row r="239" spans="1:7" s="40" customFormat="1">
      <c r="A239" s="208"/>
      <c r="B239" s="203"/>
      <c r="C239" s="199"/>
      <c r="D239" s="200"/>
      <c r="E239" s="201"/>
      <c r="F239" s="167">
        <f>E239-D239+F238</f>
        <v>0</v>
      </c>
      <c r="G239" s="39"/>
    </row>
    <row r="240" spans="1:7" s="40" customFormat="1">
      <c r="A240" s="208"/>
      <c r="B240" s="203"/>
      <c r="C240" s="199"/>
      <c r="D240" s="200"/>
      <c r="E240" s="201"/>
      <c r="F240" s="167">
        <f>E240-D240+F239</f>
        <v>0</v>
      </c>
      <c r="G240" s="39"/>
    </row>
    <row r="241" spans="1:7" s="40" customFormat="1">
      <c r="A241" s="112"/>
      <c r="B241" s="36" t="s">
        <v>15</v>
      </c>
      <c r="C241" s="37"/>
      <c r="D241" s="168">
        <f>SUM(D237:D240)</f>
        <v>0</v>
      </c>
      <c r="E241" s="169">
        <f>SUM(E237:E240)</f>
        <v>0</v>
      </c>
      <c r="F241" s="167"/>
      <c r="G241" s="39"/>
    </row>
    <row r="242" spans="1:7" s="40" customFormat="1" ht="15.75">
      <c r="A242" s="87"/>
      <c r="B242" s="38"/>
      <c r="C242" s="32"/>
      <c r="D242" s="171"/>
      <c r="E242" s="172"/>
      <c r="F242" s="172"/>
      <c r="G242" s="39"/>
    </row>
    <row r="243" spans="1:7" s="40" customFormat="1" ht="15.75">
      <c r="A243" s="87"/>
      <c r="B243" s="38"/>
      <c r="C243" s="32"/>
      <c r="D243" s="171"/>
      <c r="E243" s="172"/>
      <c r="F243" s="172"/>
      <c r="G243" s="39"/>
    </row>
    <row r="244" spans="1:7" s="40" customFormat="1" ht="15.75">
      <c r="A244" s="110">
        <f>'Chart of Accounts'!A37</f>
        <v>2026</v>
      </c>
      <c r="B244" s="110" t="str">
        <f>'Chart of Accounts'!B37</f>
        <v>A/C Maintenance</v>
      </c>
      <c r="C244" s="8"/>
      <c r="D244" s="171"/>
      <c r="E244" s="172"/>
      <c r="F244" s="175"/>
      <c r="G244" s="39"/>
    </row>
    <row r="245" spans="1:7" s="40" customFormat="1">
      <c r="A245" s="111"/>
      <c r="B245" s="86" t="s">
        <v>14</v>
      </c>
      <c r="C245" s="27"/>
      <c r="D245" s="176"/>
      <c r="E245" s="177"/>
      <c r="F245" s="178">
        <f>F240</f>
        <v>0</v>
      </c>
      <c r="G245" s="39"/>
    </row>
    <row r="246" spans="1:7" s="40" customFormat="1">
      <c r="A246" s="208"/>
      <c r="B246" s="203"/>
      <c r="C246" s="199"/>
      <c r="D246" s="200"/>
      <c r="E246" s="204"/>
      <c r="F246" s="167">
        <f>E246-D246+F245</f>
        <v>0</v>
      </c>
      <c r="G246" s="39"/>
    </row>
    <row r="247" spans="1:7" s="40" customFormat="1">
      <c r="A247" s="208"/>
      <c r="B247" s="203"/>
      <c r="C247" s="199"/>
      <c r="D247" s="200"/>
      <c r="E247" s="204"/>
      <c r="F247" s="167">
        <f>E247-D247+F246</f>
        <v>0</v>
      </c>
      <c r="G247" s="39"/>
    </row>
    <row r="248" spans="1:7" s="40" customFormat="1">
      <c r="A248" s="208"/>
      <c r="B248" s="203"/>
      <c r="C248" s="199"/>
      <c r="D248" s="200"/>
      <c r="E248" s="201"/>
      <c r="F248" s="167">
        <f>E248-D248+F247</f>
        <v>0</v>
      </c>
      <c r="G248" s="39"/>
    </row>
    <row r="249" spans="1:7" s="40" customFormat="1">
      <c r="A249" s="208"/>
      <c r="B249" s="203"/>
      <c r="C249" s="199"/>
      <c r="D249" s="200"/>
      <c r="E249" s="201"/>
      <c r="F249" s="167">
        <f>E249-D249+F248</f>
        <v>0</v>
      </c>
      <c r="G249" s="39"/>
    </row>
    <row r="250" spans="1:7" s="40" customFormat="1">
      <c r="A250" s="112"/>
      <c r="B250" s="36" t="s">
        <v>15</v>
      </c>
      <c r="C250" s="37"/>
      <c r="D250" s="168">
        <f>SUM(D246:D249)</f>
        <v>0</v>
      </c>
      <c r="E250" s="169">
        <f>SUM(E246:E249)</f>
        <v>0</v>
      </c>
      <c r="F250" s="167"/>
      <c r="G250" s="39"/>
    </row>
    <row r="251" spans="1:7" s="40" customFormat="1" ht="15.75">
      <c r="A251" s="87"/>
      <c r="B251" s="38"/>
      <c r="C251" s="32"/>
      <c r="D251" s="171"/>
      <c r="E251" s="172"/>
      <c r="F251" s="172"/>
      <c r="G251" s="39"/>
    </row>
    <row r="252" spans="1:7" s="40" customFormat="1" ht="15.75">
      <c r="A252" s="87"/>
      <c r="B252" s="38"/>
      <c r="C252" s="32"/>
      <c r="D252" s="171"/>
      <c r="E252" s="172"/>
      <c r="F252" s="172"/>
      <c r="G252" s="39"/>
    </row>
    <row r="253" spans="1:7" s="40" customFormat="1" ht="15.75">
      <c r="A253" s="110">
        <f>'Chart of Accounts'!A38</f>
        <v>2027</v>
      </c>
      <c r="B253" s="110" t="str">
        <f>'Chart of Accounts'!B38</f>
        <v>PLayground</v>
      </c>
      <c r="C253" s="8"/>
      <c r="D253" s="171"/>
      <c r="E253" s="172"/>
      <c r="F253" s="175"/>
      <c r="G253" s="39"/>
    </row>
    <row r="254" spans="1:7" s="40" customFormat="1">
      <c r="A254" s="111"/>
      <c r="B254" s="86" t="s">
        <v>14</v>
      </c>
      <c r="C254" s="27"/>
      <c r="D254" s="176"/>
      <c r="E254" s="177"/>
      <c r="F254" s="178">
        <f>F249</f>
        <v>0</v>
      </c>
      <c r="G254" s="39"/>
    </row>
    <row r="255" spans="1:7" s="40" customFormat="1">
      <c r="A255" s="208"/>
      <c r="B255" s="203"/>
      <c r="C255" s="199"/>
      <c r="D255" s="200"/>
      <c r="E255" s="204"/>
      <c r="F255" s="167">
        <f>E255-D255+F254</f>
        <v>0</v>
      </c>
      <c r="G255" s="39"/>
    </row>
    <row r="256" spans="1:7" s="40" customFormat="1">
      <c r="A256" s="208"/>
      <c r="B256" s="203"/>
      <c r="C256" s="199"/>
      <c r="D256" s="200"/>
      <c r="E256" s="204"/>
      <c r="F256" s="167">
        <f>E256-D256+F255</f>
        <v>0</v>
      </c>
      <c r="G256" s="39"/>
    </row>
    <row r="257" spans="1:7" s="40" customFormat="1">
      <c r="A257" s="208"/>
      <c r="B257" s="203"/>
      <c r="C257" s="199"/>
      <c r="D257" s="200"/>
      <c r="E257" s="201"/>
      <c r="F257" s="167">
        <f>E257-D257+F256</f>
        <v>0</v>
      </c>
      <c r="G257" s="39"/>
    </row>
    <row r="258" spans="1:7" s="40" customFormat="1">
      <c r="A258" s="208"/>
      <c r="B258" s="203"/>
      <c r="C258" s="199"/>
      <c r="D258" s="200"/>
      <c r="E258" s="201"/>
      <c r="F258" s="167">
        <f>E258-D258+F257</f>
        <v>0</v>
      </c>
      <c r="G258" s="39"/>
    </row>
    <row r="259" spans="1:7" s="40" customFormat="1">
      <c r="A259" s="112"/>
      <c r="B259" s="36" t="s">
        <v>15</v>
      </c>
      <c r="C259" s="37"/>
      <c r="D259" s="168">
        <f>SUM(D255:D258)</f>
        <v>0</v>
      </c>
      <c r="E259" s="169">
        <f>SUM(E255:E258)</f>
        <v>0</v>
      </c>
      <c r="F259" s="167"/>
      <c r="G259" s="39"/>
    </row>
    <row r="260" spans="1:7" s="40" customFormat="1" ht="15.75">
      <c r="A260" s="87"/>
      <c r="B260" s="38"/>
      <c r="C260" s="32"/>
      <c r="D260" s="171"/>
      <c r="E260" s="172"/>
      <c r="F260" s="172"/>
      <c r="G260" s="39"/>
    </row>
    <row r="261" spans="1:7" s="40" customFormat="1" ht="15.75">
      <c r="A261" s="87"/>
      <c r="B261" s="38"/>
      <c r="C261" s="32"/>
      <c r="D261" s="171"/>
      <c r="E261" s="172"/>
      <c r="F261" s="172"/>
      <c r="G261" s="39"/>
    </row>
    <row r="262" spans="1:7" s="40" customFormat="1" ht="15.75">
      <c r="A262" s="113">
        <f>'Chart of Accounts'!A40</f>
        <v>2031</v>
      </c>
      <c r="B262" s="113" t="str">
        <f>'Chart of Accounts'!B40</f>
        <v>Food &amp; Entertainment</v>
      </c>
      <c r="C262" s="8"/>
      <c r="D262" s="171"/>
      <c r="E262" s="172"/>
      <c r="F262" s="175"/>
      <c r="G262" s="39"/>
    </row>
    <row r="263" spans="1:7" s="40" customFormat="1">
      <c r="A263" s="114"/>
      <c r="B263" s="86" t="s">
        <v>14</v>
      </c>
      <c r="C263" s="27"/>
      <c r="D263" s="176"/>
      <c r="E263" s="177"/>
      <c r="F263" s="178">
        <f>F258</f>
        <v>0</v>
      </c>
      <c r="G263" s="39"/>
    </row>
    <row r="264" spans="1:7" s="40" customFormat="1">
      <c r="A264" s="209"/>
      <c r="B264" s="203"/>
      <c r="C264" s="199"/>
      <c r="D264" s="200"/>
      <c r="E264" s="204"/>
      <c r="F264" s="167">
        <f>E264-D264+F263</f>
        <v>0</v>
      </c>
      <c r="G264" s="39"/>
    </row>
    <row r="265" spans="1:7" s="40" customFormat="1">
      <c r="A265" s="209"/>
      <c r="B265" s="203"/>
      <c r="C265" s="199"/>
      <c r="D265" s="200"/>
      <c r="E265" s="204"/>
      <c r="F265" s="167">
        <f>E265-D265+F264</f>
        <v>0</v>
      </c>
      <c r="G265" s="39"/>
    </row>
    <row r="266" spans="1:7" s="40" customFormat="1">
      <c r="A266" s="209"/>
      <c r="B266" s="203"/>
      <c r="C266" s="199"/>
      <c r="D266" s="200"/>
      <c r="E266" s="201"/>
      <c r="F266" s="167">
        <f>E266-D266+F265</f>
        <v>0</v>
      </c>
      <c r="G266" s="39"/>
    </row>
    <row r="267" spans="1:7" s="40" customFormat="1">
      <c r="A267" s="209"/>
      <c r="B267" s="203"/>
      <c r="C267" s="199"/>
      <c r="D267" s="200"/>
      <c r="E267" s="201"/>
      <c r="F267" s="167">
        <f>E267-D267+F266</f>
        <v>0</v>
      </c>
      <c r="G267" s="39"/>
    </row>
    <row r="268" spans="1:7" s="40" customFormat="1">
      <c r="A268" s="115"/>
      <c r="B268" s="36" t="s">
        <v>15</v>
      </c>
      <c r="C268" s="37"/>
      <c r="D268" s="168">
        <f>SUM(D264:D267)</f>
        <v>0</v>
      </c>
      <c r="E268" s="169">
        <f>SUM(E264:E267)</f>
        <v>0</v>
      </c>
      <c r="F268" s="167"/>
      <c r="G268" s="39"/>
    </row>
    <row r="269" spans="1:7" s="40" customFormat="1" ht="15.75">
      <c r="A269" s="87"/>
      <c r="B269" s="38"/>
      <c r="C269" s="32"/>
      <c r="D269" s="171"/>
      <c r="E269" s="172"/>
      <c r="F269" s="172"/>
      <c r="G269" s="39"/>
    </row>
    <row r="270" spans="1:7" s="40" customFormat="1" ht="15.75">
      <c r="A270" s="87"/>
      <c r="B270" s="38"/>
      <c r="C270" s="32"/>
      <c r="D270" s="171"/>
      <c r="E270" s="172"/>
      <c r="F270" s="172"/>
      <c r="G270" s="39"/>
    </row>
    <row r="271" spans="1:7" s="40" customFormat="1" ht="15.75">
      <c r="A271" s="113">
        <f>'Chart of Accounts'!A41</f>
        <v>2032</v>
      </c>
      <c r="B271" s="113" t="str">
        <f>'Chart of Accounts'!B41</f>
        <v>Soft Goods</v>
      </c>
      <c r="C271" s="8"/>
      <c r="D271" s="171"/>
      <c r="E271" s="172"/>
      <c r="F271" s="175"/>
      <c r="G271" s="39"/>
    </row>
    <row r="272" spans="1:7" s="40" customFormat="1">
      <c r="A272" s="114"/>
      <c r="B272" s="86" t="s">
        <v>14</v>
      </c>
      <c r="C272" s="27"/>
      <c r="D272" s="176"/>
      <c r="E272" s="177"/>
      <c r="F272" s="178">
        <f>F267</f>
        <v>0</v>
      </c>
      <c r="G272" s="39"/>
    </row>
    <row r="273" spans="1:7" s="40" customFormat="1">
      <c r="A273" s="209"/>
      <c r="B273" s="203"/>
      <c r="C273" s="199"/>
      <c r="D273" s="200"/>
      <c r="E273" s="204"/>
      <c r="F273" s="167">
        <f>E273-D273+F272</f>
        <v>0</v>
      </c>
      <c r="G273" s="39"/>
    </row>
    <row r="274" spans="1:7" s="40" customFormat="1">
      <c r="A274" s="209"/>
      <c r="B274" s="203"/>
      <c r="C274" s="199"/>
      <c r="D274" s="200"/>
      <c r="E274" s="204"/>
      <c r="F274" s="167">
        <f>E274-D274+F273</f>
        <v>0</v>
      </c>
      <c r="G274" s="39"/>
    </row>
    <row r="275" spans="1:7" s="40" customFormat="1">
      <c r="A275" s="209"/>
      <c r="B275" s="203"/>
      <c r="C275" s="199"/>
      <c r="D275" s="200"/>
      <c r="E275" s="201"/>
      <c r="F275" s="167">
        <f>E275-D275+F274</f>
        <v>0</v>
      </c>
      <c r="G275" s="39"/>
    </row>
    <row r="276" spans="1:7" s="40" customFormat="1">
      <c r="A276" s="209"/>
      <c r="B276" s="203"/>
      <c r="C276" s="199"/>
      <c r="D276" s="200"/>
      <c r="E276" s="201"/>
      <c r="F276" s="167">
        <f>E276-D276+F275</f>
        <v>0</v>
      </c>
      <c r="G276" s="39"/>
    </row>
    <row r="277" spans="1:7" s="40" customFormat="1">
      <c r="A277" s="115"/>
      <c r="B277" s="36" t="s">
        <v>15</v>
      </c>
      <c r="C277" s="37"/>
      <c r="D277" s="168">
        <f>SUM(D273:D276)</f>
        <v>0</v>
      </c>
      <c r="E277" s="169">
        <f>SUM(E273:E276)</f>
        <v>0</v>
      </c>
      <c r="F277" s="167"/>
      <c r="G277" s="39"/>
    </row>
    <row r="278" spans="1:7" s="40" customFormat="1" ht="15.75">
      <c r="A278" s="87"/>
      <c r="B278" s="38"/>
      <c r="C278" s="32"/>
      <c r="D278" s="171"/>
      <c r="E278" s="172"/>
      <c r="F278" s="172"/>
      <c r="G278" s="39"/>
    </row>
    <row r="279" spans="1:7" s="40" customFormat="1" ht="15.75">
      <c r="A279" s="87"/>
      <c r="B279" s="38"/>
      <c r="C279" s="32"/>
      <c r="D279" s="171"/>
      <c r="E279" s="172"/>
      <c r="F279" s="172"/>
      <c r="G279" s="39"/>
    </row>
    <row r="280" spans="1:7" s="40" customFormat="1" ht="15.75">
      <c r="A280" s="116">
        <f>'Chart of Accounts'!A43</f>
        <v>2041</v>
      </c>
      <c r="B280" s="116" t="str">
        <f>'Chart of Accounts'!B43</f>
        <v>Van Insurance</v>
      </c>
      <c r="C280" s="8"/>
      <c r="D280" s="171"/>
      <c r="E280" s="172"/>
      <c r="F280" s="175"/>
      <c r="G280" s="39"/>
    </row>
    <row r="281" spans="1:7" s="40" customFormat="1">
      <c r="A281" s="117"/>
      <c r="B281" s="86" t="s">
        <v>14</v>
      </c>
      <c r="C281" s="27"/>
      <c r="D281" s="176"/>
      <c r="E281" s="177"/>
      <c r="F281" s="178">
        <f>F276</f>
        <v>0</v>
      </c>
      <c r="G281" s="39"/>
    </row>
    <row r="282" spans="1:7" s="40" customFormat="1">
      <c r="A282" s="210"/>
      <c r="B282" s="203"/>
      <c r="C282" s="199"/>
      <c r="D282" s="200"/>
      <c r="E282" s="204"/>
      <c r="F282" s="167">
        <f>E282-D282+F281</f>
        <v>0</v>
      </c>
      <c r="G282" s="39"/>
    </row>
    <row r="283" spans="1:7" s="40" customFormat="1">
      <c r="A283" s="210"/>
      <c r="B283" s="203"/>
      <c r="C283" s="199"/>
      <c r="D283" s="200"/>
      <c r="E283" s="204"/>
      <c r="F283" s="167">
        <f>E283-D283+F282</f>
        <v>0</v>
      </c>
      <c r="G283" s="39"/>
    </row>
    <row r="284" spans="1:7" s="40" customFormat="1">
      <c r="A284" s="210"/>
      <c r="B284" s="203"/>
      <c r="C284" s="199"/>
      <c r="D284" s="200"/>
      <c r="E284" s="201"/>
      <c r="F284" s="167">
        <f>E284-D284+F283</f>
        <v>0</v>
      </c>
      <c r="G284" s="39"/>
    </row>
    <row r="285" spans="1:7" s="40" customFormat="1">
      <c r="A285" s="210"/>
      <c r="B285" s="203"/>
      <c r="C285" s="199"/>
      <c r="D285" s="200"/>
      <c r="E285" s="201"/>
      <c r="F285" s="167">
        <f>E285-D285+F284</f>
        <v>0</v>
      </c>
      <c r="G285" s="39"/>
    </row>
    <row r="286" spans="1:7" s="40" customFormat="1">
      <c r="A286" s="118"/>
      <c r="B286" s="36" t="s">
        <v>15</v>
      </c>
      <c r="C286" s="37"/>
      <c r="D286" s="168">
        <f>SUM(D282:D285)</f>
        <v>0</v>
      </c>
      <c r="E286" s="169">
        <f>SUM(E282:E285)</f>
        <v>0</v>
      </c>
      <c r="F286" s="167"/>
      <c r="G286" s="39"/>
    </row>
    <row r="287" spans="1:7" s="40" customFormat="1" ht="15.75">
      <c r="A287" s="87"/>
      <c r="B287" s="38"/>
      <c r="C287" s="32"/>
      <c r="D287" s="171"/>
      <c r="E287" s="172"/>
      <c r="F287" s="172"/>
      <c r="G287" s="39"/>
    </row>
    <row r="288" spans="1:7" s="40" customFormat="1" ht="15.75">
      <c r="A288" s="87"/>
      <c r="B288" s="38"/>
      <c r="C288" s="32"/>
      <c r="D288" s="171"/>
      <c r="E288" s="172"/>
      <c r="F288" s="172"/>
      <c r="G288" s="39"/>
    </row>
    <row r="289" spans="1:7" s="40" customFormat="1" ht="15.75">
      <c r="A289" s="116">
        <f>'Chart of Accounts'!A44</f>
        <v>2042</v>
      </c>
      <c r="B289" s="116" t="str">
        <f>'Chart of Accounts'!B44</f>
        <v>Van Maintenance</v>
      </c>
      <c r="C289" s="8"/>
      <c r="D289" s="171"/>
      <c r="E289" s="172"/>
      <c r="F289" s="175"/>
      <c r="G289" s="39"/>
    </row>
    <row r="290" spans="1:7" s="40" customFormat="1">
      <c r="A290" s="117"/>
      <c r="B290" s="86" t="s">
        <v>14</v>
      </c>
      <c r="C290" s="27"/>
      <c r="D290" s="176"/>
      <c r="E290" s="177"/>
      <c r="F290" s="178">
        <f>F285</f>
        <v>0</v>
      </c>
      <c r="G290" s="39"/>
    </row>
    <row r="291" spans="1:7" s="40" customFormat="1">
      <c r="A291" s="210"/>
      <c r="B291" s="203"/>
      <c r="C291" s="199"/>
      <c r="D291" s="200"/>
      <c r="E291" s="204"/>
      <c r="F291" s="167">
        <f>E291-D291+F290</f>
        <v>0</v>
      </c>
      <c r="G291" s="39"/>
    </row>
    <row r="292" spans="1:7" s="40" customFormat="1">
      <c r="A292" s="210"/>
      <c r="B292" s="203"/>
      <c r="C292" s="199"/>
      <c r="D292" s="200"/>
      <c r="E292" s="204"/>
      <c r="F292" s="167">
        <f>E292-D292+F291</f>
        <v>0</v>
      </c>
      <c r="G292" s="39"/>
    </row>
    <row r="293" spans="1:7" s="40" customFormat="1">
      <c r="A293" s="210"/>
      <c r="B293" s="203"/>
      <c r="C293" s="199"/>
      <c r="D293" s="200"/>
      <c r="E293" s="201"/>
      <c r="F293" s="167">
        <f>E293-D293+F292</f>
        <v>0</v>
      </c>
      <c r="G293" s="39"/>
    </row>
    <row r="294" spans="1:7" s="40" customFormat="1">
      <c r="A294" s="210"/>
      <c r="B294" s="203"/>
      <c r="C294" s="199"/>
      <c r="D294" s="200"/>
      <c r="E294" s="201"/>
      <c r="F294" s="167">
        <f>E294-D294+F293</f>
        <v>0</v>
      </c>
      <c r="G294" s="39"/>
    </row>
    <row r="295" spans="1:7" s="40" customFormat="1">
      <c r="A295" s="118"/>
      <c r="B295" s="36" t="s">
        <v>15</v>
      </c>
      <c r="C295" s="37"/>
      <c r="D295" s="168">
        <f>SUM(D291:D294)</f>
        <v>0</v>
      </c>
      <c r="E295" s="169">
        <f>SUM(E291:E294)</f>
        <v>0</v>
      </c>
      <c r="F295" s="167"/>
      <c r="G295" s="39"/>
    </row>
    <row r="296" spans="1:7" s="40" customFormat="1" ht="15.75">
      <c r="A296" s="87"/>
      <c r="B296" s="38"/>
      <c r="C296" s="32"/>
      <c r="D296" s="171"/>
      <c r="E296" s="172"/>
      <c r="F296" s="172"/>
      <c r="G296" s="39"/>
    </row>
    <row r="297" spans="1:7" s="40" customFormat="1" ht="15.75">
      <c r="A297" s="87"/>
      <c r="B297" s="38"/>
      <c r="C297" s="32"/>
      <c r="D297" s="171"/>
      <c r="E297" s="172"/>
      <c r="F297" s="172"/>
      <c r="G297" s="39"/>
    </row>
    <row r="298" spans="1:7" s="40" customFormat="1" ht="15.75">
      <c r="A298" s="116">
        <f>'Chart of Accounts'!A45</f>
        <v>2043</v>
      </c>
      <c r="B298" s="116" t="str">
        <f>'Chart of Accounts'!B45</f>
        <v>Van Gasoline</v>
      </c>
      <c r="C298" s="8"/>
      <c r="D298" s="171"/>
      <c r="E298" s="172"/>
      <c r="F298" s="175"/>
      <c r="G298" s="39"/>
    </row>
    <row r="299" spans="1:7" s="40" customFormat="1">
      <c r="A299" s="117"/>
      <c r="B299" s="86" t="s">
        <v>14</v>
      </c>
      <c r="C299" s="27"/>
      <c r="D299" s="176"/>
      <c r="E299" s="177"/>
      <c r="F299" s="178">
        <f>F294</f>
        <v>0</v>
      </c>
      <c r="G299" s="39"/>
    </row>
    <row r="300" spans="1:7" s="40" customFormat="1">
      <c r="A300" s="210"/>
      <c r="B300" s="203"/>
      <c r="C300" s="199"/>
      <c r="D300" s="200"/>
      <c r="E300" s="204"/>
      <c r="F300" s="167">
        <f>E300-D300+F299</f>
        <v>0</v>
      </c>
      <c r="G300" s="39"/>
    </row>
    <row r="301" spans="1:7" s="40" customFormat="1">
      <c r="A301" s="210"/>
      <c r="B301" s="203"/>
      <c r="C301" s="199"/>
      <c r="D301" s="200"/>
      <c r="E301" s="204"/>
      <c r="F301" s="167">
        <f>E301-D301+F300</f>
        <v>0</v>
      </c>
      <c r="G301" s="39"/>
    </row>
    <row r="302" spans="1:7" s="40" customFormat="1">
      <c r="A302" s="210"/>
      <c r="B302" s="203"/>
      <c r="C302" s="199"/>
      <c r="D302" s="200"/>
      <c r="E302" s="201"/>
      <c r="F302" s="167">
        <f>E302-D302+F301</f>
        <v>0</v>
      </c>
      <c r="G302" s="39"/>
    </row>
    <row r="303" spans="1:7" s="40" customFormat="1">
      <c r="A303" s="210"/>
      <c r="B303" s="203"/>
      <c r="C303" s="199"/>
      <c r="D303" s="200"/>
      <c r="E303" s="201"/>
      <c r="F303" s="167">
        <f>E303-D303+F302</f>
        <v>0</v>
      </c>
      <c r="G303" s="39"/>
    </row>
    <row r="304" spans="1:7" s="40" customFormat="1">
      <c r="A304" s="118"/>
      <c r="B304" s="36" t="s">
        <v>15</v>
      </c>
      <c r="C304" s="37"/>
      <c r="D304" s="168">
        <f>SUM(D300:D303)</f>
        <v>0</v>
      </c>
      <c r="E304" s="169">
        <f>SUM(E300:E303)</f>
        <v>0</v>
      </c>
      <c r="F304" s="167"/>
      <c r="G304" s="39"/>
    </row>
    <row r="305" spans="1:7" s="40" customFormat="1">
      <c r="A305" s="33"/>
      <c r="B305" s="34"/>
      <c r="C305" s="8"/>
      <c r="D305" s="171"/>
      <c r="E305" s="172"/>
      <c r="F305" s="175"/>
      <c r="G305" s="39"/>
    </row>
    <row r="306" spans="1:7" s="40" customFormat="1">
      <c r="A306" s="33"/>
      <c r="B306" s="34"/>
      <c r="C306" s="8"/>
      <c r="D306" s="171"/>
      <c r="E306" s="172"/>
      <c r="F306" s="175"/>
      <c r="G306" s="39"/>
    </row>
    <row r="307" spans="1:7" s="40" customFormat="1" ht="15.75">
      <c r="A307" s="116">
        <f>'Chart of Accounts'!A46</f>
        <v>2044</v>
      </c>
      <c r="B307" s="116" t="str">
        <f>'Chart of Accounts'!B46</f>
        <v xml:space="preserve">Purchase of Vans </v>
      </c>
      <c r="C307" s="8"/>
      <c r="D307" s="171"/>
      <c r="E307" s="172"/>
      <c r="F307" s="175"/>
      <c r="G307" s="39"/>
    </row>
    <row r="308" spans="1:7" s="40" customFormat="1">
      <c r="A308" s="117"/>
      <c r="B308" s="86" t="s">
        <v>14</v>
      </c>
      <c r="C308" s="27"/>
      <c r="D308" s="176"/>
      <c r="E308" s="177"/>
      <c r="F308" s="178">
        <f>F303</f>
        <v>0</v>
      </c>
      <c r="G308" s="39"/>
    </row>
    <row r="309" spans="1:7" s="40" customFormat="1">
      <c r="A309" s="210"/>
      <c r="B309" s="203"/>
      <c r="C309" s="199"/>
      <c r="D309" s="200"/>
      <c r="E309" s="204"/>
      <c r="F309" s="167">
        <f>E309-D309+F308</f>
        <v>0</v>
      </c>
      <c r="G309" s="39"/>
    </row>
    <row r="310" spans="1:7" s="40" customFormat="1">
      <c r="A310" s="210"/>
      <c r="B310" s="203"/>
      <c r="C310" s="199"/>
      <c r="D310" s="200"/>
      <c r="E310" s="204"/>
      <c r="F310" s="167">
        <f>E310-D310+F309</f>
        <v>0</v>
      </c>
      <c r="G310" s="39"/>
    </row>
    <row r="311" spans="1:7" s="40" customFormat="1">
      <c r="A311" s="210"/>
      <c r="B311" s="203"/>
      <c r="C311" s="199"/>
      <c r="D311" s="200"/>
      <c r="E311" s="201"/>
      <c r="F311" s="167">
        <f>E311-D311+F310</f>
        <v>0</v>
      </c>
      <c r="G311" s="39"/>
    </row>
    <row r="312" spans="1:7" s="40" customFormat="1">
      <c r="A312" s="210"/>
      <c r="B312" s="203"/>
      <c r="C312" s="199"/>
      <c r="D312" s="200"/>
      <c r="E312" s="201"/>
      <c r="F312" s="167">
        <f>E312-D312+F311</f>
        <v>0</v>
      </c>
      <c r="G312" s="39"/>
    </row>
    <row r="313" spans="1:7" s="40" customFormat="1">
      <c r="A313" s="118"/>
      <c r="B313" s="36" t="s">
        <v>15</v>
      </c>
      <c r="C313" s="37"/>
      <c r="D313" s="168">
        <f>SUM(D309:D312)</f>
        <v>0</v>
      </c>
      <c r="E313" s="169">
        <f>SUM(E309:E312)</f>
        <v>0</v>
      </c>
      <c r="F313" s="167"/>
      <c r="G313" s="39"/>
    </row>
    <row r="314" spans="1:7" s="40" customFormat="1">
      <c r="A314" s="33"/>
      <c r="B314" s="34"/>
      <c r="C314" s="8"/>
      <c r="D314" s="171"/>
      <c r="E314" s="172"/>
      <c r="F314" s="175"/>
      <c r="G314" s="39"/>
    </row>
    <row r="315" spans="1:7" s="40" customFormat="1">
      <c r="A315" s="33"/>
      <c r="B315" s="34"/>
      <c r="C315" s="8"/>
      <c r="D315" s="171"/>
      <c r="E315" s="172"/>
      <c r="F315" s="175"/>
      <c r="G315" s="39"/>
    </row>
    <row r="316" spans="1:7" ht="18" customHeight="1">
      <c r="A316" s="120">
        <f>'Chart of Accounts'!A48</f>
        <v>2051</v>
      </c>
      <c r="B316" s="120" t="str">
        <f>'Chart of Accounts'!B48</f>
        <v>Support of Missionaries</v>
      </c>
      <c r="C316" s="8"/>
      <c r="D316" s="171"/>
      <c r="E316" s="172"/>
      <c r="F316" s="175"/>
    </row>
    <row r="317" spans="1:7" s="1" customFormat="1" ht="18" customHeight="1">
      <c r="A317" s="121"/>
      <c r="B317" s="86" t="s">
        <v>14</v>
      </c>
      <c r="C317" s="27"/>
      <c r="D317" s="176"/>
      <c r="E317" s="177"/>
      <c r="F317" s="178">
        <f>F312</f>
        <v>0</v>
      </c>
      <c r="G317" s="4"/>
    </row>
    <row r="318" spans="1:7" s="1" customFormat="1" ht="12.75" customHeight="1">
      <c r="A318" s="211"/>
      <c r="B318" s="203"/>
      <c r="C318" s="199"/>
      <c r="D318" s="200"/>
      <c r="E318" s="204"/>
      <c r="F318" s="167">
        <f>E318-D318+F317</f>
        <v>0</v>
      </c>
      <c r="G318" s="4"/>
    </row>
    <row r="319" spans="1:7" s="1" customFormat="1" ht="12.75" customHeight="1">
      <c r="A319" s="211"/>
      <c r="B319" s="203"/>
      <c r="C319" s="199"/>
      <c r="D319" s="200"/>
      <c r="E319" s="204"/>
      <c r="F319" s="167">
        <f>E319-D319+F318</f>
        <v>0</v>
      </c>
      <c r="G319" s="4"/>
    </row>
    <row r="320" spans="1:7">
      <c r="A320" s="211"/>
      <c r="B320" s="203"/>
      <c r="C320" s="199"/>
      <c r="D320" s="200"/>
      <c r="E320" s="201"/>
      <c r="F320" s="167">
        <f>E320-D320+F319</f>
        <v>0</v>
      </c>
    </row>
    <row r="321" spans="1:7">
      <c r="A321" s="211"/>
      <c r="B321" s="203"/>
      <c r="C321" s="199"/>
      <c r="D321" s="200"/>
      <c r="E321" s="201"/>
      <c r="F321" s="167">
        <f>E321-D321+F320</f>
        <v>0</v>
      </c>
    </row>
    <row r="322" spans="1:7" s="13" customFormat="1">
      <c r="A322" s="122"/>
      <c r="B322" s="36" t="s">
        <v>15</v>
      </c>
      <c r="C322" s="37"/>
      <c r="D322" s="168">
        <f>SUM(D318:D321)</f>
        <v>0</v>
      </c>
      <c r="E322" s="169">
        <f>SUM(E318:E321)</f>
        <v>0</v>
      </c>
      <c r="F322" s="167"/>
      <c r="G322" s="3"/>
    </row>
    <row r="323" spans="1:7" s="13" customFormat="1">
      <c r="A323" s="33"/>
      <c r="B323" s="34"/>
      <c r="C323" s="8"/>
      <c r="D323" s="171"/>
      <c r="E323" s="172"/>
      <c r="F323" s="175"/>
      <c r="G323" s="3"/>
    </row>
    <row r="324" spans="1:7" s="40" customFormat="1" ht="15.75">
      <c r="A324" s="33"/>
      <c r="B324" s="38"/>
      <c r="C324" s="32"/>
      <c r="D324" s="171"/>
      <c r="E324" s="172"/>
      <c r="F324" s="172"/>
      <c r="G324" s="39"/>
    </row>
    <row r="325" spans="1:7" ht="18" customHeight="1">
      <c r="A325" s="295">
        <f>'Chart of Accounts'!A50</f>
        <v>2061</v>
      </c>
      <c r="B325" s="295" t="str">
        <f>'Chart of Accounts'!B50</f>
        <v>Miscellaneous</v>
      </c>
      <c r="C325" s="8"/>
      <c r="D325" s="171"/>
      <c r="E325" s="172"/>
      <c r="F325" s="175"/>
    </row>
    <row r="326" spans="1:7" s="1" customFormat="1" ht="18" customHeight="1">
      <c r="A326" s="296"/>
      <c r="B326" s="86" t="s">
        <v>14</v>
      </c>
      <c r="C326" s="27"/>
      <c r="D326" s="176"/>
      <c r="E326" s="177"/>
      <c r="F326" s="178">
        <f>F321</f>
        <v>0</v>
      </c>
      <c r="G326" s="4"/>
    </row>
    <row r="327" spans="1:7" s="1" customFormat="1" ht="12.75" customHeight="1">
      <c r="A327" s="297"/>
      <c r="B327" s="203"/>
      <c r="C327" s="199"/>
      <c r="D327" s="200"/>
      <c r="E327" s="204"/>
      <c r="F327" s="167">
        <f>E327-D327+F326</f>
        <v>0</v>
      </c>
      <c r="G327" s="4"/>
    </row>
    <row r="328" spans="1:7" s="1" customFormat="1" ht="12.75" customHeight="1">
      <c r="A328" s="297"/>
      <c r="B328" s="203"/>
      <c r="C328" s="199"/>
      <c r="D328" s="200"/>
      <c r="E328" s="204"/>
      <c r="F328" s="167">
        <f>E328-D328+F327</f>
        <v>0</v>
      </c>
      <c r="G328" s="4"/>
    </row>
    <row r="329" spans="1:7" ht="12.75" customHeight="1">
      <c r="A329" s="297"/>
      <c r="B329" s="203"/>
      <c r="C329" s="199"/>
      <c r="D329" s="200"/>
      <c r="E329" s="201"/>
      <c r="F329" s="167">
        <f>E329-D329+F328</f>
        <v>0</v>
      </c>
    </row>
    <row r="330" spans="1:7" ht="12.75" customHeight="1">
      <c r="A330" s="297"/>
      <c r="B330" s="203"/>
      <c r="C330" s="199"/>
      <c r="D330" s="200"/>
      <c r="E330" s="201"/>
      <c r="F330" s="167">
        <f>E330-D330+F329</f>
        <v>0</v>
      </c>
    </row>
    <row r="331" spans="1:7" s="13" customFormat="1">
      <c r="A331" s="298"/>
      <c r="B331" s="36" t="s">
        <v>15</v>
      </c>
      <c r="C331" s="37"/>
      <c r="D331" s="168">
        <f>SUM(D327:D330)</f>
        <v>0</v>
      </c>
      <c r="E331" s="169">
        <f>SUM(E327:E330)</f>
        <v>0</v>
      </c>
      <c r="F331" s="167"/>
      <c r="G331" s="3"/>
    </row>
    <row r="332" spans="1:7" s="13" customFormat="1">
      <c r="A332" s="33"/>
      <c r="B332" s="34"/>
      <c r="C332" s="8"/>
      <c r="D332" s="171"/>
      <c r="E332" s="172"/>
      <c r="F332" s="175"/>
      <c r="G332" s="3"/>
    </row>
    <row r="333" spans="1:7" s="13" customFormat="1">
      <c r="A333" s="33"/>
      <c r="B333" s="34"/>
      <c r="C333" s="8"/>
      <c r="D333" s="171"/>
      <c r="E333" s="172"/>
      <c r="F333" s="175"/>
      <c r="G333" s="3"/>
    </row>
    <row r="334" spans="1:7" s="13" customFormat="1" ht="15.75">
      <c r="A334" s="295">
        <f>'Chart of Accounts'!A51</f>
        <v>2071</v>
      </c>
      <c r="B334" s="295" t="str">
        <f>'Chart of Accounts'!B51</f>
        <v>Unassigned</v>
      </c>
      <c r="C334" s="8"/>
      <c r="D334" s="171"/>
      <c r="E334" s="172"/>
      <c r="F334" s="175"/>
      <c r="G334" s="3"/>
    </row>
    <row r="335" spans="1:7" s="13" customFormat="1">
      <c r="A335" s="296"/>
      <c r="B335" s="86" t="s">
        <v>14</v>
      </c>
      <c r="C335" s="27"/>
      <c r="D335" s="176"/>
      <c r="E335" s="177"/>
      <c r="F335" s="178">
        <f>F330</f>
        <v>0</v>
      </c>
      <c r="G335" s="3"/>
    </row>
    <row r="336" spans="1:7" s="13" customFormat="1">
      <c r="A336" s="297"/>
      <c r="B336" s="203"/>
      <c r="C336" s="199"/>
      <c r="D336" s="200"/>
      <c r="E336" s="204"/>
      <c r="F336" s="167">
        <f>E336-D336+F335</f>
        <v>0</v>
      </c>
      <c r="G336" s="3"/>
    </row>
    <row r="337" spans="1:7" s="13" customFormat="1">
      <c r="A337" s="297"/>
      <c r="B337" s="203"/>
      <c r="C337" s="199"/>
      <c r="D337" s="200"/>
      <c r="E337" s="204"/>
      <c r="F337" s="167">
        <f>E337-D337+F336</f>
        <v>0</v>
      </c>
      <c r="G337" s="3"/>
    </row>
    <row r="338" spans="1:7" s="13" customFormat="1">
      <c r="A338" s="297"/>
      <c r="B338" s="203"/>
      <c r="C338" s="199"/>
      <c r="D338" s="200"/>
      <c r="E338" s="201"/>
      <c r="F338" s="167">
        <f>E338-D338+F337</f>
        <v>0</v>
      </c>
      <c r="G338" s="3"/>
    </row>
    <row r="339" spans="1:7" s="13" customFormat="1">
      <c r="A339" s="297"/>
      <c r="B339" s="203"/>
      <c r="C339" s="199"/>
      <c r="D339" s="200"/>
      <c r="E339" s="201"/>
      <c r="F339" s="167">
        <f>E339-D339+F338</f>
        <v>0</v>
      </c>
      <c r="G339" s="3"/>
    </row>
    <row r="340" spans="1:7" s="13" customFormat="1">
      <c r="A340" s="298"/>
      <c r="B340" s="36" t="s">
        <v>15</v>
      </c>
      <c r="C340" s="37"/>
      <c r="D340" s="168">
        <f>SUM(D336:D339)</f>
        <v>0</v>
      </c>
      <c r="E340" s="169">
        <f>SUM(E336:E339)</f>
        <v>0</v>
      </c>
      <c r="F340" s="167"/>
      <c r="G340" s="3"/>
    </row>
    <row r="341" spans="1:7" s="13" customFormat="1">
      <c r="A341" s="33"/>
      <c r="B341" s="34"/>
      <c r="C341" s="8"/>
      <c r="D341" s="171"/>
      <c r="E341" s="172"/>
      <c r="F341" s="175"/>
      <c r="G341" s="3"/>
    </row>
    <row r="342" spans="1:7">
      <c r="A342" s="90"/>
      <c r="B342" s="5"/>
      <c r="C342" s="8"/>
      <c r="D342" s="173"/>
      <c r="E342" s="174"/>
      <c r="F342" s="175"/>
    </row>
    <row r="343" spans="1:7" ht="15">
      <c r="A343" s="90"/>
      <c r="B343" s="44" t="s">
        <v>16</v>
      </c>
      <c r="C343" s="41"/>
      <c r="D343" s="179" t="s">
        <v>78</v>
      </c>
      <c r="E343" s="170" t="s">
        <v>79</v>
      </c>
      <c r="F343" s="180">
        <f>F10</f>
        <v>0</v>
      </c>
    </row>
    <row r="344" spans="1:7" s="1" customFormat="1" ht="18" customHeight="1">
      <c r="A344" s="91"/>
      <c r="B344" s="44" t="s">
        <v>80</v>
      </c>
      <c r="C344" s="43"/>
      <c r="D344" s="181">
        <f>D16+D25+D34+D43+D52+D61+D70+D79+D88+D97+D106+D115+D124+D133+D142+D151+D160+D169+D178+D187+D196+D205+D214+D223+D232+D241+D250+D259+D268+D277+D286+D295+D304+D313+D322+D331</f>
        <v>0</v>
      </c>
      <c r="E344" s="181">
        <f>E16+E25+E34+E43+E52+E61+E70+E79+E88+E97+E106+E115+E124+E133+E142+E151+E160+E169+E178+E187+E196+E205+E214+E223+E232+E241+E250+E259+E268+E277+E286+E295+E304+E313+E322+E331</f>
        <v>0</v>
      </c>
      <c r="F344" s="182"/>
      <c r="G344" s="4"/>
    </row>
    <row r="345" spans="1:7" s="1" customFormat="1" ht="17.25" customHeight="1">
      <c r="A345" s="91"/>
      <c r="B345" s="44"/>
      <c r="C345" s="43"/>
      <c r="D345" s="181"/>
      <c r="E345" s="180"/>
      <c r="F345" s="182"/>
      <c r="G345" s="4"/>
    </row>
    <row r="346" spans="1:7" s="1" customFormat="1" ht="17.25" customHeight="1">
      <c r="A346" s="91"/>
      <c r="B346" s="44" t="s">
        <v>17</v>
      </c>
      <c r="C346" s="43"/>
      <c r="D346" s="183"/>
      <c r="E346" s="166"/>
      <c r="F346" s="184">
        <f>F343-D344+E344</f>
        <v>0</v>
      </c>
      <c r="G346" s="4"/>
    </row>
    <row r="347" spans="1:7" s="1" customFormat="1" ht="17.25" customHeight="1">
      <c r="A347" s="2"/>
      <c r="B347" s="2"/>
      <c r="C347" s="4"/>
      <c r="D347" s="2"/>
      <c r="E347" s="2"/>
      <c r="F347" s="2"/>
      <c r="G347" s="4"/>
    </row>
    <row r="348" spans="1:7" s="1" customFormat="1" ht="17.25" customHeight="1">
      <c r="A348"/>
      <c r="B348"/>
      <c r="D348"/>
      <c r="E348" s="6"/>
      <c r="F348"/>
      <c r="G348" s="4"/>
    </row>
    <row r="349" spans="1:7" s="1" customFormat="1" ht="17.25" customHeight="1">
      <c r="A349"/>
      <c r="B349"/>
      <c r="D349"/>
      <c r="E349"/>
      <c r="F349" s="7"/>
      <c r="G349" s="4"/>
    </row>
    <row r="350" spans="1:7" s="1" customFormat="1" ht="17.25" customHeight="1">
      <c r="A350"/>
      <c r="B350"/>
      <c r="D350"/>
      <c r="E350"/>
      <c r="F350"/>
      <c r="G350" s="4"/>
    </row>
    <row r="351" spans="1:7" s="1" customFormat="1" ht="17.25" customHeight="1">
      <c r="G351" s="4"/>
    </row>
    <row r="352" spans="1:7" s="1" customFormat="1" ht="17.25" customHeight="1">
      <c r="G352" s="4"/>
    </row>
    <row r="353" spans="7:7" s="1" customFormat="1" ht="17.25" customHeight="1">
      <c r="G353" s="4"/>
    </row>
    <row r="354" spans="7:7" s="1" customFormat="1" ht="17.25" customHeight="1">
      <c r="G354" s="4"/>
    </row>
    <row r="355" spans="7:7" s="1" customFormat="1" ht="17.25" customHeight="1">
      <c r="G355" s="4"/>
    </row>
    <row r="356" spans="7:7" s="1" customFormat="1" ht="17.25" customHeight="1">
      <c r="G356" s="4"/>
    </row>
    <row r="357" spans="7:7" s="1" customFormat="1" ht="17.25" customHeight="1">
      <c r="G357" s="4"/>
    </row>
    <row r="358" spans="7:7" s="1" customFormat="1" ht="17.25" customHeight="1">
      <c r="G358" s="4"/>
    </row>
    <row r="359" spans="7:7" s="1" customFormat="1" ht="17.25" customHeight="1">
      <c r="G359" s="4"/>
    </row>
    <row r="360" spans="7:7" s="1" customFormat="1" ht="17.25" customHeight="1">
      <c r="G360" s="4"/>
    </row>
    <row r="361" spans="7:7" s="1" customFormat="1" ht="17.25" customHeight="1">
      <c r="G361" s="4"/>
    </row>
    <row r="362" spans="7:7" s="1" customFormat="1" ht="17.25" customHeight="1">
      <c r="G362" s="4"/>
    </row>
    <row r="363" spans="7:7" s="1" customFormat="1" ht="17.25" customHeight="1">
      <c r="G363" s="4"/>
    </row>
    <row r="364" spans="7:7" s="1" customFormat="1" ht="17.25" customHeight="1">
      <c r="G364" s="4"/>
    </row>
    <row r="365" spans="7:7" s="1" customFormat="1" ht="17.25" customHeight="1">
      <c r="G365" s="4"/>
    </row>
    <row r="366" spans="7:7" s="1" customFormat="1" ht="17.25" customHeight="1">
      <c r="G366" s="4"/>
    </row>
    <row r="367" spans="7:7" s="1" customFormat="1" ht="17.25" customHeight="1">
      <c r="G367" s="4"/>
    </row>
    <row r="368" spans="7:7" s="1" customFormat="1" ht="17.25" customHeight="1">
      <c r="G368" s="4"/>
    </row>
    <row r="369" spans="7:7" s="1" customFormat="1" ht="17.25" customHeight="1">
      <c r="G369" s="4"/>
    </row>
    <row r="370" spans="7:7" s="1" customFormat="1" ht="17.25" customHeight="1">
      <c r="G370" s="4"/>
    </row>
    <row r="371" spans="7:7" s="1" customFormat="1" ht="17.25" customHeight="1">
      <c r="G371" s="4"/>
    </row>
    <row r="372" spans="7:7" s="1" customFormat="1" ht="17.25" customHeight="1">
      <c r="G372" s="4"/>
    </row>
    <row r="373" spans="7:7" s="1" customFormat="1" ht="17.25" customHeight="1">
      <c r="G373" s="4"/>
    </row>
    <row r="374" spans="7:7" s="1" customFormat="1" ht="17.25" customHeight="1">
      <c r="G374" s="4"/>
    </row>
    <row r="375" spans="7:7" s="1" customFormat="1" ht="17.25" customHeight="1">
      <c r="G375" s="4"/>
    </row>
    <row r="376" spans="7:7" s="1" customFormat="1" ht="17.25" customHeight="1">
      <c r="G376" s="4"/>
    </row>
    <row r="377" spans="7:7" s="1" customFormat="1" ht="17.25" customHeight="1">
      <c r="G377" s="4"/>
    </row>
    <row r="378" spans="7:7" s="1" customFormat="1" ht="17.25" customHeight="1">
      <c r="G378" s="4"/>
    </row>
    <row r="379" spans="7:7" s="1" customFormat="1">
      <c r="G379" s="4"/>
    </row>
    <row r="380" spans="7:7" s="1" customFormat="1">
      <c r="G380" s="4"/>
    </row>
    <row r="381" spans="7:7" s="1" customFormat="1">
      <c r="G381" s="4"/>
    </row>
    <row r="382" spans="7:7" s="1" customFormat="1">
      <c r="G382" s="4"/>
    </row>
    <row r="383" spans="7:7" s="1" customFormat="1">
      <c r="G383" s="4"/>
    </row>
    <row r="384" spans="7:7" s="1" customFormat="1">
      <c r="G384" s="4"/>
    </row>
    <row r="385" spans="7:7" s="1" customFormat="1">
      <c r="G385" s="4"/>
    </row>
  </sheetData>
  <sheetProtection sheet="1" objects="1" scenarios="1"/>
  <mergeCells count="6">
    <mergeCell ref="D9:E9"/>
    <mergeCell ref="A1:F1"/>
    <mergeCell ref="A2:F2"/>
    <mergeCell ref="A3:F3"/>
    <mergeCell ref="A4:F4"/>
    <mergeCell ref="D5:E5"/>
  </mergeCells>
  <printOptions gridLines="1"/>
  <pageMargins left="0.75" right="0.75" top="1" bottom="0.5" header="0.5" footer="0.5"/>
  <pageSetup scale="42" fitToHeight="4" orientation="landscape" horizontalDpi="4294967293"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499984740745262"/>
    <pageSetUpPr fitToPage="1"/>
  </sheetPr>
  <dimension ref="A1:G60"/>
  <sheetViews>
    <sheetView zoomScaleNormal="100" workbookViewId="0">
      <selection activeCell="E23" sqref="E23"/>
    </sheetView>
  </sheetViews>
  <sheetFormatPr defaultRowHeight="12.75"/>
  <cols>
    <col min="1" max="1" width="4.42578125" customWidth="1"/>
    <col min="2" max="2" width="11.140625" customWidth="1"/>
    <col min="3" max="3" width="35.85546875" customWidth="1"/>
    <col min="4" max="4" width="3" customWidth="1"/>
    <col min="5" max="5" width="15.28515625" customWidth="1"/>
    <col min="6" max="6" width="3" customWidth="1"/>
    <col min="7" max="7" width="19.7109375" customWidth="1"/>
  </cols>
  <sheetData>
    <row r="1" spans="1:7">
      <c r="A1" s="72"/>
      <c r="B1" s="72"/>
      <c r="C1" s="72"/>
      <c r="D1" s="72"/>
      <c r="E1" s="72"/>
      <c r="F1" s="72"/>
      <c r="G1" s="72"/>
    </row>
    <row r="2" spans="1:7" ht="22.5">
      <c r="A2" s="304" t="str">
        <f>'Chart of Accounts'!A1:B1</f>
        <v>Name</v>
      </c>
      <c r="B2" s="304"/>
      <c r="C2" s="304"/>
      <c r="D2" s="304"/>
      <c r="E2" s="304"/>
      <c r="F2" s="304"/>
      <c r="G2" s="304"/>
    </row>
    <row r="3" spans="1:7" ht="20.25">
      <c r="A3" s="305" t="s">
        <v>23</v>
      </c>
      <c r="B3" s="305"/>
      <c r="C3" s="305"/>
      <c r="D3" s="305"/>
      <c r="E3" s="305"/>
      <c r="F3" s="305"/>
      <c r="G3" s="305"/>
    </row>
    <row r="4" spans="1:7" ht="18">
      <c r="A4" s="306" t="s">
        <v>87</v>
      </c>
      <c r="B4" s="306"/>
      <c r="C4" s="306"/>
      <c r="D4" s="306"/>
      <c r="E4" s="306"/>
      <c r="F4" s="306"/>
      <c r="G4" s="306"/>
    </row>
    <row r="5" spans="1:7" ht="13.5" thickBot="1">
      <c r="A5" s="72"/>
      <c r="B5" s="72"/>
      <c r="C5" s="72"/>
      <c r="D5" s="72"/>
      <c r="E5" s="72"/>
      <c r="F5" s="72"/>
      <c r="G5" s="72"/>
    </row>
    <row r="6" spans="1:7" ht="13.5" thickTop="1">
      <c r="A6" s="124"/>
      <c r="B6" s="125"/>
      <c r="C6" s="125"/>
      <c r="D6" s="125"/>
      <c r="E6" s="125"/>
      <c r="F6" s="125"/>
      <c r="G6" s="126"/>
    </row>
    <row r="7" spans="1:7" ht="13.5" thickBot="1">
      <c r="A7" s="127"/>
      <c r="B7" s="2"/>
      <c r="C7" s="2"/>
      <c r="D7" s="2"/>
      <c r="E7" s="2"/>
      <c r="F7" s="2"/>
      <c r="G7" s="128"/>
    </row>
    <row r="8" spans="1:7" ht="19.5" thickTop="1" thickBot="1">
      <c r="A8" s="127"/>
      <c r="B8" s="129" t="s">
        <v>25</v>
      </c>
      <c r="C8" s="130"/>
      <c r="D8" s="130"/>
      <c r="E8" s="131"/>
      <c r="F8" s="2"/>
      <c r="G8" s="186">
        <f>'P&amp;L July (2)'!G55</f>
        <v>0</v>
      </c>
    </row>
    <row r="9" spans="1:7" ht="18.75" thickTop="1">
      <c r="A9" s="127"/>
      <c r="B9" s="2"/>
      <c r="C9" s="130"/>
      <c r="D9" s="130"/>
      <c r="E9" s="132"/>
      <c r="F9" s="2"/>
      <c r="G9" s="128"/>
    </row>
    <row r="10" spans="1:7" ht="18">
      <c r="A10" s="78"/>
      <c r="B10" s="138" t="s">
        <v>0</v>
      </c>
      <c r="C10" s="139"/>
      <c r="D10" s="138"/>
      <c r="E10" s="140"/>
      <c r="F10" s="139"/>
      <c r="G10" s="79"/>
    </row>
    <row r="11" spans="1:7" ht="14.25">
      <c r="A11" s="78"/>
      <c r="B11" s="141">
        <f>'Chart of Accounts'!A6</f>
        <v>1001</v>
      </c>
      <c r="C11" s="141" t="str">
        <f>'Chart of Accounts'!B6</f>
        <v>Offering / Tithe</v>
      </c>
      <c r="D11" s="142"/>
      <c r="E11" s="143">
        <f>'GL-Aug (2)'!E16-'GL-Aug (2)'!D16</f>
        <v>0</v>
      </c>
      <c r="F11" s="142"/>
      <c r="G11" s="94"/>
    </row>
    <row r="12" spans="1:7" ht="14.25">
      <c r="A12" s="78"/>
      <c r="B12" s="141">
        <f>'Chart of Accounts'!A7</f>
        <v>1002</v>
      </c>
      <c r="C12" s="141" t="str">
        <f>'Chart of Accounts'!B7</f>
        <v>ABC Missions Support</v>
      </c>
      <c r="D12" s="142"/>
      <c r="E12" s="143">
        <f>'GL-Aug (2)'!E25-'GL-Aug (2)'!D25</f>
        <v>0</v>
      </c>
      <c r="F12" s="142"/>
      <c r="G12" s="94"/>
    </row>
    <row r="13" spans="1:7" ht="14.25">
      <c r="A13" s="78"/>
      <c r="B13" s="141">
        <f>'Chart of Accounts'!A8</f>
        <v>1003</v>
      </c>
      <c r="C13" s="141" t="str">
        <f>'Chart of Accounts'!B8</f>
        <v>XYZ Missions Support</v>
      </c>
      <c r="D13" s="142"/>
      <c r="E13" s="143">
        <f>'GL-Aug (2)'!E34-'GL-Aug (2)'!D34</f>
        <v>0</v>
      </c>
      <c r="F13" s="142"/>
      <c r="G13" s="94"/>
    </row>
    <row r="14" spans="1:7" ht="14.25">
      <c r="A14" s="78"/>
      <c r="B14" s="141">
        <f>'Chart of Accounts'!A9</f>
        <v>1004</v>
      </c>
      <c r="C14" s="141" t="str">
        <f>'Chart of Accounts'!B9</f>
        <v>TLC  Support</v>
      </c>
      <c r="D14" s="142"/>
      <c r="E14" s="143">
        <f>'GL-Aug (2)'!E43-'GL-Aug (2)'!D43</f>
        <v>0</v>
      </c>
      <c r="F14" s="142"/>
      <c r="G14" s="94"/>
    </row>
    <row r="15" spans="1:7" ht="14.25">
      <c r="A15" s="78"/>
      <c r="B15" s="141">
        <f>'Chart of Accounts'!A10</f>
        <v>1005</v>
      </c>
      <c r="C15" s="141" t="str">
        <f>'Chart of Accounts'!B10</f>
        <v>MMM Support</v>
      </c>
      <c r="D15" s="142"/>
      <c r="E15" s="143">
        <f>'GL-Aug (2)'!E52-'GL-Aug (2)'!D52</f>
        <v>0</v>
      </c>
      <c r="F15" s="142"/>
      <c r="G15" s="94"/>
    </row>
    <row r="16" spans="1:7" ht="14.25">
      <c r="A16" s="78"/>
      <c r="B16" s="141">
        <f>'Chart of Accounts'!A11</f>
        <v>1006</v>
      </c>
      <c r="C16" s="141" t="str">
        <f>'Chart of Accounts'!B11</f>
        <v>Fundraising</v>
      </c>
      <c r="D16" s="142"/>
      <c r="E16" s="143">
        <f>'GL-Aug (2)'!E61-'GL-Aug (2)'!D61</f>
        <v>0</v>
      </c>
      <c r="F16" s="142"/>
      <c r="G16" s="94"/>
    </row>
    <row r="17" spans="1:7" ht="14.25">
      <c r="A17" s="78"/>
      <c r="B17" s="141">
        <f>'Chart of Accounts'!A12</f>
        <v>1007</v>
      </c>
      <c r="C17" s="141" t="str">
        <f>'Chart of Accounts'!B12</f>
        <v>Additional Support</v>
      </c>
      <c r="D17" s="142"/>
      <c r="E17" s="143">
        <f>'GL-Aug (2)'!E70-'GL-Aug (2)'!D70</f>
        <v>0</v>
      </c>
      <c r="F17" s="142"/>
      <c r="G17" s="94"/>
    </row>
    <row r="18" spans="1:7" ht="14.25">
      <c r="A18" s="78"/>
      <c r="B18" s="141">
        <f>'Chart of Accounts'!A13</f>
        <v>1008</v>
      </c>
      <c r="C18" s="141" t="str">
        <f>'Chart of Accounts'!B13</f>
        <v>Designated Gifts for Vans</v>
      </c>
      <c r="D18" s="142"/>
      <c r="E18" s="143">
        <f>'GL-Aug (2)'!E79-'GL-Aug (2)'!D79</f>
        <v>0</v>
      </c>
      <c r="F18" s="142"/>
      <c r="G18" s="94"/>
    </row>
    <row r="19" spans="1:7" ht="14.25">
      <c r="A19" s="78"/>
      <c r="B19" s="141">
        <f>'Chart of Accounts'!A14</f>
        <v>1009</v>
      </c>
      <c r="C19" s="141" t="str">
        <f>'Chart of Accounts'!B14</f>
        <v>Unassigned</v>
      </c>
      <c r="D19" s="142"/>
      <c r="E19" s="143">
        <f>'GL-Aug (2)'!E88-'GL-Aug (2)'!D88</f>
        <v>0</v>
      </c>
      <c r="F19" s="142"/>
      <c r="G19" s="94"/>
    </row>
    <row r="20" spans="1:7" ht="15.75">
      <c r="A20" s="78"/>
      <c r="B20" s="144"/>
      <c r="C20" s="145" t="s">
        <v>8</v>
      </c>
      <c r="D20" s="146"/>
      <c r="E20" s="147"/>
      <c r="F20" s="144"/>
      <c r="G20" s="148">
        <f>SUM(E11:E19)</f>
        <v>0</v>
      </c>
    </row>
    <row r="21" spans="1:7" ht="18.75">
      <c r="A21" s="78"/>
      <c r="B21" s="139"/>
      <c r="C21" s="149"/>
      <c r="D21" s="149"/>
      <c r="E21" s="150"/>
      <c r="F21" s="139"/>
      <c r="G21" s="151"/>
    </row>
    <row r="22" spans="1:7" ht="18">
      <c r="A22" s="78"/>
      <c r="B22" s="138" t="s">
        <v>7</v>
      </c>
      <c r="C22" s="139"/>
      <c r="D22" s="138"/>
      <c r="E22" s="140"/>
      <c r="F22" s="139"/>
      <c r="G22" s="151"/>
    </row>
    <row r="23" spans="1:7" ht="14.25">
      <c r="A23" s="78"/>
      <c r="B23" s="142">
        <f>'Chart of Accounts'!A18</f>
        <v>2001</v>
      </c>
      <c r="C23" s="142" t="str">
        <f>'Chart of Accounts'!B18</f>
        <v>Pastor Salary</v>
      </c>
      <c r="D23" s="152"/>
      <c r="E23" s="143">
        <f>'GL-Aug (2)'!D97-'GL-Aug (2)'!E97</f>
        <v>0</v>
      </c>
      <c r="F23" s="139"/>
      <c r="G23" s="151"/>
    </row>
    <row r="24" spans="1:7" ht="14.25">
      <c r="A24" s="78"/>
      <c r="B24" s="142">
        <f>'Chart of Accounts'!A19</f>
        <v>2002</v>
      </c>
      <c r="C24" s="142" t="str">
        <f>'Chart of Accounts'!B19</f>
        <v>Pastor Housing</v>
      </c>
      <c r="D24" s="152"/>
      <c r="E24" s="143">
        <f>'GL-Aug (2)'!D106-'GL-Aug (2)'!E106</f>
        <v>0</v>
      </c>
      <c r="F24" s="139"/>
      <c r="G24" s="151"/>
    </row>
    <row r="25" spans="1:7" ht="14.25">
      <c r="A25" s="78"/>
      <c r="B25" s="142">
        <f>'Chart of Accounts'!A20</f>
        <v>2003</v>
      </c>
      <c r="C25" s="142" t="str">
        <f>'Chart of Accounts'!B20</f>
        <v>Health Insurance</v>
      </c>
      <c r="D25" s="152"/>
      <c r="E25" s="143">
        <f>'GL-Aug (2)'!D115-'GL-Aug (2)'!E9124</f>
        <v>0</v>
      </c>
      <c r="F25" s="139"/>
      <c r="G25" s="151"/>
    </row>
    <row r="26" spans="1:7" ht="14.25">
      <c r="A26" s="78"/>
      <c r="B26" s="142">
        <f>'Chart of Accounts'!A21</f>
        <v>2004</v>
      </c>
      <c r="C26" s="142" t="str">
        <f>'Chart of Accounts'!B21</f>
        <v>Ministry Expenses</v>
      </c>
      <c r="D26" s="152"/>
      <c r="E26" s="143">
        <f>'GL-Aug (2)'!D124-'GL-Aug (2)'!E124</f>
        <v>0</v>
      </c>
      <c r="F26" s="139"/>
      <c r="G26" s="151"/>
    </row>
    <row r="27" spans="1:7" ht="14.25">
      <c r="A27" s="78"/>
      <c r="B27" s="142">
        <f>'Chart of Accounts'!A22</f>
        <v>2005</v>
      </c>
      <c r="C27" s="142" t="str">
        <f>'Chart of Accounts'!B22</f>
        <v>Music Staff</v>
      </c>
      <c r="D27" s="152"/>
      <c r="E27" s="143">
        <f>'GL-Aug (2)'!D133-'GL-Aug (2)'!E133</f>
        <v>0</v>
      </c>
      <c r="F27" s="139"/>
      <c r="G27" s="151"/>
    </row>
    <row r="28" spans="1:7" ht="14.25">
      <c r="A28" s="78"/>
      <c r="B28" s="142">
        <f>'Chart of Accounts'!A23</f>
        <v>2006</v>
      </c>
      <c r="C28" s="142" t="str">
        <f>'Chart of Accounts'!B23</f>
        <v>Music Materials</v>
      </c>
      <c r="D28" s="152"/>
      <c r="E28" s="143">
        <f>'GL-Aug (2)'!D142-'GL-Aug (2)'!E142</f>
        <v>0</v>
      </c>
      <c r="F28" s="139"/>
      <c r="G28" s="151"/>
    </row>
    <row r="29" spans="1:7" ht="14.25">
      <c r="A29" s="78"/>
      <c r="B29" s="142">
        <f>'Chart of Accounts'!A24</f>
        <v>2007</v>
      </c>
      <c r="C29" s="142" t="str">
        <f>'Chart of Accounts'!B24</f>
        <v>Audio Visual Equipment</v>
      </c>
      <c r="D29" s="152"/>
      <c r="E29" s="143">
        <f>'GL-Aug (2)'!D151-'GL-Aug (2)'!E151</f>
        <v>0</v>
      </c>
      <c r="F29" s="139"/>
      <c r="G29" s="151"/>
    </row>
    <row r="30" spans="1:7" ht="14.25">
      <c r="A30" s="78"/>
      <c r="B30" s="142">
        <f>'Chart of Accounts'!A25</f>
        <v>2008</v>
      </c>
      <c r="C30" s="142" t="str">
        <f>'Chart of Accounts'!B25</f>
        <v>Christian Education Materials</v>
      </c>
      <c r="D30" s="152"/>
      <c r="E30" s="143">
        <f>'GL-Aug (2)'!D160-'GL-Aug (2)'!E160</f>
        <v>0</v>
      </c>
      <c r="F30" s="139"/>
      <c r="G30" s="151"/>
    </row>
    <row r="31" spans="1:7" ht="14.25">
      <c r="A31" s="78"/>
      <c r="B31" s="142">
        <f>'Chart of Accounts'!A26</f>
        <v>2009</v>
      </c>
      <c r="C31" s="142" t="str">
        <f>'Chart of Accounts'!B26</f>
        <v>Books</v>
      </c>
      <c r="D31" s="152"/>
      <c r="E31" s="143">
        <f>'GL-Aug (2)'!D169-'GL-Aug (2)'!E169</f>
        <v>0</v>
      </c>
      <c r="F31" s="139"/>
      <c r="G31" s="151"/>
    </row>
    <row r="32" spans="1:7" ht="14.25">
      <c r="A32" s="78"/>
      <c r="B32" s="142">
        <f>'Chart of Accounts'!A28</f>
        <v>2011</v>
      </c>
      <c r="C32" s="142" t="str">
        <f>'Chart of Accounts'!B28</f>
        <v>Office Supplies, stationary, postage, misc.</v>
      </c>
      <c r="D32" s="152"/>
      <c r="E32" s="143">
        <f>'GL-Aug (2)'!D178-'GL-Aug (2)'!E178</f>
        <v>0</v>
      </c>
      <c r="F32" s="139"/>
      <c r="G32" s="151"/>
    </row>
    <row r="33" spans="1:7" ht="14.25">
      <c r="A33" s="78"/>
      <c r="B33" s="142">
        <f>'Chart of Accounts'!A29</f>
        <v>2012</v>
      </c>
      <c r="C33" s="142" t="str">
        <f>'Chart of Accounts'!B29</f>
        <v>Computer costs and supplies</v>
      </c>
      <c r="D33" s="152"/>
      <c r="E33" s="143">
        <f>'GL-Aug (2)'!D187-'GL-Aug (2)'!E187</f>
        <v>0</v>
      </c>
      <c r="F33" s="139"/>
      <c r="G33" s="151"/>
    </row>
    <row r="34" spans="1:7" ht="14.25">
      <c r="A34" s="78"/>
      <c r="B34" s="142">
        <f>'Chart of Accounts'!A30</f>
        <v>2013</v>
      </c>
      <c r="C34" s="142" t="str">
        <f>'Chart of Accounts'!B30</f>
        <v>Unassigned</v>
      </c>
      <c r="D34" s="152"/>
      <c r="E34" s="143">
        <f>'GL-Aug (2)'!D196-'GL-Aug (2)'!E196</f>
        <v>0</v>
      </c>
      <c r="F34" s="139"/>
      <c r="G34" s="151"/>
    </row>
    <row r="35" spans="1:7" ht="14.25">
      <c r="A35" s="78"/>
      <c r="B35" s="142">
        <f>'Chart of Accounts'!A32</f>
        <v>2021</v>
      </c>
      <c r="C35" s="142" t="str">
        <f>'Chart of Accounts'!B32</f>
        <v>Janitorial Supplies and Services</v>
      </c>
      <c r="D35" s="152"/>
      <c r="E35" s="143">
        <f>'GL-Aug (2)'!D205-'GL-Aug (2)'!E205</f>
        <v>0</v>
      </c>
      <c r="F35" s="139"/>
      <c r="G35" s="151"/>
    </row>
    <row r="36" spans="1:7" ht="14.25">
      <c r="A36" s="78"/>
      <c r="B36" s="142">
        <f>'Chart of Accounts'!A33</f>
        <v>2022</v>
      </c>
      <c r="C36" s="142" t="str">
        <f>'Chart of Accounts'!B33</f>
        <v>Repair and Maintenance - (Non-Covenant)</v>
      </c>
      <c r="D36" s="152"/>
      <c r="E36" s="143">
        <f>'GL-Aug (2)'!D214-'GL-Aug (2)'!E214</f>
        <v>0</v>
      </c>
      <c r="F36" s="139"/>
      <c r="G36" s="151"/>
    </row>
    <row r="37" spans="1:7" ht="14.25">
      <c r="A37" s="78"/>
      <c r="B37" s="142">
        <f>'Chart of Accounts'!A34</f>
        <v>2023</v>
      </c>
      <c r="C37" s="142" t="str">
        <f>'Chart of Accounts'!B34</f>
        <v>Insurance - Liability</v>
      </c>
      <c r="D37" s="152"/>
      <c r="E37" s="143">
        <f>'GL-Aug (2)'!D223-'GL-Aug (2)'!E223</f>
        <v>0</v>
      </c>
      <c r="F37" s="139"/>
      <c r="G37" s="151"/>
    </row>
    <row r="38" spans="1:7" ht="14.25">
      <c r="A38" s="78"/>
      <c r="B38" s="142">
        <f>'Chart of Accounts'!A35</f>
        <v>2024</v>
      </c>
      <c r="C38" s="142" t="str">
        <f>'Chart of Accounts'!B35</f>
        <v>Use Agreement (Utilities &amp; Maint. Reserve)</v>
      </c>
      <c r="D38" s="152"/>
      <c r="E38" s="143">
        <f>'GL-Aug (2)'!D232-'GL-Aug (2)'!E232</f>
        <v>0</v>
      </c>
      <c r="F38" s="139"/>
      <c r="G38" s="151"/>
    </row>
    <row r="39" spans="1:7" ht="14.25">
      <c r="A39" s="78"/>
      <c r="B39" s="142">
        <f>'Chart of Accounts'!A36</f>
        <v>2025</v>
      </c>
      <c r="C39" s="142" t="str">
        <f>'Chart of Accounts'!B36</f>
        <v>Landscape</v>
      </c>
      <c r="D39" s="152"/>
      <c r="E39" s="143">
        <f>'GL-Aug (2)'!D241-'GL-Aug (2)'!E241</f>
        <v>0</v>
      </c>
      <c r="F39" s="139"/>
      <c r="G39" s="151"/>
    </row>
    <row r="40" spans="1:7" ht="14.25">
      <c r="A40" s="78"/>
      <c r="B40" s="142">
        <f>'Chart of Accounts'!A37</f>
        <v>2026</v>
      </c>
      <c r="C40" s="142" t="str">
        <f>'Chart of Accounts'!B37</f>
        <v>A/C Maintenance</v>
      </c>
      <c r="D40" s="152"/>
      <c r="E40" s="143">
        <f>'GL-Aug (2)'!D250-'GL-Aug (2)'!E250</f>
        <v>0</v>
      </c>
      <c r="F40" s="139"/>
      <c r="G40" s="151"/>
    </row>
    <row r="41" spans="1:7" ht="14.25">
      <c r="A41" s="78"/>
      <c r="B41" s="142">
        <f>'Chart of Accounts'!A38</f>
        <v>2027</v>
      </c>
      <c r="C41" s="142" t="str">
        <f>'Chart of Accounts'!B38</f>
        <v>PLayground</v>
      </c>
      <c r="D41" s="152"/>
      <c r="E41" s="143">
        <f>'GL-Aug (2)'!D259-'GL-Aug (2)'!E259</f>
        <v>0</v>
      </c>
      <c r="F41" s="139"/>
      <c r="G41" s="151"/>
    </row>
    <row r="42" spans="1:7" ht="14.25">
      <c r="A42" s="78"/>
      <c r="B42" s="142">
        <f>'Chart of Accounts'!A40</f>
        <v>2031</v>
      </c>
      <c r="C42" s="142" t="str">
        <f>'Chart of Accounts'!B40</f>
        <v>Food &amp; Entertainment</v>
      </c>
      <c r="D42" s="152"/>
      <c r="E42" s="143">
        <f>'GL-Aug (2)'!D268-'GL-Aug (2)'!E268</f>
        <v>0</v>
      </c>
      <c r="F42" s="139"/>
      <c r="G42" s="151"/>
    </row>
    <row r="43" spans="1:7" ht="14.25">
      <c r="A43" s="78"/>
      <c r="B43" s="142">
        <f>'Chart of Accounts'!A41</f>
        <v>2032</v>
      </c>
      <c r="C43" s="142" t="str">
        <f>'Chart of Accounts'!B41</f>
        <v>Soft Goods</v>
      </c>
      <c r="D43" s="152"/>
      <c r="E43" s="143">
        <f>'GL-Aug (2)'!D277-'GL-Aug (2)'!E277</f>
        <v>0</v>
      </c>
      <c r="F43" s="139"/>
      <c r="G43" s="151"/>
    </row>
    <row r="44" spans="1:7" ht="14.25">
      <c r="A44" s="78"/>
      <c r="B44" s="142">
        <f>'Chart of Accounts'!A43</f>
        <v>2041</v>
      </c>
      <c r="C44" s="142" t="str">
        <f>'Chart of Accounts'!B43</f>
        <v>Van Insurance</v>
      </c>
      <c r="D44" s="152"/>
      <c r="E44" s="143">
        <f>'GL-Aug (2)'!D286-'GL-Aug (2)'!E286</f>
        <v>0</v>
      </c>
      <c r="F44" s="139"/>
      <c r="G44" s="151"/>
    </row>
    <row r="45" spans="1:7" ht="14.25">
      <c r="A45" s="78"/>
      <c r="B45" s="142">
        <f>'Chart of Accounts'!A44</f>
        <v>2042</v>
      </c>
      <c r="C45" s="142" t="str">
        <f>'Chart of Accounts'!B44</f>
        <v>Van Maintenance</v>
      </c>
      <c r="D45" s="152"/>
      <c r="E45" s="143">
        <f>'GL-Aug (2)'!D295-'GL-Aug (2)'!E295</f>
        <v>0</v>
      </c>
      <c r="F45" s="139"/>
      <c r="G45" s="151"/>
    </row>
    <row r="46" spans="1:7" ht="14.25">
      <c r="A46" s="78"/>
      <c r="B46" s="142">
        <f>'Chart of Accounts'!A45</f>
        <v>2043</v>
      </c>
      <c r="C46" s="142" t="str">
        <f>'Chart of Accounts'!B45</f>
        <v>Van Gasoline</v>
      </c>
      <c r="D46" s="152"/>
      <c r="E46" s="143">
        <f>'GL-Aug (2)'!D304-'GL-Aug (2)'!E304</f>
        <v>0</v>
      </c>
      <c r="F46" s="139"/>
      <c r="G46" s="151"/>
    </row>
    <row r="47" spans="1:7" ht="14.25">
      <c r="A47" s="78"/>
      <c r="B47" s="142">
        <f>'Chart of Accounts'!A46</f>
        <v>2044</v>
      </c>
      <c r="C47" s="142" t="str">
        <f>'Chart of Accounts'!B46</f>
        <v xml:space="preserve">Purchase of Vans </v>
      </c>
      <c r="D47" s="152"/>
      <c r="E47" s="143">
        <f>'GL-Aug (2)'!D313-'GL-Aug (2)'!E313</f>
        <v>0</v>
      </c>
      <c r="F47" s="139"/>
      <c r="G47" s="151"/>
    </row>
    <row r="48" spans="1:7" ht="14.25">
      <c r="A48" s="78"/>
      <c r="B48" s="142">
        <f>'Chart of Accounts'!A48</f>
        <v>2051</v>
      </c>
      <c r="C48" s="142" t="str">
        <f>'Chart of Accounts'!B48</f>
        <v>Support of Missionaries</v>
      </c>
      <c r="D48" s="152"/>
      <c r="E48" s="143">
        <f>'GL-Aug (2)'!D322-'GL-Aug (2)'!E322</f>
        <v>0</v>
      </c>
      <c r="F48" s="139"/>
      <c r="G48" s="151"/>
    </row>
    <row r="49" spans="1:7" ht="14.25">
      <c r="A49" s="78"/>
      <c r="B49" s="142">
        <f>'Chart of Accounts'!A50</f>
        <v>2061</v>
      </c>
      <c r="C49" s="142" t="str">
        <f>'Chart of Accounts'!B50</f>
        <v>Miscellaneous</v>
      </c>
      <c r="D49" s="152"/>
      <c r="E49" s="143">
        <f>'GL-Aug (2)'!D331-'GL-Aug (2)'!E331</f>
        <v>0</v>
      </c>
      <c r="F49" s="139"/>
      <c r="G49" s="151"/>
    </row>
    <row r="50" spans="1:7" ht="14.25">
      <c r="A50" s="78"/>
      <c r="B50" s="142">
        <f>'Chart of Accounts'!A51</f>
        <v>2071</v>
      </c>
      <c r="C50" s="142" t="str">
        <f>'Chart of Accounts'!B51</f>
        <v>Unassigned</v>
      </c>
      <c r="D50" s="152"/>
      <c r="E50" s="143">
        <f>'GL-Aug (2)'!D340-'GL-Aug (2)'!E340</f>
        <v>0</v>
      </c>
      <c r="F50" s="139"/>
      <c r="G50" s="151"/>
    </row>
    <row r="51" spans="1:7" ht="15.75">
      <c r="A51" s="78"/>
      <c r="B51" s="144"/>
      <c r="C51" s="145" t="s">
        <v>9</v>
      </c>
      <c r="D51" s="146"/>
      <c r="E51" s="147"/>
      <c r="F51" s="144"/>
      <c r="G51" s="148">
        <f>SUM(E23:E50)</f>
        <v>0</v>
      </c>
    </row>
    <row r="52" spans="1:7" ht="18">
      <c r="A52" s="78"/>
      <c r="B52" s="139"/>
      <c r="C52" s="153"/>
      <c r="D52" s="154"/>
      <c r="E52" s="155"/>
      <c r="F52" s="139"/>
      <c r="G52" s="151"/>
    </row>
    <row r="53" spans="1:7" ht="15.75">
      <c r="A53" s="78"/>
      <c r="B53" s="156" t="s">
        <v>82</v>
      </c>
      <c r="C53" s="157"/>
      <c r="D53" s="158"/>
      <c r="E53" s="159"/>
      <c r="F53" s="157"/>
      <c r="G53" s="160">
        <f>G20-G51</f>
        <v>0</v>
      </c>
    </row>
    <row r="54" spans="1:7" ht="18">
      <c r="A54" s="78"/>
      <c r="B54" s="139"/>
      <c r="C54" s="161"/>
      <c r="D54" s="161"/>
      <c r="E54" s="162"/>
      <c r="F54" s="139"/>
      <c r="G54" s="151"/>
    </row>
    <row r="55" spans="1:7" ht="15.75">
      <c r="A55" s="78"/>
      <c r="B55" s="163" t="s">
        <v>26</v>
      </c>
      <c r="C55" s="163"/>
      <c r="D55" s="163"/>
      <c r="E55" s="164"/>
      <c r="F55" s="163"/>
      <c r="G55" s="165">
        <f>G8+G53</f>
        <v>0</v>
      </c>
    </row>
    <row r="56" spans="1:7" ht="18.75" thickBot="1">
      <c r="A56" s="133"/>
      <c r="B56" s="134"/>
      <c r="C56" s="135"/>
      <c r="D56" s="135"/>
      <c r="E56" s="136"/>
      <c r="F56" s="134"/>
      <c r="G56" s="137"/>
    </row>
    <row r="57" spans="1:7" ht="18.75" thickTop="1">
      <c r="C57" s="16"/>
      <c r="D57" s="16"/>
      <c r="E57" s="18"/>
    </row>
    <row r="58" spans="1:7" ht="18">
      <c r="C58" s="16"/>
      <c r="D58" s="16"/>
      <c r="E58" s="18"/>
    </row>
    <row r="59" spans="1:7" ht="18">
      <c r="C59" s="16"/>
      <c r="D59" s="16"/>
      <c r="E59" s="17"/>
    </row>
    <row r="60" spans="1:7" ht="18">
      <c r="C60" s="15"/>
      <c r="D60" s="16"/>
      <c r="E60" s="12"/>
    </row>
  </sheetData>
  <sheetProtection sheet="1" objects="1" scenarios="1"/>
  <mergeCells count="3">
    <mergeCell ref="A2:G2"/>
    <mergeCell ref="A3:G3"/>
    <mergeCell ref="A4:G4"/>
  </mergeCells>
  <pageMargins left="0.75" right="0.75" top="1" bottom="1" header="0.5" footer="0.5"/>
  <pageSetup scale="78" orientation="portrait" horizontalDpi="4294967293"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pageSetUpPr fitToPage="1"/>
  </sheetPr>
  <dimension ref="A1:G385"/>
  <sheetViews>
    <sheetView zoomScaleNormal="100" workbookViewId="0">
      <selection activeCell="R33" sqref="R33"/>
    </sheetView>
  </sheetViews>
  <sheetFormatPr defaultRowHeight="12.75"/>
  <cols>
    <col min="1" max="1" width="8.140625" bestFit="1" customWidth="1"/>
    <col min="2" max="2" width="32.140625" customWidth="1"/>
    <col min="3" max="3" width="9" style="1" customWidth="1"/>
    <col min="4" max="5" width="15.7109375" customWidth="1"/>
    <col min="6" max="6" width="14.28515625" customWidth="1"/>
    <col min="7" max="7" width="6" style="2" customWidth="1"/>
  </cols>
  <sheetData>
    <row r="1" spans="1:6" ht="23.25">
      <c r="A1" s="317" t="str">
        <f>'Chart of Accounts'!A1:B1</f>
        <v>Name</v>
      </c>
      <c r="B1" s="318"/>
      <c r="C1" s="318"/>
      <c r="D1" s="318"/>
      <c r="E1" s="318"/>
      <c r="F1" s="319"/>
    </row>
    <row r="2" spans="1:6" ht="18">
      <c r="A2" s="320" t="s">
        <v>1</v>
      </c>
      <c r="B2" s="321"/>
      <c r="C2" s="321"/>
      <c r="D2" s="321"/>
      <c r="E2" s="321"/>
      <c r="F2" s="322"/>
    </row>
    <row r="3" spans="1:6" ht="18">
      <c r="A3" s="323" t="s">
        <v>88</v>
      </c>
      <c r="B3" s="324"/>
      <c r="C3" s="324"/>
      <c r="D3" s="324"/>
      <c r="E3" s="324"/>
      <c r="F3" s="325"/>
    </row>
    <row r="4" spans="1:6" ht="18.75" thickBot="1">
      <c r="A4" s="323"/>
      <c r="B4" s="324"/>
      <c r="C4" s="324"/>
      <c r="D4" s="324"/>
      <c r="E4" s="324"/>
      <c r="F4" s="325"/>
    </row>
    <row r="5" spans="1:6" ht="15.75">
      <c r="A5" s="81"/>
      <c r="B5" s="82"/>
      <c r="C5" s="83"/>
      <c r="D5" s="326"/>
      <c r="E5" s="326"/>
      <c r="F5" s="84"/>
    </row>
    <row r="6" spans="1:6" ht="38.25">
      <c r="A6" s="123" t="s">
        <v>81</v>
      </c>
      <c r="B6" s="25" t="s">
        <v>2</v>
      </c>
      <c r="C6" s="25" t="s">
        <v>6</v>
      </c>
      <c r="D6" s="25" t="s">
        <v>3</v>
      </c>
      <c r="E6" s="25" t="s">
        <v>4</v>
      </c>
      <c r="F6" s="25" t="s">
        <v>5</v>
      </c>
    </row>
    <row r="7" spans="1:6" ht="16.5" thickBot="1">
      <c r="A7" s="85"/>
      <c r="B7" s="19"/>
      <c r="C7" s="14"/>
      <c r="D7" s="9" t="s">
        <v>18</v>
      </c>
      <c r="E7" s="9" t="s">
        <v>19</v>
      </c>
      <c r="F7" s="29"/>
    </row>
    <row r="8" spans="1:6" ht="17.25" thickTop="1" thickBot="1">
      <c r="A8" s="25"/>
      <c r="B8" s="19"/>
      <c r="C8" s="14"/>
      <c r="D8" s="9"/>
      <c r="E8" s="10"/>
      <c r="F8" s="119"/>
    </row>
    <row r="9" spans="1:6" ht="16.5" thickTop="1">
      <c r="A9" s="100">
        <f>'Chart of Accounts'!A6</f>
        <v>1001</v>
      </c>
      <c r="B9" s="99" t="str">
        <f>'Chart of Accounts'!B6</f>
        <v>Offering / Tithe</v>
      </c>
      <c r="C9" s="14"/>
      <c r="D9" s="316"/>
      <c r="E9" s="316"/>
      <c r="F9" s="26"/>
    </row>
    <row r="10" spans="1:6">
      <c r="A10" s="30"/>
      <c r="B10" s="86" t="s">
        <v>14</v>
      </c>
      <c r="C10" s="27"/>
      <c r="D10" s="28"/>
      <c r="E10" s="28"/>
      <c r="F10" s="31">
        <f>'GL-Jan'!F346</f>
        <v>0</v>
      </c>
    </row>
    <row r="11" spans="1:6">
      <c r="A11" s="197"/>
      <c r="B11" s="198"/>
      <c r="C11" s="199"/>
      <c r="D11" s="200"/>
      <c r="E11" s="201"/>
      <c r="F11" s="167">
        <f>E11-D11+F10</f>
        <v>0</v>
      </c>
    </row>
    <row r="12" spans="1:6">
      <c r="A12" s="197"/>
      <c r="B12" s="198"/>
      <c r="C12" s="199"/>
      <c r="D12" s="200"/>
      <c r="E12" s="201"/>
      <c r="F12" s="167">
        <f>E12-D12+F11</f>
        <v>0</v>
      </c>
    </row>
    <row r="13" spans="1:6">
      <c r="A13" s="197"/>
      <c r="B13" s="198"/>
      <c r="C13" s="199"/>
      <c r="D13" s="200"/>
      <c r="E13" s="201"/>
      <c r="F13" s="167">
        <f>E13-D13+F12</f>
        <v>0</v>
      </c>
    </row>
    <row r="14" spans="1:6">
      <c r="A14" s="197"/>
      <c r="B14" s="202"/>
      <c r="C14" s="199"/>
      <c r="D14" s="200"/>
      <c r="E14" s="201"/>
      <c r="F14" s="167">
        <f>E14-D14+F13</f>
        <v>0</v>
      </c>
    </row>
    <row r="15" spans="1:6">
      <c r="A15" s="197"/>
      <c r="B15" s="203"/>
      <c r="C15" s="199"/>
      <c r="D15" s="200"/>
      <c r="E15" s="201"/>
      <c r="F15" s="167">
        <f>E15-D15+F14</f>
        <v>0</v>
      </c>
    </row>
    <row r="16" spans="1:6" ht="14.25">
      <c r="A16" s="35"/>
      <c r="B16" s="36" t="s">
        <v>15</v>
      </c>
      <c r="C16" s="37"/>
      <c r="D16" s="168">
        <f>SUM(D11:D15)</f>
        <v>0</v>
      </c>
      <c r="E16" s="169">
        <f>SUM(E11:E15)</f>
        <v>0</v>
      </c>
      <c r="F16" s="170"/>
    </row>
    <row r="17" spans="1:6">
      <c r="A17" s="87"/>
      <c r="B17" s="34"/>
      <c r="C17" s="8"/>
      <c r="D17" s="171"/>
      <c r="E17" s="172"/>
      <c r="F17" s="172"/>
    </row>
    <row r="18" spans="1:6">
      <c r="A18" s="87"/>
      <c r="B18" s="34"/>
      <c r="C18" s="8"/>
      <c r="D18" s="171"/>
      <c r="E18" s="172"/>
      <c r="F18" s="172"/>
    </row>
    <row r="19" spans="1:6" ht="18" customHeight="1">
      <c r="A19" s="105">
        <f>'Chart of Accounts'!A7</f>
        <v>1002</v>
      </c>
      <c r="B19" s="105" t="str">
        <f>'Chart of Accounts'!B7</f>
        <v>ABC Missions Support</v>
      </c>
      <c r="C19" s="8"/>
      <c r="D19" s="173"/>
      <c r="E19" s="174"/>
      <c r="F19" s="175"/>
    </row>
    <row r="20" spans="1:6" ht="18" customHeight="1">
      <c r="A20" s="106"/>
      <c r="B20" s="86" t="s">
        <v>14</v>
      </c>
      <c r="C20" s="27"/>
      <c r="D20" s="176"/>
      <c r="E20" s="177"/>
      <c r="F20" s="178">
        <f>F15</f>
        <v>0</v>
      </c>
    </row>
    <row r="21" spans="1:6">
      <c r="A21" s="197"/>
      <c r="B21" s="203"/>
      <c r="C21" s="199"/>
      <c r="D21" s="200"/>
      <c r="E21" s="201"/>
      <c r="F21" s="167">
        <f>E21-D21+F20</f>
        <v>0</v>
      </c>
    </row>
    <row r="22" spans="1:6">
      <c r="A22" s="197"/>
      <c r="B22" s="203"/>
      <c r="C22" s="199"/>
      <c r="D22" s="200"/>
      <c r="E22" s="201"/>
      <c r="F22" s="167">
        <f>E22-D22+F21</f>
        <v>0</v>
      </c>
    </row>
    <row r="23" spans="1:6">
      <c r="A23" s="197"/>
      <c r="B23" s="203"/>
      <c r="C23" s="199"/>
      <c r="D23" s="200"/>
      <c r="E23" s="201"/>
      <c r="F23" s="167">
        <f>E23-D23+F22</f>
        <v>0</v>
      </c>
    </row>
    <row r="24" spans="1:6">
      <c r="A24" s="197"/>
      <c r="B24" s="203"/>
      <c r="C24" s="199"/>
      <c r="D24" s="200"/>
      <c r="E24" s="201"/>
      <c r="F24" s="167">
        <f>E24-D24+F23</f>
        <v>0</v>
      </c>
    </row>
    <row r="25" spans="1:6">
      <c r="A25" s="107"/>
      <c r="B25" s="36" t="s">
        <v>15</v>
      </c>
      <c r="C25" s="37"/>
      <c r="D25" s="168">
        <f>SUM(D21:D24)</f>
        <v>0</v>
      </c>
      <c r="E25" s="169">
        <f>SUM(E21:E24)</f>
        <v>0</v>
      </c>
      <c r="F25" s="167"/>
    </row>
    <row r="26" spans="1:6" ht="15.75">
      <c r="A26" s="87"/>
      <c r="B26" s="38"/>
      <c r="C26" s="8"/>
      <c r="D26" s="171"/>
      <c r="E26" s="172"/>
      <c r="F26" s="175"/>
    </row>
    <row r="27" spans="1:6" ht="15.75">
      <c r="A27" s="87"/>
      <c r="B27" s="38"/>
      <c r="C27" s="8"/>
      <c r="D27" s="171"/>
      <c r="E27" s="172"/>
      <c r="F27" s="175"/>
    </row>
    <row r="28" spans="1:6" ht="18" customHeight="1">
      <c r="A28" s="105">
        <f>'Chart of Accounts'!A8</f>
        <v>1003</v>
      </c>
      <c r="B28" s="105" t="str">
        <f>'Chart of Accounts'!B8</f>
        <v>XYZ Missions Support</v>
      </c>
      <c r="C28" s="8"/>
      <c r="D28" s="173"/>
      <c r="E28" s="174"/>
      <c r="F28" s="175"/>
    </row>
    <row r="29" spans="1:6" ht="18" customHeight="1">
      <c r="A29" s="106"/>
      <c r="B29" s="86" t="s">
        <v>14</v>
      </c>
      <c r="C29" s="27"/>
      <c r="D29" s="176"/>
      <c r="E29" s="177"/>
      <c r="F29" s="178">
        <f>F24</f>
        <v>0</v>
      </c>
    </row>
    <row r="30" spans="1:6">
      <c r="A30" s="197"/>
      <c r="B30" s="203"/>
      <c r="C30" s="199"/>
      <c r="D30" s="200"/>
      <c r="E30" s="201"/>
      <c r="F30" s="167">
        <f>E30-D30+F29</f>
        <v>0</v>
      </c>
    </row>
    <row r="31" spans="1:6">
      <c r="A31" s="197"/>
      <c r="B31" s="203"/>
      <c r="C31" s="199"/>
      <c r="D31" s="200"/>
      <c r="E31" s="201"/>
      <c r="F31" s="167">
        <f>E31-D31+F30</f>
        <v>0</v>
      </c>
    </row>
    <row r="32" spans="1:6">
      <c r="A32" s="197"/>
      <c r="B32" s="203"/>
      <c r="C32" s="199"/>
      <c r="D32" s="200"/>
      <c r="E32" s="201"/>
      <c r="F32" s="167">
        <f>E32-D32+F31</f>
        <v>0</v>
      </c>
    </row>
    <row r="33" spans="1:7">
      <c r="A33" s="197"/>
      <c r="B33" s="203"/>
      <c r="C33" s="199"/>
      <c r="D33" s="200"/>
      <c r="E33" s="201"/>
      <c r="F33" s="167">
        <f>E33-D33+F32</f>
        <v>0</v>
      </c>
    </row>
    <row r="34" spans="1:7">
      <c r="A34" s="107"/>
      <c r="B34" s="36" t="s">
        <v>15</v>
      </c>
      <c r="C34" s="37"/>
      <c r="D34" s="168">
        <f>SUM(D30:D33)</f>
        <v>0</v>
      </c>
      <c r="E34" s="169">
        <f>SUM(E30:E33)</f>
        <v>0</v>
      </c>
      <c r="F34" s="167"/>
    </row>
    <row r="35" spans="1:7" s="1" customFormat="1" ht="15.75">
      <c r="A35" s="87"/>
      <c r="B35" s="38"/>
      <c r="C35" s="8"/>
      <c r="D35" s="171"/>
      <c r="E35" s="172"/>
      <c r="F35" s="172"/>
      <c r="G35" s="4"/>
    </row>
    <row r="36" spans="1:7" s="1" customFormat="1" ht="15.75">
      <c r="A36" s="87"/>
      <c r="B36" s="38"/>
      <c r="C36" s="8"/>
      <c r="D36" s="171"/>
      <c r="E36" s="172"/>
      <c r="F36" s="172"/>
      <c r="G36" s="4"/>
    </row>
    <row r="37" spans="1:7" ht="18" customHeight="1">
      <c r="A37" s="105">
        <f>'Chart of Accounts'!A9</f>
        <v>1004</v>
      </c>
      <c r="B37" s="105" t="str">
        <f>'Chart of Accounts'!B9</f>
        <v>TLC  Support</v>
      </c>
      <c r="C37" s="8"/>
      <c r="D37" s="173"/>
      <c r="E37" s="174"/>
      <c r="F37" s="175"/>
    </row>
    <row r="38" spans="1:7" ht="14.25">
      <c r="A38" s="108"/>
      <c r="B38" s="86" t="s">
        <v>14</v>
      </c>
      <c r="C38" s="27"/>
      <c r="D38" s="176"/>
      <c r="E38" s="177"/>
      <c r="F38" s="178">
        <f>F33</f>
        <v>0</v>
      </c>
    </row>
    <row r="39" spans="1:7">
      <c r="A39" s="197"/>
      <c r="B39" s="203"/>
      <c r="C39" s="199"/>
      <c r="D39" s="200"/>
      <c r="E39" s="201"/>
      <c r="F39" s="167">
        <f>E39-D39+F38</f>
        <v>0</v>
      </c>
    </row>
    <row r="40" spans="1:7">
      <c r="A40" s="197"/>
      <c r="B40" s="203"/>
      <c r="C40" s="199"/>
      <c r="D40" s="200"/>
      <c r="E40" s="201"/>
      <c r="F40" s="167">
        <f>E40-D40+F39</f>
        <v>0</v>
      </c>
    </row>
    <row r="41" spans="1:7">
      <c r="A41" s="197"/>
      <c r="B41" s="203"/>
      <c r="C41" s="199"/>
      <c r="D41" s="200"/>
      <c r="E41" s="201"/>
      <c r="F41" s="167">
        <f>E41-D41+F40</f>
        <v>0</v>
      </c>
    </row>
    <row r="42" spans="1:7">
      <c r="A42" s="197"/>
      <c r="B42" s="203"/>
      <c r="C42" s="199"/>
      <c r="D42" s="200"/>
      <c r="E42" s="201"/>
      <c r="F42" s="167">
        <f>E42-D42+F41</f>
        <v>0</v>
      </c>
    </row>
    <row r="43" spans="1:7">
      <c r="A43" s="107"/>
      <c r="B43" s="36" t="s">
        <v>15</v>
      </c>
      <c r="C43" s="37"/>
      <c r="D43" s="168">
        <f>SUM(D39:D42)</f>
        <v>0</v>
      </c>
      <c r="E43" s="169">
        <f>SUM(E39:E42)</f>
        <v>0</v>
      </c>
      <c r="F43" s="167"/>
    </row>
    <row r="44" spans="1:7" s="1" customFormat="1" ht="15.75">
      <c r="A44" s="87"/>
      <c r="B44" s="38"/>
      <c r="C44" s="8"/>
      <c r="D44" s="171"/>
      <c r="E44" s="172"/>
      <c r="F44" s="172"/>
      <c r="G44" s="4"/>
    </row>
    <row r="45" spans="1:7" s="1" customFormat="1" ht="15.75">
      <c r="A45" s="87"/>
      <c r="B45" s="38"/>
      <c r="C45" s="8"/>
      <c r="D45" s="171"/>
      <c r="E45" s="172"/>
      <c r="F45" s="172"/>
      <c r="G45" s="4"/>
    </row>
    <row r="46" spans="1:7" ht="18" customHeight="1">
      <c r="A46" s="105">
        <f>'Chart of Accounts'!A10</f>
        <v>1005</v>
      </c>
      <c r="B46" s="105" t="str">
        <f>'Chart of Accounts'!B10</f>
        <v>MMM Support</v>
      </c>
      <c r="C46" s="8"/>
      <c r="D46" s="171"/>
      <c r="E46" s="172"/>
      <c r="F46" s="175"/>
    </row>
    <row r="47" spans="1:7" ht="18" customHeight="1">
      <c r="A47" s="106"/>
      <c r="B47" s="86" t="s">
        <v>14</v>
      </c>
      <c r="C47" s="27"/>
      <c r="D47" s="176"/>
      <c r="E47" s="177"/>
      <c r="F47" s="178">
        <f>F42</f>
        <v>0</v>
      </c>
    </row>
    <row r="48" spans="1:7" ht="12.75" customHeight="1">
      <c r="A48" s="197"/>
      <c r="B48" s="203"/>
      <c r="C48" s="199"/>
      <c r="D48" s="200"/>
      <c r="E48" s="204"/>
      <c r="F48" s="167">
        <f>E48-D48+F47</f>
        <v>0</v>
      </c>
    </row>
    <row r="49" spans="1:7" ht="12.75" customHeight="1">
      <c r="A49" s="197"/>
      <c r="B49" s="203"/>
      <c r="C49" s="199"/>
      <c r="D49" s="200"/>
      <c r="E49" s="204"/>
      <c r="F49" s="167">
        <f>E49-D49+F48</f>
        <v>0</v>
      </c>
    </row>
    <row r="50" spans="1:7" ht="12.75" customHeight="1">
      <c r="A50" s="197"/>
      <c r="B50" s="203"/>
      <c r="C50" s="199"/>
      <c r="D50" s="200"/>
      <c r="E50" s="201"/>
      <c r="F50" s="167">
        <f>E50-D50+F49</f>
        <v>0</v>
      </c>
    </row>
    <row r="51" spans="1:7">
      <c r="A51" s="197"/>
      <c r="B51" s="203"/>
      <c r="C51" s="199"/>
      <c r="D51" s="200"/>
      <c r="E51" s="201"/>
      <c r="F51" s="167">
        <f>E51-D51+F50</f>
        <v>0</v>
      </c>
    </row>
    <row r="52" spans="1:7">
      <c r="A52" s="92"/>
      <c r="B52" s="36" t="s">
        <v>15</v>
      </c>
      <c r="C52" s="37"/>
      <c r="D52" s="168">
        <f>SUM(D48:D51)</f>
        <v>0</v>
      </c>
      <c r="E52" s="169">
        <f>SUM(E48:E51)</f>
        <v>0</v>
      </c>
      <c r="F52" s="167"/>
    </row>
    <row r="53" spans="1:7" s="1" customFormat="1" ht="15.75">
      <c r="A53" s="87"/>
      <c r="B53" s="38"/>
      <c r="C53" s="8"/>
      <c r="D53" s="171"/>
      <c r="E53" s="172"/>
      <c r="F53" s="172"/>
      <c r="G53" s="4"/>
    </row>
    <row r="54" spans="1:7" s="1" customFormat="1" ht="15.75">
      <c r="A54" s="87"/>
      <c r="B54" s="38"/>
      <c r="C54" s="8"/>
      <c r="D54" s="171"/>
      <c r="E54" s="172"/>
      <c r="F54" s="172"/>
      <c r="G54" s="4"/>
    </row>
    <row r="55" spans="1:7" ht="18" customHeight="1">
      <c r="A55" s="105">
        <f>'Chart of Accounts'!A11</f>
        <v>1006</v>
      </c>
      <c r="B55" s="105" t="str">
        <f>'Chart of Accounts'!B11</f>
        <v>Fundraising</v>
      </c>
      <c r="C55" s="8"/>
      <c r="D55" s="171"/>
      <c r="E55" s="172"/>
      <c r="F55" s="175"/>
    </row>
    <row r="56" spans="1:7" ht="18" customHeight="1">
      <c r="A56" s="106"/>
      <c r="B56" s="86" t="s">
        <v>14</v>
      </c>
      <c r="C56" s="27"/>
      <c r="D56" s="176"/>
      <c r="E56" s="177"/>
      <c r="F56" s="178">
        <f>F51</f>
        <v>0</v>
      </c>
    </row>
    <row r="57" spans="1:7" ht="12.75" customHeight="1">
      <c r="A57" s="197"/>
      <c r="B57" s="203"/>
      <c r="C57" s="199"/>
      <c r="D57" s="200"/>
      <c r="E57" s="204"/>
      <c r="F57" s="167">
        <f>E57-D57+F56</f>
        <v>0</v>
      </c>
    </row>
    <row r="58" spans="1:7" ht="12.75" customHeight="1">
      <c r="A58" s="197"/>
      <c r="B58" s="203"/>
      <c r="C58" s="199"/>
      <c r="D58" s="200"/>
      <c r="E58" s="204"/>
      <c r="F58" s="167">
        <f>E58-D58+F57</f>
        <v>0</v>
      </c>
    </row>
    <row r="59" spans="1:7">
      <c r="A59" s="197"/>
      <c r="B59" s="203"/>
      <c r="C59" s="199"/>
      <c r="D59" s="200"/>
      <c r="E59" s="201"/>
      <c r="F59" s="167">
        <f>E59-D59+F58</f>
        <v>0</v>
      </c>
    </row>
    <row r="60" spans="1:7">
      <c r="A60" s="197"/>
      <c r="B60" s="203"/>
      <c r="C60" s="199"/>
      <c r="D60" s="200"/>
      <c r="E60" s="201"/>
      <c r="F60" s="167">
        <f>E60-D60+F59</f>
        <v>0</v>
      </c>
    </row>
    <row r="61" spans="1:7">
      <c r="A61" s="107"/>
      <c r="B61" s="36" t="s">
        <v>15</v>
      </c>
      <c r="C61" s="37"/>
      <c r="D61" s="168">
        <f>SUM(D57:D60)</f>
        <v>0</v>
      </c>
      <c r="E61" s="169">
        <f>SUM(E57:E60)</f>
        <v>0</v>
      </c>
      <c r="F61" s="167"/>
    </row>
    <row r="62" spans="1:7" s="1" customFormat="1" ht="15.75">
      <c r="A62" s="87"/>
      <c r="B62" s="38"/>
      <c r="C62" s="8"/>
      <c r="D62" s="171"/>
      <c r="E62" s="172"/>
      <c r="F62" s="172"/>
      <c r="G62" s="4"/>
    </row>
    <row r="63" spans="1:7" s="1" customFormat="1" ht="15.75">
      <c r="A63" s="87"/>
      <c r="B63" s="38"/>
      <c r="C63" s="8"/>
      <c r="D63" s="171"/>
      <c r="E63" s="172"/>
      <c r="F63" s="172"/>
      <c r="G63" s="4"/>
    </row>
    <row r="64" spans="1:7" ht="18" customHeight="1">
      <c r="A64" s="105">
        <f>'Chart of Accounts'!A12</f>
        <v>1007</v>
      </c>
      <c r="B64" s="105" t="str">
        <f>'Chart of Accounts'!B12</f>
        <v>Additional Support</v>
      </c>
      <c r="C64" s="8"/>
      <c r="D64" s="171"/>
      <c r="E64" s="172"/>
      <c r="F64" s="175"/>
    </row>
    <row r="65" spans="1:7" s="1" customFormat="1" ht="18" customHeight="1">
      <c r="A65" s="106"/>
      <c r="B65" s="86" t="s">
        <v>14</v>
      </c>
      <c r="C65" s="27"/>
      <c r="D65" s="176"/>
      <c r="E65" s="177"/>
      <c r="F65" s="178">
        <f>F60</f>
        <v>0</v>
      </c>
      <c r="G65" s="4"/>
    </row>
    <row r="66" spans="1:7" s="1" customFormat="1" ht="12.75" customHeight="1">
      <c r="A66" s="197"/>
      <c r="B66" s="203"/>
      <c r="C66" s="199"/>
      <c r="D66" s="200"/>
      <c r="E66" s="204"/>
      <c r="F66" s="167">
        <f>E66-D66+F65</f>
        <v>0</v>
      </c>
      <c r="G66" s="4"/>
    </row>
    <row r="67" spans="1:7" s="1" customFormat="1" ht="12.75" customHeight="1">
      <c r="A67" s="197"/>
      <c r="B67" s="203"/>
      <c r="C67" s="199"/>
      <c r="D67" s="200"/>
      <c r="E67" s="204"/>
      <c r="F67" s="167">
        <f>E67-D67+F66</f>
        <v>0</v>
      </c>
      <c r="G67" s="4"/>
    </row>
    <row r="68" spans="1:7">
      <c r="A68" s="197"/>
      <c r="B68" s="203"/>
      <c r="C68" s="199"/>
      <c r="D68" s="200"/>
      <c r="E68" s="201"/>
      <c r="F68" s="167">
        <f>E68-D68+F67</f>
        <v>0</v>
      </c>
    </row>
    <row r="69" spans="1:7">
      <c r="A69" s="197"/>
      <c r="B69" s="203"/>
      <c r="C69" s="199"/>
      <c r="D69" s="200"/>
      <c r="E69" s="201"/>
      <c r="F69" s="167">
        <f>E69-D69+F68</f>
        <v>0</v>
      </c>
    </row>
    <row r="70" spans="1:7">
      <c r="A70" s="107"/>
      <c r="B70" s="36" t="s">
        <v>15</v>
      </c>
      <c r="C70" s="37"/>
      <c r="D70" s="168">
        <f>SUM(D66:D69)</f>
        <v>0</v>
      </c>
      <c r="E70" s="169">
        <f>SUM(E66:E69)</f>
        <v>0</v>
      </c>
      <c r="F70" s="167"/>
    </row>
    <row r="71" spans="1:7" s="1" customFormat="1" ht="15.75">
      <c r="A71" s="87"/>
      <c r="B71" s="38"/>
      <c r="C71" s="32"/>
      <c r="D71" s="171"/>
      <c r="E71" s="172"/>
      <c r="F71" s="172"/>
      <c r="G71" s="4"/>
    </row>
    <row r="72" spans="1:7" s="1" customFormat="1" ht="15.75">
      <c r="A72" s="87"/>
      <c r="B72" s="38"/>
      <c r="C72" s="32"/>
      <c r="D72" s="171"/>
      <c r="E72" s="172"/>
      <c r="F72" s="172"/>
      <c r="G72" s="4"/>
    </row>
    <row r="73" spans="1:7" ht="18" customHeight="1">
      <c r="A73" s="105">
        <f>'Chart of Accounts'!A13</f>
        <v>1008</v>
      </c>
      <c r="B73" s="105" t="str">
        <f>'Chart of Accounts'!B13</f>
        <v>Designated Gifts for Vans</v>
      </c>
      <c r="C73" s="8"/>
      <c r="D73" s="171"/>
      <c r="E73" s="172"/>
      <c r="F73" s="175"/>
    </row>
    <row r="74" spans="1:7" s="1" customFormat="1" ht="18" customHeight="1">
      <c r="A74" s="106"/>
      <c r="B74" s="86" t="s">
        <v>14</v>
      </c>
      <c r="C74" s="27"/>
      <c r="D74" s="176"/>
      <c r="E74" s="177"/>
      <c r="F74" s="178">
        <f>F69</f>
        <v>0</v>
      </c>
      <c r="G74" s="4"/>
    </row>
    <row r="75" spans="1:7" s="1" customFormat="1" ht="12.75" customHeight="1">
      <c r="A75" s="197"/>
      <c r="B75" s="203"/>
      <c r="C75" s="199"/>
      <c r="D75" s="200"/>
      <c r="E75" s="204"/>
      <c r="F75" s="167">
        <f>E75-D75+F74</f>
        <v>0</v>
      </c>
      <c r="G75" s="4"/>
    </row>
    <row r="76" spans="1:7" s="1" customFormat="1" ht="12.75" customHeight="1">
      <c r="A76" s="197"/>
      <c r="B76" s="203"/>
      <c r="C76" s="199"/>
      <c r="D76" s="200"/>
      <c r="E76" s="204"/>
      <c r="F76" s="167">
        <f>E76-D76+F75</f>
        <v>0</v>
      </c>
      <c r="G76" s="4"/>
    </row>
    <row r="77" spans="1:7">
      <c r="A77" s="197"/>
      <c r="B77" s="203"/>
      <c r="C77" s="199"/>
      <c r="D77" s="200"/>
      <c r="E77" s="201"/>
      <c r="F77" s="167">
        <f>E77-D77+F76</f>
        <v>0</v>
      </c>
    </row>
    <row r="78" spans="1:7">
      <c r="A78" s="197"/>
      <c r="B78" s="203"/>
      <c r="C78" s="199"/>
      <c r="D78" s="200"/>
      <c r="E78" s="201"/>
      <c r="F78" s="167">
        <f>E78-D78+F77</f>
        <v>0</v>
      </c>
    </row>
    <row r="79" spans="1:7">
      <c r="A79" s="107"/>
      <c r="B79" s="36" t="s">
        <v>15</v>
      </c>
      <c r="C79" s="37"/>
      <c r="D79" s="168">
        <f>SUM(D75:D78)</f>
        <v>0</v>
      </c>
      <c r="E79" s="169">
        <f>SUM(E75:E78)</f>
        <v>0</v>
      </c>
      <c r="F79" s="167"/>
    </row>
    <row r="80" spans="1:7" s="1" customFormat="1" ht="15.75">
      <c r="A80" s="87"/>
      <c r="B80" s="38"/>
      <c r="C80" s="32"/>
      <c r="D80" s="171"/>
      <c r="E80" s="172"/>
      <c r="F80" s="172"/>
      <c r="G80" s="4"/>
    </row>
    <row r="81" spans="1:7" s="1" customFormat="1" ht="15.75">
      <c r="A81" s="102"/>
      <c r="B81" s="38"/>
      <c r="C81" s="32"/>
      <c r="D81" s="171"/>
      <c r="E81" s="172"/>
      <c r="F81" s="172"/>
      <c r="G81" s="4"/>
    </row>
    <row r="82" spans="1:7" s="1" customFormat="1" ht="15.75">
      <c r="A82" s="105">
        <f>'Chart of Accounts'!A14</f>
        <v>1009</v>
      </c>
      <c r="B82" s="105" t="str">
        <f>'Chart of Accounts'!B14</f>
        <v>Unassigned</v>
      </c>
      <c r="C82" s="8"/>
      <c r="D82" s="171"/>
      <c r="E82" s="172"/>
      <c r="F82" s="175"/>
      <c r="G82" s="4"/>
    </row>
    <row r="83" spans="1:7" s="1" customFormat="1">
      <c r="A83" s="106"/>
      <c r="B83" s="86" t="s">
        <v>14</v>
      </c>
      <c r="C83" s="27"/>
      <c r="D83" s="176"/>
      <c r="E83" s="177"/>
      <c r="F83" s="178">
        <f>F78</f>
        <v>0</v>
      </c>
      <c r="G83" s="4"/>
    </row>
    <row r="84" spans="1:7" s="1" customFormat="1" ht="12.75" customHeight="1">
      <c r="A84" s="197"/>
      <c r="B84" s="203"/>
      <c r="C84" s="199"/>
      <c r="D84" s="200"/>
      <c r="E84" s="204"/>
      <c r="F84" s="167">
        <f>E84-D84+F83</f>
        <v>0</v>
      </c>
      <c r="G84" s="4"/>
    </row>
    <row r="85" spans="1:7" s="1" customFormat="1" ht="12.75" customHeight="1">
      <c r="A85" s="197"/>
      <c r="B85" s="203"/>
      <c r="C85" s="199"/>
      <c r="D85" s="200"/>
      <c r="E85" s="204"/>
      <c r="F85" s="167">
        <f>E85-D85+F84</f>
        <v>0</v>
      </c>
      <c r="G85" s="4"/>
    </row>
    <row r="86" spans="1:7" s="1" customFormat="1">
      <c r="A86" s="197"/>
      <c r="B86" s="203"/>
      <c r="C86" s="199"/>
      <c r="D86" s="200"/>
      <c r="E86" s="201"/>
      <c r="F86" s="167">
        <f>E86-D86+F85</f>
        <v>0</v>
      </c>
      <c r="G86" s="4"/>
    </row>
    <row r="87" spans="1:7" s="1" customFormat="1">
      <c r="A87" s="197"/>
      <c r="B87" s="203"/>
      <c r="C87" s="199"/>
      <c r="D87" s="200"/>
      <c r="E87" s="201"/>
      <c r="F87" s="167">
        <f>E87-D87+F86</f>
        <v>0</v>
      </c>
      <c r="G87" s="4"/>
    </row>
    <row r="88" spans="1:7" s="1" customFormat="1">
      <c r="A88" s="45"/>
      <c r="B88" s="36" t="s">
        <v>15</v>
      </c>
      <c r="C88" s="37"/>
      <c r="D88" s="168">
        <f>SUM(D84:D87)</f>
        <v>0</v>
      </c>
      <c r="E88" s="169">
        <f>SUM(E84:E87)</f>
        <v>0</v>
      </c>
      <c r="F88" s="167"/>
      <c r="G88" s="4"/>
    </row>
    <row r="89" spans="1:7" s="1" customFormat="1" ht="15.75">
      <c r="A89" s="87"/>
      <c r="B89" s="38"/>
      <c r="C89" s="32"/>
      <c r="D89" s="171"/>
      <c r="E89" s="172"/>
      <c r="F89" s="172"/>
      <c r="G89" s="4"/>
    </row>
    <row r="90" spans="1:7" s="1" customFormat="1" ht="15.75">
      <c r="A90" s="87"/>
      <c r="B90" s="38"/>
      <c r="C90" s="32"/>
      <c r="D90" s="171"/>
      <c r="E90" s="172"/>
      <c r="F90" s="172"/>
      <c r="G90" s="4"/>
    </row>
    <row r="91" spans="1:7" s="1" customFormat="1" ht="15.75">
      <c r="A91" s="104">
        <f>'Chart of Accounts'!A18</f>
        <v>2001</v>
      </c>
      <c r="B91" s="104" t="str">
        <f>'Chart of Accounts'!B18</f>
        <v>Pastor Salary</v>
      </c>
      <c r="C91" s="8"/>
      <c r="D91" s="171"/>
      <c r="E91" s="172"/>
      <c r="F91" s="175"/>
      <c r="G91" s="4"/>
    </row>
    <row r="92" spans="1:7" s="1" customFormat="1">
      <c r="A92" s="89"/>
      <c r="B92" s="86" t="s">
        <v>14</v>
      </c>
      <c r="C92" s="27"/>
      <c r="D92" s="176"/>
      <c r="E92" s="177"/>
      <c r="F92" s="178">
        <f>F87</f>
        <v>0</v>
      </c>
      <c r="G92" s="4"/>
    </row>
    <row r="93" spans="1:7" s="1" customFormat="1" ht="12.75" customHeight="1">
      <c r="A93" s="205"/>
      <c r="B93" s="206"/>
      <c r="C93" s="199"/>
      <c r="D93" s="200"/>
      <c r="E93" s="204"/>
      <c r="F93" s="167">
        <f>E93-D93+F92</f>
        <v>0</v>
      </c>
      <c r="G93" s="4"/>
    </row>
    <row r="94" spans="1:7" s="1" customFormat="1" ht="12.75" customHeight="1">
      <c r="A94" s="205"/>
      <c r="B94" s="203"/>
      <c r="C94" s="199"/>
      <c r="D94" s="200"/>
      <c r="E94" s="204"/>
      <c r="F94" s="167">
        <f>E94-D94+F93</f>
        <v>0</v>
      </c>
      <c r="G94" s="4"/>
    </row>
    <row r="95" spans="1:7" s="1" customFormat="1">
      <c r="A95" s="205"/>
      <c r="B95" s="203"/>
      <c r="C95" s="199"/>
      <c r="D95" s="200"/>
      <c r="E95" s="201"/>
      <c r="F95" s="167">
        <f>E95-D95+F94</f>
        <v>0</v>
      </c>
      <c r="G95" s="4"/>
    </row>
    <row r="96" spans="1:7" s="1" customFormat="1">
      <c r="A96" s="205"/>
      <c r="B96" s="203"/>
      <c r="C96" s="199"/>
      <c r="D96" s="200"/>
      <c r="E96" s="201"/>
      <c r="F96" s="167">
        <f>E96-D96+F95</f>
        <v>0</v>
      </c>
      <c r="G96" s="4"/>
    </row>
    <row r="97" spans="1:7" s="1" customFormat="1">
      <c r="A97" s="42"/>
      <c r="B97" s="36" t="s">
        <v>15</v>
      </c>
      <c r="C97" s="37"/>
      <c r="D97" s="168">
        <f>SUM(D93:D96)</f>
        <v>0</v>
      </c>
      <c r="E97" s="169">
        <f>SUM(E93:E96)</f>
        <v>0</v>
      </c>
      <c r="F97" s="167"/>
      <c r="G97" s="4"/>
    </row>
    <row r="98" spans="1:7" s="1" customFormat="1" ht="15.75">
      <c r="A98" s="87"/>
      <c r="B98" s="38"/>
      <c r="C98" s="32"/>
      <c r="D98" s="171"/>
      <c r="E98" s="172"/>
      <c r="F98" s="172"/>
      <c r="G98" s="4"/>
    </row>
    <row r="99" spans="1:7" s="1" customFormat="1" ht="15.75">
      <c r="A99" s="87"/>
      <c r="B99" s="38"/>
      <c r="C99" s="32"/>
      <c r="D99" s="171"/>
      <c r="E99" s="172"/>
      <c r="F99" s="172"/>
      <c r="G99" s="4"/>
    </row>
    <row r="100" spans="1:7" ht="18" customHeight="1">
      <c r="A100" s="104">
        <f>'Chart of Accounts'!A19</f>
        <v>2002</v>
      </c>
      <c r="B100" s="104" t="str">
        <f>'Chart of Accounts'!B19</f>
        <v>Pastor Housing</v>
      </c>
      <c r="C100" s="8"/>
      <c r="D100" s="171"/>
      <c r="E100" s="172"/>
      <c r="F100" s="175"/>
    </row>
    <row r="101" spans="1:7" s="1" customFormat="1" ht="18" customHeight="1">
      <c r="A101" s="89"/>
      <c r="B101" s="86" t="s">
        <v>14</v>
      </c>
      <c r="C101" s="27"/>
      <c r="D101" s="176"/>
      <c r="E101" s="177"/>
      <c r="F101" s="178">
        <f>F96</f>
        <v>0</v>
      </c>
      <c r="G101" s="4"/>
    </row>
    <row r="102" spans="1:7" s="1" customFormat="1" ht="12.75" customHeight="1">
      <c r="A102" s="205"/>
      <c r="B102" s="203"/>
      <c r="C102" s="199"/>
      <c r="D102" s="200"/>
      <c r="E102" s="204"/>
      <c r="F102" s="167">
        <f>E102-D102+F101</f>
        <v>0</v>
      </c>
      <c r="G102" s="4"/>
    </row>
    <row r="103" spans="1:7" s="1" customFormat="1" ht="12.75" customHeight="1">
      <c r="A103" s="205"/>
      <c r="B103" s="203"/>
      <c r="C103" s="199"/>
      <c r="D103" s="200"/>
      <c r="E103" s="204"/>
      <c r="F103" s="167">
        <f>E103-D103+F102</f>
        <v>0</v>
      </c>
      <c r="G103" s="4"/>
    </row>
    <row r="104" spans="1:7">
      <c r="A104" s="205"/>
      <c r="B104" s="203"/>
      <c r="C104" s="199"/>
      <c r="D104" s="200"/>
      <c r="E104" s="201"/>
      <c r="F104" s="167">
        <f>E104-D104+F103</f>
        <v>0</v>
      </c>
    </row>
    <row r="105" spans="1:7">
      <c r="A105" s="205"/>
      <c r="B105" s="203"/>
      <c r="C105" s="199"/>
      <c r="D105" s="200"/>
      <c r="E105" s="201"/>
      <c r="F105" s="167">
        <f>E105-D105+F104</f>
        <v>0</v>
      </c>
    </row>
    <row r="106" spans="1:7" s="13" customFormat="1">
      <c r="A106" s="42"/>
      <c r="B106" s="36" t="s">
        <v>15</v>
      </c>
      <c r="C106" s="37"/>
      <c r="D106" s="168">
        <f>SUM(D102:D105)</f>
        <v>0</v>
      </c>
      <c r="E106" s="169">
        <f>SUM(E102:E105)</f>
        <v>0</v>
      </c>
      <c r="F106" s="167"/>
      <c r="G106" s="3"/>
    </row>
    <row r="107" spans="1:7" s="40" customFormat="1" ht="15.75">
      <c r="A107" s="87"/>
      <c r="B107" s="38"/>
      <c r="C107" s="32"/>
      <c r="D107" s="171"/>
      <c r="E107" s="172"/>
      <c r="F107" s="172"/>
      <c r="G107" s="39"/>
    </row>
    <row r="108" spans="1:7" s="40" customFormat="1" ht="15.75">
      <c r="A108" s="87"/>
      <c r="B108" s="38"/>
      <c r="C108" s="32"/>
      <c r="D108" s="171"/>
      <c r="E108" s="172"/>
      <c r="F108" s="172"/>
      <c r="G108" s="39"/>
    </row>
    <row r="109" spans="1:7" s="40" customFormat="1" ht="15.75">
      <c r="A109" s="104">
        <f>'Chart of Accounts'!A20</f>
        <v>2003</v>
      </c>
      <c r="B109" s="104" t="str">
        <f>'Chart of Accounts'!B20</f>
        <v>Health Insurance</v>
      </c>
      <c r="C109" s="8"/>
      <c r="D109" s="171"/>
      <c r="E109" s="172"/>
      <c r="F109" s="175"/>
      <c r="G109" s="39"/>
    </row>
    <row r="110" spans="1:7" s="40" customFormat="1">
      <c r="A110" s="89"/>
      <c r="B110" s="86" t="s">
        <v>14</v>
      </c>
      <c r="C110" s="27"/>
      <c r="D110" s="176"/>
      <c r="E110" s="177"/>
      <c r="F110" s="178">
        <f>F105</f>
        <v>0</v>
      </c>
      <c r="G110" s="39"/>
    </row>
    <row r="111" spans="1:7" s="40" customFormat="1">
      <c r="A111" s="205"/>
      <c r="B111" s="203"/>
      <c r="C111" s="199"/>
      <c r="D111" s="200"/>
      <c r="E111" s="204"/>
      <c r="F111" s="167">
        <f>E111-D111+F110</f>
        <v>0</v>
      </c>
      <c r="G111" s="39"/>
    </row>
    <row r="112" spans="1:7" s="40" customFormat="1">
      <c r="A112" s="205"/>
      <c r="B112" s="203"/>
      <c r="C112" s="199"/>
      <c r="D112" s="200"/>
      <c r="E112" s="204"/>
      <c r="F112" s="167">
        <f>E112-D112+F111</f>
        <v>0</v>
      </c>
      <c r="G112" s="39"/>
    </row>
    <row r="113" spans="1:7" s="40" customFormat="1">
      <c r="A113" s="205"/>
      <c r="B113" s="203"/>
      <c r="C113" s="199"/>
      <c r="D113" s="200"/>
      <c r="E113" s="201"/>
      <c r="F113" s="167">
        <f>E113-D113+F112</f>
        <v>0</v>
      </c>
      <c r="G113" s="39"/>
    </row>
    <row r="114" spans="1:7" s="40" customFormat="1">
      <c r="A114" s="205"/>
      <c r="B114" s="203"/>
      <c r="C114" s="199"/>
      <c r="D114" s="200"/>
      <c r="E114" s="201"/>
      <c r="F114" s="167">
        <f>E114-D114+F113</f>
        <v>0</v>
      </c>
      <c r="G114" s="39"/>
    </row>
    <row r="115" spans="1:7" s="40" customFormat="1">
      <c r="A115" s="42"/>
      <c r="B115" s="36" t="s">
        <v>15</v>
      </c>
      <c r="C115" s="37"/>
      <c r="D115" s="168">
        <f>SUM(D111:D114)</f>
        <v>0</v>
      </c>
      <c r="E115" s="169">
        <f>SUM(E111:E114)</f>
        <v>0</v>
      </c>
      <c r="F115" s="167"/>
      <c r="G115" s="39"/>
    </row>
    <row r="116" spans="1:7" s="40" customFormat="1" ht="15.75">
      <c r="A116" s="87"/>
      <c r="B116" s="38"/>
      <c r="C116" s="32"/>
      <c r="D116" s="171"/>
      <c r="E116" s="172"/>
      <c r="F116" s="172"/>
      <c r="G116" s="39"/>
    </row>
    <row r="117" spans="1:7" s="40" customFormat="1" ht="15.75">
      <c r="A117" s="87"/>
      <c r="B117" s="38"/>
      <c r="C117" s="32"/>
      <c r="D117" s="171"/>
      <c r="E117" s="172"/>
      <c r="F117" s="172"/>
      <c r="G117" s="39"/>
    </row>
    <row r="118" spans="1:7" s="40" customFormat="1" ht="15.75">
      <c r="A118" s="104">
        <f>'Chart of Accounts'!A21</f>
        <v>2004</v>
      </c>
      <c r="B118" s="104" t="str">
        <f>'Chart of Accounts'!B21</f>
        <v>Ministry Expenses</v>
      </c>
      <c r="C118" s="8"/>
      <c r="D118" s="171"/>
      <c r="E118" s="172"/>
      <c r="F118" s="175"/>
      <c r="G118" s="39"/>
    </row>
    <row r="119" spans="1:7" s="40" customFormat="1" ht="15.75">
      <c r="A119" s="104"/>
      <c r="B119" s="103" t="s">
        <v>14</v>
      </c>
      <c r="C119" s="27"/>
      <c r="D119" s="176"/>
      <c r="E119" s="177"/>
      <c r="F119" s="178">
        <f>F114</f>
        <v>0</v>
      </c>
      <c r="G119" s="39"/>
    </row>
    <row r="120" spans="1:7" s="40" customFormat="1">
      <c r="A120" s="205"/>
      <c r="B120" s="203"/>
      <c r="C120" s="199"/>
      <c r="D120" s="200"/>
      <c r="E120" s="204"/>
      <c r="F120" s="167">
        <f>E120-D120+F119</f>
        <v>0</v>
      </c>
      <c r="G120" s="39"/>
    </row>
    <row r="121" spans="1:7" s="40" customFormat="1">
      <c r="A121" s="205"/>
      <c r="B121" s="203"/>
      <c r="C121" s="199"/>
      <c r="D121" s="200"/>
      <c r="E121" s="204"/>
      <c r="F121" s="167">
        <f>E121-D121+F120</f>
        <v>0</v>
      </c>
      <c r="G121" s="39"/>
    </row>
    <row r="122" spans="1:7" s="40" customFormat="1">
      <c r="A122" s="205"/>
      <c r="B122" s="203"/>
      <c r="C122" s="199"/>
      <c r="D122" s="200"/>
      <c r="E122" s="201"/>
      <c r="F122" s="167">
        <f>E122-D122+F121</f>
        <v>0</v>
      </c>
      <c r="G122" s="39"/>
    </row>
    <row r="123" spans="1:7" s="40" customFormat="1">
      <c r="A123" s="205"/>
      <c r="B123" s="203"/>
      <c r="C123" s="199"/>
      <c r="D123" s="200"/>
      <c r="E123" s="201"/>
      <c r="F123" s="167">
        <f>E123-D123+F122</f>
        <v>0</v>
      </c>
      <c r="G123" s="39"/>
    </row>
    <row r="124" spans="1:7" s="40" customFormat="1">
      <c r="A124" s="42"/>
      <c r="B124" s="36" t="s">
        <v>15</v>
      </c>
      <c r="C124" s="37"/>
      <c r="D124" s="168">
        <f>SUM(D120:D123)</f>
        <v>0</v>
      </c>
      <c r="E124" s="169">
        <f>SUM(E120:E123)</f>
        <v>0</v>
      </c>
      <c r="F124" s="167"/>
      <c r="G124" s="39"/>
    </row>
    <row r="125" spans="1:7" s="40" customFormat="1" ht="15.75">
      <c r="A125" s="87"/>
      <c r="B125" s="38"/>
      <c r="C125" s="32"/>
      <c r="D125" s="171"/>
      <c r="E125" s="172"/>
      <c r="F125" s="172"/>
      <c r="G125" s="39"/>
    </row>
    <row r="126" spans="1:7" s="40" customFormat="1" ht="15.75">
      <c r="A126" s="87"/>
      <c r="B126" s="38"/>
      <c r="C126" s="32"/>
      <c r="D126" s="171"/>
      <c r="E126" s="172"/>
      <c r="F126" s="172"/>
      <c r="G126" s="39"/>
    </row>
    <row r="127" spans="1:7" s="40" customFormat="1" ht="15.75">
      <c r="A127" s="104">
        <f>'Chart of Accounts'!A22</f>
        <v>2005</v>
      </c>
      <c r="B127" s="104" t="str">
        <f>'Chart of Accounts'!B22</f>
        <v>Music Staff</v>
      </c>
      <c r="C127" s="8"/>
      <c r="D127" s="171"/>
      <c r="E127" s="172"/>
      <c r="F127" s="175"/>
      <c r="G127" s="39"/>
    </row>
    <row r="128" spans="1:7" s="40" customFormat="1">
      <c r="A128" s="89"/>
      <c r="B128" s="86" t="s">
        <v>14</v>
      </c>
      <c r="C128" s="27"/>
      <c r="D128" s="176"/>
      <c r="E128" s="177"/>
      <c r="F128" s="178">
        <f>F123</f>
        <v>0</v>
      </c>
      <c r="G128" s="39"/>
    </row>
    <row r="129" spans="1:7" s="40" customFormat="1">
      <c r="A129" s="205"/>
      <c r="B129" s="203"/>
      <c r="C129" s="199"/>
      <c r="D129" s="200"/>
      <c r="E129" s="204"/>
      <c r="F129" s="167">
        <f>E129-D129+F128</f>
        <v>0</v>
      </c>
      <c r="G129" s="39"/>
    </row>
    <row r="130" spans="1:7" s="40" customFormat="1">
      <c r="A130" s="205"/>
      <c r="B130" s="203"/>
      <c r="C130" s="199"/>
      <c r="D130" s="200"/>
      <c r="E130" s="204"/>
      <c r="F130" s="167">
        <f>E130-D130+F129</f>
        <v>0</v>
      </c>
      <c r="G130" s="39"/>
    </row>
    <row r="131" spans="1:7" s="40" customFormat="1">
      <c r="A131" s="205"/>
      <c r="B131" s="203"/>
      <c r="C131" s="199"/>
      <c r="D131" s="200"/>
      <c r="E131" s="201"/>
      <c r="F131" s="167">
        <f>E131-D131+F130</f>
        <v>0</v>
      </c>
      <c r="G131" s="39"/>
    </row>
    <row r="132" spans="1:7" s="40" customFormat="1">
      <c r="A132" s="205"/>
      <c r="B132" s="203"/>
      <c r="C132" s="199"/>
      <c r="D132" s="200"/>
      <c r="E132" s="201"/>
      <c r="F132" s="167">
        <f>E132-D132+F131</f>
        <v>0</v>
      </c>
      <c r="G132" s="39"/>
    </row>
    <row r="133" spans="1:7" s="40" customFormat="1">
      <c r="A133" s="42"/>
      <c r="B133" s="36" t="s">
        <v>15</v>
      </c>
      <c r="C133" s="37"/>
      <c r="D133" s="168">
        <f>SUM(D129:D132)</f>
        <v>0</v>
      </c>
      <c r="E133" s="169">
        <f>SUM(E129:E132)</f>
        <v>0</v>
      </c>
      <c r="F133" s="167"/>
      <c r="G133" s="39"/>
    </row>
    <row r="134" spans="1:7" s="40" customFormat="1" ht="15.75">
      <c r="A134" s="87"/>
      <c r="B134" s="38"/>
      <c r="C134" s="32"/>
      <c r="D134" s="171"/>
      <c r="E134" s="172"/>
      <c r="F134" s="172"/>
      <c r="G134" s="39"/>
    </row>
    <row r="135" spans="1:7" s="40" customFormat="1" ht="15.75">
      <c r="A135" s="87"/>
      <c r="B135" s="38"/>
      <c r="C135" s="32"/>
      <c r="D135" s="171"/>
      <c r="E135" s="172"/>
      <c r="F135" s="172"/>
      <c r="G135" s="39"/>
    </row>
    <row r="136" spans="1:7" s="40" customFormat="1" ht="15.75">
      <c r="A136" s="104">
        <f>'Chart of Accounts'!A23</f>
        <v>2006</v>
      </c>
      <c r="B136" s="104" t="str">
        <f>'Chart of Accounts'!B23</f>
        <v>Music Materials</v>
      </c>
      <c r="C136" s="8"/>
      <c r="D136" s="171"/>
      <c r="E136" s="172"/>
      <c r="F136" s="175"/>
      <c r="G136" s="39"/>
    </row>
    <row r="137" spans="1:7" s="40" customFormat="1">
      <c r="A137" s="89"/>
      <c r="B137" s="86" t="s">
        <v>14</v>
      </c>
      <c r="C137" s="27"/>
      <c r="D137" s="176"/>
      <c r="E137" s="177"/>
      <c r="F137" s="178">
        <f>F132</f>
        <v>0</v>
      </c>
      <c r="G137" s="39"/>
    </row>
    <row r="138" spans="1:7" s="40" customFormat="1">
      <c r="A138" s="205"/>
      <c r="B138" s="203"/>
      <c r="C138" s="199"/>
      <c r="D138" s="200"/>
      <c r="E138" s="204"/>
      <c r="F138" s="167">
        <f>E138-D138+F137</f>
        <v>0</v>
      </c>
      <c r="G138" s="39"/>
    </row>
    <row r="139" spans="1:7" s="40" customFormat="1">
      <c r="A139" s="205"/>
      <c r="B139" s="203"/>
      <c r="C139" s="199"/>
      <c r="D139" s="200"/>
      <c r="E139" s="204"/>
      <c r="F139" s="167">
        <f>E139-D139+F138</f>
        <v>0</v>
      </c>
      <c r="G139" s="39"/>
    </row>
    <row r="140" spans="1:7" s="40" customFormat="1">
      <c r="A140" s="205"/>
      <c r="B140" s="203"/>
      <c r="C140" s="199"/>
      <c r="D140" s="200"/>
      <c r="E140" s="201"/>
      <c r="F140" s="167">
        <f>E140-D140+F139</f>
        <v>0</v>
      </c>
      <c r="G140" s="39"/>
    </row>
    <row r="141" spans="1:7" s="40" customFormat="1">
      <c r="A141" s="205"/>
      <c r="B141" s="203"/>
      <c r="C141" s="199"/>
      <c r="D141" s="200"/>
      <c r="E141" s="201"/>
      <c r="F141" s="167">
        <f>E141-D141+F140</f>
        <v>0</v>
      </c>
      <c r="G141" s="39"/>
    </row>
    <row r="142" spans="1:7" s="40" customFormat="1">
      <c r="A142" s="42"/>
      <c r="B142" s="36" t="s">
        <v>15</v>
      </c>
      <c r="C142" s="37"/>
      <c r="D142" s="168">
        <f>SUM(D138:D141)</f>
        <v>0</v>
      </c>
      <c r="E142" s="169">
        <f>SUM(E138:E141)</f>
        <v>0</v>
      </c>
      <c r="F142" s="167"/>
      <c r="G142" s="39"/>
    </row>
    <row r="143" spans="1:7" s="40" customFormat="1" ht="15.75">
      <c r="A143" s="87"/>
      <c r="B143" s="38"/>
      <c r="C143" s="32"/>
      <c r="D143" s="171"/>
      <c r="E143" s="172"/>
      <c r="F143" s="172"/>
      <c r="G143" s="39"/>
    </row>
    <row r="144" spans="1:7" s="40" customFormat="1" ht="15.75">
      <c r="A144" s="87"/>
      <c r="B144" s="38"/>
      <c r="C144" s="32"/>
      <c r="D144" s="171"/>
      <c r="E144" s="172"/>
      <c r="F144" s="172"/>
      <c r="G144" s="39"/>
    </row>
    <row r="145" spans="1:7" s="40" customFormat="1" ht="15.75">
      <c r="A145" s="104">
        <f>'Chart of Accounts'!A24</f>
        <v>2007</v>
      </c>
      <c r="B145" s="104" t="str">
        <f>'Chart of Accounts'!B24</f>
        <v>Audio Visual Equipment</v>
      </c>
      <c r="C145" s="8"/>
      <c r="D145" s="171"/>
      <c r="E145" s="172"/>
      <c r="F145" s="175"/>
      <c r="G145" s="39"/>
    </row>
    <row r="146" spans="1:7" s="40" customFormat="1">
      <c r="A146" s="89"/>
      <c r="B146" s="86" t="s">
        <v>14</v>
      </c>
      <c r="C146" s="27"/>
      <c r="D146" s="176"/>
      <c r="E146" s="177"/>
      <c r="F146" s="178">
        <f>F141</f>
        <v>0</v>
      </c>
      <c r="G146" s="39"/>
    </row>
    <row r="147" spans="1:7" s="40" customFormat="1">
      <c r="A147" s="205"/>
      <c r="B147" s="203"/>
      <c r="C147" s="199"/>
      <c r="D147" s="200"/>
      <c r="E147" s="204"/>
      <c r="F147" s="167">
        <f>E147-D147+F146</f>
        <v>0</v>
      </c>
      <c r="G147" s="39"/>
    </row>
    <row r="148" spans="1:7" s="40" customFormat="1">
      <c r="A148" s="205"/>
      <c r="B148" s="203"/>
      <c r="C148" s="199"/>
      <c r="D148" s="200"/>
      <c r="E148" s="204"/>
      <c r="F148" s="167">
        <f>E148-D148+F147</f>
        <v>0</v>
      </c>
      <c r="G148" s="39"/>
    </row>
    <row r="149" spans="1:7" s="40" customFormat="1">
      <c r="A149" s="205"/>
      <c r="B149" s="203"/>
      <c r="C149" s="199"/>
      <c r="D149" s="200"/>
      <c r="E149" s="201"/>
      <c r="F149" s="167">
        <f>E149-D149+F148</f>
        <v>0</v>
      </c>
      <c r="G149" s="39"/>
    </row>
    <row r="150" spans="1:7" s="40" customFormat="1">
      <c r="A150" s="205"/>
      <c r="B150" s="203"/>
      <c r="C150" s="199"/>
      <c r="D150" s="200"/>
      <c r="E150" s="201"/>
      <c r="F150" s="167">
        <f>E150-D150+F149</f>
        <v>0</v>
      </c>
      <c r="G150" s="39"/>
    </row>
    <row r="151" spans="1:7" s="40" customFormat="1">
      <c r="A151" s="42"/>
      <c r="B151" s="36" t="s">
        <v>15</v>
      </c>
      <c r="C151" s="37"/>
      <c r="D151" s="168">
        <f>SUM(D147:D150)</f>
        <v>0</v>
      </c>
      <c r="E151" s="169">
        <f>SUM(E147:E150)</f>
        <v>0</v>
      </c>
      <c r="F151" s="167"/>
      <c r="G151" s="39"/>
    </row>
    <row r="152" spans="1:7" s="40" customFormat="1" ht="15.75">
      <c r="A152" s="87"/>
      <c r="B152" s="38"/>
      <c r="C152" s="32"/>
      <c r="D152" s="171"/>
      <c r="E152" s="172"/>
      <c r="F152" s="172"/>
      <c r="G152" s="39"/>
    </row>
    <row r="153" spans="1:7" s="40" customFormat="1" ht="15.75">
      <c r="A153" s="87"/>
      <c r="B153" s="38"/>
      <c r="C153" s="32"/>
      <c r="D153" s="171"/>
      <c r="E153" s="172"/>
      <c r="F153" s="172"/>
      <c r="G153" s="39"/>
    </row>
    <row r="154" spans="1:7" s="40" customFormat="1" ht="15.75">
      <c r="A154" s="104">
        <f>'Chart of Accounts'!A25</f>
        <v>2008</v>
      </c>
      <c r="B154" s="104" t="str">
        <f>'Chart of Accounts'!B25</f>
        <v>Christian Education Materials</v>
      </c>
      <c r="C154" s="8"/>
      <c r="D154" s="171"/>
      <c r="E154" s="172"/>
      <c r="F154" s="175"/>
      <c r="G154" s="39"/>
    </row>
    <row r="155" spans="1:7" s="40" customFormat="1">
      <c r="A155" s="89"/>
      <c r="B155" s="86" t="s">
        <v>14</v>
      </c>
      <c r="C155" s="27"/>
      <c r="D155" s="176"/>
      <c r="E155" s="177"/>
      <c r="F155" s="178">
        <f>F150</f>
        <v>0</v>
      </c>
      <c r="G155" s="39"/>
    </row>
    <row r="156" spans="1:7" s="40" customFormat="1">
      <c r="A156" s="205"/>
      <c r="B156" s="203"/>
      <c r="C156" s="199"/>
      <c r="D156" s="200"/>
      <c r="E156" s="204"/>
      <c r="F156" s="167">
        <f>E156-D156+F155</f>
        <v>0</v>
      </c>
      <c r="G156" s="39"/>
    </row>
    <row r="157" spans="1:7" s="40" customFormat="1">
      <c r="A157" s="205"/>
      <c r="B157" s="203"/>
      <c r="C157" s="199"/>
      <c r="D157" s="200"/>
      <c r="E157" s="204"/>
      <c r="F157" s="167">
        <f>E157-D157+F156</f>
        <v>0</v>
      </c>
      <c r="G157" s="39"/>
    </row>
    <row r="158" spans="1:7" s="40" customFormat="1">
      <c r="A158" s="205"/>
      <c r="B158" s="203"/>
      <c r="C158" s="199"/>
      <c r="D158" s="200"/>
      <c r="E158" s="201"/>
      <c r="F158" s="167">
        <f>E158-D158+F157</f>
        <v>0</v>
      </c>
      <c r="G158" s="39"/>
    </row>
    <row r="159" spans="1:7" s="40" customFormat="1">
      <c r="A159" s="205"/>
      <c r="B159" s="203"/>
      <c r="C159" s="199"/>
      <c r="D159" s="200"/>
      <c r="E159" s="201"/>
      <c r="F159" s="167">
        <f>E159-D159+F158</f>
        <v>0</v>
      </c>
      <c r="G159" s="39"/>
    </row>
    <row r="160" spans="1:7" s="40" customFormat="1">
      <c r="A160" s="42"/>
      <c r="B160" s="36" t="s">
        <v>15</v>
      </c>
      <c r="C160" s="37"/>
      <c r="D160" s="168">
        <f>SUM(D156:D159)</f>
        <v>0</v>
      </c>
      <c r="E160" s="169">
        <f>SUM(E156:E159)</f>
        <v>0</v>
      </c>
      <c r="F160" s="167"/>
      <c r="G160" s="39"/>
    </row>
    <row r="161" spans="1:7" s="40" customFormat="1" ht="15.75">
      <c r="A161" s="87"/>
      <c r="B161" s="38"/>
      <c r="C161" s="32"/>
      <c r="D161" s="171"/>
      <c r="E161" s="172"/>
      <c r="F161" s="172"/>
      <c r="G161" s="39"/>
    </row>
    <row r="162" spans="1:7" s="40" customFormat="1" ht="15.75">
      <c r="A162" s="87"/>
      <c r="B162" s="38"/>
      <c r="C162" s="32"/>
      <c r="D162" s="171"/>
      <c r="E162" s="172"/>
      <c r="F162" s="172"/>
      <c r="G162" s="39"/>
    </row>
    <row r="163" spans="1:7" s="40" customFormat="1" ht="15.75">
      <c r="A163" s="104">
        <f>'Chart of Accounts'!A26</f>
        <v>2009</v>
      </c>
      <c r="B163" s="104" t="str">
        <f>'Chart of Accounts'!B26</f>
        <v>Books</v>
      </c>
      <c r="C163" s="8"/>
      <c r="D163" s="171"/>
      <c r="E163" s="172"/>
      <c r="F163" s="175"/>
      <c r="G163" s="39"/>
    </row>
    <row r="164" spans="1:7" s="40" customFormat="1">
      <c r="A164" s="89"/>
      <c r="B164" s="86" t="s">
        <v>14</v>
      </c>
      <c r="C164" s="27"/>
      <c r="D164" s="176"/>
      <c r="E164" s="177"/>
      <c r="F164" s="178">
        <f>F159</f>
        <v>0</v>
      </c>
      <c r="G164" s="39"/>
    </row>
    <row r="165" spans="1:7" s="40" customFormat="1">
      <c r="A165" s="205"/>
      <c r="B165" s="203"/>
      <c r="C165" s="199"/>
      <c r="D165" s="200"/>
      <c r="E165" s="204"/>
      <c r="F165" s="167">
        <f>E165-D165+F164</f>
        <v>0</v>
      </c>
      <c r="G165" s="39"/>
    </row>
    <row r="166" spans="1:7" s="40" customFormat="1">
      <c r="A166" s="205"/>
      <c r="B166" s="203"/>
      <c r="C166" s="199"/>
      <c r="D166" s="200"/>
      <c r="E166" s="204"/>
      <c r="F166" s="167">
        <f>E166-D166+F165</f>
        <v>0</v>
      </c>
      <c r="G166" s="39"/>
    </row>
    <row r="167" spans="1:7" s="40" customFormat="1">
      <c r="A167" s="205"/>
      <c r="B167" s="203"/>
      <c r="C167" s="199"/>
      <c r="D167" s="200"/>
      <c r="E167" s="201"/>
      <c r="F167" s="167">
        <f>E167-D167+F166</f>
        <v>0</v>
      </c>
      <c r="G167" s="39"/>
    </row>
    <row r="168" spans="1:7" s="40" customFormat="1">
      <c r="A168" s="205"/>
      <c r="B168" s="203"/>
      <c r="C168" s="199"/>
      <c r="D168" s="200"/>
      <c r="E168" s="201"/>
      <c r="F168" s="167">
        <f>E168-D168+F167</f>
        <v>0</v>
      </c>
      <c r="G168" s="39"/>
    </row>
    <row r="169" spans="1:7" s="40" customFormat="1">
      <c r="A169" s="42"/>
      <c r="B169" s="36" t="s">
        <v>15</v>
      </c>
      <c r="C169" s="37"/>
      <c r="D169" s="168">
        <f>SUM(D165:D168)</f>
        <v>0</v>
      </c>
      <c r="E169" s="169">
        <f>SUM(E165:E168)</f>
        <v>0</v>
      </c>
      <c r="F169" s="167"/>
      <c r="G169" s="39"/>
    </row>
    <row r="170" spans="1:7" s="40" customFormat="1" ht="15.75">
      <c r="A170" s="87"/>
      <c r="B170" s="38"/>
      <c r="C170" s="32"/>
      <c r="D170" s="171"/>
      <c r="E170" s="172"/>
      <c r="F170" s="172"/>
      <c r="G170" s="39"/>
    </row>
    <row r="171" spans="1:7" s="40" customFormat="1" ht="15.75">
      <c r="A171" s="87"/>
      <c r="B171" s="38"/>
      <c r="C171" s="32"/>
      <c r="D171" s="171"/>
      <c r="E171" s="172"/>
      <c r="F171" s="172"/>
      <c r="G171" s="39"/>
    </row>
    <row r="172" spans="1:7" s="40" customFormat="1" ht="15.75">
      <c r="A172" s="101">
        <f>'Chart of Accounts'!A28</f>
        <v>2011</v>
      </c>
      <c r="B172" s="101" t="str">
        <f>'Chart of Accounts'!B28</f>
        <v>Office Supplies, stationary, postage, misc.</v>
      </c>
      <c r="C172" s="8"/>
      <c r="D172" s="171"/>
      <c r="E172" s="172"/>
      <c r="F172" s="175"/>
      <c r="G172" s="39"/>
    </row>
    <row r="173" spans="1:7" s="40" customFormat="1">
      <c r="A173" s="88"/>
      <c r="B173" s="86" t="s">
        <v>14</v>
      </c>
      <c r="C173" s="27"/>
      <c r="D173" s="176"/>
      <c r="E173" s="177"/>
      <c r="F173" s="178">
        <f>F168</f>
        <v>0</v>
      </c>
      <c r="G173" s="39"/>
    </row>
    <row r="174" spans="1:7" s="40" customFormat="1">
      <c r="A174" s="207"/>
      <c r="B174" s="203"/>
      <c r="C174" s="199"/>
      <c r="D174" s="200"/>
      <c r="E174" s="204"/>
      <c r="F174" s="167">
        <f>E174-D174+F173</f>
        <v>0</v>
      </c>
      <c r="G174" s="39"/>
    </row>
    <row r="175" spans="1:7" s="40" customFormat="1">
      <c r="A175" s="207"/>
      <c r="B175" s="203"/>
      <c r="C175" s="199"/>
      <c r="D175" s="200"/>
      <c r="E175" s="204"/>
      <c r="F175" s="167">
        <f>E175-D175+F174</f>
        <v>0</v>
      </c>
      <c r="G175" s="39"/>
    </row>
    <row r="176" spans="1:7" s="40" customFormat="1">
      <c r="A176" s="207"/>
      <c r="B176" s="203"/>
      <c r="C176" s="199"/>
      <c r="D176" s="200"/>
      <c r="E176" s="201"/>
      <c r="F176" s="167">
        <f>E176-D176+F175</f>
        <v>0</v>
      </c>
      <c r="G176" s="39"/>
    </row>
    <row r="177" spans="1:7" s="40" customFormat="1">
      <c r="A177" s="207"/>
      <c r="B177" s="203"/>
      <c r="C177" s="199"/>
      <c r="D177" s="200"/>
      <c r="E177" s="201"/>
      <c r="F177" s="167">
        <f>E177-D177+F176</f>
        <v>0</v>
      </c>
      <c r="G177" s="39"/>
    </row>
    <row r="178" spans="1:7" s="40" customFormat="1">
      <c r="A178" s="109"/>
      <c r="B178" s="36" t="s">
        <v>15</v>
      </c>
      <c r="C178" s="37"/>
      <c r="D178" s="168">
        <f>SUM(D174:D177)</f>
        <v>0</v>
      </c>
      <c r="E178" s="169">
        <f>SUM(E174:E177)</f>
        <v>0</v>
      </c>
      <c r="F178" s="167"/>
      <c r="G178" s="39"/>
    </row>
    <row r="179" spans="1:7" s="40" customFormat="1" ht="15.75">
      <c r="A179" s="87"/>
      <c r="B179" s="38"/>
      <c r="C179" s="32"/>
      <c r="D179" s="171"/>
      <c r="E179" s="172"/>
      <c r="F179" s="172"/>
      <c r="G179" s="39"/>
    </row>
    <row r="180" spans="1:7" s="40" customFormat="1" ht="15.75">
      <c r="A180" s="87"/>
      <c r="B180" s="38"/>
      <c r="C180" s="32"/>
      <c r="D180" s="171"/>
      <c r="E180" s="172"/>
      <c r="F180" s="172"/>
      <c r="G180" s="39"/>
    </row>
    <row r="181" spans="1:7" s="40" customFormat="1" ht="15.75">
      <c r="A181" s="101">
        <f>'Chart of Accounts'!A29</f>
        <v>2012</v>
      </c>
      <c r="B181" s="101" t="str">
        <f>'Chart of Accounts'!B29</f>
        <v>Computer costs and supplies</v>
      </c>
      <c r="C181" s="8"/>
      <c r="D181" s="171"/>
      <c r="E181" s="172"/>
      <c r="F181" s="175"/>
      <c r="G181" s="39"/>
    </row>
    <row r="182" spans="1:7" s="40" customFormat="1">
      <c r="A182" s="88"/>
      <c r="B182" s="86" t="s">
        <v>14</v>
      </c>
      <c r="C182" s="27"/>
      <c r="D182" s="176"/>
      <c r="E182" s="177"/>
      <c r="F182" s="178">
        <f>F177</f>
        <v>0</v>
      </c>
      <c r="G182" s="39"/>
    </row>
    <row r="183" spans="1:7" s="40" customFormat="1">
      <c r="A183" s="207"/>
      <c r="B183" s="203"/>
      <c r="C183" s="199"/>
      <c r="D183" s="200"/>
      <c r="E183" s="204"/>
      <c r="F183" s="167">
        <f>E183-D183+F182</f>
        <v>0</v>
      </c>
      <c r="G183" s="39"/>
    </row>
    <row r="184" spans="1:7" s="40" customFormat="1">
      <c r="A184" s="207"/>
      <c r="B184" s="203"/>
      <c r="C184" s="199"/>
      <c r="D184" s="200"/>
      <c r="E184" s="204"/>
      <c r="F184" s="167">
        <f>E184-D184+F183</f>
        <v>0</v>
      </c>
      <c r="G184" s="39"/>
    </row>
    <row r="185" spans="1:7" s="40" customFormat="1">
      <c r="A185" s="207"/>
      <c r="B185" s="203"/>
      <c r="C185" s="199"/>
      <c r="D185" s="200"/>
      <c r="E185" s="201"/>
      <c r="F185" s="167">
        <f>E185-D185+F184</f>
        <v>0</v>
      </c>
      <c r="G185" s="39"/>
    </row>
    <row r="186" spans="1:7" s="40" customFormat="1">
      <c r="A186" s="207"/>
      <c r="B186" s="203"/>
      <c r="C186" s="199"/>
      <c r="D186" s="200"/>
      <c r="E186" s="201"/>
      <c r="F186" s="167">
        <f>E186-D186+F185</f>
        <v>0</v>
      </c>
      <c r="G186" s="39"/>
    </row>
    <row r="187" spans="1:7" s="40" customFormat="1">
      <c r="A187" s="109"/>
      <c r="B187" s="36" t="s">
        <v>15</v>
      </c>
      <c r="C187" s="37"/>
      <c r="D187" s="168">
        <f>SUM(D183:D186)</f>
        <v>0</v>
      </c>
      <c r="E187" s="169">
        <f>SUM(E183:E186)</f>
        <v>0</v>
      </c>
      <c r="F187" s="167"/>
      <c r="G187" s="39"/>
    </row>
    <row r="188" spans="1:7" s="40" customFormat="1" ht="15.75">
      <c r="A188" s="87"/>
      <c r="B188" s="38"/>
      <c r="C188" s="32"/>
      <c r="D188" s="171"/>
      <c r="E188" s="172"/>
      <c r="F188" s="172"/>
      <c r="G188" s="39"/>
    </row>
    <row r="189" spans="1:7" s="40" customFormat="1" ht="15.75">
      <c r="A189" s="87"/>
      <c r="B189" s="38"/>
      <c r="C189" s="32"/>
      <c r="D189" s="171"/>
      <c r="E189" s="172"/>
      <c r="F189" s="172"/>
      <c r="G189" s="39"/>
    </row>
    <row r="190" spans="1:7" s="40" customFormat="1" ht="15.75">
      <c r="A190" s="101">
        <f>'Chart of Accounts'!A30</f>
        <v>2013</v>
      </c>
      <c r="B190" s="101" t="str">
        <f>'Chart of Accounts'!B30</f>
        <v>Unassigned</v>
      </c>
      <c r="C190" s="8"/>
      <c r="D190" s="171"/>
      <c r="E190" s="172"/>
      <c r="F190" s="175"/>
      <c r="G190" s="39"/>
    </row>
    <row r="191" spans="1:7" s="40" customFormat="1">
      <c r="A191" s="88"/>
      <c r="B191" s="86" t="s">
        <v>14</v>
      </c>
      <c r="C191" s="27"/>
      <c r="D191" s="176"/>
      <c r="E191" s="177"/>
      <c r="F191" s="178">
        <f>F186</f>
        <v>0</v>
      </c>
      <c r="G191" s="39"/>
    </row>
    <row r="192" spans="1:7" s="40" customFormat="1">
      <c r="A192" s="207"/>
      <c r="B192" s="203"/>
      <c r="C192" s="199"/>
      <c r="D192" s="200"/>
      <c r="E192" s="204"/>
      <c r="F192" s="167">
        <f>E192-D192+F191</f>
        <v>0</v>
      </c>
      <c r="G192" s="39"/>
    </row>
    <row r="193" spans="1:7" s="40" customFormat="1">
      <c r="A193" s="207"/>
      <c r="B193" s="203"/>
      <c r="C193" s="199"/>
      <c r="D193" s="200"/>
      <c r="E193" s="204"/>
      <c r="F193" s="167">
        <f>E193-D193+F192</f>
        <v>0</v>
      </c>
      <c r="G193" s="39"/>
    </row>
    <row r="194" spans="1:7" s="40" customFormat="1">
      <c r="A194" s="207"/>
      <c r="B194" s="203"/>
      <c r="C194" s="199"/>
      <c r="D194" s="200"/>
      <c r="E194" s="201"/>
      <c r="F194" s="167">
        <f>E194-D194+F193</f>
        <v>0</v>
      </c>
      <c r="G194" s="39"/>
    </row>
    <row r="195" spans="1:7" s="40" customFormat="1">
      <c r="A195" s="207"/>
      <c r="B195" s="203"/>
      <c r="C195" s="199"/>
      <c r="D195" s="200"/>
      <c r="E195" s="201"/>
      <c r="F195" s="167">
        <f>E195-D195+F194</f>
        <v>0</v>
      </c>
      <c r="G195" s="39"/>
    </row>
    <row r="196" spans="1:7" s="40" customFormat="1">
      <c r="A196" s="109"/>
      <c r="B196" s="36" t="s">
        <v>15</v>
      </c>
      <c r="C196" s="37"/>
      <c r="D196" s="168">
        <f>SUM(D192:D195)</f>
        <v>0</v>
      </c>
      <c r="E196" s="169">
        <f>SUM(E192:E195)</f>
        <v>0</v>
      </c>
      <c r="F196" s="167"/>
      <c r="G196" s="39"/>
    </row>
    <row r="197" spans="1:7" s="40" customFormat="1" ht="15.75">
      <c r="A197" s="87"/>
      <c r="B197" s="38"/>
      <c r="C197" s="32"/>
      <c r="D197" s="171"/>
      <c r="E197" s="172"/>
      <c r="F197" s="172"/>
      <c r="G197" s="39"/>
    </row>
    <row r="198" spans="1:7" s="40" customFormat="1" ht="15.75">
      <c r="A198" s="87"/>
      <c r="B198" s="38"/>
      <c r="C198" s="32"/>
      <c r="D198" s="171"/>
      <c r="E198" s="172"/>
      <c r="F198" s="172"/>
      <c r="G198" s="39"/>
    </row>
    <row r="199" spans="1:7" s="40" customFormat="1" ht="15.75">
      <c r="A199" s="110">
        <f>'Chart of Accounts'!A32</f>
        <v>2021</v>
      </c>
      <c r="B199" s="110" t="str">
        <f>'Chart of Accounts'!B32</f>
        <v>Janitorial Supplies and Services</v>
      </c>
      <c r="C199" s="8"/>
      <c r="D199" s="171"/>
      <c r="E199" s="172"/>
      <c r="F199" s="175"/>
      <c r="G199" s="39"/>
    </row>
    <row r="200" spans="1:7" s="40" customFormat="1">
      <c r="A200" s="111"/>
      <c r="B200" s="86" t="s">
        <v>14</v>
      </c>
      <c r="C200" s="27"/>
      <c r="D200" s="176"/>
      <c r="E200" s="177"/>
      <c r="F200" s="178">
        <f>F195</f>
        <v>0</v>
      </c>
      <c r="G200" s="39"/>
    </row>
    <row r="201" spans="1:7" s="40" customFormat="1">
      <c r="A201" s="208"/>
      <c r="B201" s="203"/>
      <c r="C201" s="199"/>
      <c r="D201" s="200"/>
      <c r="E201" s="204"/>
      <c r="F201" s="167">
        <f>E201-D201+F200</f>
        <v>0</v>
      </c>
      <c r="G201" s="39"/>
    </row>
    <row r="202" spans="1:7" s="40" customFormat="1">
      <c r="A202" s="208"/>
      <c r="B202" s="203"/>
      <c r="C202" s="199"/>
      <c r="D202" s="200"/>
      <c r="E202" s="204"/>
      <c r="F202" s="167">
        <f>E202-D202+F201</f>
        <v>0</v>
      </c>
      <c r="G202" s="39"/>
    </row>
    <row r="203" spans="1:7" s="40" customFormat="1">
      <c r="A203" s="208"/>
      <c r="B203" s="203"/>
      <c r="C203" s="199"/>
      <c r="D203" s="200"/>
      <c r="E203" s="201"/>
      <c r="F203" s="167">
        <f>E203-D203+F202</f>
        <v>0</v>
      </c>
      <c r="G203" s="39"/>
    </row>
    <row r="204" spans="1:7" s="40" customFormat="1">
      <c r="A204" s="208"/>
      <c r="B204" s="203"/>
      <c r="C204" s="199"/>
      <c r="D204" s="200"/>
      <c r="E204" s="201"/>
      <c r="F204" s="167">
        <f>E204-D204+F203</f>
        <v>0</v>
      </c>
      <c r="G204" s="39"/>
    </row>
    <row r="205" spans="1:7" s="40" customFormat="1">
      <c r="A205" s="112"/>
      <c r="B205" s="36" t="s">
        <v>15</v>
      </c>
      <c r="C205" s="37"/>
      <c r="D205" s="168">
        <f>SUM(D201:D204)</f>
        <v>0</v>
      </c>
      <c r="E205" s="169">
        <f>SUM(E201:E204)</f>
        <v>0</v>
      </c>
      <c r="F205" s="167"/>
      <c r="G205" s="39"/>
    </row>
    <row r="206" spans="1:7" s="40" customFormat="1" ht="15.75">
      <c r="A206" s="87"/>
      <c r="B206" s="38"/>
      <c r="C206" s="32"/>
      <c r="D206" s="171"/>
      <c r="E206" s="172"/>
      <c r="F206" s="172"/>
      <c r="G206" s="39"/>
    </row>
    <row r="207" spans="1:7" s="40" customFormat="1" ht="15.75">
      <c r="A207" s="87"/>
      <c r="B207" s="38"/>
      <c r="C207" s="32"/>
      <c r="D207" s="171"/>
      <c r="E207" s="172"/>
      <c r="F207" s="172"/>
      <c r="G207" s="39"/>
    </row>
    <row r="208" spans="1:7" s="40" customFormat="1" ht="15.75">
      <c r="A208" s="110">
        <f>'Chart of Accounts'!A33</f>
        <v>2022</v>
      </c>
      <c r="B208" s="110" t="str">
        <f>'Chart of Accounts'!B33</f>
        <v>Repair and Maintenance - (Non-Covenant)</v>
      </c>
      <c r="C208" s="8"/>
      <c r="D208" s="171"/>
      <c r="E208" s="172"/>
      <c r="F208" s="175"/>
      <c r="G208" s="39"/>
    </row>
    <row r="209" spans="1:7" s="40" customFormat="1">
      <c r="A209" s="111"/>
      <c r="B209" s="86" t="s">
        <v>14</v>
      </c>
      <c r="C209" s="27"/>
      <c r="D209" s="176"/>
      <c r="E209" s="177"/>
      <c r="F209" s="178">
        <f>F204</f>
        <v>0</v>
      </c>
      <c r="G209" s="39"/>
    </row>
    <row r="210" spans="1:7" s="40" customFormat="1">
      <c r="A210" s="208"/>
      <c r="B210" s="203"/>
      <c r="C210" s="199"/>
      <c r="D210" s="200"/>
      <c r="E210" s="204"/>
      <c r="F210" s="167">
        <f>E210-D210+F209</f>
        <v>0</v>
      </c>
      <c r="G210" s="39"/>
    </row>
    <row r="211" spans="1:7" s="40" customFormat="1">
      <c r="A211" s="208"/>
      <c r="B211" s="203"/>
      <c r="C211" s="199"/>
      <c r="D211" s="200"/>
      <c r="E211" s="204"/>
      <c r="F211" s="167">
        <f>E211-D211+F210</f>
        <v>0</v>
      </c>
      <c r="G211" s="39"/>
    </row>
    <row r="212" spans="1:7" s="40" customFormat="1">
      <c r="A212" s="208"/>
      <c r="B212" s="203"/>
      <c r="C212" s="199"/>
      <c r="D212" s="200"/>
      <c r="E212" s="201"/>
      <c r="F212" s="167">
        <f>E212-D212+F211</f>
        <v>0</v>
      </c>
      <c r="G212" s="39"/>
    </row>
    <row r="213" spans="1:7" s="40" customFormat="1">
      <c r="A213" s="208"/>
      <c r="B213" s="203"/>
      <c r="C213" s="199"/>
      <c r="D213" s="200"/>
      <c r="E213" s="201"/>
      <c r="F213" s="167">
        <f>E213-D213+F212</f>
        <v>0</v>
      </c>
      <c r="G213" s="39"/>
    </row>
    <row r="214" spans="1:7" s="40" customFormat="1">
      <c r="A214" s="112"/>
      <c r="B214" s="36" t="s">
        <v>15</v>
      </c>
      <c r="C214" s="37"/>
      <c r="D214" s="168">
        <f>SUM(D210:D213)</f>
        <v>0</v>
      </c>
      <c r="E214" s="169">
        <f>SUM(E210:E213)</f>
        <v>0</v>
      </c>
      <c r="F214" s="167"/>
      <c r="G214" s="39"/>
    </row>
    <row r="215" spans="1:7" s="40" customFormat="1" ht="15.75">
      <c r="A215" s="87"/>
      <c r="B215" s="38"/>
      <c r="C215" s="32"/>
      <c r="D215" s="171"/>
      <c r="E215" s="172"/>
      <c r="F215" s="172"/>
      <c r="G215" s="39"/>
    </row>
    <row r="216" spans="1:7" s="40" customFormat="1" ht="15.75">
      <c r="A216" s="87"/>
      <c r="B216" s="38"/>
      <c r="C216" s="32"/>
      <c r="D216" s="171"/>
      <c r="E216" s="172"/>
      <c r="F216" s="172"/>
      <c r="G216" s="39"/>
    </row>
    <row r="217" spans="1:7" s="40" customFormat="1" ht="15.75">
      <c r="A217" s="110">
        <f>'Chart of Accounts'!A34</f>
        <v>2023</v>
      </c>
      <c r="B217" s="110" t="str">
        <f>'Chart of Accounts'!B34</f>
        <v>Insurance - Liability</v>
      </c>
      <c r="C217" s="8"/>
      <c r="D217" s="171"/>
      <c r="E217" s="172"/>
      <c r="F217" s="175"/>
      <c r="G217" s="39"/>
    </row>
    <row r="218" spans="1:7" s="40" customFormat="1">
      <c r="A218" s="111"/>
      <c r="B218" s="86" t="s">
        <v>14</v>
      </c>
      <c r="C218" s="27"/>
      <c r="D218" s="176"/>
      <c r="E218" s="177"/>
      <c r="F218" s="178">
        <f>F213</f>
        <v>0</v>
      </c>
      <c r="G218" s="39"/>
    </row>
    <row r="219" spans="1:7" s="40" customFormat="1">
      <c r="A219" s="208"/>
      <c r="B219" s="203"/>
      <c r="C219" s="199"/>
      <c r="D219" s="200"/>
      <c r="E219" s="204"/>
      <c r="F219" s="167">
        <f>E219-D219+F218</f>
        <v>0</v>
      </c>
      <c r="G219" s="39"/>
    </row>
    <row r="220" spans="1:7" s="40" customFormat="1">
      <c r="A220" s="208"/>
      <c r="B220" s="203"/>
      <c r="C220" s="199"/>
      <c r="D220" s="200"/>
      <c r="E220" s="204"/>
      <c r="F220" s="167">
        <f>E220-D220+F219</f>
        <v>0</v>
      </c>
      <c r="G220" s="39"/>
    </row>
    <row r="221" spans="1:7" s="40" customFormat="1">
      <c r="A221" s="208"/>
      <c r="B221" s="203"/>
      <c r="C221" s="199"/>
      <c r="D221" s="200"/>
      <c r="E221" s="201"/>
      <c r="F221" s="167">
        <f>E221-D221+F220</f>
        <v>0</v>
      </c>
      <c r="G221" s="39"/>
    </row>
    <row r="222" spans="1:7" s="40" customFormat="1">
      <c r="A222" s="208"/>
      <c r="B222" s="203"/>
      <c r="C222" s="199"/>
      <c r="D222" s="200"/>
      <c r="E222" s="201"/>
      <c r="F222" s="167">
        <f>E222-D222+F221</f>
        <v>0</v>
      </c>
      <c r="G222" s="39"/>
    </row>
    <row r="223" spans="1:7" s="40" customFormat="1">
      <c r="A223" s="112"/>
      <c r="B223" s="36" t="s">
        <v>15</v>
      </c>
      <c r="C223" s="37"/>
      <c r="D223" s="168">
        <f>SUM(D219:D222)</f>
        <v>0</v>
      </c>
      <c r="E223" s="169">
        <f>SUM(E219:E222)</f>
        <v>0</v>
      </c>
      <c r="F223" s="167"/>
      <c r="G223" s="39"/>
    </row>
    <row r="224" spans="1:7" s="40" customFormat="1" ht="15.75">
      <c r="A224" s="87"/>
      <c r="B224" s="38"/>
      <c r="C224" s="32"/>
      <c r="D224" s="171"/>
      <c r="E224" s="172"/>
      <c r="F224" s="172"/>
      <c r="G224" s="39"/>
    </row>
    <row r="225" spans="1:7" s="40" customFormat="1" ht="15.75">
      <c r="A225" s="87"/>
      <c r="B225" s="38"/>
      <c r="C225" s="32"/>
      <c r="D225" s="171"/>
      <c r="E225" s="172"/>
      <c r="F225" s="172"/>
      <c r="G225" s="39"/>
    </row>
    <row r="226" spans="1:7" s="40" customFormat="1" ht="15.75">
      <c r="A226" s="110">
        <f>'Chart of Accounts'!A35</f>
        <v>2024</v>
      </c>
      <c r="B226" s="110" t="str">
        <f>'Chart of Accounts'!B35</f>
        <v>Use Agreement (Utilities &amp; Maint. Reserve)</v>
      </c>
      <c r="C226" s="8"/>
      <c r="D226" s="171"/>
      <c r="E226" s="172"/>
      <c r="F226" s="175"/>
      <c r="G226" s="39"/>
    </row>
    <row r="227" spans="1:7" s="40" customFormat="1">
      <c r="A227" s="111"/>
      <c r="B227" s="86" t="s">
        <v>14</v>
      </c>
      <c r="C227" s="27"/>
      <c r="D227" s="176"/>
      <c r="E227" s="177"/>
      <c r="F227" s="178">
        <f>F222</f>
        <v>0</v>
      </c>
      <c r="G227" s="39"/>
    </row>
    <row r="228" spans="1:7" s="40" customFormat="1">
      <c r="A228" s="208"/>
      <c r="B228" s="203"/>
      <c r="C228" s="199"/>
      <c r="D228" s="200"/>
      <c r="E228" s="204"/>
      <c r="F228" s="167">
        <f>E228-D228+F227</f>
        <v>0</v>
      </c>
      <c r="G228" s="39"/>
    </row>
    <row r="229" spans="1:7" s="40" customFormat="1">
      <c r="A229" s="208"/>
      <c r="B229" s="203"/>
      <c r="C229" s="199"/>
      <c r="D229" s="200"/>
      <c r="E229" s="204"/>
      <c r="F229" s="167">
        <f>E229-D229+F228</f>
        <v>0</v>
      </c>
      <c r="G229" s="39"/>
    </row>
    <row r="230" spans="1:7" s="40" customFormat="1">
      <c r="A230" s="208"/>
      <c r="B230" s="203"/>
      <c r="C230" s="199"/>
      <c r="D230" s="200"/>
      <c r="E230" s="201"/>
      <c r="F230" s="167">
        <f>E230-D230+F229</f>
        <v>0</v>
      </c>
      <c r="G230" s="39"/>
    </row>
    <row r="231" spans="1:7" s="40" customFormat="1">
      <c r="A231" s="208"/>
      <c r="B231" s="203"/>
      <c r="C231" s="199"/>
      <c r="D231" s="200"/>
      <c r="E231" s="201"/>
      <c r="F231" s="167">
        <f>E231-D231+F230</f>
        <v>0</v>
      </c>
      <c r="G231" s="39"/>
    </row>
    <row r="232" spans="1:7" s="40" customFormat="1">
      <c r="A232" s="112"/>
      <c r="B232" s="36" t="s">
        <v>15</v>
      </c>
      <c r="C232" s="37"/>
      <c r="D232" s="168">
        <f>SUM(D228:D231)</f>
        <v>0</v>
      </c>
      <c r="E232" s="169">
        <f>SUM(E228:E231)</f>
        <v>0</v>
      </c>
      <c r="F232" s="167"/>
      <c r="G232" s="39"/>
    </row>
    <row r="233" spans="1:7" s="40" customFormat="1" ht="15.75">
      <c r="A233" s="87"/>
      <c r="B233" s="38"/>
      <c r="C233" s="32"/>
      <c r="D233" s="171"/>
      <c r="E233" s="172"/>
      <c r="F233" s="172"/>
      <c r="G233" s="39"/>
    </row>
    <row r="234" spans="1:7" s="40" customFormat="1" ht="15.75">
      <c r="A234" s="87"/>
      <c r="B234" s="38"/>
      <c r="C234" s="32"/>
      <c r="D234" s="171"/>
      <c r="E234" s="172"/>
      <c r="F234" s="172"/>
      <c r="G234" s="39"/>
    </row>
    <row r="235" spans="1:7" s="40" customFormat="1" ht="15.75">
      <c r="A235" s="110">
        <f>'Chart of Accounts'!A36</f>
        <v>2025</v>
      </c>
      <c r="B235" s="110" t="str">
        <f>'Chart of Accounts'!B36</f>
        <v>Landscape</v>
      </c>
      <c r="C235" s="8"/>
      <c r="D235" s="171"/>
      <c r="E235" s="172"/>
      <c r="F235" s="175"/>
      <c r="G235" s="39"/>
    </row>
    <row r="236" spans="1:7" s="40" customFormat="1">
      <c r="A236" s="111"/>
      <c r="B236" s="86" t="s">
        <v>14</v>
      </c>
      <c r="C236" s="27"/>
      <c r="D236" s="176"/>
      <c r="E236" s="177"/>
      <c r="F236" s="178">
        <f>F231</f>
        <v>0</v>
      </c>
      <c r="G236" s="39"/>
    </row>
    <row r="237" spans="1:7" s="40" customFormat="1">
      <c r="A237" s="208"/>
      <c r="B237" s="203"/>
      <c r="C237" s="199"/>
      <c r="D237" s="200"/>
      <c r="E237" s="204"/>
      <c r="F237" s="167">
        <f>E237-D237+F236</f>
        <v>0</v>
      </c>
      <c r="G237" s="39"/>
    </row>
    <row r="238" spans="1:7" s="40" customFormat="1">
      <c r="A238" s="208"/>
      <c r="B238" s="203"/>
      <c r="C238" s="199"/>
      <c r="D238" s="200"/>
      <c r="E238" s="204"/>
      <c r="F238" s="167">
        <f>E238-D238+F237</f>
        <v>0</v>
      </c>
      <c r="G238" s="39"/>
    </row>
    <row r="239" spans="1:7" s="40" customFormat="1">
      <c r="A239" s="208"/>
      <c r="B239" s="203"/>
      <c r="C239" s="199"/>
      <c r="D239" s="200"/>
      <c r="E239" s="201"/>
      <c r="F239" s="167">
        <f>E239-D239+F238</f>
        <v>0</v>
      </c>
      <c r="G239" s="39"/>
    </row>
    <row r="240" spans="1:7" s="40" customFormat="1">
      <c r="A240" s="208"/>
      <c r="B240" s="203"/>
      <c r="C240" s="199"/>
      <c r="D240" s="200"/>
      <c r="E240" s="201"/>
      <c r="F240" s="167">
        <f>E240-D240+F239</f>
        <v>0</v>
      </c>
      <c r="G240" s="39"/>
    </row>
    <row r="241" spans="1:7" s="40" customFormat="1">
      <c r="A241" s="112"/>
      <c r="B241" s="36" t="s">
        <v>15</v>
      </c>
      <c r="C241" s="37"/>
      <c r="D241" s="168">
        <f>SUM(D237:D240)</f>
        <v>0</v>
      </c>
      <c r="E241" s="169">
        <f>SUM(E237:E240)</f>
        <v>0</v>
      </c>
      <c r="F241" s="167"/>
      <c r="G241" s="39"/>
    </row>
    <row r="242" spans="1:7" s="40" customFormat="1" ht="15.75">
      <c r="A242" s="87"/>
      <c r="B242" s="38"/>
      <c r="C242" s="32"/>
      <c r="D242" s="171"/>
      <c r="E242" s="172"/>
      <c r="F242" s="172"/>
      <c r="G242" s="39"/>
    </row>
    <row r="243" spans="1:7" s="40" customFormat="1" ht="15.75">
      <c r="A243" s="87"/>
      <c r="B243" s="38"/>
      <c r="C243" s="32"/>
      <c r="D243" s="171"/>
      <c r="E243" s="172"/>
      <c r="F243" s="172"/>
      <c r="G243" s="39"/>
    </row>
    <row r="244" spans="1:7" s="40" customFormat="1" ht="15.75">
      <c r="A244" s="110">
        <f>'Chart of Accounts'!A37</f>
        <v>2026</v>
      </c>
      <c r="B244" s="110" t="str">
        <f>'Chart of Accounts'!B37</f>
        <v>A/C Maintenance</v>
      </c>
      <c r="C244" s="8"/>
      <c r="D244" s="171"/>
      <c r="E244" s="172"/>
      <c r="F244" s="175"/>
      <c r="G244" s="39"/>
    </row>
    <row r="245" spans="1:7" s="40" customFormat="1">
      <c r="A245" s="111"/>
      <c r="B245" s="86" t="s">
        <v>14</v>
      </c>
      <c r="C245" s="27"/>
      <c r="D245" s="176"/>
      <c r="E245" s="177"/>
      <c r="F245" s="178">
        <f>F240</f>
        <v>0</v>
      </c>
      <c r="G245" s="39"/>
    </row>
    <row r="246" spans="1:7" s="40" customFormat="1">
      <c r="A246" s="208"/>
      <c r="B246" s="203"/>
      <c r="C246" s="199"/>
      <c r="D246" s="200"/>
      <c r="E246" s="204"/>
      <c r="F246" s="167">
        <f>E246-D246+F245</f>
        <v>0</v>
      </c>
      <c r="G246" s="39"/>
    </row>
    <row r="247" spans="1:7" s="40" customFormat="1">
      <c r="A247" s="208"/>
      <c r="B247" s="203"/>
      <c r="C247" s="199"/>
      <c r="D247" s="200"/>
      <c r="E247" s="204"/>
      <c r="F247" s="167">
        <f>E247-D247+F246</f>
        <v>0</v>
      </c>
      <c r="G247" s="39"/>
    </row>
    <row r="248" spans="1:7" s="40" customFormat="1">
      <c r="A248" s="208"/>
      <c r="B248" s="203"/>
      <c r="C248" s="199"/>
      <c r="D248" s="200"/>
      <c r="E248" s="201"/>
      <c r="F248" s="167">
        <f>E248-D248+F247</f>
        <v>0</v>
      </c>
      <c r="G248" s="39"/>
    </row>
    <row r="249" spans="1:7" s="40" customFormat="1">
      <c r="A249" s="208"/>
      <c r="B249" s="203"/>
      <c r="C249" s="199"/>
      <c r="D249" s="200"/>
      <c r="E249" s="201"/>
      <c r="F249" s="167">
        <f>E249-D249+F248</f>
        <v>0</v>
      </c>
      <c r="G249" s="39"/>
    </row>
    <row r="250" spans="1:7" s="40" customFormat="1">
      <c r="A250" s="112"/>
      <c r="B250" s="36" t="s">
        <v>15</v>
      </c>
      <c r="C250" s="37"/>
      <c r="D250" s="168">
        <f>SUM(D246:D249)</f>
        <v>0</v>
      </c>
      <c r="E250" s="169">
        <f>SUM(E246:E249)</f>
        <v>0</v>
      </c>
      <c r="F250" s="167"/>
      <c r="G250" s="39"/>
    </row>
    <row r="251" spans="1:7" s="40" customFormat="1" ht="15.75">
      <c r="A251" s="87"/>
      <c r="B251" s="38"/>
      <c r="C251" s="32"/>
      <c r="D251" s="171"/>
      <c r="E251" s="172"/>
      <c r="F251" s="172"/>
      <c r="G251" s="39"/>
    </row>
    <row r="252" spans="1:7" s="40" customFormat="1" ht="15.75">
      <c r="A252" s="87"/>
      <c r="B252" s="38"/>
      <c r="C252" s="32"/>
      <c r="D252" s="171"/>
      <c r="E252" s="172"/>
      <c r="F252" s="172"/>
      <c r="G252" s="39"/>
    </row>
    <row r="253" spans="1:7" s="40" customFormat="1" ht="15.75">
      <c r="A253" s="110">
        <f>'Chart of Accounts'!A38</f>
        <v>2027</v>
      </c>
      <c r="B253" s="110" t="str">
        <f>'Chart of Accounts'!B38</f>
        <v>PLayground</v>
      </c>
      <c r="C253" s="8"/>
      <c r="D253" s="171"/>
      <c r="E253" s="172"/>
      <c r="F253" s="175"/>
      <c r="G253" s="39"/>
    </row>
    <row r="254" spans="1:7" s="40" customFormat="1">
      <c r="A254" s="111"/>
      <c r="B254" s="86" t="s">
        <v>14</v>
      </c>
      <c r="C254" s="27"/>
      <c r="D254" s="176"/>
      <c r="E254" s="177"/>
      <c r="F254" s="178">
        <f>F249</f>
        <v>0</v>
      </c>
      <c r="G254" s="39"/>
    </row>
    <row r="255" spans="1:7" s="40" customFormat="1">
      <c r="A255" s="208"/>
      <c r="B255" s="203"/>
      <c r="C255" s="199"/>
      <c r="D255" s="200"/>
      <c r="E255" s="204"/>
      <c r="F255" s="167">
        <f>E255-D255+F254</f>
        <v>0</v>
      </c>
      <c r="G255" s="39"/>
    </row>
    <row r="256" spans="1:7" s="40" customFormat="1">
      <c r="A256" s="208"/>
      <c r="B256" s="203"/>
      <c r="C256" s="199"/>
      <c r="D256" s="200"/>
      <c r="E256" s="204"/>
      <c r="F256" s="167">
        <f>E256-D256+F255</f>
        <v>0</v>
      </c>
      <c r="G256" s="39"/>
    </row>
    <row r="257" spans="1:7" s="40" customFormat="1">
      <c r="A257" s="208"/>
      <c r="B257" s="203"/>
      <c r="C257" s="199"/>
      <c r="D257" s="200"/>
      <c r="E257" s="201"/>
      <c r="F257" s="167">
        <f>E257-D257+F256</f>
        <v>0</v>
      </c>
      <c r="G257" s="39"/>
    </row>
    <row r="258" spans="1:7" s="40" customFormat="1">
      <c r="A258" s="208"/>
      <c r="B258" s="203"/>
      <c r="C258" s="199"/>
      <c r="D258" s="200"/>
      <c r="E258" s="201"/>
      <c r="F258" s="167">
        <f>E258-D258+F257</f>
        <v>0</v>
      </c>
      <c r="G258" s="39"/>
    </row>
    <row r="259" spans="1:7" s="40" customFormat="1">
      <c r="A259" s="112"/>
      <c r="B259" s="36" t="s">
        <v>15</v>
      </c>
      <c r="C259" s="37"/>
      <c r="D259" s="168">
        <f>SUM(D255:D258)</f>
        <v>0</v>
      </c>
      <c r="E259" s="169">
        <f>SUM(E255:E258)</f>
        <v>0</v>
      </c>
      <c r="F259" s="167"/>
      <c r="G259" s="39"/>
    </row>
    <row r="260" spans="1:7" s="40" customFormat="1" ht="15.75">
      <c r="A260" s="87"/>
      <c r="B260" s="38"/>
      <c r="C260" s="32"/>
      <c r="D260" s="171"/>
      <c r="E260" s="172"/>
      <c r="F260" s="172"/>
      <c r="G260" s="39"/>
    </row>
    <row r="261" spans="1:7" s="40" customFormat="1" ht="15.75">
      <c r="A261" s="87"/>
      <c r="B261" s="38"/>
      <c r="C261" s="32"/>
      <c r="D261" s="171"/>
      <c r="E261" s="172"/>
      <c r="F261" s="172"/>
      <c r="G261" s="39"/>
    </row>
    <row r="262" spans="1:7" s="40" customFormat="1" ht="15.75">
      <c r="A262" s="113">
        <f>'Chart of Accounts'!A40</f>
        <v>2031</v>
      </c>
      <c r="B262" s="113" t="str">
        <f>'Chart of Accounts'!B40</f>
        <v>Food &amp; Entertainment</v>
      </c>
      <c r="C262" s="8"/>
      <c r="D262" s="171"/>
      <c r="E262" s="172"/>
      <c r="F262" s="175"/>
      <c r="G262" s="39"/>
    </row>
    <row r="263" spans="1:7" s="40" customFormat="1">
      <c r="A263" s="114"/>
      <c r="B263" s="86" t="s">
        <v>14</v>
      </c>
      <c r="C263" s="27"/>
      <c r="D263" s="176"/>
      <c r="E263" s="177"/>
      <c r="F263" s="178">
        <f>F258</f>
        <v>0</v>
      </c>
      <c r="G263" s="39"/>
    </row>
    <row r="264" spans="1:7" s="40" customFormat="1">
      <c r="A264" s="209"/>
      <c r="B264" s="203"/>
      <c r="C264" s="199"/>
      <c r="D264" s="200"/>
      <c r="E264" s="204"/>
      <c r="F264" s="167">
        <f>E264-D264+F263</f>
        <v>0</v>
      </c>
      <c r="G264" s="39"/>
    </row>
    <row r="265" spans="1:7" s="40" customFormat="1">
      <c r="A265" s="209"/>
      <c r="B265" s="203"/>
      <c r="C265" s="199"/>
      <c r="D265" s="200"/>
      <c r="E265" s="204"/>
      <c r="F265" s="167">
        <f>E265-D265+F264</f>
        <v>0</v>
      </c>
      <c r="G265" s="39"/>
    </row>
    <row r="266" spans="1:7" s="40" customFormat="1">
      <c r="A266" s="209"/>
      <c r="B266" s="203"/>
      <c r="C266" s="199"/>
      <c r="D266" s="200"/>
      <c r="E266" s="201"/>
      <c r="F266" s="167">
        <f>E266-D266+F265</f>
        <v>0</v>
      </c>
      <c r="G266" s="39"/>
    </row>
    <row r="267" spans="1:7" s="40" customFormat="1">
      <c r="A267" s="209"/>
      <c r="B267" s="203"/>
      <c r="C267" s="199"/>
      <c r="D267" s="200"/>
      <c r="E267" s="201"/>
      <c r="F267" s="167">
        <f>E267-D267+F266</f>
        <v>0</v>
      </c>
      <c r="G267" s="39"/>
    </row>
    <row r="268" spans="1:7" s="40" customFormat="1">
      <c r="A268" s="115"/>
      <c r="B268" s="36" t="s">
        <v>15</v>
      </c>
      <c r="C268" s="37"/>
      <c r="D268" s="168">
        <f>SUM(D264:D267)</f>
        <v>0</v>
      </c>
      <c r="E268" s="169">
        <f>SUM(E264:E267)</f>
        <v>0</v>
      </c>
      <c r="F268" s="167"/>
      <c r="G268" s="39"/>
    </row>
    <row r="269" spans="1:7" s="40" customFormat="1" ht="15.75">
      <c r="A269" s="87"/>
      <c r="B269" s="38"/>
      <c r="C269" s="32"/>
      <c r="D269" s="171"/>
      <c r="E269" s="172"/>
      <c r="F269" s="172"/>
      <c r="G269" s="39"/>
    </row>
    <row r="270" spans="1:7" s="40" customFormat="1" ht="15.75">
      <c r="A270" s="87"/>
      <c r="B270" s="38"/>
      <c r="C270" s="32"/>
      <c r="D270" s="171"/>
      <c r="E270" s="172"/>
      <c r="F270" s="172"/>
      <c r="G270" s="39"/>
    </row>
    <row r="271" spans="1:7" s="40" customFormat="1" ht="15.75">
      <c r="A271" s="113">
        <f>'Chart of Accounts'!A41</f>
        <v>2032</v>
      </c>
      <c r="B271" s="113" t="str">
        <f>'Chart of Accounts'!B41</f>
        <v>Soft Goods</v>
      </c>
      <c r="C271" s="8"/>
      <c r="D271" s="171"/>
      <c r="E271" s="172"/>
      <c r="F271" s="175"/>
      <c r="G271" s="39"/>
    </row>
    <row r="272" spans="1:7" s="40" customFormat="1">
      <c r="A272" s="114"/>
      <c r="B272" s="86" t="s">
        <v>14</v>
      </c>
      <c r="C272" s="27"/>
      <c r="D272" s="176"/>
      <c r="E272" s="177"/>
      <c r="F272" s="178">
        <f>F267</f>
        <v>0</v>
      </c>
      <c r="G272" s="39"/>
    </row>
    <row r="273" spans="1:7" s="40" customFormat="1">
      <c r="A273" s="209"/>
      <c r="B273" s="203"/>
      <c r="C273" s="199"/>
      <c r="D273" s="200"/>
      <c r="E273" s="204"/>
      <c r="F273" s="167">
        <f>E273-D273+F272</f>
        <v>0</v>
      </c>
      <c r="G273" s="39"/>
    </row>
    <row r="274" spans="1:7" s="40" customFormat="1">
      <c r="A274" s="209"/>
      <c r="B274" s="203"/>
      <c r="C274" s="199"/>
      <c r="D274" s="200"/>
      <c r="E274" s="204"/>
      <c r="F274" s="167">
        <f>E274-D274+F273</f>
        <v>0</v>
      </c>
      <c r="G274" s="39"/>
    </row>
    <row r="275" spans="1:7" s="40" customFormat="1">
      <c r="A275" s="209"/>
      <c r="B275" s="203"/>
      <c r="C275" s="199"/>
      <c r="D275" s="200"/>
      <c r="E275" s="201"/>
      <c r="F275" s="167">
        <f>E275-D275+F274</f>
        <v>0</v>
      </c>
      <c r="G275" s="39"/>
    </row>
    <row r="276" spans="1:7" s="40" customFormat="1">
      <c r="A276" s="209"/>
      <c r="B276" s="203"/>
      <c r="C276" s="199"/>
      <c r="D276" s="200"/>
      <c r="E276" s="201"/>
      <c r="F276" s="167">
        <f>E276-D276+F275</f>
        <v>0</v>
      </c>
      <c r="G276" s="39"/>
    </row>
    <row r="277" spans="1:7" s="40" customFormat="1">
      <c r="A277" s="115"/>
      <c r="B277" s="36" t="s">
        <v>15</v>
      </c>
      <c r="C277" s="37"/>
      <c r="D277" s="168">
        <f>SUM(D273:D276)</f>
        <v>0</v>
      </c>
      <c r="E277" s="169">
        <f>SUM(E273:E276)</f>
        <v>0</v>
      </c>
      <c r="F277" s="167"/>
      <c r="G277" s="39"/>
    </row>
    <row r="278" spans="1:7" s="40" customFormat="1" ht="15.75">
      <c r="A278" s="87"/>
      <c r="B278" s="38"/>
      <c r="C278" s="32"/>
      <c r="D278" s="171"/>
      <c r="E278" s="172"/>
      <c r="F278" s="172"/>
      <c r="G278" s="39"/>
    </row>
    <row r="279" spans="1:7" s="40" customFormat="1" ht="15.75">
      <c r="A279" s="87"/>
      <c r="B279" s="38"/>
      <c r="C279" s="32"/>
      <c r="D279" s="171"/>
      <c r="E279" s="172"/>
      <c r="F279" s="172"/>
      <c r="G279" s="39"/>
    </row>
    <row r="280" spans="1:7" s="40" customFormat="1" ht="15.75">
      <c r="A280" s="116">
        <f>'Chart of Accounts'!A43</f>
        <v>2041</v>
      </c>
      <c r="B280" s="116" t="str">
        <f>'Chart of Accounts'!B43</f>
        <v>Van Insurance</v>
      </c>
      <c r="C280" s="8"/>
      <c r="D280" s="171"/>
      <c r="E280" s="172"/>
      <c r="F280" s="175"/>
      <c r="G280" s="39"/>
    </row>
    <row r="281" spans="1:7" s="40" customFormat="1">
      <c r="A281" s="117"/>
      <c r="B281" s="86" t="s">
        <v>14</v>
      </c>
      <c r="C281" s="27"/>
      <c r="D281" s="176"/>
      <c r="E281" s="177"/>
      <c r="F281" s="178">
        <f>F276</f>
        <v>0</v>
      </c>
      <c r="G281" s="39"/>
    </row>
    <row r="282" spans="1:7" s="40" customFormat="1">
      <c r="A282" s="210"/>
      <c r="B282" s="203"/>
      <c r="C282" s="199"/>
      <c r="D282" s="200"/>
      <c r="E282" s="204"/>
      <c r="F282" s="167">
        <f>E282-D282+F281</f>
        <v>0</v>
      </c>
      <c r="G282" s="39"/>
    </row>
    <row r="283" spans="1:7" s="40" customFormat="1">
      <c r="A283" s="210"/>
      <c r="B283" s="203"/>
      <c r="C283" s="199"/>
      <c r="D283" s="200"/>
      <c r="E283" s="204"/>
      <c r="F283" s="167">
        <f>E283-D283+F282</f>
        <v>0</v>
      </c>
      <c r="G283" s="39"/>
    </row>
    <row r="284" spans="1:7" s="40" customFormat="1">
      <c r="A284" s="210"/>
      <c r="B284" s="203"/>
      <c r="C284" s="199"/>
      <c r="D284" s="200"/>
      <c r="E284" s="201"/>
      <c r="F284" s="167">
        <f>E284-D284+F283</f>
        <v>0</v>
      </c>
      <c r="G284" s="39"/>
    </row>
    <row r="285" spans="1:7" s="40" customFormat="1">
      <c r="A285" s="210"/>
      <c r="B285" s="203"/>
      <c r="C285" s="199"/>
      <c r="D285" s="200"/>
      <c r="E285" s="201"/>
      <c r="F285" s="167">
        <f>E285-D285+F284</f>
        <v>0</v>
      </c>
      <c r="G285" s="39"/>
    </row>
    <row r="286" spans="1:7" s="40" customFormat="1">
      <c r="A286" s="118"/>
      <c r="B286" s="36" t="s">
        <v>15</v>
      </c>
      <c r="C286" s="37"/>
      <c r="D286" s="168">
        <f>SUM(D282:D285)</f>
        <v>0</v>
      </c>
      <c r="E286" s="169">
        <f>SUM(E282:E285)</f>
        <v>0</v>
      </c>
      <c r="F286" s="167"/>
      <c r="G286" s="39"/>
    </row>
    <row r="287" spans="1:7" s="40" customFormat="1" ht="15.75">
      <c r="A287" s="87"/>
      <c r="B287" s="38"/>
      <c r="C287" s="32"/>
      <c r="D287" s="171"/>
      <c r="E287" s="172"/>
      <c r="F287" s="172"/>
      <c r="G287" s="39"/>
    </row>
    <row r="288" spans="1:7" s="40" customFormat="1" ht="15.75">
      <c r="A288" s="87"/>
      <c r="B288" s="38"/>
      <c r="C288" s="32"/>
      <c r="D288" s="171"/>
      <c r="E288" s="172"/>
      <c r="F288" s="172"/>
      <c r="G288" s="39"/>
    </row>
    <row r="289" spans="1:7" s="40" customFormat="1" ht="15.75">
      <c r="A289" s="116">
        <f>'Chart of Accounts'!A44</f>
        <v>2042</v>
      </c>
      <c r="B289" s="116" t="str">
        <f>'Chart of Accounts'!B44</f>
        <v>Van Maintenance</v>
      </c>
      <c r="C289" s="8"/>
      <c r="D289" s="171"/>
      <c r="E289" s="172"/>
      <c r="F289" s="175"/>
      <c r="G289" s="39"/>
    </row>
    <row r="290" spans="1:7" s="40" customFormat="1">
      <c r="A290" s="117"/>
      <c r="B290" s="86" t="s">
        <v>14</v>
      </c>
      <c r="C290" s="27"/>
      <c r="D290" s="176"/>
      <c r="E290" s="177"/>
      <c r="F290" s="178">
        <f>F285</f>
        <v>0</v>
      </c>
      <c r="G290" s="39"/>
    </row>
    <row r="291" spans="1:7" s="40" customFormat="1">
      <c r="A291" s="210"/>
      <c r="B291" s="203"/>
      <c r="C291" s="199"/>
      <c r="D291" s="200"/>
      <c r="E291" s="204"/>
      <c r="F291" s="167">
        <f>E291-D291+F290</f>
        <v>0</v>
      </c>
      <c r="G291" s="39"/>
    </row>
    <row r="292" spans="1:7" s="40" customFormat="1">
      <c r="A292" s="210"/>
      <c r="B292" s="203"/>
      <c r="C292" s="199"/>
      <c r="D292" s="200"/>
      <c r="E292" s="204"/>
      <c r="F292" s="167">
        <f>E292-D292+F291</f>
        <v>0</v>
      </c>
      <c r="G292" s="39"/>
    </row>
    <row r="293" spans="1:7" s="40" customFormat="1">
      <c r="A293" s="210"/>
      <c r="B293" s="203"/>
      <c r="C293" s="199"/>
      <c r="D293" s="200"/>
      <c r="E293" s="201"/>
      <c r="F293" s="167">
        <f>E293-D293+F292</f>
        <v>0</v>
      </c>
      <c r="G293" s="39"/>
    </row>
    <row r="294" spans="1:7" s="40" customFormat="1">
      <c r="A294" s="210"/>
      <c r="B294" s="203"/>
      <c r="C294" s="199"/>
      <c r="D294" s="200"/>
      <c r="E294" s="201"/>
      <c r="F294" s="167">
        <f>E294-D294+F293</f>
        <v>0</v>
      </c>
      <c r="G294" s="39"/>
    </row>
    <row r="295" spans="1:7" s="40" customFormat="1">
      <c r="A295" s="118"/>
      <c r="B295" s="36" t="s">
        <v>15</v>
      </c>
      <c r="C295" s="37"/>
      <c r="D295" s="168">
        <f>SUM(D291:D294)</f>
        <v>0</v>
      </c>
      <c r="E295" s="169">
        <f>SUM(E291:E294)</f>
        <v>0</v>
      </c>
      <c r="F295" s="167"/>
      <c r="G295" s="39"/>
    </row>
    <row r="296" spans="1:7" s="40" customFormat="1" ht="15.75">
      <c r="A296" s="87"/>
      <c r="B296" s="38"/>
      <c r="C296" s="32"/>
      <c r="D296" s="171"/>
      <c r="E296" s="172"/>
      <c r="F296" s="172"/>
      <c r="G296" s="39"/>
    </row>
    <row r="297" spans="1:7" s="40" customFormat="1" ht="15.75">
      <c r="A297" s="87"/>
      <c r="B297" s="38"/>
      <c r="C297" s="32"/>
      <c r="D297" s="171"/>
      <c r="E297" s="172"/>
      <c r="F297" s="172"/>
      <c r="G297" s="39"/>
    </row>
    <row r="298" spans="1:7" s="40" customFormat="1" ht="15.75">
      <c r="A298" s="116">
        <f>'Chart of Accounts'!A45</f>
        <v>2043</v>
      </c>
      <c r="B298" s="116" t="str">
        <f>'Chart of Accounts'!B45</f>
        <v>Van Gasoline</v>
      </c>
      <c r="C298" s="8"/>
      <c r="D298" s="171"/>
      <c r="E298" s="172"/>
      <c r="F298" s="175"/>
      <c r="G298" s="39"/>
    </row>
    <row r="299" spans="1:7" s="40" customFormat="1">
      <c r="A299" s="117"/>
      <c r="B299" s="86" t="s">
        <v>14</v>
      </c>
      <c r="C299" s="27"/>
      <c r="D299" s="176"/>
      <c r="E299" s="177"/>
      <c r="F299" s="178">
        <f>F294</f>
        <v>0</v>
      </c>
      <c r="G299" s="39"/>
    </row>
    <row r="300" spans="1:7" s="40" customFormat="1">
      <c r="A300" s="210"/>
      <c r="B300" s="203"/>
      <c r="C300" s="199"/>
      <c r="D300" s="200"/>
      <c r="E300" s="204"/>
      <c r="F300" s="167">
        <f>E300-D300+F299</f>
        <v>0</v>
      </c>
      <c r="G300" s="39"/>
    </row>
    <row r="301" spans="1:7" s="40" customFormat="1">
      <c r="A301" s="210"/>
      <c r="B301" s="203"/>
      <c r="C301" s="199"/>
      <c r="D301" s="200"/>
      <c r="E301" s="204"/>
      <c r="F301" s="167">
        <f>E301-D301+F300</f>
        <v>0</v>
      </c>
      <c r="G301" s="39"/>
    </row>
    <row r="302" spans="1:7" s="40" customFormat="1">
      <c r="A302" s="210"/>
      <c r="B302" s="203"/>
      <c r="C302" s="199"/>
      <c r="D302" s="200"/>
      <c r="E302" s="201"/>
      <c r="F302" s="167">
        <f>E302-D302+F301</f>
        <v>0</v>
      </c>
      <c r="G302" s="39"/>
    </row>
    <row r="303" spans="1:7" s="40" customFormat="1">
      <c r="A303" s="210"/>
      <c r="B303" s="203"/>
      <c r="C303" s="199"/>
      <c r="D303" s="200"/>
      <c r="E303" s="201"/>
      <c r="F303" s="167">
        <f>E303-D303+F302</f>
        <v>0</v>
      </c>
      <c r="G303" s="39"/>
    </row>
    <row r="304" spans="1:7" s="40" customFormat="1">
      <c r="A304" s="118"/>
      <c r="B304" s="36" t="s">
        <v>15</v>
      </c>
      <c r="C304" s="37"/>
      <c r="D304" s="168">
        <f>SUM(D300:D303)</f>
        <v>0</v>
      </c>
      <c r="E304" s="169">
        <f>SUM(E300:E303)</f>
        <v>0</v>
      </c>
      <c r="F304" s="167"/>
      <c r="G304" s="39"/>
    </row>
    <row r="305" spans="1:7" s="40" customFormat="1">
      <c r="A305" s="33"/>
      <c r="B305" s="34"/>
      <c r="C305" s="8"/>
      <c r="D305" s="171"/>
      <c r="E305" s="172"/>
      <c r="F305" s="175"/>
      <c r="G305" s="39"/>
    </row>
    <row r="306" spans="1:7" s="40" customFormat="1">
      <c r="A306" s="33"/>
      <c r="B306" s="34"/>
      <c r="C306" s="8"/>
      <c r="D306" s="171"/>
      <c r="E306" s="172"/>
      <c r="F306" s="175"/>
      <c r="G306" s="39"/>
    </row>
    <row r="307" spans="1:7" s="40" customFormat="1" ht="15.75">
      <c r="A307" s="116">
        <f>'Chart of Accounts'!A46</f>
        <v>2044</v>
      </c>
      <c r="B307" s="116" t="str">
        <f>'Chart of Accounts'!B46</f>
        <v xml:space="preserve">Purchase of Vans </v>
      </c>
      <c r="C307" s="8"/>
      <c r="D307" s="171"/>
      <c r="E307" s="172"/>
      <c r="F307" s="175"/>
      <c r="G307" s="39"/>
    </row>
    <row r="308" spans="1:7" s="40" customFormat="1">
      <c r="A308" s="117"/>
      <c r="B308" s="86" t="s">
        <v>14</v>
      </c>
      <c r="C308" s="27"/>
      <c r="D308" s="176"/>
      <c r="E308" s="177"/>
      <c r="F308" s="178">
        <f>F303</f>
        <v>0</v>
      </c>
      <c r="G308" s="39"/>
    </row>
    <row r="309" spans="1:7" s="40" customFormat="1">
      <c r="A309" s="210"/>
      <c r="B309" s="203"/>
      <c r="C309" s="199"/>
      <c r="D309" s="200"/>
      <c r="E309" s="204"/>
      <c r="F309" s="167">
        <f>E309-D309+F308</f>
        <v>0</v>
      </c>
      <c r="G309" s="39"/>
    </row>
    <row r="310" spans="1:7" s="40" customFormat="1">
      <c r="A310" s="210"/>
      <c r="B310" s="203"/>
      <c r="C310" s="199"/>
      <c r="D310" s="200"/>
      <c r="E310" s="204"/>
      <c r="F310" s="167">
        <f>E310-D310+F309</f>
        <v>0</v>
      </c>
      <c r="G310" s="39"/>
    </row>
    <row r="311" spans="1:7" s="40" customFormat="1">
      <c r="A311" s="210"/>
      <c r="B311" s="203"/>
      <c r="C311" s="199"/>
      <c r="D311" s="200"/>
      <c r="E311" s="201"/>
      <c r="F311" s="167">
        <f>E311-D311+F310</f>
        <v>0</v>
      </c>
      <c r="G311" s="39"/>
    </row>
    <row r="312" spans="1:7" s="40" customFormat="1">
      <c r="A312" s="210"/>
      <c r="B312" s="203"/>
      <c r="C312" s="199"/>
      <c r="D312" s="200"/>
      <c r="E312" s="201"/>
      <c r="F312" s="167">
        <f>E312-D312+F311</f>
        <v>0</v>
      </c>
      <c r="G312" s="39"/>
    </row>
    <row r="313" spans="1:7" s="40" customFormat="1">
      <c r="A313" s="118"/>
      <c r="B313" s="36" t="s">
        <v>15</v>
      </c>
      <c r="C313" s="37"/>
      <c r="D313" s="168">
        <f>SUM(D309:D312)</f>
        <v>0</v>
      </c>
      <c r="E313" s="169">
        <f>SUM(E309:E312)</f>
        <v>0</v>
      </c>
      <c r="F313" s="167"/>
      <c r="G313" s="39"/>
    </row>
    <row r="314" spans="1:7" s="40" customFormat="1">
      <c r="A314" s="33"/>
      <c r="B314" s="34"/>
      <c r="C314" s="8"/>
      <c r="D314" s="171"/>
      <c r="E314" s="172"/>
      <c r="F314" s="175"/>
      <c r="G314" s="39"/>
    </row>
    <row r="315" spans="1:7" s="40" customFormat="1">
      <c r="A315" s="33"/>
      <c r="B315" s="34"/>
      <c r="C315" s="8"/>
      <c r="D315" s="171"/>
      <c r="E315" s="172"/>
      <c r="F315" s="175"/>
      <c r="G315" s="39"/>
    </row>
    <row r="316" spans="1:7" ht="18" customHeight="1">
      <c r="A316" s="120">
        <f>'Chart of Accounts'!A48</f>
        <v>2051</v>
      </c>
      <c r="B316" s="120" t="str">
        <f>'Chart of Accounts'!B48</f>
        <v>Support of Missionaries</v>
      </c>
      <c r="C316" s="8"/>
      <c r="D316" s="171"/>
      <c r="E316" s="172"/>
      <c r="F316" s="175"/>
    </row>
    <row r="317" spans="1:7" s="1" customFormat="1" ht="18" customHeight="1">
      <c r="A317" s="121"/>
      <c r="B317" s="86" t="s">
        <v>14</v>
      </c>
      <c r="C317" s="27"/>
      <c r="D317" s="176"/>
      <c r="E317" s="177"/>
      <c r="F317" s="178">
        <f>F312</f>
        <v>0</v>
      </c>
      <c r="G317" s="4"/>
    </row>
    <row r="318" spans="1:7" s="1" customFormat="1" ht="12.75" customHeight="1">
      <c r="A318" s="211"/>
      <c r="B318" s="203"/>
      <c r="C318" s="199"/>
      <c r="D318" s="200"/>
      <c r="E318" s="204"/>
      <c r="F318" s="167">
        <f>E318-D318+F317</f>
        <v>0</v>
      </c>
      <c r="G318" s="4"/>
    </row>
    <row r="319" spans="1:7" s="1" customFormat="1" ht="12.75" customHeight="1">
      <c r="A319" s="211"/>
      <c r="B319" s="203"/>
      <c r="C319" s="199"/>
      <c r="D319" s="200"/>
      <c r="E319" s="204"/>
      <c r="F319" s="167">
        <f>E319-D319+F318</f>
        <v>0</v>
      </c>
      <c r="G319" s="4"/>
    </row>
    <row r="320" spans="1:7">
      <c r="A320" s="211"/>
      <c r="B320" s="203"/>
      <c r="C320" s="199"/>
      <c r="D320" s="200"/>
      <c r="E320" s="201"/>
      <c r="F320" s="167">
        <f>E320-D320+F319</f>
        <v>0</v>
      </c>
    </row>
    <row r="321" spans="1:7">
      <c r="A321" s="211"/>
      <c r="B321" s="203"/>
      <c r="C321" s="199"/>
      <c r="D321" s="200"/>
      <c r="E321" s="201"/>
      <c r="F321" s="167">
        <f>E321-D321+F320</f>
        <v>0</v>
      </c>
    </row>
    <row r="322" spans="1:7" s="13" customFormat="1">
      <c r="A322" s="122"/>
      <c r="B322" s="36" t="s">
        <v>15</v>
      </c>
      <c r="C322" s="37"/>
      <c r="D322" s="168">
        <f>SUM(D318:D321)</f>
        <v>0</v>
      </c>
      <c r="E322" s="169">
        <f>SUM(E318:E321)</f>
        <v>0</v>
      </c>
      <c r="F322" s="167"/>
      <c r="G322" s="3"/>
    </row>
    <row r="323" spans="1:7" s="13" customFormat="1">
      <c r="A323" s="33"/>
      <c r="B323" s="34"/>
      <c r="C323" s="8"/>
      <c r="D323" s="171"/>
      <c r="E323" s="172"/>
      <c r="F323" s="175"/>
      <c r="G323" s="3"/>
    </row>
    <row r="324" spans="1:7" s="40" customFormat="1" ht="15.75">
      <c r="A324" s="33"/>
      <c r="B324" s="38"/>
      <c r="C324" s="32"/>
      <c r="D324" s="171"/>
      <c r="E324" s="172"/>
      <c r="F324" s="172"/>
      <c r="G324" s="39"/>
    </row>
    <row r="325" spans="1:7" ht="18" customHeight="1">
      <c r="A325" s="295">
        <f>'Chart of Accounts'!A50</f>
        <v>2061</v>
      </c>
      <c r="B325" s="295" t="str">
        <f>'Chart of Accounts'!B50</f>
        <v>Miscellaneous</v>
      </c>
      <c r="C325" s="8"/>
      <c r="D325" s="171"/>
      <c r="E325" s="172"/>
      <c r="F325" s="175"/>
    </row>
    <row r="326" spans="1:7" s="1" customFormat="1" ht="18" customHeight="1">
      <c r="A326" s="296"/>
      <c r="B326" s="86" t="s">
        <v>14</v>
      </c>
      <c r="C326" s="27"/>
      <c r="D326" s="176"/>
      <c r="E326" s="177"/>
      <c r="F326" s="178">
        <f>F321</f>
        <v>0</v>
      </c>
      <c r="G326" s="4"/>
    </row>
    <row r="327" spans="1:7" s="1" customFormat="1" ht="12.75" customHeight="1">
      <c r="A327" s="297"/>
      <c r="B327" s="203"/>
      <c r="C327" s="199"/>
      <c r="D327" s="200"/>
      <c r="E327" s="204"/>
      <c r="F327" s="167">
        <f>E327-D327+F326</f>
        <v>0</v>
      </c>
      <c r="G327" s="4"/>
    </row>
    <row r="328" spans="1:7" s="1" customFormat="1" ht="12.75" customHeight="1">
      <c r="A328" s="297"/>
      <c r="B328" s="203"/>
      <c r="C328" s="199"/>
      <c r="D328" s="200"/>
      <c r="E328" s="204"/>
      <c r="F328" s="167">
        <f>E328-D328+F327</f>
        <v>0</v>
      </c>
      <c r="G328" s="4"/>
    </row>
    <row r="329" spans="1:7" ht="12.75" customHeight="1">
      <c r="A329" s="297"/>
      <c r="B329" s="203"/>
      <c r="C329" s="199"/>
      <c r="D329" s="200"/>
      <c r="E329" s="201"/>
      <c r="F329" s="167">
        <f>E329-D329+F328</f>
        <v>0</v>
      </c>
    </row>
    <row r="330" spans="1:7" ht="12.75" customHeight="1">
      <c r="A330" s="297"/>
      <c r="B330" s="203"/>
      <c r="C330" s="199"/>
      <c r="D330" s="200"/>
      <c r="E330" s="201"/>
      <c r="F330" s="167">
        <f>E330-D330+F329</f>
        <v>0</v>
      </c>
    </row>
    <row r="331" spans="1:7" s="13" customFormat="1">
      <c r="A331" s="298"/>
      <c r="B331" s="36" t="s">
        <v>15</v>
      </c>
      <c r="C331" s="37"/>
      <c r="D331" s="168">
        <f>SUM(D327:D330)</f>
        <v>0</v>
      </c>
      <c r="E331" s="169">
        <f>SUM(E327:E330)</f>
        <v>0</v>
      </c>
      <c r="F331" s="167"/>
      <c r="G331" s="3"/>
    </row>
    <row r="332" spans="1:7" s="13" customFormat="1">
      <c r="A332" s="33"/>
      <c r="B332" s="34"/>
      <c r="C332" s="8"/>
      <c r="D332" s="171"/>
      <c r="E332" s="172"/>
      <c r="F332" s="175"/>
      <c r="G332" s="3"/>
    </row>
    <row r="333" spans="1:7" s="13" customFormat="1">
      <c r="A333" s="33"/>
      <c r="B333" s="34"/>
      <c r="C333" s="8"/>
      <c r="D333" s="171"/>
      <c r="E333" s="172"/>
      <c r="F333" s="175"/>
      <c r="G333" s="3"/>
    </row>
    <row r="334" spans="1:7" s="13" customFormat="1" ht="15.75">
      <c r="A334" s="295">
        <f>'Chart of Accounts'!A51</f>
        <v>2071</v>
      </c>
      <c r="B334" s="295" t="str">
        <f>'Chart of Accounts'!B51</f>
        <v>Unassigned</v>
      </c>
      <c r="C334" s="8"/>
      <c r="D334" s="171"/>
      <c r="E334" s="172"/>
      <c r="F334" s="175"/>
      <c r="G334" s="3"/>
    </row>
    <row r="335" spans="1:7" s="13" customFormat="1">
      <c r="A335" s="296"/>
      <c r="B335" s="86" t="s">
        <v>14</v>
      </c>
      <c r="C335" s="27"/>
      <c r="D335" s="176"/>
      <c r="E335" s="177"/>
      <c r="F335" s="178">
        <f>F330</f>
        <v>0</v>
      </c>
      <c r="G335" s="3"/>
    </row>
    <row r="336" spans="1:7" s="13" customFormat="1">
      <c r="A336" s="297"/>
      <c r="B336" s="203"/>
      <c r="C336" s="199"/>
      <c r="D336" s="200"/>
      <c r="E336" s="204"/>
      <c r="F336" s="167">
        <f>E336-D336+F335</f>
        <v>0</v>
      </c>
      <c r="G336" s="3"/>
    </row>
    <row r="337" spans="1:7" s="13" customFormat="1">
      <c r="A337" s="297"/>
      <c r="B337" s="203"/>
      <c r="C337" s="199"/>
      <c r="D337" s="200"/>
      <c r="E337" s="204"/>
      <c r="F337" s="167">
        <f>E337-D337+F336</f>
        <v>0</v>
      </c>
      <c r="G337" s="3"/>
    </row>
    <row r="338" spans="1:7" s="13" customFormat="1">
      <c r="A338" s="297"/>
      <c r="B338" s="203"/>
      <c r="C338" s="199"/>
      <c r="D338" s="200"/>
      <c r="E338" s="201"/>
      <c r="F338" s="167">
        <f>E338-D338+F337</f>
        <v>0</v>
      </c>
      <c r="G338" s="3"/>
    </row>
    <row r="339" spans="1:7" s="13" customFormat="1">
      <c r="A339" s="297"/>
      <c r="B339" s="203"/>
      <c r="C339" s="199"/>
      <c r="D339" s="200"/>
      <c r="E339" s="201"/>
      <c r="F339" s="167">
        <f>E339-D339+F338</f>
        <v>0</v>
      </c>
      <c r="G339" s="3"/>
    </row>
    <row r="340" spans="1:7" s="13" customFormat="1">
      <c r="A340" s="298"/>
      <c r="B340" s="36" t="s">
        <v>15</v>
      </c>
      <c r="C340" s="37"/>
      <c r="D340" s="168">
        <f>SUM(D336:D339)</f>
        <v>0</v>
      </c>
      <c r="E340" s="169">
        <f>SUM(E336:E339)</f>
        <v>0</v>
      </c>
      <c r="F340" s="167"/>
      <c r="G340" s="3"/>
    </row>
    <row r="341" spans="1:7" s="13" customFormat="1">
      <c r="A341" s="33"/>
      <c r="B341" s="34"/>
      <c r="C341" s="8"/>
      <c r="D341" s="171"/>
      <c r="E341" s="172"/>
      <c r="F341" s="175"/>
      <c r="G341" s="3"/>
    </row>
    <row r="342" spans="1:7">
      <c r="A342" s="90"/>
      <c r="B342" s="5"/>
      <c r="C342" s="8"/>
      <c r="D342" s="173"/>
      <c r="E342" s="174"/>
      <c r="F342" s="175"/>
    </row>
    <row r="343" spans="1:7" ht="15">
      <c r="A343" s="90"/>
      <c r="B343" s="44" t="s">
        <v>16</v>
      </c>
      <c r="C343" s="41"/>
      <c r="D343" s="179" t="s">
        <v>78</v>
      </c>
      <c r="E343" s="170" t="s">
        <v>79</v>
      </c>
      <c r="F343" s="180">
        <f>F10</f>
        <v>0</v>
      </c>
    </row>
    <row r="344" spans="1:7" s="1" customFormat="1" ht="18" customHeight="1">
      <c r="A344" s="91"/>
      <c r="B344" s="44" t="s">
        <v>80</v>
      </c>
      <c r="C344" s="43"/>
      <c r="D344" s="181">
        <f>D16+D25+D34+D43+D52+D61+D70+D79+D88+D97+D106+D115+D124+D133+D142+D151+D160+D169+D178+D187+D196+D205+D214+D223+D232+D241+D250+D259+D268+D277+D286+D295+D304+D313+D322+D331</f>
        <v>0</v>
      </c>
      <c r="E344" s="181">
        <f>E16+E25+E34+E43+E52+E61+E70+E79+E88+E97+E106+E115+E124+E133+E142+E151+E160+E169+E178+E187+E196+E205+E214+E223+E232+E241+E250+E259+E268+E277+E286+E295+E304+E313+E322+E331</f>
        <v>0</v>
      </c>
      <c r="F344" s="182"/>
      <c r="G344" s="4"/>
    </row>
    <row r="345" spans="1:7" s="1" customFormat="1" ht="17.25" customHeight="1">
      <c r="A345" s="91"/>
      <c r="B345" s="44"/>
      <c r="C345" s="43"/>
      <c r="D345" s="181"/>
      <c r="E345" s="180"/>
      <c r="F345" s="182"/>
      <c r="G345" s="4"/>
    </row>
    <row r="346" spans="1:7" s="1" customFormat="1" ht="17.25" customHeight="1">
      <c r="A346" s="91"/>
      <c r="B346" s="44" t="s">
        <v>17</v>
      </c>
      <c r="C346" s="43"/>
      <c r="D346" s="183"/>
      <c r="E346" s="166"/>
      <c r="F346" s="184">
        <f>F343-D344+E344</f>
        <v>0</v>
      </c>
      <c r="G346" s="4"/>
    </row>
    <row r="347" spans="1:7" s="1" customFormat="1" ht="17.25" customHeight="1">
      <c r="A347" s="2"/>
      <c r="B347" s="2"/>
      <c r="C347" s="4"/>
      <c r="D347" s="2"/>
      <c r="E347" s="2"/>
      <c r="F347" s="2"/>
      <c r="G347" s="4"/>
    </row>
    <row r="348" spans="1:7" s="1" customFormat="1" ht="17.25" customHeight="1">
      <c r="A348"/>
      <c r="B348"/>
      <c r="D348"/>
      <c r="E348" s="6"/>
      <c r="F348"/>
      <c r="G348" s="4"/>
    </row>
    <row r="349" spans="1:7" s="1" customFormat="1" ht="17.25" customHeight="1">
      <c r="A349"/>
      <c r="B349"/>
      <c r="D349"/>
      <c r="E349"/>
      <c r="F349" s="7"/>
      <c r="G349" s="4"/>
    </row>
    <row r="350" spans="1:7" s="1" customFormat="1" ht="17.25" customHeight="1">
      <c r="A350"/>
      <c r="B350"/>
      <c r="D350"/>
      <c r="E350"/>
      <c r="F350"/>
      <c r="G350" s="4"/>
    </row>
    <row r="351" spans="1:7" s="1" customFormat="1" ht="17.25" customHeight="1">
      <c r="G351" s="4"/>
    </row>
    <row r="352" spans="1:7" s="1" customFormat="1" ht="17.25" customHeight="1">
      <c r="G352" s="4"/>
    </row>
    <row r="353" spans="7:7" s="1" customFormat="1" ht="17.25" customHeight="1">
      <c r="G353" s="4"/>
    </row>
    <row r="354" spans="7:7" s="1" customFormat="1" ht="17.25" customHeight="1">
      <c r="G354" s="4"/>
    </row>
    <row r="355" spans="7:7" s="1" customFormat="1" ht="17.25" customHeight="1">
      <c r="G355" s="4"/>
    </row>
    <row r="356" spans="7:7" s="1" customFormat="1" ht="17.25" customHeight="1">
      <c r="G356" s="4"/>
    </row>
    <row r="357" spans="7:7" s="1" customFormat="1" ht="17.25" customHeight="1">
      <c r="G357" s="4"/>
    </row>
    <row r="358" spans="7:7" s="1" customFormat="1" ht="17.25" customHeight="1">
      <c r="G358" s="4"/>
    </row>
    <row r="359" spans="7:7" s="1" customFormat="1" ht="17.25" customHeight="1">
      <c r="G359" s="4"/>
    </row>
    <row r="360" spans="7:7" s="1" customFormat="1" ht="17.25" customHeight="1">
      <c r="G360" s="4"/>
    </row>
    <row r="361" spans="7:7" s="1" customFormat="1" ht="17.25" customHeight="1">
      <c r="G361" s="4"/>
    </row>
    <row r="362" spans="7:7" s="1" customFormat="1" ht="17.25" customHeight="1">
      <c r="G362" s="4"/>
    </row>
    <row r="363" spans="7:7" s="1" customFormat="1" ht="17.25" customHeight="1">
      <c r="G363" s="4"/>
    </row>
    <row r="364" spans="7:7" s="1" customFormat="1" ht="17.25" customHeight="1">
      <c r="G364" s="4"/>
    </row>
    <row r="365" spans="7:7" s="1" customFormat="1" ht="17.25" customHeight="1">
      <c r="G365" s="4"/>
    </row>
    <row r="366" spans="7:7" s="1" customFormat="1" ht="17.25" customHeight="1">
      <c r="G366" s="4"/>
    </row>
    <row r="367" spans="7:7" s="1" customFormat="1" ht="17.25" customHeight="1">
      <c r="G367" s="4"/>
    </row>
    <row r="368" spans="7:7" s="1" customFormat="1" ht="17.25" customHeight="1">
      <c r="G368" s="4"/>
    </row>
    <row r="369" spans="7:7" s="1" customFormat="1" ht="17.25" customHeight="1">
      <c r="G369" s="4"/>
    </row>
    <row r="370" spans="7:7" s="1" customFormat="1" ht="17.25" customHeight="1">
      <c r="G370" s="4"/>
    </row>
    <row r="371" spans="7:7" s="1" customFormat="1" ht="17.25" customHeight="1">
      <c r="G371" s="4"/>
    </row>
    <row r="372" spans="7:7" s="1" customFormat="1" ht="17.25" customHeight="1">
      <c r="G372" s="4"/>
    </row>
    <row r="373" spans="7:7" s="1" customFormat="1" ht="17.25" customHeight="1">
      <c r="G373" s="4"/>
    </row>
    <row r="374" spans="7:7" s="1" customFormat="1" ht="17.25" customHeight="1">
      <c r="G374" s="4"/>
    </row>
    <row r="375" spans="7:7" s="1" customFormat="1" ht="17.25" customHeight="1">
      <c r="G375" s="4"/>
    </row>
    <row r="376" spans="7:7" s="1" customFormat="1" ht="17.25" customHeight="1">
      <c r="G376" s="4"/>
    </row>
    <row r="377" spans="7:7" s="1" customFormat="1" ht="17.25" customHeight="1">
      <c r="G377" s="4"/>
    </row>
    <row r="378" spans="7:7" s="1" customFormat="1" ht="17.25" customHeight="1">
      <c r="G378" s="4"/>
    </row>
    <row r="379" spans="7:7" s="1" customFormat="1">
      <c r="G379" s="4"/>
    </row>
    <row r="380" spans="7:7" s="1" customFormat="1">
      <c r="G380" s="4"/>
    </row>
    <row r="381" spans="7:7" s="1" customFormat="1">
      <c r="G381" s="4"/>
    </row>
    <row r="382" spans="7:7" s="1" customFormat="1">
      <c r="G382" s="4"/>
    </row>
    <row r="383" spans="7:7" s="1" customFormat="1">
      <c r="G383" s="4"/>
    </row>
    <row r="384" spans="7:7" s="1" customFormat="1">
      <c r="G384" s="4"/>
    </row>
    <row r="385" spans="7:7" s="1" customFormat="1">
      <c r="G385" s="4"/>
    </row>
  </sheetData>
  <sheetProtection sheet="1" objects="1" scenarios="1"/>
  <mergeCells count="6">
    <mergeCell ref="D9:E9"/>
    <mergeCell ref="A1:F1"/>
    <mergeCell ref="A2:F2"/>
    <mergeCell ref="A3:F3"/>
    <mergeCell ref="A4:F4"/>
    <mergeCell ref="D5:E5"/>
  </mergeCells>
  <printOptions gridLines="1"/>
  <pageMargins left="0.75" right="0.75" top="1" bottom="0.5" header="0.5" footer="0.5"/>
  <pageSetup scale="42" fitToHeight="4" orientation="landscape" horizontalDpi="4294967293"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499984740745262"/>
    <pageSetUpPr fitToPage="1"/>
  </sheetPr>
  <dimension ref="A1:G60"/>
  <sheetViews>
    <sheetView zoomScaleNormal="100" workbookViewId="0">
      <selection activeCell="E23" sqref="E23"/>
    </sheetView>
  </sheetViews>
  <sheetFormatPr defaultRowHeight="12.75"/>
  <cols>
    <col min="1" max="1" width="4.42578125" customWidth="1"/>
    <col min="2" max="2" width="11.140625" customWidth="1"/>
    <col min="3" max="3" width="35.85546875" customWidth="1"/>
    <col min="4" max="4" width="3" customWidth="1"/>
    <col min="5" max="5" width="15.28515625" customWidth="1"/>
    <col min="6" max="6" width="3" customWidth="1"/>
    <col min="7" max="7" width="19.7109375" customWidth="1"/>
  </cols>
  <sheetData>
    <row r="1" spans="1:7">
      <c r="A1" s="72"/>
      <c r="B1" s="72"/>
      <c r="C1" s="72"/>
      <c r="D1" s="72"/>
      <c r="E1" s="72"/>
      <c r="F1" s="72"/>
      <c r="G1" s="72"/>
    </row>
    <row r="2" spans="1:7" ht="22.5">
      <c r="A2" s="304" t="str">
        <f>'Chart of Accounts'!A1:B1</f>
        <v>Name</v>
      </c>
      <c r="B2" s="304"/>
      <c r="C2" s="304"/>
      <c r="D2" s="304"/>
      <c r="E2" s="304"/>
      <c r="F2" s="304"/>
      <c r="G2" s="304"/>
    </row>
    <row r="3" spans="1:7" ht="20.25">
      <c r="A3" s="305" t="s">
        <v>23</v>
      </c>
      <c r="B3" s="305"/>
      <c r="C3" s="305"/>
      <c r="D3" s="305"/>
      <c r="E3" s="305"/>
      <c r="F3" s="305"/>
      <c r="G3" s="305"/>
    </row>
    <row r="4" spans="1:7" ht="18">
      <c r="A4" s="306" t="s">
        <v>88</v>
      </c>
      <c r="B4" s="306"/>
      <c r="C4" s="306"/>
      <c r="D4" s="306"/>
      <c r="E4" s="306"/>
      <c r="F4" s="306"/>
      <c r="G4" s="306"/>
    </row>
    <row r="5" spans="1:7" ht="13.5" thickBot="1">
      <c r="A5" s="72"/>
      <c r="B5" s="72"/>
      <c r="C5" s="72"/>
      <c r="D5" s="72"/>
      <c r="E5" s="72"/>
      <c r="F5" s="72"/>
      <c r="G5" s="72"/>
    </row>
    <row r="6" spans="1:7" ht="13.5" thickTop="1">
      <c r="A6" s="124"/>
      <c r="B6" s="125"/>
      <c r="C6" s="125"/>
      <c r="D6" s="125"/>
      <c r="E6" s="125"/>
      <c r="F6" s="125"/>
      <c r="G6" s="126"/>
    </row>
    <row r="7" spans="1:7" ht="13.5" thickBot="1">
      <c r="A7" s="127"/>
      <c r="B7" s="2"/>
      <c r="C7" s="2"/>
      <c r="D7" s="2"/>
      <c r="E7" s="2"/>
      <c r="F7" s="2"/>
      <c r="G7" s="128"/>
    </row>
    <row r="8" spans="1:7" ht="19.5" thickTop="1" thickBot="1">
      <c r="A8" s="127"/>
      <c r="B8" s="129" t="s">
        <v>25</v>
      </c>
      <c r="C8" s="130"/>
      <c r="D8" s="130"/>
      <c r="E8" s="131"/>
      <c r="F8" s="2"/>
      <c r="G8" s="186">
        <f>'P&amp;L Aug (2)'!G55</f>
        <v>0</v>
      </c>
    </row>
    <row r="9" spans="1:7" ht="18.75" thickTop="1">
      <c r="A9" s="127"/>
      <c r="B9" s="2"/>
      <c r="C9" s="130"/>
      <c r="D9" s="130"/>
      <c r="E9" s="132"/>
      <c r="F9" s="2"/>
      <c r="G9" s="128"/>
    </row>
    <row r="10" spans="1:7" ht="18">
      <c r="A10" s="78"/>
      <c r="B10" s="138" t="s">
        <v>0</v>
      </c>
      <c r="C10" s="139"/>
      <c r="D10" s="138"/>
      <c r="E10" s="140"/>
      <c r="F10" s="139"/>
      <c r="G10" s="79"/>
    </row>
    <row r="11" spans="1:7" ht="14.25">
      <c r="A11" s="78"/>
      <c r="B11" s="141">
        <f>'Chart of Accounts'!A6</f>
        <v>1001</v>
      </c>
      <c r="C11" s="141" t="str">
        <f>'Chart of Accounts'!B6</f>
        <v>Offering / Tithe</v>
      </c>
      <c r="D11" s="142"/>
      <c r="E11" s="143">
        <f>'GL-Sept (2)'!E16-'GL-Sept (2)'!D16</f>
        <v>0</v>
      </c>
      <c r="F11" s="142"/>
      <c r="G11" s="94"/>
    </row>
    <row r="12" spans="1:7" ht="14.25">
      <c r="A12" s="78"/>
      <c r="B12" s="141">
        <f>'Chart of Accounts'!A7</f>
        <v>1002</v>
      </c>
      <c r="C12" s="141" t="str">
        <f>'Chart of Accounts'!B7</f>
        <v>ABC Missions Support</v>
      </c>
      <c r="D12" s="142"/>
      <c r="E12" s="143">
        <f>'GL-Sept (2)'!E25-'GL-Sept (2)'!D25</f>
        <v>0</v>
      </c>
      <c r="F12" s="142"/>
      <c r="G12" s="94"/>
    </row>
    <row r="13" spans="1:7" ht="14.25">
      <c r="A13" s="78"/>
      <c r="B13" s="141">
        <f>'Chart of Accounts'!A8</f>
        <v>1003</v>
      </c>
      <c r="C13" s="141" t="str">
        <f>'Chart of Accounts'!B8</f>
        <v>XYZ Missions Support</v>
      </c>
      <c r="D13" s="142"/>
      <c r="E13" s="143">
        <f>'GL-Sept (2)'!E34-'GL-Sept (2)'!D34</f>
        <v>0</v>
      </c>
      <c r="F13" s="142"/>
      <c r="G13" s="94"/>
    </row>
    <row r="14" spans="1:7" ht="14.25">
      <c r="A14" s="78"/>
      <c r="B14" s="141">
        <f>'Chart of Accounts'!A9</f>
        <v>1004</v>
      </c>
      <c r="C14" s="141" t="str">
        <f>'Chart of Accounts'!B9</f>
        <v>TLC  Support</v>
      </c>
      <c r="D14" s="142"/>
      <c r="E14" s="143">
        <f>'GL-Sept (2)'!E43-'GL-Sept (2)'!D43</f>
        <v>0</v>
      </c>
      <c r="F14" s="142"/>
      <c r="G14" s="94"/>
    </row>
    <row r="15" spans="1:7" ht="14.25">
      <c r="A15" s="78"/>
      <c r="B15" s="141">
        <f>'Chart of Accounts'!A10</f>
        <v>1005</v>
      </c>
      <c r="C15" s="141" t="str">
        <f>'Chart of Accounts'!B10</f>
        <v>MMM Support</v>
      </c>
      <c r="D15" s="142"/>
      <c r="E15" s="143">
        <f>'GL-Sept (2)'!E52-'GL-Sept (2)'!D52</f>
        <v>0</v>
      </c>
      <c r="F15" s="142"/>
      <c r="G15" s="94"/>
    </row>
    <row r="16" spans="1:7" ht="14.25">
      <c r="A16" s="78"/>
      <c r="B16" s="141">
        <f>'Chart of Accounts'!A11</f>
        <v>1006</v>
      </c>
      <c r="C16" s="141" t="str">
        <f>'Chart of Accounts'!B11</f>
        <v>Fundraising</v>
      </c>
      <c r="D16" s="142"/>
      <c r="E16" s="143">
        <f>'GL-Sept (2)'!E61-'GL-Sept (2)'!D61</f>
        <v>0</v>
      </c>
      <c r="F16" s="142"/>
      <c r="G16" s="94"/>
    </row>
    <row r="17" spans="1:7" ht="14.25">
      <c r="A17" s="78"/>
      <c r="B17" s="141">
        <f>'Chart of Accounts'!A12</f>
        <v>1007</v>
      </c>
      <c r="C17" s="141" t="str">
        <f>'Chart of Accounts'!B12</f>
        <v>Additional Support</v>
      </c>
      <c r="D17" s="142"/>
      <c r="E17" s="143">
        <f>'GL-Sept (2)'!E70-'GL-Sept (2)'!D70</f>
        <v>0</v>
      </c>
      <c r="F17" s="142"/>
      <c r="G17" s="94"/>
    </row>
    <row r="18" spans="1:7" ht="14.25">
      <c r="A18" s="78"/>
      <c r="B18" s="141">
        <f>'Chart of Accounts'!A13</f>
        <v>1008</v>
      </c>
      <c r="C18" s="141" t="str">
        <f>'Chart of Accounts'!B13</f>
        <v>Designated Gifts for Vans</v>
      </c>
      <c r="D18" s="142"/>
      <c r="E18" s="143">
        <f>'GL-Sept (2)'!E79-'GL-Sept (2)'!D79</f>
        <v>0</v>
      </c>
      <c r="F18" s="142"/>
      <c r="G18" s="94"/>
    </row>
    <row r="19" spans="1:7" ht="14.25">
      <c r="A19" s="78"/>
      <c r="B19" s="141">
        <f>'Chart of Accounts'!A14</f>
        <v>1009</v>
      </c>
      <c r="C19" s="141" t="str">
        <f>'Chart of Accounts'!B14</f>
        <v>Unassigned</v>
      </c>
      <c r="D19" s="142"/>
      <c r="E19" s="143">
        <f>'GL-Sept (2)'!E88-'GL-Sept (2)'!D88</f>
        <v>0</v>
      </c>
      <c r="F19" s="142"/>
      <c r="G19" s="94"/>
    </row>
    <row r="20" spans="1:7" ht="15.75">
      <c r="A20" s="78"/>
      <c r="B20" s="144"/>
      <c r="C20" s="145" t="s">
        <v>8</v>
      </c>
      <c r="D20" s="146"/>
      <c r="E20" s="147"/>
      <c r="F20" s="144"/>
      <c r="G20" s="148">
        <f>SUM(E11:E19)</f>
        <v>0</v>
      </c>
    </row>
    <row r="21" spans="1:7" ht="18.75">
      <c r="A21" s="78"/>
      <c r="B21" s="139"/>
      <c r="C21" s="149"/>
      <c r="D21" s="149"/>
      <c r="E21" s="150"/>
      <c r="F21" s="139"/>
      <c r="G21" s="151"/>
    </row>
    <row r="22" spans="1:7" ht="18">
      <c r="A22" s="78"/>
      <c r="B22" s="138" t="s">
        <v>7</v>
      </c>
      <c r="C22" s="139"/>
      <c r="D22" s="138"/>
      <c r="E22" s="140"/>
      <c r="F22" s="139"/>
      <c r="G22" s="151"/>
    </row>
    <row r="23" spans="1:7" ht="14.25">
      <c r="A23" s="78"/>
      <c r="B23" s="142">
        <f>'Chart of Accounts'!A18</f>
        <v>2001</v>
      </c>
      <c r="C23" s="142" t="str">
        <f>'Chart of Accounts'!B18</f>
        <v>Pastor Salary</v>
      </c>
      <c r="D23" s="152"/>
      <c r="E23" s="143">
        <f>'GL-Sept (2)'!D97-'GL-Sept (2)'!E97</f>
        <v>0</v>
      </c>
      <c r="F23" s="139"/>
      <c r="G23" s="151"/>
    </row>
    <row r="24" spans="1:7" ht="14.25">
      <c r="A24" s="78"/>
      <c r="B24" s="142">
        <f>'Chart of Accounts'!A19</f>
        <v>2002</v>
      </c>
      <c r="C24" s="142" t="str">
        <f>'Chart of Accounts'!B19</f>
        <v>Pastor Housing</v>
      </c>
      <c r="D24" s="152"/>
      <c r="E24" s="143">
        <f>'GL-Sept (2)'!D106-'GL-Sept (2)'!E106</f>
        <v>0</v>
      </c>
      <c r="F24" s="139"/>
      <c r="G24" s="151"/>
    </row>
    <row r="25" spans="1:7" ht="14.25">
      <c r="A25" s="78"/>
      <c r="B25" s="142">
        <f>'Chart of Accounts'!A20</f>
        <v>2003</v>
      </c>
      <c r="C25" s="142" t="str">
        <f>'Chart of Accounts'!B20</f>
        <v>Health Insurance</v>
      </c>
      <c r="D25" s="152"/>
      <c r="E25" s="143">
        <f>'GL-Sept (2)'!D115-'GL-Sept (2)'!E9124</f>
        <v>0</v>
      </c>
      <c r="F25" s="139"/>
      <c r="G25" s="151"/>
    </row>
    <row r="26" spans="1:7" ht="14.25">
      <c r="A26" s="78"/>
      <c r="B26" s="142">
        <f>'Chart of Accounts'!A21</f>
        <v>2004</v>
      </c>
      <c r="C26" s="142" t="str">
        <f>'Chart of Accounts'!B21</f>
        <v>Ministry Expenses</v>
      </c>
      <c r="D26" s="152"/>
      <c r="E26" s="143">
        <f>'GL-Sept (2)'!D124-'GL-Sept (2)'!E124</f>
        <v>0</v>
      </c>
      <c r="F26" s="139"/>
      <c r="G26" s="151"/>
    </row>
    <row r="27" spans="1:7" ht="14.25">
      <c r="A27" s="78"/>
      <c r="B27" s="142">
        <f>'Chart of Accounts'!A22</f>
        <v>2005</v>
      </c>
      <c r="C27" s="142" t="str">
        <f>'Chart of Accounts'!B22</f>
        <v>Music Staff</v>
      </c>
      <c r="D27" s="152"/>
      <c r="E27" s="143">
        <f>'GL-Sept (2)'!D133-'GL-Sept (2)'!E133</f>
        <v>0</v>
      </c>
      <c r="F27" s="139"/>
      <c r="G27" s="151"/>
    </row>
    <row r="28" spans="1:7" ht="14.25">
      <c r="A28" s="78"/>
      <c r="B28" s="142">
        <f>'Chart of Accounts'!A23</f>
        <v>2006</v>
      </c>
      <c r="C28" s="142" t="str">
        <f>'Chart of Accounts'!B23</f>
        <v>Music Materials</v>
      </c>
      <c r="D28" s="152"/>
      <c r="E28" s="143">
        <f>'GL-Sept (2)'!D142-'GL-Sept (2)'!E142</f>
        <v>0</v>
      </c>
      <c r="F28" s="139"/>
      <c r="G28" s="151"/>
    </row>
    <row r="29" spans="1:7" ht="14.25">
      <c r="A29" s="78"/>
      <c r="B29" s="142">
        <f>'Chart of Accounts'!A24</f>
        <v>2007</v>
      </c>
      <c r="C29" s="142" t="str">
        <f>'Chart of Accounts'!B24</f>
        <v>Audio Visual Equipment</v>
      </c>
      <c r="D29" s="152"/>
      <c r="E29" s="143">
        <f>'GL-Sept (2)'!D151-'GL-Sept (2)'!E151</f>
        <v>0</v>
      </c>
      <c r="F29" s="139"/>
      <c r="G29" s="151"/>
    </row>
    <row r="30" spans="1:7" ht="14.25">
      <c r="A30" s="78"/>
      <c r="B30" s="142">
        <f>'Chart of Accounts'!A25</f>
        <v>2008</v>
      </c>
      <c r="C30" s="142" t="str">
        <f>'Chart of Accounts'!B25</f>
        <v>Christian Education Materials</v>
      </c>
      <c r="D30" s="152"/>
      <c r="E30" s="143">
        <f>'GL-Sept (2)'!D160-'GL-Sept (2)'!E160</f>
        <v>0</v>
      </c>
      <c r="F30" s="139"/>
      <c r="G30" s="151"/>
    </row>
    <row r="31" spans="1:7" ht="14.25">
      <c r="A31" s="78"/>
      <c r="B31" s="142">
        <f>'Chart of Accounts'!A26</f>
        <v>2009</v>
      </c>
      <c r="C31" s="142" t="str">
        <f>'Chart of Accounts'!B26</f>
        <v>Books</v>
      </c>
      <c r="D31" s="152"/>
      <c r="E31" s="143">
        <f>'GL-Sept (2)'!D169-'GL-Sept (2)'!E169</f>
        <v>0</v>
      </c>
      <c r="F31" s="139"/>
      <c r="G31" s="151"/>
    </row>
    <row r="32" spans="1:7" ht="14.25">
      <c r="A32" s="78"/>
      <c r="B32" s="142">
        <f>'Chart of Accounts'!A28</f>
        <v>2011</v>
      </c>
      <c r="C32" s="142" t="str">
        <f>'Chart of Accounts'!B28</f>
        <v>Office Supplies, stationary, postage, misc.</v>
      </c>
      <c r="D32" s="152"/>
      <c r="E32" s="143">
        <f>'GL-Sept (2)'!D178-'GL-Sept (2)'!E178</f>
        <v>0</v>
      </c>
      <c r="F32" s="139"/>
      <c r="G32" s="151"/>
    </row>
    <row r="33" spans="1:7" ht="14.25">
      <c r="A33" s="78"/>
      <c r="B33" s="142">
        <f>'Chart of Accounts'!A29</f>
        <v>2012</v>
      </c>
      <c r="C33" s="142" t="str">
        <f>'Chart of Accounts'!B29</f>
        <v>Computer costs and supplies</v>
      </c>
      <c r="D33" s="152"/>
      <c r="E33" s="143">
        <f>'GL-Sept (2)'!D187-'GL-Sept (2)'!E187</f>
        <v>0</v>
      </c>
      <c r="F33" s="139"/>
      <c r="G33" s="151"/>
    </row>
    <row r="34" spans="1:7" ht="14.25">
      <c r="A34" s="78"/>
      <c r="B34" s="142">
        <f>'Chart of Accounts'!A30</f>
        <v>2013</v>
      </c>
      <c r="C34" s="142" t="str">
        <f>'Chart of Accounts'!B30</f>
        <v>Unassigned</v>
      </c>
      <c r="D34" s="152"/>
      <c r="E34" s="143">
        <f>'GL-Sept (2)'!D196-'GL-Sept (2)'!E196</f>
        <v>0</v>
      </c>
      <c r="F34" s="139"/>
      <c r="G34" s="151"/>
    </row>
    <row r="35" spans="1:7" ht="14.25">
      <c r="A35" s="78"/>
      <c r="B35" s="142">
        <f>'Chart of Accounts'!A32</f>
        <v>2021</v>
      </c>
      <c r="C35" s="142" t="str">
        <f>'Chart of Accounts'!B32</f>
        <v>Janitorial Supplies and Services</v>
      </c>
      <c r="D35" s="152"/>
      <c r="E35" s="143">
        <f>'GL-Sept (2)'!D205-'GL-Sept (2)'!E205</f>
        <v>0</v>
      </c>
      <c r="F35" s="139"/>
      <c r="G35" s="151"/>
    </row>
    <row r="36" spans="1:7" ht="14.25">
      <c r="A36" s="78"/>
      <c r="B36" s="142">
        <f>'Chart of Accounts'!A33</f>
        <v>2022</v>
      </c>
      <c r="C36" s="142" t="str">
        <f>'Chart of Accounts'!B33</f>
        <v>Repair and Maintenance - (Non-Covenant)</v>
      </c>
      <c r="D36" s="152"/>
      <c r="E36" s="143">
        <f>'GL-Sept (2)'!D214-'GL-Sept (2)'!E214</f>
        <v>0</v>
      </c>
      <c r="F36" s="139"/>
      <c r="G36" s="151"/>
    </row>
    <row r="37" spans="1:7" ht="14.25">
      <c r="A37" s="78"/>
      <c r="B37" s="142">
        <f>'Chart of Accounts'!A34</f>
        <v>2023</v>
      </c>
      <c r="C37" s="142" t="str">
        <f>'Chart of Accounts'!B34</f>
        <v>Insurance - Liability</v>
      </c>
      <c r="D37" s="152"/>
      <c r="E37" s="143">
        <f>'GL-Sept (2)'!D223-'GL-Sept (2)'!E223</f>
        <v>0</v>
      </c>
      <c r="F37" s="139"/>
      <c r="G37" s="151"/>
    </row>
    <row r="38" spans="1:7" ht="14.25">
      <c r="A38" s="78"/>
      <c r="B38" s="142">
        <f>'Chart of Accounts'!A35</f>
        <v>2024</v>
      </c>
      <c r="C38" s="142" t="str">
        <f>'Chart of Accounts'!B35</f>
        <v>Use Agreement (Utilities &amp; Maint. Reserve)</v>
      </c>
      <c r="D38" s="152"/>
      <c r="E38" s="143">
        <f>'GL-Sept (2)'!D232-'GL-Sept (2)'!E232</f>
        <v>0</v>
      </c>
      <c r="F38" s="139"/>
      <c r="G38" s="151"/>
    </row>
    <row r="39" spans="1:7" ht="14.25">
      <c r="A39" s="78"/>
      <c r="B39" s="142">
        <f>'Chart of Accounts'!A36</f>
        <v>2025</v>
      </c>
      <c r="C39" s="142" t="str">
        <f>'Chart of Accounts'!B36</f>
        <v>Landscape</v>
      </c>
      <c r="D39" s="152"/>
      <c r="E39" s="143">
        <f>'GL-Sept (2)'!D241-'GL-Sept (2)'!E241</f>
        <v>0</v>
      </c>
      <c r="F39" s="139"/>
      <c r="G39" s="151"/>
    </row>
    <row r="40" spans="1:7" ht="14.25">
      <c r="A40" s="78"/>
      <c r="B40" s="142">
        <f>'Chart of Accounts'!A37</f>
        <v>2026</v>
      </c>
      <c r="C40" s="142" t="str">
        <f>'Chart of Accounts'!B37</f>
        <v>A/C Maintenance</v>
      </c>
      <c r="D40" s="152"/>
      <c r="E40" s="143">
        <f>'GL-Sept (2)'!D250-'GL-Sept (2)'!E250</f>
        <v>0</v>
      </c>
      <c r="F40" s="139"/>
      <c r="G40" s="151"/>
    </row>
    <row r="41" spans="1:7" ht="14.25">
      <c r="A41" s="78"/>
      <c r="B41" s="142">
        <f>'Chart of Accounts'!A38</f>
        <v>2027</v>
      </c>
      <c r="C41" s="142" t="str">
        <f>'Chart of Accounts'!B38</f>
        <v>PLayground</v>
      </c>
      <c r="D41" s="152"/>
      <c r="E41" s="143">
        <f>'GL-Sept (2)'!D259-'GL-Sept (2)'!E259</f>
        <v>0</v>
      </c>
      <c r="F41" s="139"/>
      <c r="G41" s="151"/>
    </row>
    <row r="42" spans="1:7" ht="14.25">
      <c r="A42" s="78"/>
      <c r="B42" s="142">
        <f>'Chart of Accounts'!A40</f>
        <v>2031</v>
      </c>
      <c r="C42" s="142" t="str">
        <f>'Chart of Accounts'!B40</f>
        <v>Food &amp; Entertainment</v>
      </c>
      <c r="D42" s="152"/>
      <c r="E42" s="143">
        <f>'GL-Sept (2)'!D268-'GL-Sept (2)'!E268</f>
        <v>0</v>
      </c>
      <c r="F42" s="139"/>
      <c r="G42" s="151"/>
    </row>
    <row r="43" spans="1:7" ht="14.25">
      <c r="A43" s="78"/>
      <c r="B43" s="142">
        <f>'Chart of Accounts'!A41</f>
        <v>2032</v>
      </c>
      <c r="C43" s="142" t="str">
        <f>'Chart of Accounts'!B41</f>
        <v>Soft Goods</v>
      </c>
      <c r="D43" s="152"/>
      <c r="E43" s="143">
        <f>'GL-Sept (2)'!D277-'GL-Sept (2)'!E277</f>
        <v>0</v>
      </c>
      <c r="F43" s="139"/>
      <c r="G43" s="151"/>
    </row>
    <row r="44" spans="1:7" ht="14.25">
      <c r="A44" s="78"/>
      <c r="B44" s="142">
        <f>'Chart of Accounts'!A43</f>
        <v>2041</v>
      </c>
      <c r="C44" s="142" t="str">
        <f>'Chart of Accounts'!B43</f>
        <v>Van Insurance</v>
      </c>
      <c r="D44" s="152"/>
      <c r="E44" s="143">
        <f>'GL-Sept (2)'!D286-'GL-Sept (2)'!E286</f>
        <v>0</v>
      </c>
      <c r="F44" s="139"/>
      <c r="G44" s="151"/>
    </row>
    <row r="45" spans="1:7" ht="14.25">
      <c r="A45" s="78"/>
      <c r="B45" s="142">
        <f>'Chart of Accounts'!A44</f>
        <v>2042</v>
      </c>
      <c r="C45" s="142" t="str">
        <f>'Chart of Accounts'!B44</f>
        <v>Van Maintenance</v>
      </c>
      <c r="D45" s="152"/>
      <c r="E45" s="143">
        <f>'GL-Sept (2)'!D295-'GL-Sept (2)'!E295</f>
        <v>0</v>
      </c>
      <c r="F45" s="139"/>
      <c r="G45" s="151"/>
    </row>
    <row r="46" spans="1:7" ht="14.25">
      <c r="A46" s="78"/>
      <c r="B46" s="142">
        <f>'Chart of Accounts'!A45</f>
        <v>2043</v>
      </c>
      <c r="C46" s="142" t="str">
        <f>'Chart of Accounts'!B45</f>
        <v>Van Gasoline</v>
      </c>
      <c r="D46" s="152"/>
      <c r="E46" s="143">
        <f>'GL-Sept (2)'!D304-'GL-Sept (2)'!E304</f>
        <v>0</v>
      </c>
      <c r="F46" s="139"/>
      <c r="G46" s="151"/>
    </row>
    <row r="47" spans="1:7" ht="14.25">
      <c r="A47" s="78"/>
      <c r="B47" s="142">
        <f>'Chart of Accounts'!A46</f>
        <v>2044</v>
      </c>
      <c r="C47" s="142" t="str">
        <f>'Chart of Accounts'!B46</f>
        <v xml:space="preserve">Purchase of Vans </v>
      </c>
      <c r="D47" s="152"/>
      <c r="E47" s="143">
        <f>'GL-Sept (2)'!D313-'GL-Sept (2)'!E313</f>
        <v>0</v>
      </c>
      <c r="F47" s="139"/>
      <c r="G47" s="151"/>
    </row>
    <row r="48" spans="1:7" ht="14.25">
      <c r="A48" s="78"/>
      <c r="B48" s="142">
        <f>'Chart of Accounts'!A48</f>
        <v>2051</v>
      </c>
      <c r="C48" s="142" t="str">
        <f>'Chart of Accounts'!B48</f>
        <v>Support of Missionaries</v>
      </c>
      <c r="D48" s="152"/>
      <c r="E48" s="143">
        <f>'GL-Sept (2)'!D322-'GL-Sept (2)'!E322</f>
        <v>0</v>
      </c>
      <c r="F48" s="139"/>
      <c r="G48" s="151"/>
    </row>
    <row r="49" spans="1:7" ht="14.25">
      <c r="A49" s="78"/>
      <c r="B49" s="142">
        <f>'Chart of Accounts'!A50</f>
        <v>2061</v>
      </c>
      <c r="C49" s="142" t="str">
        <f>'Chart of Accounts'!B50</f>
        <v>Miscellaneous</v>
      </c>
      <c r="D49" s="152"/>
      <c r="E49" s="143">
        <f>'GL-Sept (2)'!D331-'GL-Sept (2)'!E331</f>
        <v>0</v>
      </c>
      <c r="F49" s="139"/>
      <c r="G49" s="151"/>
    </row>
    <row r="50" spans="1:7" ht="14.25">
      <c r="A50" s="78"/>
      <c r="B50" s="142">
        <f>'Chart of Accounts'!A51</f>
        <v>2071</v>
      </c>
      <c r="C50" s="142" t="str">
        <f>'Chart of Accounts'!B51</f>
        <v>Unassigned</v>
      </c>
      <c r="D50" s="152"/>
      <c r="E50" s="143">
        <f>'GL-Sept (2)'!D340-'GL-Sept (2)'!E340</f>
        <v>0</v>
      </c>
      <c r="F50" s="139"/>
      <c r="G50" s="151"/>
    </row>
    <row r="51" spans="1:7" ht="15.75">
      <c r="A51" s="78"/>
      <c r="B51" s="144"/>
      <c r="C51" s="145" t="s">
        <v>9</v>
      </c>
      <c r="D51" s="146"/>
      <c r="E51" s="147"/>
      <c r="F51" s="144"/>
      <c r="G51" s="148">
        <f>SUM(E23:E50)</f>
        <v>0</v>
      </c>
    </row>
    <row r="52" spans="1:7" ht="18">
      <c r="A52" s="78"/>
      <c r="B52" s="139"/>
      <c r="C52" s="153"/>
      <c r="D52" s="154"/>
      <c r="E52" s="155"/>
      <c r="F52" s="139"/>
      <c r="G52" s="151"/>
    </row>
    <row r="53" spans="1:7" ht="15.75">
      <c r="A53" s="78"/>
      <c r="B53" s="156" t="s">
        <v>82</v>
      </c>
      <c r="C53" s="157"/>
      <c r="D53" s="158"/>
      <c r="E53" s="159"/>
      <c r="F53" s="157"/>
      <c r="G53" s="160">
        <f>G20-G51</f>
        <v>0</v>
      </c>
    </row>
    <row r="54" spans="1:7" ht="18">
      <c r="A54" s="78"/>
      <c r="B54" s="139"/>
      <c r="C54" s="161"/>
      <c r="D54" s="161"/>
      <c r="E54" s="162"/>
      <c r="F54" s="139"/>
      <c r="G54" s="151"/>
    </row>
    <row r="55" spans="1:7" ht="15.75">
      <c r="A55" s="78"/>
      <c r="B55" s="163" t="s">
        <v>26</v>
      </c>
      <c r="C55" s="163"/>
      <c r="D55" s="163"/>
      <c r="E55" s="164"/>
      <c r="F55" s="163"/>
      <c r="G55" s="165">
        <f>G8+G53</f>
        <v>0</v>
      </c>
    </row>
    <row r="56" spans="1:7" ht="18.75" thickBot="1">
      <c r="A56" s="133"/>
      <c r="B56" s="134"/>
      <c r="C56" s="135"/>
      <c r="D56" s="135"/>
      <c r="E56" s="136"/>
      <c r="F56" s="134"/>
      <c r="G56" s="137"/>
    </row>
    <row r="57" spans="1:7" ht="18.75" thickTop="1">
      <c r="C57" s="16"/>
      <c r="D57" s="16"/>
      <c r="E57" s="18"/>
    </row>
    <row r="58" spans="1:7" ht="18">
      <c r="C58" s="16"/>
      <c r="D58" s="16"/>
      <c r="E58" s="18"/>
    </row>
    <row r="59" spans="1:7" ht="18">
      <c r="C59" s="16"/>
      <c r="D59" s="16"/>
      <c r="E59" s="17"/>
    </row>
    <row r="60" spans="1:7" ht="18">
      <c r="C60" s="15"/>
      <c r="D60" s="16"/>
      <c r="E60" s="12"/>
    </row>
  </sheetData>
  <sheetProtection sheet="1" objects="1" scenarios="1"/>
  <mergeCells count="3">
    <mergeCell ref="A2:G2"/>
    <mergeCell ref="A3:G3"/>
    <mergeCell ref="A4:G4"/>
  </mergeCells>
  <pageMargins left="0.75" right="0.75" top="1" bottom="1" header="0.5" footer="0.5"/>
  <pageSetup scale="78" orientation="portrait" horizontalDpi="4294967293"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pageSetUpPr fitToPage="1"/>
  </sheetPr>
  <dimension ref="A1:G60"/>
  <sheetViews>
    <sheetView zoomScaleNormal="100" workbookViewId="0">
      <selection activeCell="N27" sqref="N27"/>
    </sheetView>
  </sheetViews>
  <sheetFormatPr defaultRowHeight="12.75"/>
  <cols>
    <col min="1" max="1" width="4.42578125" customWidth="1"/>
    <col min="2" max="2" width="11.140625" customWidth="1"/>
    <col min="3" max="3" width="35.85546875" customWidth="1"/>
    <col min="4" max="4" width="3" customWidth="1"/>
    <col min="5" max="5" width="15.28515625" customWidth="1"/>
    <col min="6" max="6" width="3" customWidth="1"/>
    <col min="7" max="7" width="19.7109375" customWidth="1"/>
  </cols>
  <sheetData>
    <row r="1" spans="1:7">
      <c r="A1" s="72"/>
      <c r="B1" s="72"/>
      <c r="C1" s="72"/>
      <c r="D1" s="72"/>
      <c r="E1" s="72"/>
      <c r="F1" s="72"/>
      <c r="G1" s="72"/>
    </row>
    <row r="2" spans="1:7" ht="22.5">
      <c r="A2" s="304" t="str">
        <f>'Chart of Accounts'!A1:B1</f>
        <v>Name</v>
      </c>
      <c r="B2" s="304"/>
      <c r="C2" s="304"/>
      <c r="D2" s="304"/>
      <c r="E2" s="304"/>
      <c r="F2" s="304"/>
      <c r="G2" s="304"/>
    </row>
    <row r="3" spans="1:7" ht="20.25">
      <c r="A3" s="305" t="s">
        <v>23</v>
      </c>
      <c r="B3" s="305"/>
      <c r="C3" s="305"/>
      <c r="D3" s="305"/>
      <c r="E3" s="305"/>
      <c r="F3" s="305"/>
      <c r="G3" s="305"/>
    </row>
    <row r="4" spans="1:7" ht="18">
      <c r="A4" s="306" t="s">
        <v>89</v>
      </c>
      <c r="B4" s="306"/>
      <c r="C4" s="306"/>
      <c r="D4" s="306"/>
      <c r="E4" s="306"/>
      <c r="F4" s="306"/>
      <c r="G4" s="306"/>
    </row>
    <row r="5" spans="1:7" ht="13.5" thickBot="1">
      <c r="A5" s="72"/>
      <c r="B5" s="72"/>
      <c r="C5" s="72"/>
      <c r="D5" s="72"/>
      <c r="E5" s="72"/>
      <c r="F5" s="72"/>
      <c r="G5" s="72"/>
    </row>
    <row r="6" spans="1:7" ht="13.5" thickTop="1">
      <c r="A6" s="124"/>
      <c r="B6" s="125"/>
      <c r="C6" s="125"/>
      <c r="D6" s="125"/>
      <c r="E6" s="125"/>
      <c r="F6" s="125"/>
      <c r="G6" s="126"/>
    </row>
    <row r="7" spans="1:7" ht="13.5" thickBot="1">
      <c r="A7" s="127"/>
      <c r="B7" s="2"/>
      <c r="C7" s="2"/>
      <c r="D7" s="2"/>
      <c r="E7" s="2"/>
      <c r="F7" s="2"/>
      <c r="G7" s="128"/>
    </row>
    <row r="8" spans="1:7" ht="19.5" thickTop="1" thickBot="1">
      <c r="A8" s="127"/>
      <c r="B8" s="129" t="s">
        <v>25</v>
      </c>
      <c r="C8" s="130"/>
      <c r="D8" s="130"/>
      <c r="E8" s="131"/>
      <c r="F8" s="2"/>
      <c r="G8" s="186">
        <f>'P&amp;L Jan'!G8</f>
        <v>0</v>
      </c>
    </row>
    <row r="9" spans="1:7" ht="18.75" thickTop="1">
      <c r="A9" s="127"/>
      <c r="B9" s="2"/>
      <c r="C9" s="130"/>
      <c r="D9" s="130"/>
      <c r="E9" s="132"/>
      <c r="F9" s="2"/>
      <c r="G9" s="128"/>
    </row>
    <row r="10" spans="1:7" ht="18">
      <c r="A10" s="78"/>
      <c r="B10" s="138" t="s">
        <v>0</v>
      </c>
      <c r="C10" s="139"/>
      <c r="D10" s="138"/>
      <c r="E10" s="140"/>
      <c r="F10" s="139"/>
      <c r="G10" s="79"/>
    </row>
    <row r="11" spans="1:7" ht="14.25">
      <c r="A11" s="78"/>
      <c r="B11" s="141">
        <f>'Chart of Accounts'!A6</f>
        <v>1001</v>
      </c>
      <c r="C11" s="141" t="str">
        <f>'Chart of Accounts'!B6</f>
        <v>Offering / Tithe</v>
      </c>
      <c r="D11" s="142"/>
      <c r="E11" s="143">
        <f>'P&amp;L 2nd QTR YTD'!E11+'P&amp;L July (2)'!E11+'P&amp;L Aug (2)'!E11+'P&amp;L Sept (2)'!E11</f>
        <v>0</v>
      </c>
      <c r="F11" s="142"/>
      <c r="G11" s="94"/>
    </row>
    <row r="12" spans="1:7" ht="14.25">
      <c r="A12" s="78"/>
      <c r="B12" s="141">
        <f>'Chart of Accounts'!A7</f>
        <v>1002</v>
      </c>
      <c r="C12" s="141" t="str">
        <f>'Chart of Accounts'!B7</f>
        <v>ABC Missions Support</v>
      </c>
      <c r="D12" s="142"/>
      <c r="E12" s="143">
        <f>'P&amp;L 2nd QTR YTD'!E12+'P&amp;L July (2)'!E12+'P&amp;L Aug (2)'!E12+'P&amp;L Sept (2)'!E12</f>
        <v>0</v>
      </c>
      <c r="F12" s="142"/>
      <c r="G12" s="94"/>
    </row>
    <row r="13" spans="1:7" ht="14.25">
      <c r="A13" s="78"/>
      <c r="B13" s="141">
        <f>'Chart of Accounts'!A8</f>
        <v>1003</v>
      </c>
      <c r="C13" s="141" t="str">
        <f>'Chart of Accounts'!B8</f>
        <v>XYZ Missions Support</v>
      </c>
      <c r="D13" s="142"/>
      <c r="E13" s="143">
        <f>'P&amp;L 2nd QTR YTD'!E13+'P&amp;L July (2)'!E13+'P&amp;L Aug (2)'!E13+'P&amp;L Sept (2)'!E13</f>
        <v>0</v>
      </c>
      <c r="F13" s="142"/>
      <c r="G13" s="94"/>
    </row>
    <row r="14" spans="1:7" ht="14.25">
      <c r="A14" s="78"/>
      <c r="B14" s="141">
        <f>'Chart of Accounts'!A9</f>
        <v>1004</v>
      </c>
      <c r="C14" s="141" t="str">
        <f>'Chart of Accounts'!B9</f>
        <v>TLC  Support</v>
      </c>
      <c r="D14" s="142"/>
      <c r="E14" s="143">
        <f>'P&amp;L 2nd QTR YTD'!E14+'P&amp;L July (2)'!E14+'P&amp;L Aug (2)'!E14+'P&amp;L Sept (2)'!E14</f>
        <v>0</v>
      </c>
      <c r="F14" s="142"/>
      <c r="G14" s="94"/>
    </row>
    <row r="15" spans="1:7" ht="14.25">
      <c r="A15" s="78"/>
      <c r="B15" s="141">
        <f>'Chart of Accounts'!A10</f>
        <v>1005</v>
      </c>
      <c r="C15" s="141" t="str">
        <f>'Chart of Accounts'!B10</f>
        <v>MMM Support</v>
      </c>
      <c r="D15" s="142"/>
      <c r="E15" s="143">
        <f>'P&amp;L 2nd QTR YTD'!E15+'P&amp;L July (2)'!E15+'P&amp;L Aug (2)'!E15+'P&amp;L Sept (2)'!E15</f>
        <v>0</v>
      </c>
      <c r="F15" s="142"/>
      <c r="G15" s="94"/>
    </row>
    <row r="16" spans="1:7" ht="14.25">
      <c r="A16" s="78"/>
      <c r="B16" s="141">
        <f>'Chart of Accounts'!A11</f>
        <v>1006</v>
      </c>
      <c r="C16" s="141" t="str">
        <f>'Chart of Accounts'!B11</f>
        <v>Fundraising</v>
      </c>
      <c r="D16" s="142"/>
      <c r="E16" s="143">
        <f>'P&amp;L 2nd QTR YTD'!E16+'P&amp;L July (2)'!E16+'P&amp;L Aug (2)'!E16+'P&amp;L Sept (2)'!E16</f>
        <v>0</v>
      </c>
      <c r="F16" s="142"/>
      <c r="G16" s="94"/>
    </row>
    <row r="17" spans="1:7" ht="14.25">
      <c r="A17" s="78"/>
      <c r="B17" s="141">
        <f>'Chart of Accounts'!A12</f>
        <v>1007</v>
      </c>
      <c r="C17" s="141" t="str">
        <f>'Chart of Accounts'!B12</f>
        <v>Additional Support</v>
      </c>
      <c r="D17" s="142"/>
      <c r="E17" s="143">
        <f>'P&amp;L 2nd QTR YTD'!E17+'P&amp;L July (2)'!E17+'P&amp;L Aug (2)'!E17+'P&amp;L Sept (2)'!E17</f>
        <v>0</v>
      </c>
      <c r="F17" s="142"/>
      <c r="G17" s="94"/>
    </row>
    <row r="18" spans="1:7" ht="14.25">
      <c r="A18" s="78"/>
      <c r="B18" s="141">
        <f>'Chart of Accounts'!A13</f>
        <v>1008</v>
      </c>
      <c r="C18" s="141" t="str">
        <f>'Chart of Accounts'!B13</f>
        <v>Designated Gifts for Vans</v>
      </c>
      <c r="D18" s="142"/>
      <c r="E18" s="143">
        <f>'P&amp;L 2nd QTR YTD'!E18+'P&amp;L July (2)'!E18+'P&amp;L Aug (2)'!E18+'P&amp;L Sept (2)'!E18</f>
        <v>0</v>
      </c>
      <c r="F18" s="142"/>
      <c r="G18" s="94"/>
    </row>
    <row r="19" spans="1:7" ht="14.25">
      <c r="A19" s="78"/>
      <c r="B19" s="141">
        <f>'Chart of Accounts'!A14</f>
        <v>1009</v>
      </c>
      <c r="C19" s="141" t="str">
        <f>'Chart of Accounts'!B14</f>
        <v>Unassigned</v>
      </c>
      <c r="D19" s="142"/>
      <c r="E19" s="143">
        <f>'P&amp;L 2nd QTR YTD'!E19+'P&amp;L July (2)'!E19+'P&amp;L Aug (2)'!E19+'P&amp;L Sept (2)'!E19</f>
        <v>0</v>
      </c>
      <c r="F19" s="142"/>
      <c r="G19" s="94"/>
    </row>
    <row r="20" spans="1:7" ht="15.75">
      <c r="A20" s="78"/>
      <c r="B20" s="144"/>
      <c r="C20" s="145" t="s">
        <v>8</v>
      </c>
      <c r="D20" s="146"/>
      <c r="E20" s="147"/>
      <c r="F20" s="144"/>
      <c r="G20" s="148">
        <f>SUM(E11:E19)</f>
        <v>0</v>
      </c>
    </row>
    <row r="21" spans="1:7" ht="18.75">
      <c r="A21" s="78"/>
      <c r="B21" s="139"/>
      <c r="C21" s="149"/>
      <c r="D21" s="149"/>
      <c r="E21" s="150"/>
      <c r="F21" s="139"/>
      <c r="G21" s="151"/>
    </row>
    <row r="22" spans="1:7" ht="18">
      <c r="A22" s="78"/>
      <c r="B22" s="138" t="s">
        <v>7</v>
      </c>
      <c r="C22" s="139"/>
      <c r="D22" s="138"/>
      <c r="E22" s="140"/>
      <c r="F22" s="139"/>
      <c r="G22" s="151"/>
    </row>
    <row r="23" spans="1:7" ht="14.25">
      <c r="A23" s="78"/>
      <c r="B23" s="142">
        <f>'Chart of Accounts'!A18</f>
        <v>2001</v>
      </c>
      <c r="C23" s="142" t="str">
        <f>'Chart of Accounts'!B18</f>
        <v>Pastor Salary</v>
      </c>
      <c r="D23" s="152"/>
      <c r="E23" s="143">
        <f>'P&amp;L 2nd QTR YTD'!E23+'P&amp;L July (2)'!E23+'P&amp;L Aug (2)'!E23+'P&amp;L Sept (2)'!E23</f>
        <v>0</v>
      </c>
      <c r="F23" s="139"/>
      <c r="G23" s="151"/>
    </row>
    <row r="24" spans="1:7" ht="14.25">
      <c r="A24" s="78"/>
      <c r="B24" s="142">
        <f>'Chart of Accounts'!A19</f>
        <v>2002</v>
      </c>
      <c r="C24" s="142" t="str">
        <f>'Chart of Accounts'!B19</f>
        <v>Pastor Housing</v>
      </c>
      <c r="D24" s="152"/>
      <c r="E24" s="143">
        <f>'P&amp;L 2nd QTR YTD'!E24+'P&amp;L July (2)'!E24+'P&amp;L Aug (2)'!E24+'P&amp;L Sept (2)'!E24</f>
        <v>0</v>
      </c>
      <c r="F24" s="139"/>
      <c r="G24" s="151"/>
    </row>
    <row r="25" spans="1:7" ht="14.25">
      <c r="A25" s="78"/>
      <c r="B25" s="142">
        <f>'Chart of Accounts'!A20</f>
        <v>2003</v>
      </c>
      <c r="C25" s="142" t="str">
        <f>'Chart of Accounts'!B20</f>
        <v>Health Insurance</v>
      </c>
      <c r="D25" s="152"/>
      <c r="E25" s="143">
        <f>'P&amp;L 2nd QTR YTD'!E25+'P&amp;L July (2)'!E25+'P&amp;L Aug (2)'!E25+'P&amp;L Sept (2)'!E25</f>
        <v>0</v>
      </c>
      <c r="F25" s="139"/>
      <c r="G25" s="151"/>
    </row>
    <row r="26" spans="1:7" ht="14.25">
      <c r="A26" s="78"/>
      <c r="B26" s="142">
        <f>'Chart of Accounts'!A21</f>
        <v>2004</v>
      </c>
      <c r="C26" s="142" t="str">
        <f>'Chart of Accounts'!B21</f>
        <v>Ministry Expenses</v>
      </c>
      <c r="D26" s="152"/>
      <c r="E26" s="143">
        <f>'P&amp;L 2nd QTR YTD'!E26+'P&amp;L July (2)'!E26+'P&amp;L Aug (2)'!E26+'P&amp;L Sept (2)'!E26</f>
        <v>0</v>
      </c>
      <c r="F26" s="139"/>
      <c r="G26" s="151"/>
    </row>
    <row r="27" spans="1:7" ht="14.25">
      <c r="A27" s="78"/>
      <c r="B27" s="142">
        <f>'Chart of Accounts'!A22</f>
        <v>2005</v>
      </c>
      <c r="C27" s="142" t="str">
        <f>'Chart of Accounts'!B22</f>
        <v>Music Staff</v>
      </c>
      <c r="D27" s="152"/>
      <c r="E27" s="143">
        <f>'P&amp;L 2nd QTR YTD'!E27+'P&amp;L July (2)'!E27+'P&amp;L Aug (2)'!E27+'P&amp;L Sept (2)'!E27</f>
        <v>0</v>
      </c>
      <c r="F27" s="139"/>
      <c r="G27" s="151"/>
    </row>
    <row r="28" spans="1:7" ht="14.25">
      <c r="A28" s="78"/>
      <c r="B28" s="142">
        <f>'Chart of Accounts'!A23</f>
        <v>2006</v>
      </c>
      <c r="C28" s="142" t="str">
        <f>'Chart of Accounts'!B23</f>
        <v>Music Materials</v>
      </c>
      <c r="D28" s="152"/>
      <c r="E28" s="143">
        <f>'P&amp;L 2nd QTR YTD'!E28+'P&amp;L July (2)'!E28+'P&amp;L Aug (2)'!E28+'P&amp;L Sept (2)'!E28</f>
        <v>0</v>
      </c>
      <c r="F28" s="139"/>
      <c r="G28" s="151"/>
    </row>
    <row r="29" spans="1:7" ht="14.25">
      <c r="A29" s="78"/>
      <c r="B29" s="142">
        <f>'Chart of Accounts'!A24</f>
        <v>2007</v>
      </c>
      <c r="C29" s="142" t="str">
        <f>'Chart of Accounts'!B24</f>
        <v>Audio Visual Equipment</v>
      </c>
      <c r="D29" s="152"/>
      <c r="E29" s="143">
        <f>'P&amp;L 2nd QTR YTD'!E29+'P&amp;L July (2)'!E29+'P&amp;L Aug (2)'!E29+'P&amp;L Sept (2)'!E29</f>
        <v>0</v>
      </c>
      <c r="F29" s="139"/>
      <c r="G29" s="151"/>
    </row>
    <row r="30" spans="1:7" ht="14.25">
      <c r="A30" s="78"/>
      <c r="B30" s="142">
        <f>'Chart of Accounts'!A25</f>
        <v>2008</v>
      </c>
      <c r="C30" s="142" t="str">
        <f>'Chart of Accounts'!B25</f>
        <v>Christian Education Materials</v>
      </c>
      <c r="D30" s="152"/>
      <c r="E30" s="143">
        <f>'P&amp;L 2nd QTR YTD'!E30+'P&amp;L July (2)'!E30+'P&amp;L Aug (2)'!E30+'P&amp;L Sept (2)'!E30</f>
        <v>0</v>
      </c>
      <c r="F30" s="139"/>
      <c r="G30" s="151"/>
    </row>
    <row r="31" spans="1:7" ht="14.25">
      <c r="A31" s="78"/>
      <c r="B31" s="142">
        <f>'Chart of Accounts'!A26</f>
        <v>2009</v>
      </c>
      <c r="C31" s="142" t="str">
        <f>'Chart of Accounts'!B26</f>
        <v>Books</v>
      </c>
      <c r="D31" s="152"/>
      <c r="E31" s="143">
        <f>'P&amp;L 2nd QTR YTD'!E31+'P&amp;L July (2)'!E31+'P&amp;L Aug (2)'!E31+'P&amp;L Sept (2)'!E31</f>
        <v>0</v>
      </c>
      <c r="F31" s="139"/>
      <c r="G31" s="151"/>
    </row>
    <row r="32" spans="1:7" ht="14.25">
      <c r="A32" s="78"/>
      <c r="B32" s="142">
        <f>'Chart of Accounts'!A28</f>
        <v>2011</v>
      </c>
      <c r="C32" s="142" t="str">
        <f>'Chart of Accounts'!B28</f>
        <v>Office Supplies, stationary, postage, misc.</v>
      </c>
      <c r="D32" s="152"/>
      <c r="E32" s="143">
        <f>'P&amp;L 2nd QTR YTD'!E32+'P&amp;L July (2)'!E32+'P&amp;L Aug (2)'!E32+'P&amp;L Sept (2)'!E32</f>
        <v>0</v>
      </c>
      <c r="F32" s="139"/>
      <c r="G32" s="151"/>
    </row>
    <row r="33" spans="1:7" ht="14.25">
      <c r="A33" s="78"/>
      <c r="B33" s="142">
        <f>'Chart of Accounts'!A29</f>
        <v>2012</v>
      </c>
      <c r="C33" s="142" t="str">
        <f>'Chart of Accounts'!B29</f>
        <v>Computer costs and supplies</v>
      </c>
      <c r="D33" s="152"/>
      <c r="E33" s="143">
        <f>'P&amp;L 2nd QTR YTD'!E33+'P&amp;L July (2)'!E33+'P&amp;L Aug (2)'!E33+'P&amp;L Sept (2)'!E33</f>
        <v>0</v>
      </c>
      <c r="F33" s="139"/>
      <c r="G33" s="151"/>
    </row>
    <row r="34" spans="1:7" ht="14.25">
      <c r="A34" s="78"/>
      <c r="B34" s="142">
        <f>'Chart of Accounts'!A30</f>
        <v>2013</v>
      </c>
      <c r="C34" s="142" t="str">
        <f>'Chart of Accounts'!B30</f>
        <v>Unassigned</v>
      </c>
      <c r="D34" s="152"/>
      <c r="E34" s="143">
        <f>'P&amp;L 2nd QTR YTD'!E34+'P&amp;L July (2)'!E34+'P&amp;L Aug (2)'!E34+'P&amp;L Sept (2)'!E34</f>
        <v>0</v>
      </c>
      <c r="F34" s="139"/>
      <c r="G34" s="151"/>
    </row>
    <row r="35" spans="1:7" ht="14.25">
      <c r="A35" s="78"/>
      <c r="B35" s="142">
        <f>'Chart of Accounts'!A32</f>
        <v>2021</v>
      </c>
      <c r="C35" s="142" t="str">
        <f>'Chart of Accounts'!B32</f>
        <v>Janitorial Supplies and Services</v>
      </c>
      <c r="D35" s="152"/>
      <c r="E35" s="143">
        <f>'P&amp;L 2nd QTR YTD'!E35+'P&amp;L July (2)'!E35+'P&amp;L Aug (2)'!E35+'P&amp;L Sept (2)'!E35</f>
        <v>0</v>
      </c>
      <c r="F35" s="139"/>
      <c r="G35" s="151"/>
    </row>
    <row r="36" spans="1:7" ht="14.25">
      <c r="A36" s="78"/>
      <c r="B36" s="142">
        <f>'Chart of Accounts'!A33</f>
        <v>2022</v>
      </c>
      <c r="C36" s="142" t="str">
        <f>'Chart of Accounts'!B33</f>
        <v>Repair and Maintenance - (Non-Covenant)</v>
      </c>
      <c r="D36" s="152"/>
      <c r="E36" s="143">
        <f>'P&amp;L 2nd QTR YTD'!E36+'P&amp;L July (2)'!E36+'P&amp;L Aug (2)'!E36+'P&amp;L Sept (2)'!E36</f>
        <v>0</v>
      </c>
      <c r="F36" s="139"/>
      <c r="G36" s="151"/>
    </row>
    <row r="37" spans="1:7" ht="14.25">
      <c r="A37" s="78"/>
      <c r="B37" s="142">
        <f>'Chart of Accounts'!A34</f>
        <v>2023</v>
      </c>
      <c r="C37" s="142" t="str">
        <f>'Chart of Accounts'!B34</f>
        <v>Insurance - Liability</v>
      </c>
      <c r="D37" s="152"/>
      <c r="E37" s="143">
        <f>'P&amp;L 2nd QTR YTD'!E37+'P&amp;L July (2)'!E37+'P&amp;L Aug (2)'!E37+'P&amp;L Sept (2)'!E37</f>
        <v>0</v>
      </c>
      <c r="F37" s="139"/>
      <c r="G37" s="151"/>
    </row>
    <row r="38" spans="1:7" ht="14.25">
      <c r="A38" s="78"/>
      <c r="B38" s="142">
        <f>'Chart of Accounts'!A35</f>
        <v>2024</v>
      </c>
      <c r="C38" s="142" t="str">
        <f>'Chart of Accounts'!B35</f>
        <v>Use Agreement (Utilities &amp; Maint. Reserve)</v>
      </c>
      <c r="D38" s="152"/>
      <c r="E38" s="143">
        <f>'P&amp;L 2nd QTR YTD'!E38+'P&amp;L July (2)'!E38+'P&amp;L Aug (2)'!E38+'P&amp;L Sept (2)'!E38</f>
        <v>0</v>
      </c>
      <c r="F38" s="139"/>
      <c r="G38" s="151"/>
    </row>
    <row r="39" spans="1:7" ht="14.25">
      <c r="A39" s="78"/>
      <c r="B39" s="142">
        <f>'Chart of Accounts'!A36</f>
        <v>2025</v>
      </c>
      <c r="C39" s="142" t="str">
        <f>'Chart of Accounts'!B36</f>
        <v>Landscape</v>
      </c>
      <c r="D39" s="152"/>
      <c r="E39" s="143">
        <f>'P&amp;L 2nd QTR YTD'!E39+'P&amp;L July (2)'!E39+'P&amp;L Aug (2)'!E39+'P&amp;L Sept (2)'!E39</f>
        <v>0</v>
      </c>
      <c r="F39" s="139"/>
      <c r="G39" s="151"/>
    </row>
    <row r="40" spans="1:7" ht="14.25">
      <c r="A40" s="78"/>
      <c r="B40" s="142">
        <f>'Chart of Accounts'!A37</f>
        <v>2026</v>
      </c>
      <c r="C40" s="142" t="str">
        <f>'Chart of Accounts'!B37</f>
        <v>A/C Maintenance</v>
      </c>
      <c r="D40" s="152"/>
      <c r="E40" s="143">
        <f>'P&amp;L 2nd QTR YTD'!E40+'P&amp;L July (2)'!E40+'P&amp;L Aug (2)'!E40+'P&amp;L Sept (2)'!E40</f>
        <v>0</v>
      </c>
      <c r="F40" s="139"/>
      <c r="G40" s="151"/>
    </row>
    <row r="41" spans="1:7" ht="14.25">
      <c r="A41" s="78"/>
      <c r="B41" s="142">
        <f>'Chart of Accounts'!A38</f>
        <v>2027</v>
      </c>
      <c r="C41" s="142" t="str">
        <f>'Chart of Accounts'!B38</f>
        <v>PLayground</v>
      </c>
      <c r="D41" s="152"/>
      <c r="E41" s="143">
        <f>'P&amp;L 2nd QTR YTD'!E41+'P&amp;L July (2)'!E41+'P&amp;L Aug (2)'!E41+'P&amp;L Sept (2)'!E41</f>
        <v>0</v>
      </c>
      <c r="F41" s="139"/>
      <c r="G41" s="151"/>
    </row>
    <row r="42" spans="1:7" ht="14.25">
      <c r="A42" s="78"/>
      <c r="B42" s="142">
        <f>'Chart of Accounts'!A40</f>
        <v>2031</v>
      </c>
      <c r="C42" s="142" t="str">
        <f>'Chart of Accounts'!B40</f>
        <v>Food &amp; Entertainment</v>
      </c>
      <c r="D42" s="152"/>
      <c r="E42" s="143">
        <f>'P&amp;L 2nd QTR YTD'!E42+'P&amp;L July (2)'!E42+'P&amp;L Aug (2)'!E42+'P&amp;L Sept (2)'!E42</f>
        <v>0</v>
      </c>
      <c r="F42" s="139"/>
      <c r="G42" s="151"/>
    </row>
    <row r="43" spans="1:7" ht="14.25">
      <c r="A43" s="78"/>
      <c r="B43" s="142">
        <f>'Chart of Accounts'!A41</f>
        <v>2032</v>
      </c>
      <c r="C43" s="142" t="str">
        <f>'Chart of Accounts'!B41</f>
        <v>Soft Goods</v>
      </c>
      <c r="D43" s="152"/>
      <c r="E43" s="143">
        <f>'P&amp;L 2nd QTR YTD'!E43+'P&amp;L July (2)'!E43+'P&amp;L Aug (2)'!E43+'P&amp;L Sept (2)'!E43</f>
        <v>0</v>
      </c>
      <c r="F43" s="139"/>
      <c r="G43" s="151"/>
    </row>
    <row r="44" spans="1:7" ht="14.25">
      <c r="A44" s="78"/>
      <c r="B44" s="142">
        <f>'Chart of Accounts'!A43</f>
        <v>2041</v>
      </c>
      <c r="C44" s="142" t="str">
        <f>'Chart of Accounts'!B43</f>
        <v>Van Insurance</v>
      </c>
      <c r="D44" s="152"/>
      <c r="E44" s="143">
        <f>'P&amp;L 2nd QTR YTD'!E44+'P&amp;L July (2)'!E44+'P&amp;L Aug (2)'!E44+'P&amp;L Sept (2)'!E44</f>
        <v>0</v>
      </c>
      <c r="F44" s="139"/>
      <c r="G44" s="151"/>
    </row>
    <row r="45" spans="1:7" ht="14.25">
      <c r="A45" s="78"/>
      <c r="B45" s="142">
        <f>'Chart of Accounts'!A44</f>
        <v>2042</v>
      </c>
      <c r="C45" s="142" t="str">
        <f>'Chart of Accounts'!B44</f>
        <v>Van Maintenance</v>
      </c>
      <c r="D45" s="152"/>
      <c r="E45" s="143">
        <f>'P&amp;L 2nd QTR YTD'!E45+'P&amp;L July (2)'!E45+'P&amp;L Aug (2)'!E45+'P&amp;L Sept (2)'!E45</f>
        <v>0</v>
      </c>
      <c r="F45" s="139"/>
      <c r="G45" s="151"/>
    </row>
    <row r="46" spans="1:7" ht="14.25">
      <c r="A46" s="78"/>
      <c r="B46" s="142">
        <f>'Chart of Accounts'!A45</f>
        <v>2043</v>
      </c>
      <c r="C46" s="142" t="str">
        <f>'Chart of Accounts'!B45</f>
        <v>Van Gasoline</v>
      </c>
      <c r="D46" s="152"/>
      <c r="E46" s="143">
        <f>'P&amp;L 2nd QTR YTD'!E46+'P&amp;L July (2)'!E46+'P&amp;L Aug (2)'!E46+'P&amp;L Sept (2)'!E46</f>
        <v>0</v>
      </c>
      <c r="F46" s="139"/>
      <c r="G46" s="151"/>
    </row>
    <row r="47" spans="1:7" ht="14.25">
      <c r="A47" s="78"/>
      <c r="B47" s="142">
        <f>'Chart of Accounts'!A46</f>
        <v>2044</v>
      </c>
      <c r="C47" s="142" t="str">
        <f>'Chart of Accounts'!B46</f>
        <v xml:space="preserve">Purchase of Vans </v>
      </c>
      <c r="D47" s="152"/>
      <c r="E47" s="143">
        <f>'P&amp;L 2nd QTR YTD'!E47+'P&amp;L July (2)'!E47+'P&amp;L Aug (2)'!E47+'P&amp;L Sept (2)'!E47</f>
        <v>0</v>
      </c>
      <c r="F47" s="139"/>
      <c r="G47" s="151"/>
    </row>
    <row r="48" spans="1:7" ht="14.25">
      <c r="A48" s="78"/>
      <c r="B48" s="142">
        <f>'Chart of Accounts'!A48</f>
        <v>2051</v>
      </c>
      <c r="C48" s="142" t="str">
        <f>'Chart of Accounts'!B48</f>
        <v>Support of Missionaries</v>
      </c>
      <c r="D48" s="152"/>
      <c r="E48" s="143">
        <f>'P&amp;L 2nd QTR YTD'!E48+'P&amp;L July (2)'!E48+'P&amp;L Aug (2)'!E48+'P&amp;L Sept (2)'!E48</f>
        <v>0</v>
      </c>
      <c r="F48" s="139"/>
      <c r="G48" s="151"/>
    </row>
    <row r="49" spans="1:7" ht="14.25">
      <c r="A49" s="78"/>
      <c r="B49" s="142">
        <f>'Chart of Accounts'!A50</f>
        <v>2061</v>
      </c>
      <c r="C49" s="142" t="str">
        <f>'Chart of Accounts'!B50</f>
        <v>Miscellaneous</v>
      </c>
      <c r="D49" s="152"/>
      <c r="E49" s="143">
        <f>'P&amp;L 2nd QTR YTD'!E49+'P&amp;L July (2)'!E49+'P&amp;L Aug (2)'!E49+'P&amp;L Sept (2)'!E49</f>
        <v>0</v>
      </c>
      <c r="F49" s="139"/>
      <c r="G49" s="151"/>
    </row>
    <row r="50" spans="1:7" ht="14.25">
      <c r="A50" s="78"/>
      <c r="B50" s="142">
        <f>'Chart of Accounts'!A51</f>
        <v>2071</v>
      </c>
      <c r="C50" s="142" t="str">
        <f>'Chart of Accounts'!B51</f>
        <v>Unassigned</v>
      </c>
      <c r="D50" s="152"/>
      <c r="E50" s="143">
        <f>'P&amp;L 2nd QTR YTD'!E50+'P&amp;L July (2)'!E50+'P&amp;L Aug (2)'!E50+'P&amp;L Sept (2)'!E50</f>
        <v>0</v>
      </c>
      <c r="F50" s="139"/>
      <c r="G50" s="151"/>
    </row>
    <row r="51" spans="1:7" ht="15.75">
      <c r="A51" s="78"/>
      <c r="B51" s="144"/>
      <c r="C51" s="145" t="s">
        <v>9</v>
      </c>
      <c r="D51" s="146"/>
      <c r="E51" s="147"/>
      <c r="F51" s="144"/>
      <c r="G51" s="148">
        <f>SUM(E23:E50)</f>
        <v>0</v>
      </c>
    </row>
    <row r="52" spans="1:7" ht="18">
      <c r="A52" s="78"/>
      <c r="B52" s="139"/>
      <c r="C52" s="153"/>
      <c r="D52" s="154"/>
      <c r="E52" s="155"/>
      <c r="F52" s="139"/>
      <c r="G52" s="151"/>
    </row>
    <row r="53" spans="1:7" ht="15.75">
      <c r="A53" s="78"/>
      <c r="B53" s="156" t="s">
        <v>82</v>
      </c>
      <c r="C53" s="157"/>
      <c r="D53" s="158"/>
      <c r="E53" s="159"/>
      <c r="F53" s="157"/>
      <c r="G53" s="160">
        <f>G20-G51</f>
        <v>0</v>
      </c>
    </row>
    <row r="54" spans="1:7" ht="18">
      <c r="A54" s="78"/>
      <c r="B54" s="139"/>
      <c r="C54" s="161"/>
      <c r="D54" s="161"/>
      <c r="E54" s="162"/>
      <c r="F54" s="139"/>
      <c r="G54" s="151"/>
    </row>
    <row r="55" spans="1:7" ht="15.75">
      <c r="A55" s="78"/>
      <c r="B55" s="163" t="s">
        <v>26</v>
      </c>
      <c r="C55" s="163"/>
      <c r="D55" s="163"/>
      <c r="E55" s="164"/>
      <c r="F55" s="163"/>
      <c r="G55" s="165">
        <f>G8+G53</f>
        <v>0</v>
      </c>
    </row>
    <row r="56" spans="1:7" ht="18.75" thickBot="1">
      <c r="A56" s="133"/>
      <c r="B56" s="134"/>
      <c r="C56" s="135"/>
      <c r="D56" s="135"/>
      <c r="E56" s="136"/>
      <c r="F56" s="134"/>
      <c r="G56" s="137"/>
    </row>
    <row r="57" spans="1:7" ht="18.75" thickTop="1">
      <c r="C57" s="16"/>
      <c r="D57" s="16"/>
      <c r="E57" s="18"/>
    </row>
    <row r="58" spans="1:7" ht="18">
      <c r="C58" s="16"/>
      <c r="D58" s="16"/>
      <c r="E58" s="18"/>
    </row>
    <row r="59" spans="1:7" ht="18">
      <c r="C59" s="16"/>
      <c r="D59" s="16"/>
      <c r="E59" s="17"/>
    </row>
    <row r="60" spans="1:7" ht="18">
      <c r="C60" s="15"/>
      <c r="D60" s="16"/>
      <c r="E60" s="12"/>
    </row>
  </sheetData>
  <sheetProtection sheet="1" objects="1" scenarios="1"/>
  <mergeCells count="3">
    <mergeCell ref="A2:G2"/>
    <mergeCell ref="A3:G3"/>
    <mergeCell ref="A4:G4"/>
  </mergeCells>
  <pageMargins left="0.75" right="0.75" top="1" bottom="1" header="0.5" footer="0.5"/>
  <pageSetup scale="78" orientation="portrait" horizontalDpi="4294967293"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pageSetUpPr fitToPage="1"/>
  </sheetPr>
  <dimension ref="A1:N385"/>
  <sheetViews>
    <sheetView zoomScaleNormal="100" workbookViewId="0">
      <selection activeCell="U4" sqref="U4"/>
    </sheetView>
  </sheetViews>
  <sheetFormatPr defaultRowHeight="12.75"/>
  <cols>
    <col min="1" max="1" width="8.140625" bestFit="1" customWidth="1"/>
    <col min="2" max="2" width="32.140625" customWidth="1"/>
    <col min="3" max="3" width="9" style="1" customWidth="1"/>
    <col min="4" max="5" width="15.7109375" customWidth="1"/>
    <col min="6" max="6" width="14.28515625" customWidth="1"/>
    <col min="7" max="7" width="6" style="2" customWidth="1"/>
  </cols>
  <sheetData>
    <row r="1" spans="1:6" ht="23.25">
      <c r="A1" s="317" t="str">
        <f>'Chart of Accounts'!A1:B1</f>
        <v>Name</v>
      </c>
      <c r="B1" s="318"/>
      <c r="C1" s="318"/>
      <c r="D1" s="318"/>
      <c r="E1" s="318"/>
      <c r="F1" s="319"/>
    </row>
    <row r="2" spans="1:6" ht="18">
      <c r="A2" s="320" t="s">
        <v>1</v>
      </c>
      <c r="B2" s="321"/>
      <c r="C2" s="321"/>
      <c r="D2" s="321"/>
      <c r="E2" s="321"/>
      <c r="F2" s="322"/>
    </row>
    <row r="3" spans="1:6" ht="18">
      <c r="A3" s="323" t="s">
        <v>90</v>
      </c>
      <c r="B3" s="324"/>
      <c r="C3" s="324"/>
      <c r="D3" s="324"/>
      <c r="E3" s="324"/>
      <c r="F3" s="325"/>
    </row>
    <row r="4" spans="1:6" ht="18.75" thickBot="1">
      <c r="A4" s="323"/>
      <c r="B4" s="324"/>
      <c r="C4" s="324"/>
      <c r="D4" s="324"/>
      <c r="E4" s="324"/>
      <c r="F4" s="325"/>
    </row>
    <row r="5" spans="1:6" ht="15.75">
      <c r="A5" s="81"/>
      <c r="B5" s="82"/>
      <c r="C5" s="83"/>
      <c r="D5" s="326"/>
      <c r="E5" s="326"/>
      <c r="F5" s="84"/>
    </row>
    <row r="6" spans="1:6" ht="38.25">
      <c r="A6" s="123" t="s">
        <v>81</v>
      </c>
      <c r="B6" s="25" t="s">
        <v>2</v>
      </c>
      <c r="C6" s="25" t="s">
        <v>6</v>
      </c>
      <c r="D6" s="25" t="s">
        <v>3</v>
      </c>
      <c r="E6" s="25" t="s">
        <v>4</v>
      </c>
      <c r="F6" s="25" t="s">
        <v>5</v>
      </c>
    </row>
    <row r="7" spans="1:6" ht="16.5" thickBot="1">
      <c r="A7" s="85"/>
      <c r="B7" s="19"/>
      <c r="C7" s="14"/>
      <c r="D7" s="9" t="s">
        <v>18</v>
      </c>
      <c r="E7" s="9" t="s">
        <v>19</v>
      </c>
      <c r="F7" s="29"/>
    </row>
    <row r="8" spans="1:6" ht="17.25" thickTop="1" thickBot="1">
      <c r="A8" s="25"/>
      <c r="B8" s="19"/>
      <c r="C8" s="14"/>
      <c r="D8" s="9"/>
      <c r="E8" s="10"/>
      <c r="F8" s="119"/>
    </row>
    <row r="9" spans="1:6" ht="16.5" thickTop="1">
      <c r="A9" s="100">
        <f>'Chart of Accounts'!A6</f>
        <v>1001</v>
      </c>
      <c r="B9" s="99" t="str">
        <f>'Chart of Accounts'!B6</f>
        <v>Offering / Tithe</v>
      </c>
      <c r="C9" s="14"/>
      <c r="D9" s="316"/>
      <c r="E9" s="316"/>
      <c r="F9" s="26"/>
    </row>
    <row r="10" spans="1:6">
      <c r="A10" s="30"/>
      <c r="B10" s="86" t="s">
        <v>14</v>
      </c>
      <c r="C10" s="27"/>
      <c r="D10" s="28"/>
      <c r="E10" s="28"/>
      <c r="F10" s="31">
        <f>'GL-Jan'!F346</f>
        <v>0</v>
      </c>
    </row>
    <row r="11" spans="1:6">
      <c r="A11" s="197"/>
      <c r="B11" s="198"/>
      <c r="C11" s="199"/>
      <c r="D11" s="200"/>
      <c r="E11" s="201"/>
      <c r="F11" s="167">
        <f>E11-D11+F10</f>
        <v>0</v>
      </c>
    </row>
    <row r="12" spans="1:6">
      <c r="A12" s="197"/>
      <c r="B12" s="198"/>
      <c r="C12" s="199"/>
      <c r="D12" s="200"/>
      <c r="E12" s="201"/>
      <c r="F12" s="167">
        <f>E12-D12+F11</f>
        <v>0</v>
      </c>
    </row>
    <row r="13" spans="1:6">
      <c r="A13" s="197"/>
      <c r="B13" s="198"/>
      <c r="C13" s="199"/>
      <c r="D13" s="200"/>
      <c r="E13" s="201"/>
      <c r="F13" s="167">
        <f>E13-D13+F12</f>
        <v>0</v>
      </c>
    </row>
    <row r="14" spans="1:6">
      <c r="A14" s="197"/>
      <c r="B14" s="202"/>
      <c r="C14" s="199"/>
      <c r="D14" s="200"/>
      <c r="E14" s="201"/>
      <c r="F14" s="167">
        <f>E14-D14+F13</f>
        <v>0</v>
      </c>
    </row>
    <row r="15" spans="1:6">
      <c r="A15" s="197"/>
      <c r="B15" s="203"/>
      <c r="C15" s="199"/>
      <c r="D15" s="200"/>
      <c r="E15" s="201"/>
      <c r="F15" s="167">
        <f>E15-D15+F14</f>
        <v>0</v>
      </c>
    </row>
    <row r="16" spans="1:6" ht="14.25">
      <c r="A16" s="35"/>
      <c r="B16" s="36" t="s">
        <v>15</v>
      </c>
      <c r="C16" s="37"/>
      <c r="D16" s="168">
        <f>SUM(D11:D15)</f>
        <v>0</v>
      </c>
      <c r="E16" s="169">
        <f>SUM(E11:E15)</f>
        <v>0</v>
      </c>
      <c r="F16" s="170"/>
    </row>
    <row r="17" spans="1:6">
      <c r="A17" s="87"/>
      <c r="B17" s="34"/>
      <c r="C17" s="8"/>
      <c r="D17" s="171"/>
      <c r="E17" s="172"/>
      <c r="F17" s="172"/>
    </row>
    <row r="18" spans="1:6">
      <c r="A18" s="87"/>
      <c r="B18" s="34"/>
      <c r="C18" s="8"/>
      <c r="D18" s="171"/>
      <c r="E18" s="172"/>
      <c r="F18" s="172"/>
    </row>
    <row r="19" spans="1:6" ht="18" customHeight="1">
      <c r="A19" s="105">
        <f>'Chart of Accounts'!A7</f>
        <v>1002</v>
      </c>
      <c r="B19" s="105" t="str">
        <f>'Chart of Accounts'!B7</f>
        <v>ABC Missions Support</v>
      </c>
      <c r="C19" s="8"/>
      <c r="D19" s="173"/>
      <c r="E19" s="174"/>
      <c r="F19" s="175"/>
    </row>
    <row r="20" spans="1:6" ht="18" customHeight="1">
      <c r="A20" s="106"/>
      <c r="B20" s="86" t="s">
        <v>14</v>
      </c>
      <c r="C20" s="27"/>
      <c r="D20" s="176"/>
      <c r="E20" s="177"/>
      <c r="F20" s="178">
        <f>F15</f>
        <v>0</v>
      </c>
    </row>
    <row r="21" spans="1:6">
      <c r="A21" s="197"/>
      <c r="B21" s="203"/>
      <c r="C21" s="199"/>
      <c r="D21" s="200"/>
      <c r="E21" s="201"/>
      <c r="F21" s="167">
        <f>E21-D21+F20</f>
        <v>0</v>
      </c>
    </row>
    <row r="22" spans="1:6">
      <c r="A22" s="197"/>
      <c r="B22" s="203"/>
      <c r="C22" s="199"/>
      <c r="D22" s="200"/>
      <c r="E22" s="201"/>
      <c r="F22" s="167">
        <f>E22-D22+F21</f>
        <v>0</v>
      </c>
    </row>
    <row r="23" spans="1:6">
      <c r="A23" s="197"/>
      <c r="B23" s="203"/>
      <c r="C23" s="199"/>
      <c r="D23" s="200"/>
      <c r="E23" s="201"/>
      <c r="F23" s="167">
        <f>E23-D23+F22</f>
        <v>0</v>
      </c>
    </row>
    <row r="24" spans="1:6">
      <c r="A24" s="197"/>
      <c r="B24" s="203"/>
      <c r="C24" s="199"/>
      <c r="D24" s="200"/>
      <c r="E24" s="201"/>
      <c r="F24" s="167">
        <f>E24-D24+F23</f>
        <v>0</v>
      </c>
    </row>
    <row r="25" spans="1:6">
      <c r="A25" s="107"/>
      <c r="B25" s="36" t="s">
        <v>15</v>
      </c>
      <c r="C25" s="37"/>
      <c r="D25" s="168">
        <f>SUM(D21:D24)</f>
        <v>0</v>
      </c>
      <c r="E25" s="169">
        <f>SUM(E21:E24)</f>
        <v>0</v>
      </c>
      <c r="F25" s="167"/>
    </row>
    <row r="26" spans="1:6" ht="15.75">
      <c r="A26" s="87"/>
      <c r="B26" s="38"/>
      <c r="C26" s="8"/>
      <c r="D26" s="171"/>
      <c r="E26" s="172"/>
      <c r="F26" s="175"/>
    </row>
    <row r="27" spans="1:6" ht="15.75">
      <c r="A27" s="87"/>
      <c r="B27" s="38"/>
      <c r="C27" s="8"/>
      <c r="D27" s="171"/>
      <c r="E27" s="172"/>
      <c r="F27" s="175"/>
    </row>
    <row r="28" spans="1:6" ht="18" customHeight="1">
      <c r="A28" s="105">
        <f>'Chart of Accounts'!A8</f>
        <v>1003</v>
      </c>
      <c r="B28" s="105" t="str">
        <f>'Chart of Accounts'!B8</f>
        <v>XYZ Missions Support</v>
      </c>
      <c r="C28" s="8"/>
      <c r="D28" s="173"/>
      <c r="E28" s="174"/>
      <c r="F28" s="175"/>
    </row>
    <row r="29" spans="1:6" ht="18" customHeight="1">
      <c r="A29" s="106"/>
      <c r="B29" s="86" t="s">
        <v>14</v>
      </c>
      <c r="C29" s="27"/>
      <c r="D29" s="176"/>
      <c r="E29" s="177"/>
      <c r="F29" s="178">
        <f>F24</f>
        <v>0</v>
      </c>
    </row>
    <row r="30" spans="1:6">
      <c r="A30" s="197"/>
      <c r="B30" s="203"/>
      <c r="C30" s="199"/>
      <c r="D30" s="200"/>
      <c r="E30" s="201"/>
      <c r="F30" s="167">
        <f>E30-D30+F29</f>
        <v>0</v>
      </c>
    </row>
    <row r="31" spans="1:6">
      <c r="A31" s="197"/>
      <c r="B31" s="203"/>
      <c r="C31" s="199"/>
      <c r="D31" s="200"/>
      <c r="E31" s="201"/>
      <c r="F31" s="167">
        <f>E31-D31+F30</f>
        <v>0</v>
      </c>
    </row>
    <row r="32" spans="1:6">
      <c r="A32" s="197"/>
      <c r="B32" s="203"/>
      <c r="C32" s="199"/>
      <c r="D32" s="200"/>
      <c r="E32" s="201"/>
      <c r="F32" s="167">
        <f>E32-D32+F31</f>
        <v>0</v>
      </c>
    </row>
    <row r="33" spans="1:7">
      <c r="A33" s="197"/>
      <c r="B33" s="203"/>
      <c r="C33" s="199"/>
      <c r="D33" s="200"/>
      <c r="E33" s="201"/>
      <c r="F33" s="167">
        <f>E33-D33+F32</f>
        <v>0</v>
      </c>
    </row>
    <row r="34" spans="1:7">
      <c r="A34" s="107"/>
      <c r="B34" s="36" t="s">
        <v>15</v>
      </c>
      <c r="C34" s="37"/>
      <c r="D34" s="168">
        <f>SUM(D30:D33)</f>
        <v>0</v>
      </c>
      <c r="E34" s="169">
        <f>SUM(E30:E33)</f>
        <v>0</v>
      </c>
      <c r="F34" s="167"/>
    </row>
    <row r="35" spans="1:7" s="1" customFormat="1" ht="15.75">
      <c r="A35" s="87"/>
      <c r="B35" s="38"/>
      <c r="C35" s="8"/>
      <c r="D35" s="171"/>
      <c r="E35" s="172"/>
      <c r="F35" s="172"/>
      <c r="G35" s="4"/>
    </row>
    <row r="36" spans="1:7" s="1" customFormat="1" ht="15.75">
      <c r="A36" s="87"/>
      <c r="B36" s="38"/>
      <c r="C36" s="8"/>
      <c r="D36" s="171"/>
      <c r="E36" s="172"/>
      <c r="F36" s="172"/>
      <c r="G36" s="4"/>
    </row>
    <row r="37" spans="1:7" ht="18" customHeight="1">
      <c r="A37" s="105">
        <f>'Chart of Accounts'!A9</f>
        <v>1004</v>
      </c>
      <c r="B37" s="105" t="str">
        <f>'Chart of Accounts'!B9</f>
        <v>TLC  Support</v>
      </c>
      <c r="C37" s="8"/>
      <c r="D37" s="173"/>
      <c r="E37" s="174"/>
      <c r="F37" s="175"/>
    </row>
    <row r="38" spans="1:7" ht="14.25">
      <c r="A38" s="108"/>
      <c r="B38" s="86" t="s">
        <v>14</v>
      </c>
      <c r="C38" s="27"/>
      <c r="D38" s="176"/>
      <c r="E38" s="177"/>
      <c r="F38" s="178">
        <f>F33</f>
        <v>0</v>
      </c>
    </row>
    <row r="39" spans="1:7">
      <c r="A39" s="197"/>
      <c r="B39" s="203"/>
      <c r="C39" s="199"/>
      <c r="D39" s="200"/>
      <c r="E39" s="201"/>
      <c r="F39" s="167">
        <f>E39-D39+F38</f>
        <v>0</v>
      </c>
    </row>
    <row r="40" spans="1:7">
      <c r="A40" s="197"/>
      <c r="B40" s="203"/>
      <c r="C40" s="199"/>
      <c r="D40" s="200"/>
      <c r="E40" s="201"/>
      <c r="F40" s="167">
        <f>E40-D40+F39</f>
        <v>0</v>
      </c>
    </row>
    <row r="41" spans="1:7">
      <c r="A41" s="197"/>
      <c r="B41" s="203"/>
      <c r="C41" s="199"/>
      <c r="D41" s="200"/>
      <c r="E41" s="201"/>
      <c r="F41" s="167">
        <f>E41-D41+F40</f>
        <v>0</v>
      </c>
    </row>
    <row r="42" spans="1:7">
      <c r="A42" s="197"/>
      <c r="B42" s="203"/>
      <c r="C42" s="199"/>
      <c r="D42" s="200"/>
      <c r="E42" s="201"/>
      <c r="F42" s="167">
        <f>E42-D42+F41</f>
        <v>0</v>
      </c>
    </row>
    <row r="43" spans="1:7">
      <c r="A43" s="107"/>
      <c r="B43" s="36" t="s">
        <v>15</v>
      </c>
      <c r="C43" s="37"/>
      <c r="D43" s="168">
        <f>SUM(D39:D42)</f>
        <v>0</v>
      </c>
      <c r="E43" s="169">
        <f>SUM(E39:E42)</f>
        <v>0</v>
      </c>
      <c r="F43" s="167"/>
    </row>
    <row r="44" spans="1:7" s="1" customFormat="1" ht="15.75">
      <c r="A44" s="87"/>
      <c r="B44" s="38"/>
      <c r="C44" s="8"/>
      <c r="D44" s="171"/>
      <c r="E44" s="172"/>
      <c r="F44" s="172"/>
      <c r="G44" s="4"/>
    </row>
    <row r="45" spans="1:7" s="1" customFormat="1" ht="15.75">
      <c r="A45" s="87"/>
      <c r="B45" s="38"/>
      <c r="C45" s="8"/>
      <c r="D45" s="171"/>
      <c r="E45" s="172"/>
      <c r="F45" s="172"/>
      <c r="G45" s="4"/>
    </row>
    <row r="46" spans="1:7" ht="18" customHeight="1">
      <c r="A46" s="105">
        <f>'Chart of Accounts'!A10</f>
        <v>1005</v>
      </c>
      <c r="B46" s="105" t="str">
        <f>'Chart of Accounts'!B10</f>
        <v>MMM Support</v>
      </c>
      <c r="C46" s="8"/>
      <c r="D46" s="171"/>
      <c r="E46" s="172"/>
      <c r="F46" s="175"/>
    </row>
    <row r="47" spans="1:7" ht="18" customHeight="1">
      <c r="A47" s="106"/>
      <c r="B47" s="86" t="s">
        <v>14</v>
      </c>
      <c r="C47" s="27"/>
      <c r="D47" s="176"/>
      <c r="E47" s="177"/>
      <c r="F47" s="178">
        <f>F42</f>
        <v>0</v>
      </c>
    </row>
    <row r="48" spans="1:7" ht="12.75" customHeight="1">
      <c r="A48" s="197"/>
      <c r="B48" s="203"/>
      <c r="C48" s="199"/>
      <c r="D48" s="200"/>
      <c r="E48" s="204"/>
      <c r="F48" s="167">
        <f>E48-D48+F47</f>
        <v>0</v>
      </c>
    </row>
    <row r="49" spans="1:7" ht="12.75" customHeight="1">
      <c r="A49" s="197"/>
      <c r="B49" s="203"/>
      <c r="C49" s="199"/>
      <c r="D49" s="200"/>
      <c r="E49" s="204"/>
      <c r="F49" s="167">
        <f>E49-D49+F48</f>
        <v>0</v>
      </c>
    </row>
    <row r="50" spans="1:7" ht="12.75" customHeight="1">
      <c r="A50" s="197"/>
      <c r="B50" s="203"/>
      <c r="C50" s="199"/>
      <c r="D50" s="200"/>
      <c r="E50" s="201"/>
      <c r="F50" s="167">
        <f>E50-D50+F49</f>
        <v>0</v>
      </c>
    </row>
    <row r="51" spans="1:7">
      <c r="A51" s="197"/>
      <c r="B51" s="203"/>
      <c r="C51" s="199"/>
      <c r="D51" s="200"/>
      <c r="E51" s="201"/>
      <c r="F51" s="167">
        <f>E51-D51+F50</f>
        <v>0</v>
      </c>
    </row>
    <row r="52" spans="1:7">
      <c r="A52" s="92"/>
      <c r="B52" s="36" t="s">
        <v>15</v>
      </c>
      <c r="C52" s="37"/>
      <c r="D52" s="168">
        <f>SUM(D48:D51)</f>
        <v>0</v>
      </c>
      <c r="E52" s="169">
        <f>SUM(E48:E51)</f>
        <v>0</v>
      </c>
      <c r="F52" s="167"/>
    </row>
    <row r="53" spans="1:7" s="1" customFormat="1" ht="15.75">
      <c r="A53" s="87"/>
      <c r="B53" s="38"/>
      <c r="C53" s="8"/>
      <c r="D53" s="171"/>
      <c r="E53" s="172"/>
      <c r="F53" s="172"/>
      <c r="G53" s="4"/>
    </row>
    <row r="54" spans="1:7" s="1" customFormat="1" ht="15.75">
      <c r="A54" s="87"/>
      <c r="B54" s="38"/>
      <c r="C54" s="8"/>
      <c r="D54" s="171"/>
      <c r="E54" s="172"/>
      <c r="F54" s="172"/>
      <c r="G54" s="4"/>
    </row>
    <row r="55" spans="1:7" ht="18" customHeight="1">
      <c r="A55" s="105">
        <f>'Chart of Accounts'!A11</f>
        <v>1006</v>
      </c>
      <c r="B55" s="105" t="str">
        <f>'Chart of Accounts'!B11</f>
        <v>Fundraising</v>
      </c>
      <c r="C55" s="8"/>
      <c r="D55" s="171"/>
      <c r="E55" s="172"/>
      <c r="F55" s="175"/>
    </row>
    <row r="56" spans="1:7" ht="18" customHeight="1">
      <c r="A56" s="106"/>
      <c r="B56" s="86" t="s">
        <v>14</v>
      </c>
      <c r="C56" s="27"/>
      <c r="D56" s="176"/>
      <c r="E56" s="177"/>
      <c r="F56" s="178">
        <f>F51</f>
        <v>0</v>
      </c>
    </row>
    <row r="57" spans="1:7" ht="12.75" customHeight="1">
      <c r="A57" s="197"/>
      <c r="B57" s="203"/>
      <c r="C57" s="199"/>
      <c r="D57" s="200"/>
      <c r="E57" s="204"/>
      <c r="F57" s="167">
        <f>E57-D57+F56</f>
        <v>0</v>
      </c>
    </row>
    <row r="58" spans="1:7" ht="12.75" customHeight="1">
      <c r="A58" s="197"/>
      <c r="B58" s="203"/>
      <c r="C58" s="199"/>
      <c r="D58" s="200"/>
      <c r="E58" s="204"/>
      <c r="F58" s="167">
        <f>E58-D58+F57</f>
        <v>0</v>
      </c>
    </row>
    <row r="59" spans="1:7">
      <c r="A59" s="197"/>
      <c r="B59" s="203"/>
      <c r="C59" s="199"/>
      <c r="D59" s="200"/>
      <c r="E59" s="201"/>
      <c r="F59" s="167">
        <f>E59-D59+F58</f>
        <v>0</v>
      </c>
    </row>
    <row r="60" spans="1:7">
      <c r="A60" s="197"/>
      <c r="B60" s="203"/>
      <c r="C60" s="199"/>
      <c r="D60" s="200"/>
      <c r="E60" s="201"/>
      <c r="F60" s="167">
        <f>E60-D60+F59</f>
        <v>0</v>
      </c>
    </row>
    <row r="61" spans="1:7">
      <c r="A61" s="107"/>
      <c r="B61" s="36" t="s">
        <v>15</v>
      </c>
      <c r="C61" s="37"/>
      <c r="D61" s="168">
        <f>SUM(D57:D60)</f>
        <v>0</v>
      </c>
      <c r="E61" s="169">
        <f>SUM(E57:E60)</f>
        <v>0</v>
      </c>
      <c r="F61" s="167"/>
    </row>
    <row r="62" spans="1:7" s="1" customFormat="1" ht="15.75">
      <c r="A62" s="87"/>
      <c r="B62" s="38"/>
      <c r="C62" s="8"/>
      <c r="D62" s="171"/>
      <c r="E62" s="172"/>
      <c r="F62" s="172"/>
      <c r="G62" s="4"/>
    </row>
    <row r="63" spans="1:7" s="1" customFormat="1" ht="15.75">
      <c r="A63" s="87"/>
      <c r="B63" s="38"/>
      <c r="C63" s="8"/>
      <c r="D63" s="171"/>
      <c r="E63" s="172"/>
      <c r="F63" s="172"/>
      <c r="G63" s="4"/>
    </row>
    <row r="64" spans="1:7" ht="18" customHeight="1">
      <c r="A64" s="105">
        <f>'Chart of Accounts'!A12</f>
        <v>1007</v>
      </c>
      <c r="B64" s="105" t="str">
        <f>'Chart of Accounts'!B12</f>
        <v>Additional Support</v>
      </c>
      <c r="C64" s="8"/>
      <c r="D64" s="171"/>
      <c r="E64" s="172"/>
      <c r="F64" s="175"/>
    </row>
    <row r="65" spans="1:7" s="1" customFormat="1" ht="18" customHeight="1">
      <c r="A65" s="106"/>
      <c r="B65" s="86" t="s">
        <v>14</v>
      </c>
      <c r="C65" s="27"/>
      <c r="D65" s="176"/>
      <c r="E65" s="177"/>
      <c r="F65" s="178">
        <f>F60</f>
        <v>0</v>
      </c>
      <c r="G65" s="4"/>
    </row>
    <row r="66" spans="1:7" s="1" customFormat="1" ht="12.75" customHeight="1">
      <c r="A66" s="197"/>
      <c r="B66" s="203"/>
      <c r="C66" s="199"/>
      <c r="D66" s="200"/>
      <c r="E66" s="204"/>
      <c r="F66" s="167">
        <f>E66-D66+F65</f>
        <v>0</v>
      </c>
      <c r="G66" s="4"/>
    </row>
    <row r="67" spans="1:7" s="1" customFormat="1" ht="12.75" customHeight="1">
      <c r="A67" s="197"/>
      <c r="B67" s="203"/>
      <c r="C67" s="199"/>
      <c r="D67" s="200"/>
      <c r="E67" s="204"/>
      <c r="F67" s="167">
        <f>E67-D67+F66</f>
        <v>0</v>
      </c>
      <c r="G67" s="4"/>
    </row>
    <row r="68" spans="1:7">
      <c r="A68" s="197"/>
      <c r="B68" s="203"/>
      <c r="C68" s="199"/>
      <c r="D68" s="200"/>
      <c r="E68" s="201"/>
      <c r="F68" s="167">
        <f>E68-D68+F67</f>
        <v>0</v>
      </c>
    </row>
    <row r="69" spans="1:7">
      <c r="A69" s="197"/>
      <c r="B69" s="203"/>
      <c r="C69" s="199"/>
      <c r="D69" s="200"/>
      <c r="E69" s="201"/>
      <c r="F69" s="167">
        <f>E69-D69+F68</f>
        <v>0</v>
      </c>
    </row>
    <row r="70" spans="1:7">
      <c r="A70" s="107"/>
      <c r="B70" s="36" t="s">
        <v>15</v>
      </c>
      <c r="C70" s="37"/>
      <c r="D70" s="168">
        <f>SUM(D66:D69)</f>
        <v>0</v>
      </c>
      <c r="E70" s="169">
        <f>SUM(E66:E69)</f>
        <v>0</v>
      </c>
      <c r="F70" s="167"/>
    </row>
    <row r="71" spans="1:7" s="1" customFormat="1" ht="15.75">
      <c r="A71" s="87"/>
      <c r="B71" s="38"/>
      <c r="C71" s="32"/>
      <c r="D71" s="171"/>
      <c r="E71" s="172"/>
      <c r="F71" s="172"/>
      <c r="G71" s="4"/>
    </row>
    <row r="72" spans="1:7" s="1" customFormat="1" ht="15.75">
      <c r="A72" s="87"/>
      <c r="B72" s="38"/>
      <c r="C72" s="32"/>
      <c r="D72" s="171"/>
      <c r="E72" s="172"/>
      <c r="F72" s="172"/>
      <c r="G72" s="4"/>
    </row>
    <row r="73" spans="1:7" ht="18" customHeight="1">
      <c r="A73" s="105">
        <f>'Chart of Accounts'!A13</f>
        <v>1008</v>
      </c>
      <c r="B73" s="105" t="str">
        <f>'Chart of Accounts'!B13</f>
        <v>Designated Gifts for Vans</v>
      </c>
      <c r="C73" s="8"/>
      <c r="D73" s="171"/>
      <c r="E73" s="172"/>
      <c r="F73" s="175"/>
    </row>
    <row r="74" spans="1:7" s="1" customFormat="1" ht="18" customHeight="1">
      <c r="A74" s="106"/>
      <c r="B74" s="86" t="s">
        <v>14</v>
      </c>
      <c r="C74" s="27"/>
      <c r="D74" s="176"/>
      <c r="E74" s="177"/>
      <c r="F74" s="178">
        <f>F69</f>
        <v>0</v>
      </c>
      <c r="G74" s="4"/>
    </row>
    <row r="75" spans="1:7" s="1" customFormat="1" ht="12.75" customHeight="1">
      <c r="A75" s="197"/>
      <c r="B75" s="203"/>
      <c r="C75" s="199"/>
      <c r="D75" s="200"/>
      <c r="E75" s="204"/>
      <c r="F75" s="167">
        <f>E75-D75+F74</f>
        <v>0</v>
      </c>
      <c r="G75" s="4"/>
    </row>
    <row r="76" spans="1:7" s="1" customFormat="1" ht="12.75" customHeight="1">
      <c r="A76" s="197"/>
      <c r="B76" s="203"/>
      <c r="C76" s="199"/>
      <c r="D76" s="200"/>
      <c r="E76" s="204"/>
      <c r="F76" s="167">
        <f>E76-D76+F75</f>
        <v>0</v>
      </c>
      <c r="G76" s="4"/>
    </row>
    <row r="77" spans="1:7">
      <c r="A77" s="197"/>
      <c r="B77" s="203"/>
      <c r="C77" s="199"/>
      <c r="D77" s="200"/>
      <c r="E77" s="201"/>
      <c r="F77" s="167">
        <f>E77-D77+F76</f>
        <v>0</v>
      </c>
    </row>
    <row r="78" spans="1:7">
      <c r="A78" s="197"/>
      <c r="B78" s="203"/>
      <c r="C78" s="199"/>
      <c r="D78" s="200"/>
      <c r="E78" s="201"/>
      <c r="F78" s="167">
        <f>E78-D78+F77</f>
        <v>0</v>
      </c>
    </row>
    <row r="79" spans="1:7">
      <c r="A79" s="107"/>
      <c r="B79" s="36" t="s">
        <v>15</v>
      </c>
      <c r="C79" s="37"/>
      <c r="D79" s="168">
        <f>SUM(D75:D78)</f>
        <v>0</v>
      </c>
      <c r="E79" s="169">
        <f>SUM(E75:E78)</f>
        <v>0</v>
      </c>
      <c r="F79" s="167"/>
    </row>
    <row r="80" spans="1:7" s="1" customFormat="1" ht="15.75">
      <c r="A80" s="87"/>
      <c r="B80" s="38"/>
      <c r="C80" s="32"/>
      <c r="D80" s="171"/>
      <c r="E80" s="172"/>
      <c r="F80" s="172"/>
      <c r="G80" s="4"/>
    </row>
    <row r="81" spans="1:7" s="1" customFormat="1" ht="15.75">
      <c r="A81" s="102"/>
      <c r="B81" s="38"/>
      <c r="C81" s="32"/>
      <c r="D81" s="171"/>
      <c r="E81" s="172"/>
      <c r="F81" s="172"/>
      <c r="G81" s="4"/>
    </row>
    <row r="82" spans="1:7" s="1" customFormat="1" ht="15.75">
      <c r="A82" s="105">
        <f>'Chart of Accounts'!A14</f>
        <v>1009</v>
      </c>
      <c r="B82" s="105" t="str">
        <f>'Chart of Accounts'!B14</f>
        <v>Unassigned</v>
      </c>
      <c r="C82" s="8"/>
      <c r="D82" s="171"/>
      <c r="E82" s="172"/>
      <c r="F82" s="175"/>
      <c r="G82" s="4"/>
    </row>
    <row r="83" spans="1:7" s="1" customFormat="1">
      <c r="A83" s="106"/>
      <c r="B83" s="86" t="s">
        <v>14</v>
      </c>
      <c r="C83" s="27"/>
      <c r="D83" s="176"/>
      <c r="E83" s="177"/>
      <c r="F83" s="178">
        <f>F78</f>
        <v>0</v>
      </c>
      <c r="G83" s="4"/>
    </row>
    <row r="84" spans="1:7" s="1" customFormat="1" ht="12.75" customHeight="1">
      <c r="A84" s="197"/>
      <c r="B84" s="203"/>
      <c r="C84" s="199"/>
      <c r="D84" s="200"/>
      <c r="E84" s="204"/>
      <c r="F84" s="167">
        <f>E84-D84+F83</f>
        <v>0</v>
      </c>
      <c r="G84" s="4"/>
    </row>
    <row r="85" spans="1:7" s="1" customFormat="1" ht="12.75" customHeight="1">
      <c r="A85" s="197"/>
      <c r="B85" s="203"/>
      <c r="C85" s="199"/>
      <c r="D85" s="200"/>
      <c r="E85" s="204"/>
      <c r="F85" s="167">
        <f>E85-D85+F84</f>
        <v>0</v>
      </c>
      <c r="G85" s="4"/>
    </row>
    <row r="86" spans="1:7" s="1" customFormat="1">
      <c r="A86" s="197"/>
      <c r="B86" s="203"/>
      <c r="C86" s="199"/>
      <c r="D86" s="200"/>
      <c r="E86" s="201"/>
      <c r="F86" s="167">
        <f>E86-D86+F85</f>
        <v>0</v>
      </c>
      <c r="G86" s="4"/>
    </row>
    <row r="87" spans="1:7" s="1" customFormat="1">
      <c r="A87" s="197"/>
      <c r="B87" s="203"/>
      <c r="C87" s="199"/>
      <c r="D87" s="200"/>
      <c r="E87" s="201"/>
      <c r="F87" s="167">
        <f>E87-D87+F86</f>
        <v>0</v>
      </c>
      <c r="G87" s="4"/>
    </row>
    <row r="88" spans="1:7" s="1" customFormat="1">
      <c r="A88" s="45"/>
      <c r="B88" s="36" t="s">
        <v>15</v>
      </c>
      <c r="C88" s="37"/>
      <c r="D88" s="168">
        <f>SUM(D84:D87)</f>
        <v>0</v>
      </c>
      <c r="E88" s="169">
        <f>SUM(E84:E87)</f>
        <v>0</v>
      </c>
      <c r="F88" s="167"/>
      <c r="G88" s="4"/>
    </row>
    <row r="89" spans="1:7" s="1" customFormat="1" ht="15.75">
      <c r="A89" s="87"/>
      <c r="B89" s="38"/>
      <c r="C89" s="32"/>
      <c r="D89" s="171"/>
      <c r="E89" s="172"/>
      <c r="F89" s="172"/>
      <c r="G89" s="4"/>
    </row>
    <row r="90" spans="1:7" s="1" customFormat="1" ht="15.75">
      <c r="A90" s="87"/>
      <c r="B90" s="38"/>
      <c r="C90" s="32"/>
      <c r="D90" s="171"/>
      <c r="E90" s="172"/>
      <c r="F90" s="172"/>
      <c r="G90" s="4"/>
    </row>
    <row r="91" spans="1:7" s="1" customFormat="1" ht="15.75">
      <c r="A91" s="104">
        <f>'Chart of Accounts'!A18</f>
        <v>2001</v>
      </c>
      <c r="B91" s="104" t="str">
        <f>'Chart of Accounts'!B18</f>
        <v>Pastor Salary</v>
      </c>
      <c r="C91" s="8"/>
      <c r="D91" s="171"/>
      <c r="E91" s="172"/>
      <c r="F91" s="175"/>
      <c r="G91" s="4"/>
    </row>
    <row r="92" spans="1:7" s="1" customFormat="1">
      <c r="A92" s="89"/>
      <c r="B92" s="86" t="s">
        <v>14</v>
      </c>
      <c r="C92" s="27"/>
      <c r="D92" s="176"/>
      <c r="E92" s="177"/>
      <c r="F92" s="178">
        <f>F87</f>
        <v>0</v>
      </c>
      <c r="G92" s="4"/>
    </row>
    <row r="93" spans="1:7" s="1" customFormat="1" ht="12.75" customHeight="1">
      <c r="A93" s="205"/>
      <c r="B93" s="206"/>
      <c r="C93" s="199"/>
      <c r="D93" s="200"/>
      <c r="E93" s="204"/>
      <c r="F93" s="167">
        <f>E93-D93+F92</f>
        <v>0</v>
      </c>
      <c r="G93" s="4"/>
    </row>
    <row r="94" spans="1:7" s="1" customFormat="1" ht="12.75" customHeight="1">
      <c r="A94" s="205"/>
      <c r="B94" s="203"/>
      <c r="C94" s="199"/>
      <c r="D94" s="200"/>
      <c r="E94" s="204"/>
      <c r="F94" s="167">
        <f>E94-D94+F93</f>
        <v>0</v>
      </c>
      <c r="G94" s="4"/>
    </row>
    <row r="95" spans="1:7" s="1" customFormat="1">
      <c r="A95" s="205"/>
      <c r="B95" s="203"/>
      <c r="C95" s="199"/>
      <c r="D95" s="200"/>
      <c r="E95" s="201"/>
      <c r="F95" s="167">
        <f>E95-D95+F94</f>
        <v>0</v>
      </c>
      <c r="G95" s="4"/>
    </row>
    <row r="96" spans="1:7" s="1" customFormat="1">
      <c r="A96" s="205"/>
      <c r="B96" s="203"/>
      <c r="C96" s="199"/>
      <c r="D96" s="200"/>
      <c r="E96" s="201"/>
      <c r="F96" s="167">
        <f>E96-D96+F95</f>
        <v>0</v>
      </c>
      <c r="G96" s="4"/>
    </row>
    <row r="97" spans="1:7" s="1" customFormat="1">
      <c r="A97" s="42"/>
      <c r="B97" s="36" t="s">
        <v>15</v>
      </c>
      <c r="C97" s="37"/>
      <c r="D97" s="168">
        <f>SUM(D93:D96)</f>
        <v>0</v>
      </c>
      <c r="E97" s="169">
        <f>SUM(E93:E96)</f>
        <v>0</v>
      </c>
      <c r="F97" s="167"/>
      <c r="G97" s="4"/>
    </row>
    <row r="98" spans="1:7" s="1" customFormat="1" ht="15.75">
      <c r="A98" s="87"/>
      <c r="B98" s="38"/>
      <c r="C98" s="32"/>
      <c r="D98" s="171"/>
      <c r="E98" s="172"/>
      <c r="F98" s="172"/>
      <c r="G98" s="4"/>
    </row>
    <row r="99" spans="1:7" s="1" customFormat="1" ht="15.75">
      <c r="A99" s="87"/>
      <c r="B99" s="38"/>
      <c r="C99" s="32"/>
      <c r="D99" s="171"/>
      <c r="E99" s="172"/>
      <c r="F99" s="172"/>
      <c r="G99" s="4"/>
    </row>
    <row r="100" spans="1:7" ht="18" customHeight="1">
      <c r="A100" s="104">
        <f>'Chart of Accounts'!A19</f>
        <v>2002</v>
      </c>
      <c r="B100" s="104" t="str">
        <f>'Chart of Accounts'!B19</f>
        <v>Pastor Housing</v>
      </c>
      <c r="C100" s="8"/>
      <c r="D100" s="171"/>
      <c r="E100" s="172"/>
      <c r="F100" s="175"/>
    </row>
    <row r="101" spans="1:7" s="1" customFormat="1" ht="18" customHeight="1">
      <c r="A101" s="89"/>
      <c r="B101" s="86" t="s">
        <v>14</v>
      </c>
      <c r="C101" s="27"/>
      <c r="D101" s="176"/>
      <c r="E101" s="177"/>
      <c r="F101" s="178">
        <f>F96</f>
        <v>0</v>
      </c>
      <c r="G101" s="4"/>
    </row>
    <row r="102" spans="1:7" s="1" customFormat="1" ht="12.75" customHeight="1">
      <c r="A102" s="205"/>
      <c r="B102" s="203"/>
      <c r="C102" s="199"/>
      <c r="D102" s="200"/>
      <c r="E102" s="204"/>
      <c r="F102" s="167">
        <f>E102-D102+F101</f>
        <v>0</v>
      </c>
      <c r="G102" s="4"/>
    </row>
    <row r="103" spans="1:7" s="1" customFormat="1" ht="12.75" customHeight="1">
      <c r="A103" s="205"/>
      <c r="B103" s="203"/>
      <c r="C103" s="199"/>
      <c r="D103" s="200"/>
      <c r="E103" s="204"/>
      <c r="F103" s="167">
        <f>E103-D103+F102</f>
        <v>0</v>
      </c>
      <c r="G103" s="4"/>
    </row>
    <row r="104" spans="1:7">
      <c r="A104" s="205"/>
      <c r="B104" s="203"/>
      <c r="C104" s="199"/>
      <c r="D104" s="200"/>
      <c r="E104" s="201"/>
      <c r="F104" s="167">
        <f>E104-D104+F103</f>
        <v>0</v>
      </c>
    </row>
    <row r="105" spans="1:7">
      <c r="A105" s="205"/>
      <c r="B105" s="203"/>
      <c r="C105" s="199"/>
      <c r="D105" s="200"/>
      <c r="E105" s="201"/>
      <c r="F105" s="167">
        <f>E105-D105+F104</f>
        <v>0</v>
      </c>
    </row>
    <row r="106" spans="1:7" s="13" customFormat="1">
      <c r="A106" s="42"/>
      <c r="B106" s="36" t="s">
        <v>15</v>
      </c>
      <c r="C106" s="37"/>
      <c r="D106" s="168">
        <f>SUM(D102:D105)</f>
        <v>0</v>
      </c>
      <c r="E106" s="169">
        <f>SUM(E102:E105)</f>
        <v>0</v>
      </c>
      <c r="F106" s="167"/>
      <c r="G106" s="3"/>
    </row>
    <row r="107" spans="1:7" s="40" customFormat="1" ht="15.75">
      <c r="A107" s="87"/>
      <c r="B107" s="38"/>
      <c r="C107" s="32"/>
      <c r="D107" s="171"/>
      <c r="E107" s="172"/>
      <c r="F107" s="172"/>
      <c r="G107" s="39"/>
    </row>
    <row r="108" spans="1:7" s="40" customFormat="1" ht="15.75">
      <c r="A108" s="87"/>
      <c r="B108" s="38"/>
      <c r="C108" s="32"/>
      <c r="D108" s="171"/>
      <c r="E108" s="172"/>
      <c r="F108" s="172"/>
      <c r="G108" s="39"/>
    </row>
    <row r="109" spans="1:7" s="40" customFormat="1" ht="15.75">
      <c r="A109" s="104">
        <f>'Chart of Accounts'!A20</f>
        <v>2003</v>
      </c>
      <c r="B109" s="104" t="str">
        <f>'Chart of Accounts'!B20</f>
        <v>Health Insurance</v>
      </c>
      <c r="C109" s="8"/>
      <c r="D109" s="171"/>
      <c r="E109" s="172"/>
      <c r="F109" s="175"/>
      <c r="G109" s="39"/>
    </row>
    <row r="110" spans="1:7" s="40" customFormat="1">
      <c r="A110" s="89"/>
      <c r="B110" s="86" t="s">
        <v>14</v>
      </c>
      <c r="C110" s="27"/>
      <c r="D110" s="176"/>
      <c r="E110" s="177"/>
      <c r="F110" s="178">
        <f>F105</f>
        <v>0</v>
      </c>
      <c r="G110" s="39"/>
    </row>
    <row r="111" spans="1:7" s="40" customFormat="1">
      <c r="A111" s="205"/>
      <c r="B111" s="203"/>
      <c r="C111" s="199"/>
      <c r="D111" s="200"/>
      <c r="E111" s="204"/>
      <c r="F111" s="167">
        <f>E111-D111+F110</f>
        <v>0</v>
      </c>
      <c r="G111" s="39"/>
    </row>
    <row r="112" spans="1:7" s="40" customFormat="1">
      <c r="A112" s="205"/>
      <c r="B112" s="203"/>
      <c r="C112" s="199"/>
      <c r="D112" s="200"/>
      <c r="E112" s="204"/>
      <c r="F112" s="167">
        <f>E112-D112+F111</f>
        <v>0</v>
      </c>
      <c r="G112" s="39"/>
    </row>
    <row r="113" spans="1:7" s="40" customFormat="1">
      <c r="A113" s="205"/>
      <c r="B113" s="203"/>
      <c r="C113" s="199"/>
      <c r="D113" s="200"/>
      <c r="E113" s="201"/>
      <c r="F113" s="167">
        <f>E113-D113+F112</f>
        <v>0</v>
      </c>
      <c r="G113" s="39"/>
    </row>
    <row r="114" spans="1:7" s="40" customFormat="1">
      <c r="A114" s="205"/>
      <c r="B114" s="203"/>
      <c r="C114" s="199"/>
      <c r="D114" s="200"/>
      <c r="E114" s="201"/>
      <c r="F114" s="167">
        <f>E114-D114+F113</f>
        <v>0</v>
      </c>
      <c r="G114" s="39"/>
    </row>
    <row r="115" spans="1:7" s="40" customFormat="1">
      <c r="A115" s="42"/>
      <c r="B115" s="36" t="s">
        <v>15</v>
      </c>
      <c r="C115" s="37"/>
      <c r="D115" s="168">
        <f>SUM(D111:D114)</f>
        <v>0</v>
      </c>
      <c r="E115" s="169">
        <f>SUM(E111:E114)</f>
        <v>0</v>
      </c>
      <c r="F115" s="167"/>
      <c r="G115" s="39"/>
    </row>
    <row r="116" spans="1:7" s="40" customFormat="1" ht="15.75">
      <c r="A116" s="87"/>
      <c r="B116" s="38"/>
      <c r="C116" s="32"/>
      <c r="D116" s="171"/>
      <c r="E116" s="172"/>
      <c r="F116" s="172"/>
      <c r="G116" s="39"/>
    </row>
    <row r="117" spans="1:7" s="40" customFormat="1" ht="15.75">
      <c r="A117" s="87"/>
      <c r="B117" s="38"/>
      <c r="C117" s="32"/>
      <c r="D117" s="171"/>
      <c r="E117" s="172"/>
      <c r="F117" s="172"/>
      <c r="G117" s="39"/>
    </row>
    <row r="118" spans="1:7" s="40" customFormat="1" ht="15.75">
      <c r="A118" s="104">
        <f>'Chart of Accounts'!A21</f>
        <v>2004</v>
      </c>
      <c r="B118" s="104" t="str">
        <f>'Chart of Accounts'!B21</f>
        <v>Ministry Expenses</v>
      </c>
      <c r="C118" s="8"/>
      <c r="D118" s="171"/>
      <c r="E118" s="172"/>
      <c r="F118" s="175"/>
      <c r="G118" s="39"/>
    </row>
    <row r="119" spans="1:7" s="40" customFormat="1" ht="15.75">
      <c r="A119" s="104"/>
      <c r="B119" s="103" t="s">
        <v>14</v>
      </c>
      <c r="C119" s="27"/>
      <c r="D119" s="176"/>
      <c r="E119" s="177"/>
      <c r="F119" s="178">
        <f>F114</f>
        <v>0</v>
      </c>
      <c r="G119" s="39"/>
    </row>
    <row r="120" spans="1:7" s="40" customFormat="1">
      <c r="A120" s="205"/>
      <c r="B120" s="203"/>
      <c r="C120" s="199"/>
      <c r="D120" s="200"/>
      <c r="E120" s="204"/>
      <c r="F120" s="167">
        <f>E120-D120+F119</f>
        <v>0</v>
      </c>
      <c r="G120" s="39"/>
    </row>
    <row r="121" spans="1:7" s="40" customFormat="1">
      <c r="A121" s="205"/>
      <c r="B121" s="203"/>
      <c r="C121" s="199"/>
      <c r="D121" s="200"/>
      <c r="E121" s="204"/>
      <c r="F121" s="167">
        <f>E121-D121+F120</f>
        <v>0</v>
      </c>
      <c r="G121" s="39"/>
    </row>
    <row r="122" spans="1:7" s="40" customFormat="1">
      <c r="A122" s="205"/>
      <c r="B122" s="203"/>
      <c r="C122" s="199"/>
      <c r="D122" s="200"/>
      <c r="E122" s="201"/>
      <c r="F122" s="167">
        <f>E122-D122+F121</f>
        <v>0</v>
      </c>
      <c r="G122" s="39"/>
    </row>
    <row r="123" spans="1:7" s="40" customFormat="1">
      <c r="A123" s="205"/>
      <c r="B123" s="203"/>
      <c r="C123" s="199"/>
      <c r="D123" s="200"/>
      <c r="E123" s="201"/>
      <c r="F123" s="167">
        <f>E123-D123+F122</f>
        <v>0</v>
      </c>
      <c r="G123" s="39"/>
    </row>
    <row r="124" spans="1:7" s="40" customFormat="1">
      <c r="A124" s="42"/>
      <c r="B124" s="36" t="s">
        <v>15</v>
      </c>
      <c r="C124" s="37"/>
      <c r="D124" s="168">
        <f>SUM(D120:D123)</f>
        <v>0</v>
      </c>
      <c r="E124" s="169">
        <f>SUM(E120:E123)</f>
        <v>0</v>
      </c>
      <c r="F124" s="167"/>
      <c r="G124" s="39"/>
    </row>
    <row r="125" spans="1:7" s="40" customFormat="1" ht="15.75">
      <c r="A125" s="87"/>
      <c r="B125" s="38"/>
      <c r="C125" s="32"/>
      <c r="D125" s="171"/>
      <c r="E125" s="172"/>
      <c r="F125" s="172"/>
      <c r="G125" s="39"/>
    </row>
    <row r="126" spans="1:7" s="40" customFormat="1" ht="15.75">
      <c r="A126" s="87"/>
      <c r="B126" s="38"/>
      <c r="C126" s="32"/>
      <c r="D126" s="171"/>
      <c r="E126" s="172"/>
      <c r="F126" s="172"/>
      <c r="G126" s="39"/>
    </row>
    <row r="127" spans="1:7" s="40" customFormat="1" ht="15.75">
      <c r="A127" s="104">
        <f>'Chart of Accounts'!A22</f>
        <v>2005</v>
      </c>
      <c r="B127" s="104" t="str">
        <f>'Chart of Accounts'!B22</f>
        <v>Music Staff</v>
      </c>
      <c r="C127" s="8"/>
      <c r="D127" s="171"/>
      <c r="E127" s="172"/>
      <c r="F127" s="175"/>
      <c r="G127" s="39"/>
    </row>
    <row r="128" spans="1:7" s="40" customFormat="1">
      <c r="A128" s="89"/>
      <c r="B128" s="86" t="s">
        <v>14</v>
      </c>
      <c r="C128" s="27"/>
      <c r="D128" s="176"/>
      <c r="E128" s="177"/>
      <c r="F128" s="178">
        <f>F123</f>
        <v>0</v>
      </c>
      <c r="G128" s="39"/>
    </row>
    <row r="129" spans="1:7" s="40" customFormat="1">
      <c r="A129" s="205"/>
      <c r="B129" s="203"/>
      <c r="C129" s="199"/>
      <c r="D129" s="200"/>
      <c r="E129" s="204"/>
      <c r="F129" s="167">
        <f>E129-D129+F128</f>
        <v>0</v>
      </c>
      <c r="G129" s="39"/>
    </row>
    <row r="130" spans="1:7" s="40" customFormat="1">
      <c r="A130" s="205"/>
      <c r="B130" s="203"/>
      <c r="C130" s="199"/>
      <c r="D130" s="200"/>
      <c r="E130" s="204"/>
      <c r="F130" s="167">
        <f>E130-D130+F129</f>
        <v>0</v>
      </c>
      <c r="G130" s="39"/>
    </row>
    <row r="131" spans="1:7" s="40" customFormat="1">
      <c r="A131" s="205"/>
      <c r="B131" s="203"/>
      <c r="C131" s="199"/>
      <c r="D131" s="200"/>
      <c r="E131" s="201"/>
      <c r="F131" s="167">
        <f>E131-D131+F130</f>
        <v>0</v>
      </c>
      <c r="G131" s="39"/>
    </row>
    <row r="132" spans="1:7" s="40" customFormat="1">
      <c r="A132" s="205"/>
      <c r="B132" s="203"/>
      <c r="C132" s="199"/>
      <c r="D132" s="200"/>
      <c r="E132" s="201"/>
      <c r="F132" s="167">
        <f>E132-D132+F131</f>
        <v>0</v>
      </c>
      <c r="G132" s="39"/>
    </row>
    <row r="133" spans="1:7" s="40" customFormat="1">
      <c r="A133" s="42"/>
      <c r="B133" s="36" t="s">
        <v>15</v>
      </c>
      <c r="C133" s="37"/>
      <c r="D133" s="168">
        <f>SUM(D129:D132)</f>
        <v>0</v>
      </c>
      <c r="E133" s="169">
        <f>SUM(E129:E132)</f>
        <v>0</v>
      </c>
      <c r="F133" s="167"/>
      <c r="G133" s="39"/>
    </row>
    <row r="134" spans="1:7" s="40" customFormat="1" ht="15.75">
      <c r="A134" s="87"/>
      <c r="B134" s="38"/>
      <c r="C134" s="32"/>
      <c r="D134" s="171"/>
      <c r="E134" s="172"/>
      <c r="F134" s="172"/>
      <c r="G134" s="39"/>
    </row>
    <row r="135" spans="1:7" s="40" customFormat="1" ht="15.75">
      <c r="A135" s="87"/>
      <c r="B135" s="38"/>
      <c r="C135" s="32"/>
      <c r="D135" s="171"/>
      <c r="E135" s="172"/>
      <c r="F135" s="172"/>
      <c r="G135" s="39"/>
    </row>
    <row r="136" spans="1:7" s="40" customFormat="1" ht="15.75">
      <c r="A136" s="104">
        <f>'Chart of Accounts'!A23</f>
        <v>2006</v>
      </c>
      <c r="B136" s="104" t="str">
        <f>'Chart of Accounts'!B23</f>
        <v>Music Materials</v>
      </c>
      <c r="C136" s="8"/>
      <c r="D136" s="171"/>
      <c r="E136" s="172"/>
      <c r="F136" s="175"/>
      <c r="G136" s="39"/>
    </row>
    <row r="137" spans="1:7" s="40" customFormat="1">
      <c r="A137" s="89"/>
      <c r="B137" s="86" t="s">
        <v>14</v>
      </c>
      <c r="C137" s="27"/>
      <c r="D137" s="176"/>
      <c r="E137" s="177"/>
      <c r="F137" s="178">
        <f>F132</f>
        <v>0</v>
      </c>
      <c r="G137" s="39"/>
    </row>
    <row r="138" spans="1:7" s="40" customFormat="1">
      <c r="A138" s="205"/>
      <c r="B138" s="203"/>
      <c r="C138" s="199"/>
      <c r="D138" s="200"/>
      <c r="E138" s="204"/>
      <c r="F138" s="167">
        <f>E138-D138+F137</f>
        <v>0</v>
      </c>
      <c r="G138" s="39"/>
    </row>
    <row r="139" spans="1:7" s="40" customFormat="1">
      <c r="A139" s="205"/>
      <c r="B139" s="203"/>
      <c r="C139" s="199"/>
      <c r="D139" s="200"/>
      <c r="E139" s="204"/>
      <c r="F139" s="167">
        <f>E139-D139+F138</f>
        <v>0</v>
      </c>
      <c r="G139" s="39"/>
    </row>
    <row r="140" spans="1:7" s="40" customFormat="1">
      <c r="A140" s="205"/>
      <c r="B140" s="203"/>
      <c r="C140" s="199"/>
      <c r="D140" s="200"/>
      <c r="E140" s="201"/>
      <c r="F140" s="167">
        <f>E140-D140+F139</f>
        <v>0</v>
      </c>
      <c r="G140" s="39"/>
    </row>
    <row r="141" spans="1:7" s="40" customFormat="1">
      <c r="A141" s="205"/>
      <c r="B141" s="203"/>
      <c r="C141" s="199"/>
      <c r="D141" s="200"/>
      <c r="E141" s="201"/>
      <c r="F141" s="167">
        <f>E141-D141+F140</f>
        <v>0</v>
      </c>
      <c r="G141" s="39"/>
    </row>
    <row r="142" spans="1:7" s="40" customFormat="1">
      <c r="A142" s="42"/>
      <c r="B142" s="36" t="s">
        <v>15</v>
      </c>
      <c r="C142" s="37"/>
      <c r="D142" s="168">
        <f>SUM(D138:D141)</f>
        <v>0</v>
      </c>
      <c r="E142" s="169">
        <f>SUM(E138:E141)</f>
        <v>0</v>
      </c>
      <c r="F142" s="167"/>
      <c r="G142" s="39"/>
    </row>
    <row r="143" spans="1:7" s="40" customFormat="1" ht="15.75">
      <c r="A143" s="87"/>
      <c r="B143" s="38"/>
      <c r="C143" s="32"/>
      <c r="D143" s="171"/>
      <c r="E143" s="172"/>
      <c r="F143" s="172"/>
      <c r="G143" s="39"/>
    </row>
    <row r="144" spans="1:7" s="40" customFormat="1" ht="15.75">
      <c r="A144" s="87"/>
      <c r="B144" s="38"/>
      <c r="C144" s="32"/>
      <c r="D144" s="171"/>
      <c r="E144" s="172"/>
      <c r="F144" s="172"/>
      <c r="G144" s="39"/>
    </row>
    <row r="145" spans="1:7" s="40" customFormat="1" ht="15.75">
      <c r="A145" s="104">
        <f>'Chart of Accounts'!A24</f>
        <v>2007</v>
      </c>
      <c r="B145" s="104" t="str">
        <f>'Chart of Accounts'!B24</f>
        <v>Audio Visual Equipment</v>
      </c>
      <c r="C145" s="8"/>
      <c r="D145" s="171"/>
      <c r="E145" s="172"/>
      <c r="F145" s="175"/>
      <c r="G145" s="39"/>
    </row>
    <row r="146" spans="1:7" s="40" customFormat="1">
      <c r="A146" s="89"/>
      <c r="B146" s="86" t="s">
        <v>14</v>
      </c>
      <c r="C146" s="27"/>
      <c r="D146" s="176"/>
      <c r="E146" s="177"/>
      <c r="F146" s="178">
        <f>F141</f>
        <v>0</v>
      </c>
      <c r="G146" s="39"/>
    </row>
    <row r="147" spans="1:7" s="40" customFormat="1">
      <c r="A147" s="205"/>
      <c r="B147" s="203"/>
      <c r="C147" s="199"/>
      <c r="D147" s="200"/>
      <c r="E147" s="204"/>
      <c r="F147" s="167">
        <f>E147-D147+F146</f>
        <v>0</v>
      </c>
      <c r="G147" s="39"/>
    </row>
    <row r="148" spans="1:7" s="40" customFormat="1">
      <c r="A148" s="205"/>
      <c r="B148" s="203"/>
      <c r="C148" s="199"/>
      <c r="D148" s="200"/>
      <c r="E148" s="204"/>
      <c r="F148" s="167">
        <f>E148-D148+F147</f>
        <v>0</v>
      </c>
      <c r="G148" s="39"/>
    </row>
    <row r="149" spans="1:7" s="40" customFormat="1">
      <c r="A149" s="205"/>
      <c r="B149" s="203"/>
      <c r="C149" s="199"/>
      <c r="D149" s="200"/>
      <c r="E149" s="201"/>
      <c r="F149" s="167">
        <f>E149-D149+F148</f>
        <v>0</v>
      </c>
      <c r="G149" s="39"/>
    </row>
    <row r="150" spans="1:7" s="40" customFormat="1">
      <c r="A150" s="205"/>
      <c r="B150" s="203"/>
      <c r="C150" s="199"/>
      <c r="D150" s="200"/>
      <c r="E150" s="201"/>
      <c r="F150" s="167">
        <f>E150-D150+F149</f>
        <v>0</v>
      </c>
      <c r="G150" s="39"/>
    </row>
    <row r="151" spans="1:7" s="40" customFormat="1">
      <c r="A151" s="42"/>
      <c r="B151" s="36" t="s">
        <v>15</v>
      </c>
      <c r="C151" s="37"/>
      <c r="D151" s="168">
        <f>SUM(D147:D150)</f>
        <v>0</v>
      </c>
      <c r="E151" s="169">
        <f>SUM(E147:E150)</f>
        <v>0</v>
      </c>
      <c r="F151" s="167"/>
      <c r="G151" s="39"/>
    </row>
    <row r="152" spans="1:7" s="40" customFormat="1" ht="15.75">
      <c r="A152" s="87"/>
      <c r="B152" s="38"/>
      <c r="C152" s="32"/>
      <c r="D152" s="171"/>
      <c r="E152" s="172"/>
      <c r="F152" s="172"/>
      <c r="G152" s="39"/>
    </row>
    <row r="153" spans="1:7" s="40" customFormat="1" ht="15.75">
      <c r="A153" s="87"/>
      <c r="B153" s="38"/>
      <c r="C153" s="32"/>
      <c r="D153" s="171"/>
      <c r="E153" s="172"/>
      <c r="F153" s="172"/>
      <c r="G153" s="39"/>
    </row>
    <row r="154" spans="1:7" s="40" customFormat="1" ht="15.75">
      <c r="A154" s="104">
        <f>'Chart of Accounts'!A25</f>
        <v>2008</v>
      </c>
      <c r="B154" s="104" t="str">
        <f>'Chart of Accounts'!B25</f>
        <v>Christian Education Materials</v>
      </c>
      <c r="C154" s="8"/>
      <c r="D154" s="171"/>
      <c r="E154" s="172"/>
      <c r="F154" s="175"/>
      <c r="G154" s="39"/>
    </row>
    <row r="155" spans="1:7" s="40" customFormat="1">
      <c r="A155" s="89"/>
      <c r="B155" s="86" t="s">
        <v>14</v>
      </c>
      <c r="C155" s="27"/>
      <c r="D155" s="176"/>
      <c r="E155" s="177"/>
      <c r="F155" s="178">
        <f>F150</f>
        <v>0</v>
      </c>
      <c r="G155" s="39"/>
    </row>
    <row r="156" spans="1:7" s="40" customFormat="1">
      <c r="A156" s="205"/>
      <c r="B156" s="203"/>
      <c r="C156" s="199"/>
      <c r="D156" s="200"/>
      <c r="E156" s="204"/>
      <c r="F156" s="167">
        <f>E156-D156+F155</f>
        <v>0</v>
      </c>
      <c r="G156" s="39"/>
    </row>
    <row r="157" spans="1:7" s="40" customFormat="1">
      <c r="A157" s="205"/>
      <c r="B157" s="203"/>
      <c r="C157" s="199"/>
      <c r="D157" s="200"/>
      <c r="E157" s="204"/>
      <c r="F157" s="167">
        <f>E157-D157+F156</f>
        <v>0</v>
      </c>
      <c r="G157" s="39"/>
    </row>
    <row r="158" spans="1:7" s="40" customFormat="1">
      <c r="A158" s="205"/>
      <c r="B158" s="203"/>
      <c r="C158" s="199"/>
      <c r="D158" s="200"/>
      <c r="E158" s="201"/>
      <c r="F158" s="167">
        <f>E158-D158+F157</f>
        <v>0</v>
      </c>
      <c r="G158" s="39"/>
    </row>
    <row r="159" spans="1:7" s="40" customFormat="1">
      <c r="A159" s="205"/>
      <c r="B159" s="203"/>
      <c r="C159" s="199"/>
      <c r="D159" s="200"/>
      <c r="E159" s="201"/>
      <c r="F159" s="167">
        <f>E159-D159+F158</f>
        <v>0</v>
      </c>
      <c r="G159" s="39"/>
    </row>
    <row r="160" spans="1:7" s="40" customFormat="1">
      <c r="A160" s="42"/>
      <c r="B160" s="36" t="s">
        <v>15</v>
      </c>
      <c r="C160" s="37"/>
      <c r="D160" s="168">
        <f>SUM(D156:D159)</f>
        <v>0</v>
      </c>
      <c r="E160" s="169">
        <f>SUM(E156:E159)</f>
        <v>0</v>
      </c>
      <c r="F160" s="167"/>
      <c r="G160" s="39"/>
    </row>
    <row r="161" spans="1:7" s="40" customFormat="1" ht="15.75">
      <c r="A161" s="87"/>
      <c r="B161" s="38"/>
      <c r="C161" s="32"/>
      <c r="D161" s="171"/>
      <c r="E161" s="172"/>
      <c r="F161" s="172"/>
      <c r="G161" s="39"/>
    </row>
    <row r="162" spans="1:7" s="40" customFormat="1" ht="15.75">
      <c r="A162" s="87"/>
      <c r="B162" s="38"/>
      <c r="C162" s="32"/>
      <c r="D162" s="171"/>
      <c r="E162" s="172"/>
      <c r="F162" s="172"/>
      <c r="G162" s="39"/>
    </row>
    <row r="163" spans="1:7" s="40" customFormat="1" ht="15.75">
      <c r="A163" s="104">
        <f>'Chart of Accounts'!A26</f>
        <v>2009</v>
      </c>
      <c r="B163" s="104" t="str">
        <f>'Chart of Accounts'!B26</f>
        <v>Books</v>
      </c>
      <c r="C163" s="8"/>
      <c r="D163" s="171"/>
      <c r="E163" s="172"/>
      <c r="F163" s="175"/>
      <c r="G163" s="39"/>
    </row>
    <row r="164" spans="1:7" s="40" customFormat="1">
      <c r="A164" s="89"/>
      <c r="B164" s="86" t="s">
        <v>14</v>
      </c>
      <c r="C164" s="27"/>
      <c r="D164" s="176"/>
      <c r="E164" s="177"/>
      <c r="F164" s="178">
        <f>F159</f>
        <v>0</v>
      </c>
      <c r="G164" s="39"/>
    </row>
    <row r="165" spans="1:7" s="40" customFormat="1">
      <c r="A165" s="205"/>
      <c r="B165" s="203"/>
      <c r="C165" s="199"/>
      <c r="D165" s="200"/>
      <c r="E165" s="204"/>
      <c r="F165" s="167">
        <f>E165-D165+F164</f>
        <v>0</v>
      </c>
      <c r="G165" s="39"/>
    </row>
    <row r="166" spans="1:7" s="40" customFormat="1">
      <c r="A166" s="205"/>
      <c r="B166" s="203"/>
      <c r="C166" s="199"/>
      <c r="D166" s="200"/>
      <c r="E166" s="204"/>
      <c r="F166" s="167">
        <f>E166-D166+F165</f>
        <v>0</v>
      </c>
      <c r="G166" s="39"/>
    </row>
    <row r="167" spans="1:7" s="40" customFormat="1">
      <c r="A167" s="205"/>
      <c r="B167" s="203"/>
      <c r="C167" s="199"/>
      <c r="D167" s="200"/>
      <c r="E167" s="201"/>
      <c r="F167" s="167">
        <f>E167-D167+F166</f>
        <v>0</v>
      </c>
      <c r="G167" s="39"/>
    </row>
    <row r="168" spans="1:7" s="40" customFormat="1">
      <c r="A168" s="205"/>
      <c r="B168" s="203"/>
      <c r="C168" s="199"/>
      <c r="D168" s="200"/>
      <c r="E168" s="201"/>
      <c r="F168" s="167">
        <f>E168-D168+F167</f>
        <v>0</v>
      </c>
      <c r="G168" s="39"/>
    </row>
    <row r="169" spans="1:7" s="40" customFormat="1">
      <c r="A169" s="42"/>
      <c r="B169" s="36" t="s">
        <v>15</v>
      </c>
      <c r="C169" s="37"/>
      <c r="D169" s="168">
        <f>SUM(D165:D168)</f>
        <v>0</v>
      </c>
      <c r="E169" s="169">
        <f>SUM(E165:E168)</f>
        <v>0</v>
      </c>
      <c r="F169" s="167"/>
      <c r="G169" s="39"/>
    </row>
    <row r="170" spans="1:7" s="40" customFormat="1" ht="15.75">
      <c r="A170" s="87"/>
      <c r="B170" s="38"/>
      <c r="C170" s="32"/>
      <c r="D170" s="171"/>
      <c r="E170" s="172"/>
      <c r="F170" s="172"/>
      <c r="G170" s="39"/>
    </row>
    <row r="171" spans="1:7" s="40" customFormat="1" ht="15.75">
      <c r="A171" s="87"/>
      <c r="B171" s="38"/>
      <c r="C171" s="32"/>
      <c r="D171" s="171"/>
      <c r="E171" s="172"/>
      <c r="F171" s="172"/>
      <c r="G171" s="39"/>
    </row>
    <row r="172" spans="1:7" s="40" customFormat="1" ht="15.75">
      <c r="A172" s="101">
        <f>'Chart of Accounts'!A28</f>
        <v>2011</v>
      </c>
      <c r="B172" s="101" t="str">
        <f>'Chart of Accounts'!B28</f>
        <v>Office Supplies, stationary, postage, misc.</v>
      </c>
      <c r="C172" s="8"/>
      <c r="D172" s="171"/>
      <c r="E172" s="172"/>
      <c r="F172" s="175"/>
      <c r="G172" s="39"/>
    </row>
    <row r="173" spans="1:7" s="40" customFormat="1">
      <c r="A173" s="88"/>
      <c r="B173" s="86" t="s">
        <v>14</v>
      </c>
      <c r="C173" s="27"/>
      <c r="D173" s="176"/>
      <c r="E173" s="177"/>
      <c r="F173" s="178">
        <f>F168</f>
        <v>0</v>
      </c>
      <c r="G173" s="39"/>
    </row>
    <row r="174" spans="1:7" s="40" customFormat="1">
      <c r="A174" s="207"/>
      <c r="B174" s="203"/>
      <c r="C174" s="199"/>
      <c r="D174" s="200"/>
      <c r="E174" s="204"/>
      <c r="F174" s="167">
        <f>E174-D174+F173</f>
        <v>0</v>
      </c>
      <c r="G174" s="39"/>
    </row>
    <row r="175" spans="1:7" s="40" customFormat="1">
      <c r="A175" s="207"/>
      <c r="B175" s="203"/>
      <c r="C175" s="199"/>
      <c r="D175" s="200"/>
      <c r="E175" s="204"/>
      <c r="F175" s="167">
        <f>E175-D175+F174</f>
        <v>0</v>
      </c>
      <c r="G175" s="39"/>
    </row>
    <row r="176" spans="1:7" s="40" customFormat="1">
      <c r="A176" s="207"/>
      <c r="B176" s="203"/>
      <c r="C176" s="199"/>
      <c r="D176" s="200"/>
      <c r="E176" s="201"/>
      <c r="F176" s="167">
        <f>E176-D176+F175</f>
        <v>0</v>
      </c>
      <c r="G176" s="39"/>
    </row>
    <row r="177" spans="1:7" s="40" customFormat="1">
      <c r="A177" s="207"/>
      <c r="B177" s="203"/>
      <c r="C177" s="199"/>
      <c r="D177" s="200"/>
      <c r="E177" s="201"/>
      <c r="F177" s="167">
        <f>E177-D177+F176</f>
        <v>0</v>
      </c>
      <c r="G177" s="39"/>
    </row>
    <row r="178" spans="1:7" s="40" customFormat="1">
      <c r="A178" s="109"/>
      <c r="B178" s="36" t="s">
        <v>15</v>
      </c>
      <c r="C178" s="37"/>
      <c r="D178" s="168">
        <f>SUM(D174:D177)</f>
        <v>0</v>
      </c>
      <c r="E178" s="169">
        <f>SUM(E174:E177)</f>
        <v>0</v>
      </c>
      <c r="F178" s="167"/>
      <c r="G178" s="39"/>
    </row>
    <row r="179" spans="1:7" s="40" customFormat="1" ht="15.75">
      <c r="A179" s="87"/>
      <c r="B179" s="38"/>
      <c r="C179" s="32"/>
      <c r="D179" s="171"/>
      <c r="E179" s="172"/>
      <c r="F179" s="172"/>
      <c r="G179" s="39"/>
    </row>
    <row r="180" spans="1:7" s="40" customFormat="1" ht="15.75">
      <c r="A180" s="87"/>
      <c r="B180" s="38"/>
      <c r="C180" s="32"/>
      <c r="D180" s="171"/>
      <c r="E180" s="172"/>
      <c r="F180" s="172"/>
      <c r="G180" s="39"/>
    </row>
    <row r="181" spans="1:7" s="40" customFormat="1" ht="15.75">
      <c r="A181" s="101">
        <f>'Chart of Accounts'!A29</f>
        <v>2012</v>
      </c>
      <c r="B181" s="101" t="str">
        <f>'Chart of Accounts'!B29</f>
        <v>Computer costs and supplies</v>
      </c>
      <c r="C181" s="8"/>
      <c r="D181" s="171"/>
      <c r="E181" s="172"/>
      <c r="F181" s="175"/>
      <c r="G181" s="39"/>
    </row>
    <row r="182" spans="1:7" s="40" customFormat="1">
      <c r="A182" s="88"/>
      <c r="B182" s="86" t="s">
        <v>14</v>
      </c>
      <c r="C182" s="27"/>
      <c r="D182" s="176"/>
      <c r="E182" s="177"/>
      <c r="F182" s="178">
        <f>F177</f>
        <v>0</v>
      </c>
      <c r="G182" s="39"/>
    </row>
    <row r="183" spans="1:7" s="40" customFormat="1">
      <c r="A183" s="207"/>
      <c r="B183" s="203"/>
      <c r="C183" s="199"/>
      <c r="D183" s="200"/>
      <c r="E183" s="204"/>
      <c r="F183" s="167">
        <f>E183-D183+F182</f>
        <v>0</v>
      </c>
      <c r="G183" s="39"/>
    </row>
    <row r="184" spans="1:7" s="40" customFormat="1">
      <c r="A184" s="207"/>
      <c r="B184" s="203"/>
      <c r="C184" s="199"/>
      <c r="D184" s="200"/>
      <c r="E184" s="204"/>
      <c r="F184" s="167">
        <f>E184-D184+F183</f>
        <v>0</v>
      </c>
      <c r="G184" s="39"/>
    </row>
    <row r="185" spans="1:7" s="40" customFormat="1">
      <c r="A185" s="207"/>
      <c r="B185" s="203"/>
      <c r="C185" s="199"/>
      <c r="D185" s="200"/>
      <c r="E185" s="201"/>
      <c r="F185" s="167">
        <f>E185-D185+F184</f>
        <v>0</v>
      </c>
      <c r="G185" s="39"/>
    </row>
    <row r="186" spans="1:7" s="40" customFormat="1">
      <c r="A186" s="207"/>
      <c r="B186" s="203"/>
      <c r="C186" s="199"/>
      <c r="D186" s="200"/>
      <c r="E186" s="201"/>
      <c r="F186" s="167">
        <f>E186-D186+F185</f>
        <v>0</v>
      </c>
      <c r="G186" s="39"/>
    </row>
    <row r="187" spans="1:7" s="40" customFormat="1">
      <c r="A187" s="109"/>
      <c r="B187" s="36" t="s">
        <v>15</v>
      </c>
      <c r="C187" s="37"/>
      <c r="D187" s="168">
        <f>SUM(D183:D186)</f>
        <v>0</v>
      </c>
      <c r="E187" s="169">
        <f>SUM(E183:E186)</f>
        <v>0</v>
      </c>
      <c r="F187" s="167"/>
      <c r="G187" s="39"/>
    </row>
    <row r="188" spans="1:7" s="40" customFormat="1" ht="15.75">
      <c r="A188" s="87"/>
      <c r="B188" s="38"/>
      <c r="C188" s="32"/>
      <c r="D188" s="171"/>
      <c r="E188" s="172"/>
      <c r="F188" s="172"/>
      <c r="G188" s="39"/>
    </row>
    <row r="189" spans="1:7" s="40" customFormat="1" ht="15.75">
      <c r="A189" s="87"/>
      <c r="B189" s="38"/>
      <c r="C189" s="32"/>
      <c r="D189" s="171"/>
      <c r="E189" s="172"/>
      <c r="F189" s="172"/>
      <c r="G189" s="39"/>
    </row>
    <row r="190" spans="1:7" s="40" customFormat="1" ht="15.75">
      <c r="A190" s="101">
        <f>'Chart of Accounts'!A30</f>
        <v>2013</v>
      </c>
      <c r="B190" s="101" t="str">
        <f>'Chart of Accounts'!B30</f>
        <v>Unassigned</v>
      </c>
      <c r="C190" s="8"/>
      <c r="D190" s="171"/>
      <c r="E190" s="172"/>
      <c r="F190" s="175"/>
      <c r="G190" s="39"/>
    </row>
    <row r="191" spans="1:7" s="40" customFormat="1">
      <c r="A191" s="88"/>
      <c r="B191" s="86" t="s">
        <v>14</v>
      </c>
      <c r="C191" s="27"/>
      <c r="D191" s="176"/>
      <c r="E191" s="177"/>
      <c r="F191" s="178">
        <f>F186</f>
        <v>0</v>
      </c>
      <c r="G191" s="39"/>
    </row>
    <row r="192" spans="1:7" s="40" customFormat="1">
      <c r="A192" s="207"/>
      <c r="B192" s="203"/>
      <c r="C192" s="199"/>
      <c r="D192" s="200"/>
      <c r="E192" s="204"/>
      <c r="F192" s="167">
        <f>E192-D192+F191</f>
        <v>0</v>
      </c>
      <c r="G192" s="39"/>
    </row>
    <row r="193" spans="1:7" s="40" customFormat="1">
      <c r="A193" s="207"/>
      <c r="B193" s="203"/>
      <c r="C193" s="199"/>
      <c r="D193" s="200"/>
      <c r="E193" s="204"/>
      <c r="F193" s="167">
        <f>E193-D193+F192</f>
        <v>0</v>
      </c>
      <c r="G193" s="39"/>
    </row>
    <row r="194" spans="1:7" s="40" customFormat="1">
      <c r="A194" s="207"/>
      <c r="B194" s="203"/>
      <c r="C194" s="199"/>
      <c r="D194" s="200"/>
      <c r="E194" s="201"/>
      <c r="F194" s="167">
        <f>E194-D194+F193</f>
        <v>0</v>
      </c>
      <c r="G194" s="39"/>
    </row>
    <row r="195" spans="1:7" s="40" customFormat="1">
      <c r="A195" s="207"/>
      <c r="B195" s="203"/>
      <c r="C195" s="199"/>
      <c r="D195" s="200"/>
      <c r="E195" s="201"/>
      <c r="F195" s="167">
        <f>E195-D195+F194</f>
        <v>0</v>
      </c>
      <c r="G195" s="39"/>
    </row>
    <row r="196" spans="1:7" s="40" customFormat="1">
      <c r="A196" s="109"/>
      <c r="B196" s="36" t="s">
        <v>15</v>
      </c>
      <c r="C196" s="37"/>
      <c r="D196" s="168">
        <f>SUM(D192:D195)</f>
        <v>0</v>
      </c>
      <c r="E196" s="169">
        <f>SUM(E192:E195)</f>
        <v>0</v>
      </c>
      <c r="F196" s="167"/>
      <c r="G196" s="39"/>
    </row>
    <row r="197" spans="1:7" s="40" customFormat="1" ht="15.75">
      <c r="A197" s="87"/>
      <c r="B197" s="38"/>
      <c r="C197" s="32"/>
      <c r="D197" s="171"/>
      <c r="E197" s="172"/>
      <c r="F197" s="172"/>
      <c r="G197" s="39"/>
    </row>
    <row r="198" spans="1:7" s="40" customFormat="1" ht="15.75">
      <c r="A198" s="87"/>
      <c r="B198" s="38"/>
      <c r="C198" s="32"/>
      <c r="D198" s="171"/>
      <c r="E198" s="172"/>
      <c r="F198" s="172"/>
      <c r="G198" s="39"/>
    </row>
    <row r="199" spans="1:7" s="40" customFormat="1" ht="15.75">
      <c r="A199" s="110">
        <f>'Chart of Accounts'!A32</f>
        <v>2021</v>
      </c>
      <c r="B199" s="110" t="str">
        <f>'Chart of Accounts'!B32</f>
        <v>Janitorial Supplies and Services</v>
      </c>
      <c r="C199" s="8"/>
      <c r="D199" s="171"/>
      <c r="E199" s="172"/>
      <c r="F199" s="175"/>
      <c r="G199" s="39"/>
    </row>
    <row r="200" spans="1:7" s="40" customFormat="1">
      <c r="A200" s="111"/>
      <c r="B200" s="86" t="s">
        <v>14</v>
      </c>
      <c r="C200" s="27"/>
      <c r="D200" s="176"/>
      <c r="E200" s="177"/>
      <c r="F200" s="178">
        <f>F195</f>
        <v>0</v>
      </c>
      <c r="G200" s="39"/>
    </row>
    <row r="201" spans="1:7" s="40" customFormat="1">
      <c r="A201" s="208"/>
      <c r="B201" s="203"/>
      <c r="C201" s="199"/>
      <c r="D201" s="200"/>
      <c r="E201" s="204"/>
      <c r="F201" s="167">
        <f>E201-D201+F200</f>
        <v>0</v>
      </c>
      <c r="G201" s="39"/>
    </row>
    <row r="202" spans="1:7" s="40" customFormat="1">
      <c r="A202" s="208"/>
      <c r="B202" s="203"/>
      <c r="C202" s="199"/>
      <c r="D202" s="200"/>
      <c r="E202" s="204"/>
      <c r="F202" s="167">
        <f>E202-D202+F201</f>
        <v>0</v>
      </c>
      <c r="G202" s="39"/>
    </row>
    <row r="203" spans="1:7" s="40" customFormat="1">
      <c r="A203" s="208"/>
      <c r="B203" s="203"/>
      <c r="C203" s="199"/>
      <c r="D203" s="200"/>
      <c r="E203" s="201"/>
      <c r="F203" s="167">
        <f>E203-D203+F202</f>
        <v>0</v>
      </c>
      <c r="G203" s="39"/>
    </row>
    <row r="204" spans="1:7" s="40" customFormat="1">
      <c r="A204" s="208"/>
      <c r="B204" s="203"/>
      <c r="C204" s="199"/>
      <c r="D204" s="200"/>
      <c r="E204" s="201"/>
      <c r="F204" s="167">
        <f>E204-D204+F203</f>
        <v>0</v>
      </c>
      <c r="G204" s="39"/>
    </row>
    <row r="205" spans="1:7" s="40" customFormat="1">
      <c r="A205" s="112"/>
      <c r="B205" s="36" t="s">
        <v>15</v>
      </c>
      <c r="C205" s="37"/>
      <c r="D205" s="168">
        <f>SUM(D201:D204)</f>
        <v>0</v>
      </c>
      <c r="E205" s="169">
        <f>SUM(E201:E204)</f>
        <v>0</v>
      </c>
      <c r="F205" s="167"/>
      <c r="G205" s="39"/>
    </row>
    <row r="206" spans="1:7" s="40" customFormat="1" ht="15.75">
      <c r="A206" s="87"/>
      <c r="B206" s="38"/>
      <c r="C206" s="32"/>
      <c r="D206" s="171"/>
      <c r="E206" s="172"/>
      <c r="F206" s="172"/>
      <c r="G206" s="39"/>
    </row>
    <row r="207" spans="1:7" s="40" customFormat="1" ht="15.75">
      <c r="A207" s="87"/>
      <c r="B207" s="38"/>
      <c r="C207" s="32"/>
      <c r="D207" s="171"/>
      <c r="E207" s="172"/>
      <c r="F207" s="172"/>
      <c r="G207" s="39"/>
    </row>
    <row r="208" spans="1:7" s="40" customFormat="1" ht="15.75">
      <c r="A208" s="110">
        <f>'Chart of Accounts'!A33</f>
        <v>2022</v>
      </c>
      <c r="B208" s="110" t="str">
        <f>'Chart of Accounts'!B33</f>
        <v>Repair and Maintenance - (Non-Covenant)</v>
      </c>
      <c r="C208" s="8"/>
      <c r="D208" s="171"/>
      <c r="E208" s="172"/>
      <c r="F208" s="175"/>
      <c r="G208" s="39"/>
    </row>
    <row r="209" spans="1:7" s="40" customFormat="1">
      <c r="A209" s="111"/>
      <c r="B209" s="86" t="s">
        <v>14</v>
      </c>
      <c r="C209" s="27"/>
      <c r="D209" s="176"/>
      <c r="E209" s="177"/>
      <c r="F209" s="178">
        <f>F204</f>
        <v>0</v>
      </c>
      <c r="G209" s="39"/>
    </row>
    <row r="210" spans="1:7" s="40" customFormat="1">
      <c r="A210" s="208"/>
      <c r="B210" s="203"/>
      <c r="C210" s="199"/>
      <c r="D210" s="200"/>
      <c r="E210" s="204"/>
      <c r="F210" s="167">
        <f>E210-D210+F209</f>
        <v>0</v>
      </c>
      <c r="G210" s="39"/>
    </row>
    <row r="211" spans="1:7" s="40" customFormat="1">
      <c r="A211" s="208"/>
      <c r="B211" s="203"/>
      <c r="C211" s="199"/>
      <c r="D211" s="200"/>
      <c r="E211" s="204"/>
      <c r="F211" s="167">
        <f>E211-D211+F210</f>
        <v>0</v>
      </c>
      <c r="G211" s="39"/>
    </row>
    <row r="212" spans="1:7" s="40" customFormat="1">
      <c r="A212" s="208"/>
      <c r="B212" s="203"/>
      <c r="C212" s="199"/>
      <c r="D212" s="200"/>
      <c r="E212" s="201"/>
      <c r="F212" s="167">
        <f>E212-D212+F211</f>
        <v>0</v>
      </c>
      <c r="G212" s="39"/>
    </row>
    <row r="213" spans="1:7" s="40" customFormat="1">
      <c r="A213" s="208"/>
      <c r="B213" s="203"/>
      <c r="C213" s="199"/>
      <c r="D213" s="200"/>
      <c r="E213" s="201"/>
      <c r="F213" s="167">
        <f>E213-D213+F212</f>
        <v>0</v>
      </c>
      <c r="G213" s="39"/>
    </row>
    <row r="214" spans="1:7" s="40" customFormat="1">
      <c r="A214" s="112"/>
      <c r="B214" s="36" t="s">
        <v>15</v>
      </c>
      <c r="C214" s="37"/>
      <c r="D214" s="168">
        <f>SUM(D210:D213)</f>
        <v>0</v>
      </c>
      <c r="E214" s="169">
        <f>SUM(E210:E213)</f>
        <v>0</v>
      </c>
      <c r="F214" s="167"/>
      <c r="G214" s="39"/>
    </row>
    <row r="215" spans="1:7" s="40" customFormat="1" ht="15.75">
      <c r="A215" s="87"/>
      <c r="B215" s="38"/>
      <c r="C215" s="32"/>
      <c r="D215" s="171"/>
      <c r="E215" s="172"/>
      <c r="F215" s="172"/>
      <c r="G215" s="39"/>
    </row>
    <row r="216" spans="1:7" s="40" customFormat="1" ht="15.75">
      <c r="A216" s="87"/>
      <c r="B216" s="38"/>
      <c r="C216" s="32"/>
      <c r="D216" s="171"/>
      <c r="E216" s="172"/>
      <c r="F216" s="172"/>
      <c r="G216" s="39"/>
    </row>
    <row r="217" spans="1:7" s="40" customFormat="1" ht="15.75">
      <c r="A217" s="110">
        <f>'Chart of Accounts'!A34</f>
        <v>2023</v>
      </c>
      <c r="B217" s="110" t="str">
        <f>'Chart of Accounts'!B34</f>
        <v>Insurance - Liability</v>
      </c>
      <c r="C217" s="8"/>
      <c r="D217" s="171"/>
      <c r="E217" s="172"/>
      <c r="F217" s="175"/>
      <c r="G217" s="39"/>
    </row>
    <row r="218" spans="1:7" s="40" customFormat="1">
      <c r="A218" s="111"/>
      <c r="B218" s="86" t="s">
        <v>14</v>
      </c>
      <c r="C218" s="27"/>
      <c r="D218" s="176"/>
      <c r="E218" s="177"/>
      <c r="F218" s="178">
        <f>F213</f>
        <v>0</v>
      </c>
      <c r="G218" s="39"/>
    </row>
    <row r="219" spans="1:7" s="40" customFormat="1">
      <c r="A219" s="208"/>
      <c r="B219" s="203"/>
      <c r="C219" s="199"/>
      <c r="D219" s="200"/>
      <c r="E219" s="204"/>
      <c r="F219" s="167">
        <f>E219-D219+F218</f>
        <v>0</v>
      </c>
      <c r="G219" s="39"/>
    </row>
    <row r="220" spans="1:7" s="40" customFormat="1">
      <c r="A220" s="208"/>
      <c r="B220" s="203"/>
      <c r="C220" s="199"/>
      <c r="D220" s="200"/>
      <c r="E220" s="204"/>
      <c r="F220" s="167">
        <f>E220-D220+F219</f>
        <v>0</v>
      </c>
      <c r="G220" s="39"/>
    </row>
    <row r="221" spans="1:7" s="40" customFormat="1">
      <c r="A221" s="208"/>
      <c r="B221" s="203"/>
      <c r="C221" s="199"/>
      <c r="D221" s="200"/>
      <c r="E221" s="201"/>
      <c r="F221" s="167">
        <f>E221-D221+F220</f>
        <v>0</v>
      </c>
      <c r="G221" s="39"/>
    </row>
    <row r="222" spans="1:7" s="40" customFormat="1">
      <c r="A222" s="208"/>
      <c r="B222" s="203"/>
      <c r="C222" s="199"/>
      <c r="D222" s="200"/>
      <c r="E222" s="201"/>
      <c r="F222" s="167">
        <f>E222-D222+F221</f>
        <v>0</v>
      </c>
      <c r="G222" s="39"/>
    </row>
    <row r="223" spans="1:7" s="40" customFormat="1">
      <c r="A223" s="112"/>
      <c r="B223" s="36" t="s">
        <v>15</v>
      </c>
      <c r="C223" s="37"/>
      <c r="D223" s="168">
        <f>SUM(D219:D222)</f>
        <v>0</v>
      </c>
      <c r="E223" s="169">
        <f>SUM(E219:E222)</f>
        <v>0</v>
      </c>
      <c r="F223" s="167"/>
      <c r="G223" s="39"/>
    </row>
    <row r="224" spans="1:7" s="40" customFormat="1" ht="15.75">
      <c r="A224" s="87"/>
      <c r="B224" s="38"/>
      <c r="C224" s="32"/>
      <c r="D224" s="171"/>
      <c r="E224" s="172"/>
      <c r="F224" s="172"/>
      <c r="G224" s="39"/>
    </row>
    <row r="225" spans="1:7" s="40" customFormat="1" ht="15.75">
      <c r="A225" s="87"/>
      <c r="B225" s="38"/>
      <c r="C225" s="32"/>
      <c r="D225" s="171"/>
      <c r="E225" s="172"/>
      <c r="F225" s="172"/>
      <c r="G225" s="39"/>
    </row>
    <row r="226" spans="1:7" s="40" customFormat="1" ht="15.75">
      <c r="A226" s="110">
        <f>'Chart of Accounts'!A35</f>
        <v>2024</v>
      </c>
      <c r="B226" s="110" t="str">
        <f>'Chart of Accounts'!B35</f>
        <v>Use Agreement (Utilities &amp; Maint. Reserve)</v>
      </c>
      <c r="C226" s="8"/>
      <c r="D226" s="171"/>
      <c r="E226" s="172"/>
      <c r="F226" s="175"/>
      <c r="G226" s="39"/>
    </row>
    <row r="227" spans="1:7" s="40" customFormat="1">
      <c r="A227" s="111"/>
      <c r="B227" s="86" t="s">
        <v>14</v>
      </c>
      <c r="C227" s="27"/>
      <c r="D227" s="176"/>
      <c r="E227" s="177"/>
      <c r="F227" s="178">
        <f>F222</f>
        <v>0</v>
      </c>
      <c r="G227" s="39"/>
    </row>
    <row r="228" spans="1:7" s="40" customFormat="1">
      <c r="A228" s="208"/>
      <c r="B228" s="203"/>
      <c r="C228" s="199"/>
      <c r="D228" s="200"/>
      <c r="E228" s="204"/>
      <c r="F228" s="167">
        <f>E228-D228+F227</f>
        <v>0</v>
      </c>
      <c r="G228" s="39"/>
    </row>
    <row r="229" spans="1:7" s="40" customFormat="1">
      <c r="A229" s="208"/>
      <c r="B229" s="203"/>
      <c r="C229" s="199"/>
      <c r="D229" s="200"/>
      <c r="E229" s="204"/>
      <c r="F229" s="167">
        <f>E229-D229+F228</f>
        <v>0</v>
      </c>
      <c r="G229" s="39"/>
    </row>
    <row r="230" spans="1:7" s="40" customFormat="1">
      <c r="A230" s="208"/>
      <c r="B230" s="203"/>
      <c r="C230" s="199"/>
      <c r="D230" s="200"/>
      <c r="E230" s="201"/>
      <c r="F230" s="167">
        <f>E230-D230+F229</f>
        <v>0</v>
      </c>
      <c r="G230" s="39"/>
    </row>
    <row r="231" spans="1:7" s="40" customFormat="1">
      <c r="A231" s="208"/>
      <c r="B231" s="203"/>
      <c r="C231" s="199"/>
      <c r="D231" s="200"/>
      <c r="E231" s="201"/>
      <c r="F231" s="167">
        <f>E231-D231+F230</f>
        <v>0</v>
      </c>
      <c r="G231" s="39"/>
    </row>
    <row r="232" spans="1:7" s="40" customFormat="1">
      <c r="A232" s="112"/>
      <c r="B232" s="36" t="s">
        <v>15</v>
      </c>
      <c r="C232" s="37"/>
      <c r="D232" s="168">
        <f>SUM(D228:D231)</f>
        <v>0</v>
      </c>
      <c r="E232" s="169">
        <f>SUM(E228:E231)</f>
        <v>0</v>
      </c>
      <c r="F232" s="167"/>
      <c r="G232" s="39"/>
    </row>
    <row r="233" spans="1:7" s="40" customFormat="1" ht="15.75">
      <c r="A233" s="87"/>
      <c r="B233" s="38"/>
      <c r="C233" s="32"/>
      <c r="D233" s="171"/>
      <c r="E233" s="172"/>
      <c r="F233" s="172"/>
      <c r="G233" s="39"/>
    </row>
    <row r="234" spans="1:7" s="40" customFormat="1" ht="15.75">
      <c r="A234" s="87"/>
      <c r="B234" s="38"/>
      <c r="C234" s="32"/>
      <c r="D234" s="171"/>
      <c r="E234" s="172"/>
      <c r="F234" s="172"/>
      <c r="G234" s="39"/>
    </row>
    <row r="235" spans="1:7" s="40" customFormat="1" ht="15.75">
      <c r="A235" s="110">
        <f>'Chart of Accounts'!A36</f>
        <v>2025</v>
      </c>
      <c r="B235" s="110" t="str">
        <f>'Chart of Accounts'!B36</f>
        <v>Landscape</v>
      </c>
      <c r="C235" s="8"/>
      <c r="D235" s="171"/>
      <c r="E235" s="172"/>
      <c r="F235" s="175"/>
      <c r="G235" s="39"/>
    </row>
    <row r="236" spans="1:7" s="40" customFormat="1">
      <c r="A236" s="111"/>
      <c r="B236" s="86" t="s">
        <v>14</v>
      </c>
      <c r="C236" s="27"/>
      <c r="D236" s="176"/>
      <c r="E236" s="177"/>
      <c r="F236" s="178">
        <f>F231</f>
        <v>0</v>
      </c>
      <c r="G236" s="39"/>
    </row>
    <row r="237" spans="1:7" s="40" customFormat="1">
      <c r="A237" s="208"/>
      <c r="B237" s="203"/>
      <c r="C237" s="199"/>
      <c r="D237" s="200"/>
      <c r="E237" s="204"/>
      <c r="F237" s="167">
        <f>E237-D237+F236</f>
        <v>0</v>
      </c>
      <c r="G237" s="39"/>
    </row>
    <row r="238" spans="1:7" s="40" customFormat="1">
      <c r="A238" s="208"/>
      <c r="B238" s="203"/>
      <c r="C238" s="199"/>
      <c r="D238" s="200"/>
      <c r="E238" s="204"/>
      <c r="F238" s="167">
        <f>E238-D238+F237</f>
        <v>0</v>
      </c>
      <c r="G238" s="39"/>
    </row>
    <row r="239" spans="1:7" s="40" customFormat="1">
      <c r="A239" s="208"/>
      <c r="B239" s="203"/>
      <c r="C239" s="199"/>
      <c r="D239" s="200"/>
      <c r="E239" s="201"/>
      <c r="F239" s="167">
        <f>E239-D239+F238</f>
        <v>0</v>
      </c>
      <c r="G239" s="39"/>
    </row>
    <row r="240" spans="1:7" s="40" customFormat="1">
      <c r="A240" s="208"/>
      <c r="B240" s="203"/>
      <c r="C240" s="199"/>
      <c r="D240" s="200"/>
      <c r="E240" s="201"/>
      <c r="F240" s="167">
        <f>E240-D240+F239</f>
        <v>0</v>
      </c>
      <c r="G240" s="39"/>
    </row>
    <row r="241" spans="1:7" s="40" customFormat="1">
      <c r="A241" s="112"/>
      <c r="B241" s="36" t="s">
        <v>15</v>
      </c>
      <c r="C241" s="37"/>
      <c r="D241" s="168">
        <f>SUM(D237:D240)</f>
        <v>0</v>
      </c>
      <c r="E241" s="169">
        <f>SUM(E237:E240)</f>
        <v>0</v>
      </c>
      <c r="F241" s="167"/>
      <c r="G241" s="39"/>
    </row>
    <row r="242" spans="1:7" s="40" customFormat="1" ht="15.75">
      <c r="A242" s="87"/>
      <c r="B242" s="38"/>
      <c r="C242" s="32"/>
      <c r="D242" s="171"/>
      <c r="E242" s="172"/>
      <c r="F242" s="172"/>
      <c r="G242" s="39"/>
    </row>
    <row r="243" spans="1:7" s="40" customFormat="1" ht="15.75">
      <c r="A243" s="87"/>
      <c r="B243" s="38"/>
      <c r="C243" s="32"/>
      <c r="D243" s="171"/>
      <c r="E243" s="172"/>
      <c r="F243" s="172"/>
      <c r="G243" s="39"/>
    </row>
    <row r="244" spans="1:7" s="40" customFormat="1" ht="15.75">
      <c r="A244" s="110">
        <f>'Chart of Accounts'!A37</f>
        <v>2026</v>
      </c>
      <c r="B244" s="110" t="str">
        <f>'Chart of Accounts'!B37</f>
        <v>A/C Maintenance</v>
      </c>
      <c r="C244" s="8"/>
      <c r="D244" s="171"/>
      <c r="E244" s="172"/>
      <c r="F244" s="175"/>
      <c r="G244" s="39"/>
    </row>
    <row r="245" spans="1:7" s="40" customFormat="1">
      <c r="A245" s="111"/>
      <c r="B245" s="86" t="s">
        <v>14</v>
      </c>
      <c r="C245" s="27"/>
      <c r="D245" s="176"/>
      <c r="E245" s="177"/>
      <c r="F245" s="178">
        <f>F240</f>
        <v>0</v>
      </c>
      <c r="G245" s="39"/>
    </row>
    <row r="246" spans="1:7" s="40" customFormat="1">
      <c r="A246" s="208"/>
      <c r="B246" s="203"/>
      <c r="C246" s="199"/>
      <c r="D246" s="200"/>
      <c r="E246" s="204"/>
      <c r="F246" s="167">
        <f>E246-D246+F245</f>
        <v>0</v>
      </c>
      <c r="G246" s="39"/>
    </row>
    <row r="247" spans="1:7" s="40" customFormat="1">
      <c r="A247" s="208"/>
      <c r="B247" s="203"/>
      <c r="C247" s="199"/>
      <c r="D247" s="200"/>
      <c r="E247" s="204"/>
      <c r="F247" s="167">
        <f>E247-D247+F246</f>
        <v>0</v>
      </c>
      <c r="G247" s="39"/>
    </row>
    <row r="248" spans="1:7" s="40" customFormat="1">
      <c r="A248" s="208"/>
      <c r="B248" s="203"/>
      <c r="C248" s="199"/>
      <c r="D248" s="200"/>
      <c r="E248" s="201"/>
      <c r="F248" s="167">
        <f>E248-D248+F247</f>
        <v>0</v>
      </c>
      <c r="G248" s="39"/>
    </row>
    <row r="249" spans="1:7" s="40" customFormat="1">
      <c r="A249" s="208"/>
      <c r="B249" s="203"/>
      <c r="C249" s="199"/>
      <c r="D249" s="200"/>
      <c r="E249" s="201"/>
      <c r="F249" s="167">
        <f>E249-D249+F248</f>
        <v>0</v>
      </c>
      <c r="G249" s="39"/>
    </row>
    <row r="250" spans="1:7" s="40" customFormat="1">
      <c r="A250" s="112"/>
      <c r="B250" s="36" t="s">
        <v>15</v>
      </c>
      <c r="C250" s="37"/>
      <c r="D250" s="168">
        <f>SUM(D246:D249)</f>
        <v>0</v>
      </c>
      <c r="E250" s="169">
        <f>SUM(E246:E249)</f>
        <v>0</v>
      </c>
      <c r="F250" s="167"/>
      <c r="G250" s="39"/>
    </row>
    <row r="251" spans="1:7" s="40" customFormat="1" ht="15.75">
      <c r="A251" s="87"/>
      <c r="B251" s="38"/>
      <c r="C251" s="32"/>
      <c r="D251" s="171"/>
      <c r="E251" s="172"/>
      <c r="F251" s="172"/>
      <c r="G251" s="39"/>
    </row>
    <row r="252" spans="1:7" s="40" customFormat="1" ht="15.75">
      <c r="A252" s="87"/>
      <c r="B252" s="38"/>
      <c r="C252" s="32"/>
      <c r="D252" s="171"/>
      <c r="E252" s="172"/>
      <c r="F252" s="172"/>
      <c r="G252" s="39"/>
    </row>
    <row r="253" spans="1:7" s="40" customFormat="1" ht="15.75">
      <c r="A253" s="110">
        <f>'Chart of Accounts'!A38</f>
        <v>2027</v>
      </c>
      <c r="B253" s="110" t="str">
        <f>'Chart of Accounts'!B38</f>
        <v>PLayground</v>
      </c>
      <c r="C253" s="8"/>
      <c r="D253" s="171"/>
      <c r="E253" s="172"/>
      <c r="F253" s="175"/>
      <c r="G253" s="39"/>
    </row>
    <row r="254" spans="1:7" s="40" customFormat="1">
      <c r="A254" s="111"/>
      <c r="B254" s="86" t="s">
        <v>14</v>
      </c>
      <c r="C254" s="27"/>
      <c r="D254" s="176"/>
      <c r="E254" s="177"/>
      <c r="F254" s="178">
        <f>F249</f>
        <v>0</v>
      </c>
      <c r="G254" s="39"/>
    </row>
    <row r="255" spans="1:7" s="40" customFormat="1">
      <c r="A255" s="208"/>
      <c r="B255" s="203"/>
      <c r="C255" s="199"/>
      <c r="D255" s="200"/>
      <c r="E255" s="204"/>
      <c r="F255" s="167">
        <f>E255-D255+F254</f>
        <v>0</v>
      </c>
      <c r="G255" s="39"/>
    </row>
    <row r="256" spans="1:7" s="40" customFormat="1">
      <c r="A256" s="208"/>
      <c r="B256" s="203"/>
      <c r="C256" s="199"/>
      <c r="D256" s="200"/>
      <c r="E256" s="204"/>
      <c r="F256" s="167">
        <f>E256-D256+F255</f>
        <v>0</v>
      </c>
      <c r="G256" s="39"/>
    </row>
    <row r="257" spans="1:7" s="40" customFormat="1">
      <c r="A257" s="208"/>
      <c r="B257" s="203"/>
      <c r="C257" s="199"/>
      <c r="D257" s="200"/>
      <c r="E257" s="201"/>
      <c r="F257" s="167">
        <f>E257-D257+F256</f>
        <v>0</v>
      </c>
      <c r="G257" s="39"/>
    </row>
    <row r="258" spans="1:7" s="40" customFormat="1">
      <c r="A258" s="208"/>
      <c r="B258" s="203"/>
      <c r="C258" s="199"/>
      <c r="D258" s="200"/>
      <c r="E258" s="201"/>
      <c r="F258" s="167">
        <f>E258-D258+F257</f>
        <v>0</v>
      </c>
      <c r="G258" s="39"/>
    </row>
    <row r="259" spans="1:7" s="40" customFormat="1">
      <c r="A259" s="112"/>
      <c r="B259" s="36" t="s">
        <v>15</v>
      </c>
      <c r="C259" s="37"/>
      <c r="D259" s="168">
        <f>SUM(D255:D258)</f>
        <v>0</v>
      </c>
      <c r="E259" s="169">
        <f>SUM(E255:E258)</f>
        <v>0</v>
      </c>
      <c r="F259" s="167"/>
      <c r="G259" s="39"/>
    </row>
    <row r="260" spans="1:7" s="40" customFormat="1" ht="15.75">
      <c r="A260" s="87"/>
      <c r="B260" s="38"/>
      <c r="C260" s="32"/>
      <c r="D260" s="171"/>
      <c r="E260" s="172"/>
      <c r="F260" s="172"/>
      <c r="G260" s="39"/>
    </row>
    <row r="261" spans="1:7" s="40" customFormat="1" ht="15.75">
      <c r="A261" s="87"/>
      <c r="B261" s="38"/>
      <c r="C261" s="32"/>
      <c r="D261" s="171"/>
      <c r="E261" s="172"/>
      <c r="F261" s="172"/>
      <c r="G261" s="39"/>
    </row>
    <row r="262" spans="1:7" s="40" customFormat="1" ht="15.75">
      <c r="A262" s="113">
        <f>'Chart of Accounts'!A40</f>
        <v>2031</v>
      </c>
      <c r="B262" s="113" t="str">
        <f>'Chart of Accounts'!B40</f>
        <v>Food &amp; Entertainment</v>
      </c>
      <c r="C262" s="8"/>
      <c r="D262" s="171"/>
      <c r="E262" s="172"/>
      <c r="F262" s="175"/>
      <c r="G262" s="39"/>
    </row>
    <row r="263" spans="1:7" s="40" customFormat="1">
      <c r="A263" s="114"/>
      <c r="B263" s="86" t="s">
        <v>14</v>
      </c>
      <c r="C263" s="27"/>
      <c r="D263" s="176"/>
      <c r="E263" s="177"/>
      <c r="F263" s="178">
        <f>F258</f>
        <v>0</v>
      </c>
      <c r="G263" s="39"/>
    </row>
    <row r="264" spans="1:7" s="40" customFormat="1">
      <c r="A264" s="209"/>
      <c r="B264" s="203"/>
      <c r="C264" s="199"/>
      <c r="D264" s="200"/>
      <c r="E264" s="204"/>
      <c r="F264" s="167">
        <f>E264-D264+F263</f>
        <v>0</v>
      </c>
      <c r="G264" s="39"/>
    </row>
    <row r="265" spans="1:7" s="40" customFormat="1">
      <c r="A265" s="209"/>
      <c r="B265" s="203"/>
      <c r="C265" s="199"/>
      <c r="D265" s="200"/>
      <c r="E265" s="204"/>
      <c r="F265" s="167">
        <f>E265-D265+F264</f>
        <v>0</v>
      </c>
      <c r="G265" s="39"/>
    </row>
    <row r="266" spans="1:7" s="40" customFormat="1">
      <c r="A266" s="209"/>
      <c r="B266" s="203"/>
      <c r="C266" s="199"/>
      <c r="D266" s="200"/>
      <c r="E266" s="201"/>
      <c r="F266" s="167">
        <f>E266-D266+F265</f>
        <v>0</v>
      </c>
      <c r="G266" s="39"/>
    </row>
    <row r="267" spans="1:7" s="40" customFormat="1">
      <c r="A267" s="209"/>
      <c r="B267" s="203"/>
      <c r="C267" s="199"/>
      <c r="D267" s="200"/>
      <c r="E267" s="201"/>
      <c r="F267" s="167">
        <f>E267-D267+F266</f>
        <v>0</v>
      </c>
      <c r="G267" s="39"/>
    </row>
    <row r="268" spans="1:7" s="40" customFormat="1">
      <c r="A268" s="115"/>
      <c r="B268" s="36" t="s">
        <v>15</v>
      </c>
      <c r="C268" s="37"/>
      <c r="D268" s="168">
        <f>SUM(D264:D267)</f>
        <v>0</v>
      </c>
      <c r="E268" s="169">
        <f>SUM(E264:E267)</f>
        <v>0</v>
      </c>
      <c r="F268" s="167"/>
      <c r="G268" s="39"/>
    </row>
    <row r="269" spans="1:7" s="40" customFormat="1" ht="15.75">
      <c r="A269" s="87"/>
      <c r="B269" s="38"/>
      <c r="C269" s="32"/>
      <c r="D269" s="171"/>
      <c r="E269" s="172"/>
      <c r="F269" s="172"/>
      <c r="G269" s="39"/>
    </row>
    <row r="270" spans="1:7" s="40" customFormat="1" ht="15.75">
      <c r="A270" s="87"/>
      <c r="B270" s="38"/>
      <c r="C270" s="32"/>
      <c r="D270" s="171"/>
      <c r="E270" s="172"/>
      <c r="F270" s="172"/>
      <c r="G270" s="39"/>
    </row>
    <row r="271" spans="1:7" s="40" customFormat="1" ht="15.75">
      <c r="A271" s="113">
        <f>'Chart of Accounts'!A41</f>
        <v>2032</v>
      </c>
      <c r="B271" s="113" t="str">
        <f>'Chart of Accounts'!B41</f>
        <v>Soft Goods</v>
      </c>
      <c r="C271" s="8"/>
      <c r="D271" s="171"/>
      <c r="E271" s="172"/>
      <c r="F271" s="175"/>
      <c r="G271" s="39"/>
    </row>
    <row r="272" spans="1:7" s="40" customFormat="1">
      <c r="A272" s="114"/>
      <c r="B272" s="86" t="s">
        <v>14</v>
      </c>
      <c r="C272" s="27"/>
      <c r="D272" s="176"/>
      <c r="E272" s="177"/>
      <c r="F272" s="178">
        <f>F267</f>
        <v>0</v>
      </c>
      <c r="G272" s="39"/>
    </row>
    <row r="273" spans="1:7" s="40" customFormat="1">
      <c r="A273" s="209"/>
      <c r="B273" s="203"/>
      <c r="C273" s="199"/>
      <c r="D273" s="200"/>
      <c r="E273" s="204"/>
      <c r="F273" s="167">
        <f>E273-D273+F272</f>
        <v>0</v>
      </c>
      <c r="G273" s="39"/>
    </row>
    <row r="274" spans="1:7" s="40" customFormat="1">
      <c r="A274" s="209"/>
      <c r="B274" s="203"/>
      <c r="C274" s="199"/>
      <c r="D274" s="200"/>
      <c r="E274" s="204"/>
      <c r="F274" s="167">
        <f>E274-D274+F273</f>
        <v>0</v>
      </c>
      <c r="G274" s="39"/>
    </row>
    <row r="275" spans="1:7" s="40" customFormat="1">
      <c r="A275" s="209"/>
      <c r="B275" s="203"/>
      <c r="C275" s="199"/>
      <c r="D275" s="200"/>
      <c r="E275" s="201"/>
      <c r="F275" s="167">
        <f>E275-D275+F274</f>
        <v>0</v>
      </c>
      <c r="G275" s="39"/>
    </row>
    <row r="276" spans="1:7" s="40" customFormat="1">
      <c r="A276" s="209"/>
      <c r="B276" s="203"/>
      <c r="C276" s="199"/>
      <c r="D276" s="200"/>
      <c r="E276" s="201"/>
      <c r="F276" s="167">
        <f>E276-D276+F275</f>
        <v>0</v>
      </c>
      <c r="G276" s="39"/>
    </row>
    <row r="277" spans="1:7" s="40" customFormat="1">
      <c r="A277" s="115"/>
      <c r="B277" s="36" t="s">
        <v>15</v>
      </c>
      <c r="C277" s="37"/>
      <c r="D277" s="168">
        <f>SUM(D273:D276)</f>
        <v>0</v>
      </c>
      <c r="E277" s="169">
        <f>SUM(E273:E276)</f>
        <v>0</v>
      </c>
      <c r="F277" s="167"/>
      <c r="G277" s="39"/>
    </row>
    <row r="278" spans="1:7" s="40" customFormat="1" ht="15.75">
      <c r="A278" s="87"/>
      <c r="B278" s="38"/>
      <c r="C278" s="32"/>
      <c r="D278" s="171"/>
      <c r="E278" s="172"/>
      <c r="F278" s="172"/>
      <c r="G278" s="39"/>
    </row>
    <row r="279" spans="1:7" s="40" customFormat="1" ht="15.75">
      <c r="A279" s="87"/>
      <c r="B279" s="38"/>
      <c r="C279" s="32"/>
      <c r="D279" s="171"/>
      <c r="E279" s="172"/>
      <c r="F279" s="172"/>
      <c r="G279" s="39"/>
    </row>
    <row r="280" spans="1:7" s="40" customFormat="1" ht="15.75">
      <c r="A280" s="116">
        <f>'Chart of Accounts'!A43</f>
        <v>2041</v>
      </c>
      <c r="B280" s="116" t="str">
        <f>'Chart of Accounts'!B43</f>
        <v>Van Insurance</v>
      </c>
      <c r="C280" s="8"/>
      <c r="D280" s="171"/>
      <c r="E280" s="172"/>
      <c r="F280" s="175"/>
      <c r="G280" s="39"/>
    </row>
    <row r="281" spans="1:7" s="40" customFormat="1">
      <c r="A281" s="117"/>
      <c r="B281" s="86" t="s">
        <v>14</v>
      </c>
      <c r="C281" s="27"/>
      <c r="D281" s="176"/>
      <c r="E281" s="177"/>
      <c r="F281" s="178">
        <f>F276</f>
        <v>0</v>
      </c>
      <c r="G281" s="39"/>
    </row>
    <row r="282" spans="1:7" s="40" customFormat="1">
      <c r="A282" s="210"/>
      <c r="B282" s="203"/>
      <c r="C282" s="199"/>
      <c r="D282" s="200"/>
      <c r="E282" s="204"/>
      <c r="F282" s="167">
        <f>E282-D282+F281</f>
        <v>0</v>
      </c>
      <c r="G282" s="39"/>
    </row>
    <row r="283" spans="1:7" s="40" customFormat="1">
      <c r="A283" s="210"/>
      <c r="B283" s="203"/>
      <c r="C283" s="199"/>
      <c r="D283" s="200"/>
      <c r="E283" s="204"/>
      <c r="F283" s="167">
        <f>E283-D283+F282</f>
        <v>0</v>
      </c>
      <c r="G283" s="39"/>
    </row>
    <row r="284" spans="1:7" s="40" customFormat="1">
      <c r="A284" s="210"/>
      <c r="B284" s="203"/>
      <c r="C284" s="199"/>
      <c r="D284" s="200"/>
      <c r="E284" s="201"/>
      <c r="F284" s="167">
        <f>E284-D284+F283</f>
        <v>0</v>
      </c>
      <c r="G284" s="39"/>
    </row>
    <row r="285" spans="1:7" s="40" customFormat="1">
      <c r="A285" s="210"/>
      <c r="B285" s="203"/>
      <c r="C285" s="199"/>
      <c r="D285" s="200"/>
      <c r="E285" s="201"/>
      <c r="F285" s="167">
        <f>E285-D285+F284</f>
        <v>0</v>
      </c>
      <c r="G285" s="39"/>
    </row>
    <row r="286" spans="1:7" s="40" customFormat="1">
      <c r="A286" s="118"/>
      <c r="B286" s="36" t="s">
        <v>15</v>
      </c>
      <c r="C286" s="37"/>
      <c r="D286" s="168">
        <f>SUM(D282:D285)</f>
        <v>0</v>
      </c>
      <c r="E286" s="169">
        <f>SUM(E282:E285)</f>
        <v>0</v>
      </c>
      <c r="F286" s="167"/>
      <c r="G286" s="39"/>
    </row>
    <row r="287" spans="1:7" s="40" customFormat="1" ht="15.75">
      <c r="A287" s="87"/>
      <c r="B287" s="38"/>
      <c r="C287" s="32"/>
      <c r="D287" s="171"/>
      <c r="E287" s="172"/>
      <c r="F287" s="172"/>
      <c r="G287" s="39"/>
    </row>
    <row r="288" spans="1:7" s="40" customFormat="1" ht="15.75">
      <c r="A288" s="87"/>
      <c r="B288" s="38"/>
      <c r="C288" s="32"/>
      <c r="D288" s="171"/>
      <c r="E288" s="172"/>
      <c r="F288" s="172"/>
      <c r="G288" s="39"/>
    </row>
    <row r="289" spans="1:7" s="40" customFormat="1" ht="15.75">
      <c r="A289" s="116">
        <f>'Chart of Accounts'!A44</f>
        <v>2042</v>
      </c>
      <c r="B289" s="116" t="str">
        <f>'Chart of Accounts'!B44</f>
        <v>Van Maintenance</v>
      </c>
      <c r="C289" s="8"/>
      <c r="D289" s="171"/>
      <c r="E289" s="172"/>
      <c r="F289" s="175"/>
      <c r="G289" s="39"/>
    </row>
    <row r="290" spans="1:7" s="40" customFormat="1">
      <c r="A290" s="117"/>
      <c r="B290" s="86" t="s">
        <v>14</v>
      </c>
      <c r="C290" s="27"/>
      <c r="D290" s="176"/>
      <c r="E290" s="177"/>
      <c r="F290" s="178">
        <f>F285</f>
        <v>0</v>
      </c>
      <c r="G290" s="39"/>
    </row>
    <row r="291" spans="1:7" s="40" customFormat="1">
      <c r="A291" s="210"/>
      <c r="B291" s="203"/>
      <c r="C291" s="199"/>
      <c r="D291" s="200"/>
      <c r="E291" s="204"/>
      <c r="F291" s="167">
        <f>E291-D291+F290</f>
        <v>0</v>
      </c>
      <c r="G291" s="39"/>
    </row>
    <row r="292" spans="1:7" s="40" customFormat="1">
      <c r="A292" s="210"/>
      <c r="B292" s="203"/>
      <c r="C292" s="199"/>
      <c r="D292" s="200"/>
      <c r="E292" s="204"/>
      <c r="F292" s="167">
        <f>E292-D292+F291</f>
        <v>0</v>
      </c>
      <c r="G292" s="39"/>
    </row>
    <row r="293" spans="1:7" s="40" customFormat="1">
      <c r="A293" s="210"/>
      <c r="B293" s="203"/>
      <c r="C293" s="199"/>
      <c r="D293" s="200"/>
      <c r="E293" s="201"/>
      <c r="F293" s="167">
        <f>E293-D293+F292</f>
        <v>0</v>
      </c>
      <c r="G293" s="39"/>
    </row>
    <row r="294" spans="1:7" s="40" customFormat="1">
      <c r="A294" s="210"/>
      <c r="B294" s="203"/>
      <c r="C294" s="199"/>
      <c r="D294" s="200"/>
      <c r="E294" s="201"/>
      <c r="F294" s="167">
        <f>E294-D294+F293</f>
        <v>0</v>
      </c>
      <c r="G294" s="39"/>
    </row>
    <row r="295" spans="1:7" s="40" customFormat="1">
      <c r="A295" s="118"/>
      <c r="B295" s="36" t="s">
        <v>15</v>
      </c>
      <c r="C295" s="37"/>
      <c r="D295" s="168">
        <f>SUM(D291:D294)</f>
        <v>0</v>
      </c>
      <c r="E295" s="169">
        <f>SUM(E291:E294)</f>
        <v>0</v>
      </c>
      <c r="F295" s="167"/>
      <c r="G295" s="39"/>
    </row>
    <row r="296" spans="1:7" s="40" customFormat="1" ht="15.75">
      <c r="A296" s="87"/>
      <c r="B296" s="38"/>
      <c r="C296" s="32"/>
      <c r="D296" s="171"/>
      <c r="E296" s="172"/>
      <c r="F296" s="172"/>
      <c r="G296" s="39"/>
    </row>
    <row r="297" spans="1:7" s="40" customFormat="1" ht="15.75">
      <c r="A297" s="87"/>
      <c r="B297" s="38"/>
      <c r="C297" s="32"/>
      <c r="D297" s="171"/>
      <c r="E297" s="172"/>
      <c r="F297" s="172"/>
      <c r="G297" s="39"/>
    </row>
    <row r="298" spans="1:7" s="40" customFormat="1" ht="15.75">
      <c r="A298" s="116">
        <f>'Chart of Accounts'!A45</f>
        <v>2043</v>
      </c>
      <c r="B298" s="116" t="str">
        <f>'Chart of Accounts'!B45</f>
        <v>Van Gasoline</v>
      </c>
      <c r="C298" s="8"/>
      <c r="D298" s="171"/>
      <c r="E298" s="172"/>
      <c r="F298" s="175"/>
      <c r="G298" s="39"/>
    </row>
    <row r="299" spans="1:7" s="40" customFormat="1">
      <c r="A299" s="117"/>
      <c r="B299" s="86" t="s">
        <v>14</v>
      </c>
      <c r="C299" s="27"/>
      <c r="D299" s="176"/>
      <c r="E299" s="177"/>
      <c r="F299" s="178">
        <f>F294</f>
        <v>0</v>
      </c>
      <c r="G299" s="39"/>
    </row>
    <row r="300" spans="1:7" s="40" customFormat="1">
      <c r="A300" s="210"/>
      <c r="B300" s="203"/>
      <c r="C300" s="199"/>
      <c r="D300" s="200"/>
      <c r="E300" s="204"/>
      <c r="F300" s="167">
        <f>E300-D300+F299</f>
        <v>0</v>
      </c>
      <c r="G300" s="39"/>
    </row>
    <row r="301" spans="1:7" s="40" customFormat="1">
      <c r="A301" s="210"/>
      <c r="B301" s="203"/>
      <c r="C301" s="199"/>
      <c r="D301" s="200"/>
      <c r="E301" s="204"/>
      <c r="F301" s="167">
        <f>E301-D301+F300</f>
        <v>0</v>
      </c>
      <c r="G301" s="39"/>
    </row>
    <row r="302" spans="1:7" s="40" customFormat="1">
      <c r="A302" s="210"/>
      <c r="B302" s="203"/>
      <c r="C302" s="199"/>
      <c r="D302" s="200"/>
      <c r="E302" s="201"/>
      <c r="F302" s="167">
        <f>E302-D302+F301</f>
        <v>0</v>
      </c>
      <c r="G302" s="39"/>
    </row>
    <row r="303" spans="1:7" s="40" customFormat="1">
      <c r="A303" s="210"/>
      <c r="B303" s="203"/>
      <c r="C303" s="199"/>
      <c r="D303" s="200"/>
      <c r="E303" s="201"/>
      <c r="F303" s="167">
        <f>E303-D303+F302</f>
        <v>0</v>
      </c>
      <c r="G303" s="39"/>
    </row>
    <row r="304" spans="1:7" s="40" customFormat="1">
      <c r="A304" s="118"/>
      <c r="B304" s="36" t="s">
        <v>15</v>
      </c>
      <c r="C304" s="37"/>
      <c r="D304" s="168">
        <f>SUM(D300:D303)</f>
        <v>0</v>
      </c>
      <c r="E304" s="169">
        <f>SUM(E300:E303)</f>
        <v>0</v>
      </c>
      <c r="F304" s="167"/>
      <c r="G304" s="39"/>
    </row>
    <row r="305" spans="1:7" s="40" customFormat="1">
      <c r="A305" s="33"/>
      <c r="B305" s="34"/>
      <c r="C305" s="8"/>
      <c r="D305" s="171"/>
      <c r="E305" s="172"/>
      <c r="F305" s="175"/>
      <c r="G305" s="39"/>
    </row>
    <row r="306" spans="1:7" s="40" customFormat="1">
      <c r="A306" s="33"/>
      <c r="B306" s="34"/>
      <c r="C306" s="8"/>
      <c r="D306" s="171"/>
      <c r="E306" s="172"/>
      <c r="F306" s="175"/>
      <c r="G306" s="39"/>
    </row>
    <row r="307" spans="1:7" s="40" customFormat="1" ht="15.75">
      <c r="A307" s="116">
        <f>'Chart of Accounts'!A46</f>
        <v>2044</v>
      </c>
      <c r="B307" s="116" t="str">
        <f>'Chart of Accounts'!B46</f>
        <v xml:space="preserve">Purchase of Vans </v>
      </c>
      <c r="C307" s="8"/>
      <c r="D307" s="171"/>
      <c r="E307" s="172"/>
      <c r="F307" s="175"/>
      <c r="G307" s="39"/>
    </row>
    <row r="308" spans="1:7" s="40" customFormat="1">
      <c r="A308" s="117"/>
      <c r="B308" s="86" t="s">
        <v>14</v>
      </c>
      <c r="C308" s="27"/>
      <c r="D308" s="176"/>
      <c r="E308" s="177"/>
      <c r="F308" s="178">
        <f>F303</f>
        <v>0</v>
      </c>
      <c r="G308" s="39"/>
    </row>
    <row r="309" spans="1:7" s="40" customFormat="1">
      <c r="A309" s="210"/>
      <c r="B309" s="203"/>
      <c r="C309" s="199"/>
      <c r="D309" s="200"/>
      <c r="E309" s="204"/>
      <c r="F309" s="167">
        <f>E309-D309+F308</f>
        <v>0</v>
      </c>
      <c r="G309" s="39"/>
    </row>
    <row r="310" spans="1:7" s="40" customFormat="1">
      <c r="A310" s="210"/>
      <c r="B310" s="203"/>
      <c r="C310" s="199"/>
      <c r="D310" s="200"/>
      <c r="E310" s="204"/>
      <c r="F310" s="167">
        <f>E310-D310+F309</f>
        <v>0</v>
      </c>
      <c r="G310" s="39"/>
    </row>
    <row r="311" spans="1:7" s="40" customFormat="1">
      <c r="A311" s="210"/>
      <c r="B311" s="203"/>
      <c r="C311" s="199"/>
      <c r="D311" s="200"/>
      <c r="E311" s="201"/>
      <c r="F311" s="167">
        <f>E311-D311+F310</f>
        <v>0</v>
      </c>
      <c r="G311" s="39"/>
    </row>
    <row r="312" spans="1:7" s="40" customFormat="1">
      <c r="A312" s="210"/>
      <c r="B312" s="203"/>
      <c r="C312" s="199"/>
      <c r="D312" s="200"/>
      <c r="E312" s="201"/>
      <c r="F312" s="167">
        <f>E312-D312+F311</f>
        <v>0</v>
      </c>
      <c r="G312" s="39"/>
    </row>
    <row r="313" spans="1:7" s="40" customFormat="1">
      <c r="A313" s="118"/>
      <c r="B313" s="36" t="s">
        <v>15</v>
      </c>
      <c r="C313" s="37"/>
      <c r="D313" s="168">
        <f>SUM(D309:D312)</f>
        <v>0</v>
      </c>
      <c r="E313" s="169">
        <f>SUM(E309:E312)</f>
        <v>0</v>
      </c>
      <c r="F313" s="167"/>
      <c r="G313" s="39"/>
    </row>
    <row r="314" spans="1:7" s="40" customFormat="1">
      <c r="A314" s="33"/>
      <c r="B314" s="34"/>
      <c r="C314" s="8"/>
      <c r="D314" s="171"/>
      <c r="E314" s="172"/>
      <c r="F314" s="175"/>
      <c r="G314" s="39"/>
    </row>
    <row r="315" spans="1:7" s="40" customFormat="1">
      <c r="A315" s="33"/>
      <c r="B315" s="34"/>
      <c r="C315" s="8"/>
      <c r="D315" s="171"/>
      <c r="E315" s="172"/>
      <c r="F315" s="175"/>
      <c r="G315" s="39"/>
    </row>
    <row r="316" spans="1:7" ht="18" customHeight="1">
      <c r="A316" s="120">
        <f>'Chart of Accounts'!A48</f>
        <v>2051</v>
      </c>
      <c r="B316" s="120" t="str">
        <f>'Chart of Accounts'!B48</f>
        <v>Support of Missionaries</v>
      </c>
      <c r="C316" s="8"/>
      <c r="D316" s="171"/>
      <c r="E316" s="172"/>
      <c r="F316" s="175"/>
    </row>
    <row r="317" spans="1:7" s="1" customFormat="1" ht="18" customHeight="1">
      <c r="A317" s="121"/>
      <c r="B317" s="86" t="s">
        <v>14</v>
      </c>
      <c r="C317" s="27"/>
      <c r="D317" s="176"/>
      <c r="E317" s="177"/>
      <c r="F317" s="178">
        <f>F312</f>
        <v>0</v>
      </c>
      <c r="G317" s="4"/>
    </row>
    <row r="318" spans="1:7" s="1" customFormat="1" ht="12.75" customHeight="1">
      <c r="A318" s="211"/>
      <c r="B318" s="203"/>
      <c r="C318" s="199"/>
      <c r="D318" s="200"/>
      <c r="E318" s="204"/>
      <c r="F318" s="167">
        <f>E318-D318+F317</f>
        <v>0</v>
      </c>
      <c r="G318" s="4"/>
    </row>
    <row r="319" spans="1:7" s="1" customFormat="1" ht="12.75" customHeight="1">
      <c r="A319" s="211"/>
      <c r="B319" s="203"/>
      <c r="C319" s="199"/>
      <c r="D319" s="200"/>
      <c r="E319" s="204"/>
      <c r="F319" s="167">
        <f>E319-D319+F318</f>
        <v>0</v>
      </c>
      <c r="G319" s="4"/>
    </row>
    <row r="320" spans="1:7">
      <c r="A320" s="211"/>
      <c r="B320" s="203"/>
      <c r="C320" s="199"/>
      <c r="D320" s="200"/>
      <c r="E320" s="201"/>
      <c r="F320" s="167">
        <f>E320-D320+F319</f>
        <v>0</v>
      </c>
    </row>
    <row r="321" spans="1:7">
      <c r="A321" s="211"/>
      <c r="B321" s="203"/>
      <c r="C321" s="199"/>
      <c r="D321" s="200"/>
      <c r="E321" s="201"/>
      <c r="F321" s="167">
        <f>E321-D321+F320</f>
        <v>0</v>
      </c>
    </row>
    <row r="322" spans="1:7" s="13" customFormat="1">
      <c r="A322" s="122"/>
      <c r="B322" s="36" t="s">
        <v>15</v>
      </c>
      <c r="C322" s="37"/>
      <c r="D322" s="168">
        <f>SUM(D318:D321)</f>
        <v>0</v>
      </c>
      <c r="E322" s="169">
        <f>SUM(E318:E321)</f>
        <v>0</v>
      </c>
      <c r="F322" s="167"/>
      <c r="G322" s="3"/>
    </row>
    <row r="323" spans="1:7" s="13" customFormat="1">
      <c r="A323" s="33"/>
      <c r="B323" s="34"/>
      <c r="C323" s="8"/>
      <c r="D323" s="171"/>
      <c r="E323" s="172"/>
      <c r="F323" s="175"/>
      <c r="G323" s="3"/>
    </row>
    <row r="324" spans="1:7" s="40" customFormat="1" ht="15.75">
      <c r="A324" s="33"/>
      <c r="B324" s="38"/>
      <c r="C324" s="32"/>
      <c r="D324" s="171"/>
      <c r="E324" s="172"/>
      <c r="F324" s="172"/>
      <c r="G324" s="39"/>
    </row>
    <row r="325" spans="1:7" ht="18" customHeight="1">
      <c r="A325" s="295">
        <f>'Chart of Accounts'!A50</f>
        <v>2061</v>
      </c>
      <c r="B325" s="295" t="str">
        <f>'Chart of Accounts'!B50</f>
        <v>Miscellaneous</v>
      </c>
      <c r="C325" s="8"/>
      <c r="D325" s="171"/>
      <c r="E325" s="172"/>
      <c r="F325" s="175"/>
    </row>
    <row r="326" spans="1:7" s="1" customFormat="1" ht="18" customHeight="1">
      <c r="A326" s="296"/>
      <c r="B326" s="86" t="s">
        <v>14</v>
      </c>
      <c r="C326" s="27"/>
      <c r="D326" s="176"/>
      <c r="E326" s="177"/>
      <c r="F326" s="178">
        <f>F321</f>
        <v>0</v>
      </c>
      <c r="G326" s="4"/>
    </row>
    <row r="327" spans="1:7" s="1" customFormat="1" ht="12.75" customHeight="1">
      <c r="A327" s="297"/>
      <c r="B327" s="203"/>
      <c r="C327" s="199"/>
      <c r="D327" s="200"/>
      <c r="E327" s="204"/>
      <c r="F327" s="167">
        <f>E327-D327+F326</f>
        <v>0</v>
      </c>
      <c r="G327" s="4"/>
    </row>
    <row r="328" spans="1:7" s="1" customFormat="1" ht="12.75" customHeight="1">
      <c r="A328" s="297"/>
      <c r="B328" s="203"/>
      <c r="C328" s="199"/>
      <c r="D328" s="200"/>
      <c r="E328" s="204"/>
      <c r="F328" s="167">
        <f>E328-D328+F327</f>
        <v>0</v>
      </c>
      <c r="G328" s="4"/>
    </row>
    <row r="329" spans="1:7" ht="12.75" customHeight="1">
      <c r="A329" s="297"/>
      <c r="B329" s="203"/>
      <c r="C329" s="199"/>
      <c r="D329" s="200"/>
      <c r="E329" s="201"/>
      <c r="F329" s="167">
        <f>E329-D329+F328</f>
        <v>0</v>
      </c>
    </row>
    <row r="330" spans="1:7" ht="12.75" customHeight="1">
      <c r="A330" s="297"/>
      <c r="B330" s="203"/>
      <c r="C330" s="199"/>
      <c r="D330" s="200"/>
      <c r="E330" s="201"/>
      <c r="F330" s="167">
        <f>E330-D330+F329</f>
        <v>0</v>
      </c>
    </row>
    <row r="331" spans="1:7" s="13" customFormat="1">
      <c r="A331" s="298"/>
      <c r="B331" s="36" t="s">
        <v>15</v>
      </c>
      <c r="C331" s="37"/>
      <c r="D331" s="168">
        <f>SUM(D327:D330)</f>
        <v>0</v>
      </c>
      <c r="E331" s="169">
        <f>SUM(E327:E330)</f>
        <v>0</v>
      </c>
      <c r="F331" s="167"/>
      <c r="G331" s="3"/>
    </row>
    <row r="332" spans="1:7" s="13" customFormat="1">
      <c r="A332" s="33"/>
      <c r="B332" s="34"/>
      <c r="C332" s="8"/>
      <c r="D332" s="171"/>
      <c r="E332" s="172"/>
      <c r="F332" s="175"/>
      <c r="G332" s="3"/>
    </row>
    <row r="333" spans="1:7" s="13" customFormat="1">
      <c r="A333" s="33"/>
      <c r="B333" s="34"/>
      <c r="C333" s="8"/>
      <c r="D333" s="171"/>
      <c r="E333" s="172"/>
      <c r="F333" s="175"/>
      <c r="G333" s="3"/>
    </row>
    <row r="334" spans="1:7" s="13" customFormat="1" ht="15.75">
      <c r="A334" s="295">
        <f>'Chart of Accounts'!A51</f>
        <v>2071</v>
      </c>
      <c r="B334" s="295" t="str">
        <f>'Chart of Accounts'!B51</f>
        <v>Unassigned</v>
      </c>
      <c r="C334" s="8"/>
      <c r="D334" s="171"/>
      <c r="E334" s="172"/>
      <c r="F334" s="175"/>
      <c r="G334" s="3"/>
    </row>
    <row r="335" spans="1:7" s="13" customFormat="1">
      <c r="A335" s="296"/>
      <c r="B335" s="86" t="s">
        <v>14</v>
      </c>
      <c r="C335" s="27"/>
      <c r="D335" s="176"/>
      <c r="E335" s="177"/>
      <c r="F335" s="178">
        <f>F330</f>
        <v>0</v>
      </c>
      <c r="G335" s="3"/>
    </row>
    <row r="336" spans="1:7" s="13" customFormat="1">
      <c r="A336" s="297"/>
      <c r="B336" s="203"/>
      <c r="C336" s="199"/>
      <c r="D336" s="200"/>
      <c r="E336" s="204"/>
      <c r="F336" s="167">
        <f>E336-D336+F335</f>
        <v>0</v>
      </c>
      <c r="G336" s="3"/>
    </row>
    <row r="337" spans="1:14" s="13" customFormat="1">
      <c r="A337" s="297"/>
      <c r="B337" s="203"/>
      <c r="C337" s="199"/>
      <c r="D337" s="200"/>
      <c r="E337" s="204"/>
      <c r="F337" s="167">
        <f>E337-D337+F336</f>
        <v>0</v>
      </c>
      <c r="G337" s="3"/>
    </row>
    <row r="338" spans="1:14" s="13" customFormat="1">
      <c r="A338" s="297"/>
      <c r="B338" s="203"/>
      <c r="C338" s="199"/>
      <c r="D338" s="200"/>
      <c r="E338" s="201"/>
      <c r="F338" s="167">
        <f>E338-D338+F337</f>
        <v>0</v>
      </c>
      <c r="G338" s="3"/>
    </row>
    <row r="339" spans="1:14" s="13" customFormat="1">
      <c r="A339" s="297"/>
      <c r="B339" s="203"/>
      <c r="C339" s="199"/>
      <c r="D339" s="200"/>
      <c r="E339" s="201"/>
      <c r="F339" s="167">
        <f>E339-D339+F338</f>
        <v>0</v>
      </c>
      <c r="G339" s="3"/>
    </row>
    <row r="340" spans="1:14" s="13" customFormat="1">
      <c r="A340" s="298"/>
      <c r="B340" s="36" t="s">
        <v>15</v>
      </c>
      <c r="C340" s="37"/>
      <c r="D340" s="168">
        <f>SUM(D336:D339)</f>
        <v>0</v>
      </c>
      <c r="E340" s="169">
        <f>SUM(E336:E339)</f>
        <v>0</v>
      </c>
      <c r="F340" s="167"/>
      <c r="G340" s="3"/>
    </row>
    <row r="341" spans="1:14" s="13" customFormat="1">
      <c r="A341" s="33"/>
      <c r="B341" s="34"/>
      <c r="C341" s="8"/>
      <c r="D341" s="171"/>
      <c r="E341" s="172"/>
      <c r="F341" s="175"/>
      <c r="G341" s="3"/>
    </row>
    <row r="342" spans="1:14">
      <c r="A342" s="90"/>
      <c r="B342" s="5"/>
      <c r="C342" s="8"/>
      <c r="D342" s="173"/>
      <c r="E342" s="174"/>
      <c r="F342" s="175"/>
    </row>
    <row r="343" spans="1:14" ht="15">
      <c r="A343" s="90"/>
      <c r="B343" s="44" t="s">
        <v>16</v>
      </c>
      <c r="C343" s="41"/>
      <c r="D343" s="179" t="s">
        <v>78</v>
      </c>
      <c r="E343" s="170" t="s">
        <v>79</v>
      </c>
      <c r="F343" s="180">
        <f>F10</f>
        <v>0</v>
      </c>
    </row>
    <row r="344" spans="1:14" s="1" customFormat="1" ht="18" customHeight="1">
      <c r="A344" s="91"/>
      <c r="B344" s="44" t="s">
        <v>80</v>
      </c>
      <c r="C344" s="43"/>
      <c r="D344" s="181">
        <f>D16+D25+D34+D43+D52+D61+D70+D79+D88+D97+D106+D115+D124+D133+D142+D151+D160+D169+D178+D187+D196+D205+D214+D223+D232+D241+D250+D259+D268+D277+D286+D295+D304+D313+D322+D331</f>
        <v>0</v>
      </c>
      <c r="E344" s="181">
        <f>E16+E25+E34+E43+E52+E61+E70+E79+E88+E97+E106+E115+E124+E133+E142+E151+E160+E169+E178+E187+E196+E205+E214+E223+E232+E241+E250+E259+E268+E277+E286+E295+E304+E313+E322+E331</f>
        <v>0</v>
      </c>
      <c r="F344" s="182"/>
      <c r="G344" s="4"/>
    </row>
    <row r="345" spans="1:14" s="1" customFormat="1" ht="17.25" customHeight="1">
      <c r="A345" s="91"/>
      <c r="B345" s="44"/>
      <c r="C345" s="43"/>
      <c r="D345" s="181"/>
      <c r="E345" s="180"/>
      <c r="F345" s="182"/>
      <c r="G345" s="4"/>
    </row>
    <row r="346" spans="1:14" s="1" customFormat="1" ht="17.25" customHeight="1">
      <c r="A346" s="91"/>
      <c r="B346" s="44" t="s">
        <v>17</v>
      </c>
      <c r="C346" s="43"/>
      <c r="D346" s="183"/>
      <c r="E346" s="166"/>
      <c r="F346" s="184">
        <f>F343-D344+E344</f>
        <v>0</v>
      </c>
      <c r="G346" s="4"/>
    </row>
    <row r="347" spans="1:14" s="1" customFormat="1" ht="17.25" customHeight="1">
      <c r="A347" s="2"/>
      <c r="B347" s="2"/>
      <c r="C347" s="4"/>
      <c r="D347" s="2"/>
      <c r="E347" s="2"/>
      <c r="F347" s="2"/>
      <c r="G347" s="4"/>
    </row>
    <row r="348" spans="1:14" s="1" customFormat="1" ht="17.25" customHeight="1">
      <c r="A348"/>
      <c r="B348"/>
      <c r="D348"/>
      <c r="E348" s="6"/>
      <c r="F348"/>
      <c r="G348" s="4"/>
    </row>
    <row r="349" spans="1:14" s="1" customFormat="1" ht="17.25" customHeight="1">
      <c r="A349"/>
      <c r="B349"/>
      <c r="D349"/>
      <c r="E349"/>
      <c r="F349" s="7"/>
      <c r="G349" s="4"/>
      <c r="N349" s="248"/>
    </row>
    <row r="350" spans="1:14" s="1" customFormat="1" ht="17.25" customHeight="1">
      <c r="A350"/>
      <c r="B350"/>
      <c r="D350"/>
      <c r="E350"/>
      <c r="F350"/>
      <c r="G350" s="4"/>
    </row>
    <row r="351" spans="1:14" s="1" customFormat="1" ht="17.25" customHeight="1">
      <c r="G351" s="4"/>
    </row>
    <row r="352" spans="1:14" s="1" customFormat="1" ht="17.25" customHeight="1">
      <c r="G352" s="4"/>
    </row>
    <row r="353" spans="7:7" s="1" customFormat="1" ht="17.25" customHeight="1">
      <c r="G353" s="4"/>
    </row>
    <row r="354" spans="7:7" s="1" customFormat="1" ht="17.25" customHeight="1">
      <c r="G354" s="4"/>
    </row>
    <row r="355" spans="7:7" s="1" customFormat="1" ht="17.25" customHeight="1">
      <c r="G355" s="4"/>
    </row>
    <row r="356" spans="7:7" s="1" customFormat="1" ht="17.25" customHeight="1">
      <c r="G356" s="4"/>
    </row>
    <row r="357" spans="7:7" s="1" customFormat="1" ht="17.25" customHeight="1">
      <c r="G357" s="4"/>
    </row>
    <row r="358" spans="7:7" s="1" customFormat="1" ht="17.25" customHeight="1">
      <c r="G358" s="4"/>
    </row>
    <row r="359" spans="7:7" s="1" customFormat="1" ht="17.25" customHeight="1">
      <c r="G359" s="4"/>
    </row>
    <row r="360" spans="7:7" s="1" customFormat="1" ht="17.25" customHeight="1">
      <c r="G360" s="4"/>
    </row>
    <row r="361" spans="7:7" s="1" customFormat="1" ht="17.25" customHeight="1">
      <c r="G361" s="4"/>
    </row>
    <row r="362" spans="7:7" s="1" customFormat="1" ht="17.25" customHeight="1">
      <c r="G362" s="4"/>
    </row>
    <row r="363" spans="7:7" s="1" customFormat="1" ht="17.25" customHeight="1">
      <c r="G363" s="4"/>
    </row>
    <row r="364" spans="7:7" s="1" customFormat="1" ht="17.25" customHeight="1">
      <c r="G364" s="4"/>
    </row>
    <row r="365" spans="7:7" s="1" customFormat="1" ht="17.25" customHeight="1">
      <c r="G365" s="4"/>
    </row>
    <row r="366" spans="7:7" s="1" customFormat="1" ht="17.25" customHeight="1">
      <c r="G366" s="4"/>
    </row>
    <row r="367" spans="7:7" s="1" customFormat="1" ht="17.25" customHeight="1">
      <c r="G367" s="4"/>
    </row>
    <row r="368" spans="7:7" s="1" customFormat="1" ht="17.25" customHeight="1">
      <c r="G368" s="4"/>
    </row>
    <row r="369" spans="7:7" s="1" customFormat="1" ht="17.25" customHeight="1">
      <c r="G369" s="4"/>
    </row>
    <row r="370" spans="7:7" s="1" customFormat="1" ht="17.25" customHeight="1">
      <c r="G370" s="4"/>
    </row>
    <row r="371" spans="7:7" s="1" customFormat="1" ht="17.25" customHeight="1">
      <c r="G371" s="4"/>
    </row>
    <row r="372" spans="7:7" s="1" customFormat="1" ht="17.25" customHeight="1">
      <c r="G372" s="4"/>
    </row>
    <row r="373" spans="7:7" s="1" customFormat="1" ht="17.25" customHeight="1">
      <c r="G373" s="4"/>
    </row>
    <row r="374" spans="7:7" s="1" customFormat="1" ht="17.25" customHeight="1">
      <c r="G374" s="4"/>
    </row>
    <row r="375" spans="7:7" s="1" customFormat="1" ht="17.25" customHeight="1">
      <c r="G375" s="4"/>
    </row>
    <row r="376" spans="7:7" s="1" customFormat="1" ht="17.25" customHeight="1">
      <c r="G376" s="4"/>
    </row>
    <row r="377" spans="7:7" s="1" customFormat="1" ht="17.25" customHeight="1">
      <c r="G377" s="4"/>
    </row>
    <row r="378" spans="7:7" s="1" customFormat="1" ht="17.25" customHeight="1">
      <c r="G378" s="4"/>
    </row>
    <row r="379" spans="7:7" s="1" customFormat="1">
      <c r="G379" s="4"/>
    </row>
    <row r="380" spans="7:7" s="1" customFormat="1">
      <c r="G380" s="4"/>
    </row>
    <row r="381" spans="7:7" s="1" customFormat="1">
      <c r="G381" s="4"/>
    </row>
    <row r="382" spans="7:7" s="1" customFormat="1">
      <c r="G382" s="4"/>
    </row>
    <row r="383" spans="7:7" s="1" customFormat="1">
      <c r="G383" s="4"/>
    </row>
    <row r="384" spans="7:7" s="1" customFormat="1">
      <c r="G384" s="4"/>
    </row>
    <row r="385" spans="7:7" s="1" customFormat="1">
      <c r="G385" s="4"/>
    </row>
  </sheetData>
  <sheetProtection sheet="1" objects="1" scenarios="1"/>
  <mergeCells count="6">
    <mergeCell ref="D9:E9"/>
    <mergeCell ref="A1:F1"/>
    <mergeCell ref="A2:F2"/>
    <mergeCell ref="A3:F3"/>
    <mergeCell ref="A4:F4"/>
    <mergeCell ref="D5:E5"/>
  </mergeCells>
  <printOptions gridLines="1"/>
  <pageMargins left="0.75" right="0.75" top="1" bottom="0.5" header="0.5" footer="0.5"/>
  <pageSetup scale="42" fitToHeight="4" orientation="landscape" horizontalDpi="4294967293"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499984740745262"/>
    <pageSetUpPr fitToPage="1"/>
  </sheetPr>
  <dimension ref="A1:G60"/>
  <sheetViews>
    <sheetView zoomScaleNormal="100" workbookViewId="0">
      <selection activeCell="E23" sqref="E23"/>
    </sheetView>
  </sheetViews>
  <sheetFormatPr defaultRowHeight="12.75"/>
  <cols>
    <col min="1" max="1" width="4.42578125" customWidth="1"/>
    <col min="2" max="2" width="11.140625" customWidth="1"/>
    <col min="3" max="3" width="35.85546875" customWidth="1"/>
    <col min="4" max="4" width="3" customWidth="1"/>
    <col min="5" max="5" width="15.28515625" customWidth="1"/>
    <col min="6" max="6" width="3" customWidth="1"/>
    <col min="7" max="7" width="19.7109375" customWidth="1"/>
  </cols>
  <sheetData>
    <row r="1" spans="1:7">
      <c r="A1" s="72"/>
      <c r="B1" s="72"/>
      <c r="C1" s="72"/>
      <c r="D1" s="72"/>
      <c r="E1" s="72"/>
      <c r="F1" s="72"/>
      <c r="G1" s="72"/>
    </row>
    <row r="2" spans="1:7" ht="22.5">
      <c r="A2" s="304" t="str">
        <f>'Chart of Accounts'!A1:B1</f>
        <v>Name</v>
      </c>
      <c r="B2" s="304"/>
      <c r="C2" s="304"/>
      <c r="D2" s="304"/>
      <c r="E2" s="304"/>
      <c r="F2" s="304"/>
      <c r="G2" s="304"/>
    </row>
    <row r="3" spans="1:7" ht="20.25">
      <c r="A3" s="305" t="s">
        <v>23</v>
      </c>
      <c r="B3" s="305"/>
      <c r="C3" s="305"/>
      <c r="D3" s="305"/>
      <c r="E3" s="305"/>
      <c r="F3" s="305"/>
      <c r="G3" s="305"/>
    </row>
    <row r="4" spans="1:7" ht="18">
      <c r="A4" s="306" t="s">
        <v>90</v>
      </c>
      <c r="B4" s="306"/>
      <c r="C4" s="306"/>
      <c r="D4" s="306"/>
      <c r="E4" s="306"/>
      <c r="F4" s="306"/>
      <c r="G4" s="306"/>
    </row>
    <row r="5" spans="1:7" ht="13.5" thickBot="1">
      <c r="A5" s="72"/>
      <c r="B5" s="72"/>
      <c r="C5" s="72"/>
      <c r="D5" s="72"/>
      <c r="E5" s="72"/>
      <c r="F5" s="72"/>
      <c r="G5" s="72"/>
    </row>
    <row r="6" spans="1:7" ht="13.5" thickTop="1">
      <c r="A6" s="124"/>
      <c r="B6" s="125"/>
      <c r="C6" s="125"/>
      <c r="D6" s="125"/>
      <c r="E6" s="125"/>
      <c r="F6" s="125"/>
      <c r="G6" s="126"/>
    </row>
    <row r="7" spans="1:7" ht="13.5" thickBot="1">
      <c r="A7" s="127"/>
      <c r="B7" s="2"/>
      <c r="C7" s="2"/>
      <c r="D7" s="2"/>
      <c r="E7" s="2"/>
      <c r="F7" s="2"/>
      <c r="G7" s="128"/>
    </row>
    <row r="8" spans="1:7" ht="19.5" thickTop="1" thickBot="1">
      <c r="A8" s="127"/>
      <c r="B8" s="129" t="s">
        <v>25</v>
      </c>
      <c r="C8" s="130"/>
      <c r="D8" s="130"/>
      <c r="E8" s="131"/>
      <c r="F8" s="2"/>
      <c r="G8" s="186">
        <f>'P&amp;L Sept (2)'!G55</f>
        <v>0</v>
      </c>
    </row>
    <row r="9" spans="1:7" ht="18.75" thickTop="1">
      <c r="A9" s="127"/>
      <c r="B9" s="2"/>
      <c r="C9" s="130"/>
      <c r="D9" s="130"/>
      <c r="E9" s="132"/>
      <c r="F9" s="2"/>
      <c r="G9" s="128"/>
    </row>
    <row r="10" spans="1:7" ht="18">
      <c r="A10" s="78"/>
      <c r="B10" s="138" t="s">
        <v>0</v>
      </c>
      <c r="C10" s="139"/>
      <c r="D10" s="138"/>
      <c r="E10" s="140"/>
      <c r="F10" s="139"/>
      <c r="G10" s="79"/>
    </row>
    <row r="11" spans="1:7" ht="14.25">
      <c r="A11" s="78"/>
      <c r="B11" s="141">
        <f>'Chart of Accounts'!A6</f>
        <v>1001</v>
      </c>
      <c r="C11" s="141" t="str">
        <f>'Chart of Accounts'!B6</f>
        <v>Offering / Tithe</v>
      </c>
      <c r="D11" s="142"/>
      <c r="E11" s="143">
        <f>'GL-Oct (2)'!E16-'GL-Oct (2)'!D16</f>
        <v>0</v>
      </c>
      <c r="F11" s="142"/>
      <c r="G11" s="94"/>
    </row>
    <row r="12" spans="1:7" ht="14.25">
      <c r="A12" s="78"/>
      <c r="B12" s="141">
        <f>'Chart of Accounts'!A7</f>
        <v>1002</v>
      </c>
      <c r="C12" s="141" t="str">
        <f>'Chart of Accounts'!B7</f>
        <v>ABC Missions Support</v>
      </c>
      <c r="D12" s="142"/>
      <c r="E12" s="143">
        <f>'GL-Oct (2)'!E25-'GL-Oct (2)'!D25</f>
        <v>0</v>
      </c>
      <c r="F12" s="142"/>
      <c r="G12" s="94"/>
    </row>
    <row r="13" spans="1:7" ht="14.25">
      <c r="A13" s="78"/>
      <c r="B13" s="141">
        <f>'Chart of Accounts'!A8</f>
        <v>1003</v>
      </c>
      <c r="C13" s="141" t="str">
        <f>'Chart of Accounts'!B8</f>
        <v>XYZ Missions Support</v>
      </c>
      <c r="D13" s="142"/>
      <c r="E13" s="143">
        <f>'GL-Oct (2)'!E34-'GL-Oct (2)'!D34</f>
        <v>0</v>
      </c>
      <c r="F13" s="142"/>
      <c r="G13" s="94"/>
    </row>
    <row r="14" spans="1:7" ht="14.25">
      <c r="A14" s="78"/>
      <c r="B14" s="141">
        <f>'Chart of Accounts'!A9</f>
        <v>1004</v>
      </c>
      <c r="C14" s="141" t="str">
        <f>'Chart of Accounts'!B9</f>
        <v>TLC  Support</v>
      </c>
      <c r="D14" s="142"/>
      <c r="E14" s="143">
        <f>'GL-Oct (2)'!E43-'GL-Oct (2)'!D43</f>
        <v>0</v>
      </c>
      <c r="F14" s="142"/>
      <c r="G14" s="94"/>
    </row>
    <row r="15" spans="1:7" ht="14.25">
      <c r="A15" s="78"/>
      <c r="B15" s="141">
        <f>'Chart of Accounts'!A10</f>
        <v>1005</v>
      </c>
      <c r="C15" s="141" t="str">
        <f>'Chart of Accounts'!B10</f>
        <v>MMM Support</v>
      </c>
      <c r="D15" s="142"/>
      <c r="E15" s="143">
        <f>'GL-Oct (2)'!E52-'GL-Oct (2)'!D52</f>
        <v>0</v>
      </c>
      <c r="F15" s="142"/>
      <c r="G15" s="94"/>
    </row>
    <row r="16" spans="1:7" ht="14.25">
      <c r="A16" s="78"/>
      <c r="B16" s="141">
        <f>'Chart of Accounts'!A11</f>
        <v>1006</v>
      </c>
      <c r="C16" s="141" t="str">
        <f>'Chart of Accounts'!B11</f>
        <v>Fundraising</v>
      </c>
      <c r="D16" s="142"/>
      <c r="E16" s="143">
        <f>'GL-Oct (2)'!E61-'GL-Oct (2)'!D61</f>
        <v>0</v>
      </c>
      <c r="F16" s="142"/>
      <c r="G16" s="94"/>
    </row>
    <row r="17" spans="1:7" ht="14.25">
      <c r="A17" s="78"/>
      <c r="B17" s="141">
        <f>'Chart of Accounts'!A12</f>
        <v>1007</v>
      </c>
      <c r="C17" s="141" t="str">
        <f>'Chart of Accounts'!B12</f>
        <v>Additional Support</v>
      </c>
      <c r="D17" s="142"/>
      <c r="E17" s="143">
        <f>'GL-Oct (2)'!E70-'GL-Oct (2)'!D70</f>
        <v>0</v>
      </c>
      <c r="F17" s="142"/>
      <c r="G17" s="94"/>
    </row>
    <row r="18" spans="1:7" ht="14.25">
      <c r="A18" s="78"/>
      <c r="B18" s="141">
        <f>'Chart of Accounts'!A13</f>
        <v>1008</v>
      </c>
      <c r="C18" s="141" t="str">
        <f>'Chart of Accounts'!B13</f>
        <v>Designated Gifts for Vans</v>
      </c>
      <c r="D18" s="142"/>
      <c r="E18" s="143">
        <f>'GL-Oct (2)'!E79-'GL-Oct (2)'!D79</f>
        <v>0</v>
      </c>
      <c r="F18" s="142"/>
      <c r="G18" s="94"/>
    </row>
    <row r="19" spans="1:7" ht="14.25">
      <c r="A19" s="78"/>
      <c r="B19" s="141">
        <f>'Chart of Accounts'!A14</f>
        <v>1009</v>
      </c>
      <c r="C19" s="141" t="str">
        <f>'Chart of Accounts'!B14</f>
        <v>Unassigned</v>
      </c>
      <c r="D19" s="142"/>
      <c r="E19" s="143">
        <f>'GL-Oct (2)'!E88-'GL-Oct (2)'!D88</f>
        <v>0</v>
      </c>
      <c r="F19" s="142"/>
      <c r="G19" s="94"/>
    </row>
    <row r="20" spans="1:7" ht="15.75">
      <c r="A20" s="78"/>
      <c r="B20" s="144"/>
      <c r="C20" s="145" t="s">
        <v>8</v>
      </c>
      <c r="D20" s="146"/>
      <c r="E20" s="147"/>
      <c r="F20" s="144"/>
      <c r="G20" s="148">
        <f>SUM(E11:E19)</f>
        <v>0</v>
      </c>
    </row>
    <row r="21" spans="1:7" ht="18.75">
      <c r="A21" s="78"/>
      <c r="B21" s="139"/>
      <c r="C21" s="149"/>
      <c r="D21" s="149"/>
      <c r="E21" s="150"/>
      <c r="F21" s="139"/>
      <c r="G21" s="151"/>
    </row>
    <row r="22" spans="1:7" ht="18">
      <c r="A22" s="78"/>
      <c r="B22" s="138" t="s">
        <v>7</v>
      </c>
      <c r="C22" s="139"/>
      <c r="D22" s="138"/>
      <c r="E22" s="140"/>
      <c r="F22" s="139"/>
      <c r="G22" s="151"/>
    </row>
    <row r="23" spans="1:7" ht="14.25">
      <c r="A23" s="78"/>
      <c r="B23" s="142">
        <f>'Chart of Accounts'!A18</f>
        <v>2001</v>
      </c>
      <c r="C23" s="142" t="str">
        <f>'Chart of Accounts'!B18</f>
        <v>Pastor Salary</v>
      </c>
      <c r="D23" s="152"/>
      <c r="E23" s="143">
        <f>'GL-Oct (2)'!D97-'GL-Oct (2)'!E97</f>
        <v>0</v>
      </c>
      <c r="F23" s="139"/>
      <c r="G23" s="151"/>
    </row>
    <row r="24" spans="1:7" ht="14.25">
      <c r="A24" s="78"/>
      <c r="B24" s="142">
        <f>'Chart of Accounts'!A19</f>
        <v>2002</v>
      </c>
      <c r="C24" s="142" t="str">
        <f>'Chart of Accounts'!B19</f>
        <v>Pastor Housing</v>
      </c>
      <c r="D24" s="152"/>
      <c r="E24" s="143">
        <f>'GL-Oct (2)'!D106-'GL-Oct (2)'!E106</f>
        <v>0</v>
      </c>
      <c r="F24" s="139"/>
      <c r="G24" s="151"/>
    </row>
    <row r="25" spans="1:7" ht="14.25">
      <c r="A25" s="78"/>
      <c r="B25" s="142">
        <f>'Chart of Accounts'!A20</f>
        <v>2003</v>
      </c>
      <c r="C25" s="142" t="str">
        <f>'Chart of Accounts'!B20</f>
        <v>Health Insurance</v>
      </c>
      <c r="D25" s="152"/>
      <c r="E25" s="143">
        <f>'GL-Oct (2)'!D115-'GL-Oct (2)'!E9124</f>
        <v>0</v>
      </c>
      <c r="F25" s="139"/>
      <c r="G25" s="151"/>
    </row>
    <row r="26" spans="1:7" ht="14.25">
      <c r="A26" s="78"/>
      <c r="B26" s="142">
        <f>'Chart of Accounts'!A21</f>
        <v>2004</v>
      </c>
      <c r="C26" s="142" t="str">
        <f>'Chart of Accounts'!B21</f>
        <v>Ministry Expenses</v>
      </c>
      <c r="D26" s="152"/>
      <c r="E26" s="143">
        <f>'GL-Oct (2)'!D124-'GL-Oct (2)'!E124</f>
        <v>0</v>
      </c>
      <c r="F26" s="139"/>
      <c r="G26" s="151"/>
    </row>
    <row r="27" spans="1:7" ht="14.25">
      <c r="A27" s="78"/>
      <c r="B27" s="142">
        <f>'Chart of Accounts'!A22</f>
        <v>2005</v>
      </c>
      <c r="C27" s="142" t="str">
        <f>'Chart of Accounts'!B22</f>
        <v>Music Staff</v>
      </c>
      <c r="D27" s="152"/>
      <c r="E27" s="143">
        <f>'GL-Oct (2)'!D133-'GL-Oct (2)'!E133</f>
        <v>0</v>
      </c>
      <c r="F27" s="139"/>
      <c r="G27" s="151"/>
    </row>
    <row r="28" spans="1:7" ht="14.25">
      <c r="A28" s="78"/>
      <c r="B28" s="142">
        <f>'Chart of Accounts'!A23</f>
        <v>2006</v>
      </c>
      <c r="C28" s="142" t="str">
        <f>'Chart of Accounts'!B23</f>
        <v>Music Materials</v>
      </c>
      <c r="D28" s="152"/>
      <c r="E28" s="143">
        <f>'GL-Oct (2)'!D142-'GL-Oct (2)'!E142</f>
        <v>0</v>
      </c>
      <c r="F28" s="139"/>
      <c r="G28" s="151"/>
    </row>
    <row r="29" spans="1:7" ht="14.25">
      <c r="A29" s="78"/>
      <c r="B29" s="142">
        <f>'Chart of Accounts'!A24</f>
        <v>2007</v>
      </c>
      <c r="C29" s="142" t="str">
        <f>'Chart of Accounts'!B24</f>
        <v>Audio Visual Equipment</v>
      </c>
      <c r="D29" s="152"/>
      <c r="E29" s="143">
        <f>'GL-Oct (2)'!D151-'GL-Oct (2)'!E151</f>
        <v>0</v>
      </c>
      <c r="F29" s="139"/>
      <c r="G29" s="151"/>
    </row>
    <row r="30" spans="1:7" ht="14.25">
      <c r="A30" s="78"/>
      <c r="B30" s="142">
        <f>'Chart of Accounts'!A25</f>
        <v>2008</v>
      </c>
      <c r="C30" s="142" t="str">
        <f>'Chart of Accounts'!B25</f>
        <v>Christian Education Materials</v>
      </c>
      <c r="D30" s="152"/>
      <c r="E30" s="143">
        <f>'GL-Oct (2)'!D160-'GL-Oct (2)'!E160</f>
        <v>0</v>
      </c>
      <c r="F30" s="139"/>
      <c r="G30" s="151"/>
    </row>
    <row r="31" spans="1:7" ht="14.25">
      <c r="A31" s="78"/>
      <c r="B31" s="142">
        <f>'Chart of Accounts'!A26</f>
        <v>2009</v>
      </c>
      <c r="C31" s="142" t="str">
        <f>'Chart of Accounts'!B26</f>
        <v>Books</v>
      </c>
      <c r="D31" s="152"/>
      <c r="E31" s="143">
        <f>'GL-Oct (2)'!D169-'GL-Oct (2)'!E169</f>
        <v>0</v>
      </c>
      <c r="F31" s="139"/>
      <c r="G31" s="151"/>
    </row>
    <row r="32" spans="1:7" ht="14.25">
      <c r="A32" s="78"/>
      <c r="B32" s="142">
        <f>'Chart of Accounts'!A28</f>
        <v>2011</v>
      </c>
      <c r="C32" s="142" t="str">
        <f>'Chart of Accounts'!B28</f>
        <v>Office Supplies, stationary, postage, misc.</v>
      </c>
      <c r="D32" s="152"/>
      <c r="E32" s="143">
        <f>'GL-Oct (2)'!D178-'GL-Oct (2)'!E178</f>
        <v>0</v>
      </c>
      <c r="F32" s="139"/>
      <c r="G32" s="151"/>
    </row>
    <row r="33" spans="1:7" ht="14.25">
      <c r="A33" s="78"/>
      <c r="B33" s="142">
        <f>'Chart of Accounts'!A29</f>
        <v>2012</v>
      </c>
      <c r="C33" s="142" t="str">
        <f>'Chart of Accounts'!B29</f>
        <v>Computer costs and supplies</v>
      </c>
      <c r="D33" s="152"/>
      <c r="E33" s="143">
        <f>'GL-Oct (2)'!D187-'GL-Oct (2)'!E187</f>
        <v>0</v>
      </c>
      <c r="F33" s="139"/>
      <c r="G33" s="151"/>
    </row>
    <row r="34" spans="1:7" ht="14.25">
      <c r="A34" s="78"/>
      <c r="B34" s="142">
        <f>'Chart of Accounts'!A30</f>
        <v>2013</v>
      </c>
      <c r="C34" s="142" t="str">
        <f>'Chart of Accounts'!B30</f>
        <v>Unassigned</v>
      </c>
      <c r="D34" s="152"/>
      <c r="E34" s="143">
        <f>'GL-Oct (2)'!D196-'GL-Oct (2)'!E196</f>
        <v>0</v>
      </c>
      <c r="F34" s="139"/>
      <c r="G34" s="151"/>
    </row>
    <row r="35" spans="1:7" ht="14.25">
      <c r="A35" s="78"/>
      <c r="B35" s="142">
        <f>'Chart of Accounts'!A32</f>
        <v>2021</v>
      </c>
      <c r="C35" s="142" t="str">
        <f>'Chart of Accounts'!B32</f>
        <v>Janitorial Supplies and Services</v>
      </c>
      <c r="D35" s="152"/>
      <c r="E35" s="143">
        <f>'GL-Oct (2)'!D205-'GL-Oct (2)'!E205</f>
        <v>0</v>
      </c>
      <c r="F35" s="139"/>
      <c r="G35" s="151"/>
    </row>
    <row r="36" spans="1:7" ht="14.25">
      <c r="A36" s="78"/>
      <c r="B36" s="142">
        <f>'Chart of Accounts'!A33</f>
        <v>2022</v>
      </c>
      <c r="C36" s="142" t="str">
        <f>'Chart of Accounts'!B33</f>
        <v>Repair and Maintenance - (Non-Covenant)</v>
      </c>
      <c r="D36" s="152"/>
      <c r="E36" s="143">
        <f>'GL-Oct (2)'!D214-'GL-Oct (2)'!E214</f>
        <v>0</v>
      </c>
      <c r="F36" s="139"/>
      <c r="G36" s="151"/>
    </row>
    <row r="37" spans="1:7" ht="14.25">
      <c r="A37" s="78"/>
      <c r="B37" s="142">
        <f>'Chart of Accounts'!A34</f>
        <v>2023</v>
      </c>
      <c r="C37" s="142" t="str">
        <f>'Chart of Accounts'!B34</f>
        <v>Insurance - Liability</v>
      </c>
      <c r="D37" s="152"/>
      <c r="E37" s="143">
        <f>'GL-Oct (2)'!D223-'GL-Oct (2)'!E223</f>
        <v>0</v>
      </c>
      <c r="F37" s="139"/>
      <c r="G37" s="151"/>
    </row>
    <row r="38" spans="1:7" ht="14.25">
      <c r="A38" s="78"/>
      <c r="B38" s="142">
        <f>'Chart of Accounts'!A35</f>
        <v>2024</v>
      </c>
      <c r="C38" s="142" t="str">
        <f>'Chart of Accounts'!B35</f>
        <v>Use Agreement (Utilities &amp; Maint. Reserve)</v>
      </c>
      <c r="D38" s="152"/>
      <c r="E38" s="143">
        <f>'GL-Oct (2)'!D232-'GL-Oct (2)'!E232</f>
        <v>0</v>
      </c>
      <c r="F38" s="139"/>
      <c r="G38" s="151"/>
    </row>
    <row r="39" spans="1:7" ht="14.25">
      <c r="A39" s="78"/>
      <c r="B39" s="142">
        <f>'Chart of Accounts'!A36</f>
        <v>2025</v>
      </c>
      <c r="C39" s="142" t="str">
        <f>'Chart of Accounts'!B36</f>
        <v>Landscape</v>
      </c>
      <c r="D39" s="152"/>
      <c r="E39" s="143">
        <f>'GL-Oct (2)'!D241-'GL-Oct (2)'!E241</f>
        <v>0</v>
      </c>
      <c r="F39" s="139"/>
      <c r="G39" s="151"/>
    </row>
    <row r="40" spans="1:7" ht="14.25">
      <c r="A40" s="78"/>
      <c r="B40" s="142">
        <f>'Chart of Accounts'!A37</f>
        <v>2026</v>
      </c>
      <c r="C40" s="142" t="str">
        <f>'Chart of Accounts'!B37</f>
        <v>A/C Maintenance</v>
      </c>
      <c r="D40" s="152"/>
      <c r="E40" s="143">
        <f>'GL-Oct (2)'!D250-'GL-Oct (2)'!E250</f>
        <v>0</v>
      </c>
      <c r="F40" s="139"/>
      <c r="G40" s="151"/>
    </row>
    <row r="41" spans="1:7" ht="14.25">
      <c r="A41" s="78"/>
      <c r="B41" s="142">
        <f>'Chart of Accounts'!A38</f>
        <v>2027</v>
      </c>
      <c r="C41" s="142" t="str">
        <f>'Chart of Accounts'!B38</f>
        <v>PLayground</v>
      </c>
      <c r="D41" s="152"/>
      <c r="E41" s="143">
        <f>'GL-Oct (2)'!D259-'GL-Oct (2)'!E259</f>
        <v>0</v>
      </c>
      <c r="F41" s="139"/>
      <c r="G41" s="151"/>
    </row>
    <row r="42" spans="1:7" ht="14.25">
      <c r="A42" s="78"/>
      <c r="B42" s="142">
        <f>'Chart of Accounts'!A40</f>
        <v>2031</v>
      </c>
      <c r="C42" s="142" t="str">
        <f>'Chart of Accounts'!B40</f>
        <v>Food &amp; Entertainment</v>
      </c>
      <c r="D42" s="152"/>
      <c r="E42" s="143">
        <f>'GL-Oct (2)'!D268-'GL-Oct (2)'!E268</f>
        <v>0</v>
      </c>
      <c r="F42" s="139"/>
      <c r="G42" s="151"/>
    </row>
    <row r="43" spans="1:7" ht="14.25">
      <c r="A43" s="78"/>
      <c r="B43" s="142">
        <f>'Chart of Accounts'!A41</f>
        <v>2032</v>
      </c>
      <c r="C43" s="142" t="str">
        <f>'Chart of Accounts'!B41</f>
        <v>Soft Goods</v>
      </c>
      <c r="D43" s="152"/>
      <c r="E43" s="143">
        <f>'GL-Oct (2)'!D277-'GL-Oct (2)'!E277</f>
        <v>0</v>
      </c>
      <c r="F43" s="139"/>
      <c r="G43" s="151"/>
    </row>
    <row r="44" spans="1:7" ht="14.25">
      <c r="A44" s="78"/>
      <c r="B44" s="142">
        <f>'Chart of Accounts'!A43</f>
        <v>2041</v>
      </c>
      <c r="C44" s="142" t="str">
        <f>'Chart of Accounts'!B43</f>
        <v>Van Insurance</v>
      </c>
      <c r="D44" s="152"/>
      <c r="E44" s="143">
        <f>'GL-Oct (2)'!D286-'GL-Oct (2)'!E286</f>
        <v>0</v>
      </c>
      <c r="F44" s="139"/>
      <c r="G44" s="151"/>
    </row>
    <row r="45" spans="1:7" ht="14.25">
      <c r="A45" s="78"/>
      <c r="B45" s="142">
        <f>'Chart of Accounts'!A44</f>
        <v>2042</v>
      </c>
      <c r="C45" s="142" t="str">
        <f>'Chart of Accounts'!B44</f>
        <v>Van Maintenance</v>
      </c>
      <c r="D45" s="152"/>
      <c r="E45" s="143">
        <f>'GL-Oct (2)'!D295-'GL-Oct (2)'!E295</f>
        <v>0</v>
      </c>
      <c r="F45" s="139"/>
      <c r="G45" s="151"/>
    </row>
    <row r="46" spans="1:7" ht="14.25">
      <c r="A46" s="78"/>
      <c r="B46" s="142">
        <f>'Chart of Accounts'!A45</f>
        <v>2043</v>
      </c>
      <c r="C46" s="142" t="str">
        <f>'Chart of Accounts'!B45</f>
        <v>Van Gasoline</v>
      </c>
      <c r="D46" s="152"/>
      <c r="E46" s="143">
        <f>'GL-Oct (2)'!D304-'GL-Oct (2)'!E304</f>
        <v>0</v>
      </c>
      <c r="F46" s="139"/>
      <c r="G46" s="151"/>
    </row>
    <row r="47" spans="1:7" ht="14.25">
      <c r="A47" s="78"/>
      <c r="B47" s="142">
        <f>'Chart of Accounts'!A46</f>
        <v>2044</v>
      </c>
      <c r="C47" s="142" t="str">
        <f>'Chart of Accounts'!B46</f>
        <v xml:space="preserve">Purchase of Vans </v>
      </c>
      <c r="D47" s="152"/>
      <c r="E47" s="143">
        <f>'GL-Oct (2)'!D313-'GL-Oct (2)'!E313</f>
        <v>0</v>
      </c>
      <c r="F47" s="139"/>
      <c r="G47" s="151"/>
    </row>
    <row r="48" spans="1:7" ht="14.25">
      <c r="A48" s="78"/>
      <c r="B48" s="142">
        <f>'Chart of Accounts'!A48</f>
        <v>2051</v>
      </c>
      <c r="C48" s="142" t="str">
        <f>'Chart of Accounts'!B48</f>
        <v>Support of Missionaries</v>
      </c>
      <c r="D48" s="152"/>
      <c r="E48" s="143">
        <f>'GL-Oct (2)'!D322-'GL-Oct (2)'!E322</f>
        <v>0</v>
      </c>
      <c r="F48" s="139"/>
      <c r="G48" s="151"/>
    </row>
    <row r="49" spans="1:7" ht="14.25">
      <c r="A49" s="78"/>
      <c r="B49" s="142">
        <f>'Chart of Accounts'!A50</f>
        <v>2061</v>
      </c>
      <c r="C49" s="142" t="str">
        <f>'Chart of Accounts'!B50</f>
        <v>Miscellaneous</v>
      </c>
      <c r="D49" s="152"/>
      <c r="E49" s="143">
        <f>'GL-Oct (2)'!D331-'GL-Oct (2)'!E331</f>
        <v>0</v>
      </c>
      <c r="F49" s="139"/>
      <c r="G49" s="151"/>
    </row>
    <row r="50" spans="1:7" ht="14.25">
      <c r="A50" s="78"/>
      <c r="B50" s="142">
        <f>'Chart of Accounts'!A51</f>
        <v>2071</v>
      </c>
      <c r="C50" s="142" t="str">
        <f>'Chart of Accounts'!B51</f>
        <v>Unassigned</v>
      </c>
      <c r="D50" s="152"/>
      <c r="E50" s="143">
        <f>'GL-Oct (2)'!D340-'GL-Oct (2)'!E340</f>
        <v>0</v>
      </c>
      <c r="F50" s="139"/>
      <c r="G50" s="151"/>
    </row>
    <row r="51" spans="1:7" ht="15.75">
      <c r="A51" s="78"/>
      <c r="B51" s="144"/>
      <c r="C51" s="145" t="s">
        <v>9</v>
      </c>
      <c r="D51" s="146"/>
      <c r="E51" s="147"/>
      <c r="F51" s="144"/>
      <c r="G51" s="148">
        <f>SUM(E23:E50)</f>
        <v>0</v>
      </c>
    </row>
    <row r="52" spans="1:7" ht="18">
      <c r="A52" s="78"/>
      <c r="B52" s="139"/>
      <c r="C52" s="153"/>
      <c r="D52" s="154"/>
      <c r="E52" s="155"/>
      <c r="F52" s="139"/>
      <c r="G52" s="151"/>
    </row>
    <row r="53" spans="1:7" ht="15.75">
      <c r="A53" s="78"/>
      <c r="B53" s="156" t="s">
        <v>82</v>
      </c>
      <c r="C53" s="157"/>
      <c r="D53" s="158"/>
      <c r="E53" s="159"/>
      <c r="F53" s="157"/>
      <c r="G53" s="160">
        <f>G20-G51</f>
        <v>0</v>
      </c>
    </row>
    <row r="54" spans="1:7" ht="18">
      <c r="A54" s="78"/>
      <c r="B54" s="139"/>
      <c r="C54" s="161"/>
      <c r="D54" s="161"/>
      <c r="E54" s="162"/>
      <c r="F54" s="139"/>
      <c r="G54" s="151"/>
    </row>
    <row r="55" spans="1:7" ht="15.75">
      <c r="A55" s="78"/>
      <c r="B55" s="163" t="s">
        <v>26</v>
      </c>
      <c r="C55" s="163"/>
      <c r="D55" s="163"/>
      <c r="E55" s="164"/>
      <c r="F55" s="163"/>
      <c r="G55" s="165">
        <f>G8+G53</f>
        <v>0</v>
      </c>
    </row>
    <row r="56" spans="1:7" ht="18.75" thickBot="1">
      <c r="A56" s="133"/>
      <c r="B56" s="134"/>
      <c r="C56" s="135"/>
      <c r="D56" s="135"/>
      <c r="E56" s="136"/>
      <c r="F56" s="134"/>
      <c r="G56" s="137"/>
    </row>
    <row r="57" spans="1:7" ht="18.75" thickTop="1">
      <c r="C57" s="16"/>
      <c r="D57" s="16"/>
      <c r="E57" s="18"/>
    </row>
    <row r="58" spans="1:7" ht="18">
      <c r="C58" s="16"/>
      <c r="D58" s="16"/>
      <c r="E58" s="18"/>
    </row>
    <row r="59" spans="1:7" ht="18">
      <c r="C59" s="16"/>
      <c r="D59" s="16"/>
      <c r="E59" s="17"/>
    </row>
    <row r="60" spans="1:7" ht="18">
      <c r="C60" s="15"/>
      <c r="D60" s="16"/>
      <c r="E60" s="12"/>
    </row>
  </sheetData>
  <sheetProtection sheet="1" objects="1" scenarios="1"/>
  <mergeCells count="3">
    <mergeCell ref="A2:G2"/>
    <mergeCell ref="A3:G3"/>
    <mergeCell ref="A4:G4"/>
  </mergeCells>
  <pageMargins left="0.75" right="0.75" top="1" bottom="1" header="0.5" footer="0.5"/>
  <pageSetup scale="78" orientation="portrait" horizontalDpi="4294967293"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pageSetUpPr fitToPage="1"/>
  </sheetPr>
  <dimension ref="A1:G385"/>
  <sheetViews>
    <sheetView zoomScaleNormal="100" workbookViewId="0">
      <selection activeCell="F16" sqref="F16"/>
    </sheetView>
  </sheetViews>
  <sheetFormatPr defaultRowHeight="12.75"/>
  <cols>
    <col min="1" max="1" width="8.140625" bestFit="1" customWidth="1"/>
    <col min="2" max="2" width="32.140625" customWidth="1"/>
    <col min="3" max="3" width="9" style="1" customWidth="1"/>
    <col min="4" max="5" width="15.7109375" customWidth="1"/>
    <col min="6" max="6" width="14.28515625" customWidth="1"/>
    <col min="7" max="7" width="6" style="2" customWidth="1"/>
  </cols>
  <sheetData>
    <row r="1" spans="1:6" ht="23.25">
      <c r="A1" s="317" t="str">
        <f>'Chart of Accounts'!A1:B1</f>
        <v>Name</v>
      </c>
      <c r="B1" s="318"/>
      <c r="C1" s="318"/>
      <c r="D1" s="318"/>
      <c r="E1" s="318"/>
      <c r="F1" s="319"/>
    </row>
    <row r="2" spans="1:6" ht="18">
      <c r="A2" s="320" t="s">
        <v>1</v>
      </c>
      <c r="B2" s="321"/>
      <c r="C2" s="321"/>
      <c r="D2" s="321"/>
      <c r="E2" s="321"/>
      <c r="F2" s="322"/>
    </row>
    <row r="3" spans="1:6" ht="18">
      <c r="A3" s="323" t="s">
        <v>91</v>
      </c>
      <c r="B3" s="324"/>
      <c r="C3" s="324"/>
      <c r="D3" s="324"/>
      <c r="E3" s="324"/>
      <c r="F3" s="325"/>
    </row>
    <row r="4" spans="1:6" ht="18.75" thickBot="1">
      <c r="A4" s="323"/>
      <c r="B4" s="324"/>
      <c r="C4" s="324"/>
      <c r="D4" s="324"/>
      <c r="E4" s="324"/>
      <c r="F4" s="325"/>
    </row>
    <row r="5" spans="1:6" ht="15.75">
      <c r="A5" s="81"/>
      <c r="B5" s="82"/>
      <c r="C5" s="83"/>
      <c r="D5" s="326"/>
      <c r="E5" s="326"/>
      <c r="F5" s="84"/>
    </row>
    <row r="6" spans="1:6" ht="38.25">
      <c r="A6" s="123" t="s">
        <v>81</v>
      </c>
      <c r="B6" s="25" t="s">
        <v>2</v>
      </c>
      <c r="C6" s="25" t="s">
        <v>6</v>
      </c>
      <c r="D6" s="25" t="s">
        <v>3</v>
      </c>
      <c r="E6" s="25" t="s">
        <v>4</v>
      </c>
      <c r="F6" s="25" t="s">
        <v>5</v>
      </c>
    </row>
    <row r="7" spans="1:6" ht="16.5" thickBot="1">
      <c r="A7" s="85"/>
      <c r="B7" s="19"/>
      <c r="C7" s="14"/>
      <c r="D7" s="9" t="s">
        <v>18</v>
      </c>
      <c r="E7" s="9" t="s">
        <v>19</v>
      </c>
      <c r="F7" s="29"/>
    </row>
    <row r="8" spans="1:6" ht="17.25" thickTop="1" thickBot="1">
      <c r="A8" s="25"/>
      <c r="B8" s="19"/>
      <c r="C8" s="14"/>
      <c r="D8" s="9"/>
      <c r="E8" s="10"/>
      <c r="F8" s="119"/>
    </row>
    <row r="9" spans="1:6" ht="16.5" thickTop="1">
      <c r="A9" s="100">
        <f>'Chart of Accounts'!A6</f>
        <v>1001</v>
      </c>
      <c r="B9" s="99" t="str">
        <f>'Chart of Accounts'!B6</f>
        <v>Offering / Tithe</v>
      </c>
      <c r="C9" s="14"/>
      <c r="D9" s="316"/>
      <c r="E9" s="316"/>
      <c r="F9" s="26"/>
    </row>
    <row r="10" spans="1:6">
      <c r="A10" s="30"/>
      <c r="B10" s="86" t="s">
        <v>14</v>
      </c>
      <c r="C10" s="27"/>
      <c r="D10" s="28"/>
      <c r="E10" s="28"/>
      <c r="F10" s="31">
        <f>'GL-Jan'!F346</f>
        <v>0</v>
      </c>
    </row>
    <row r="11" spans="1:6">
      <c r="A11" s="197"/>
      <c r="B11" s="198"/>
      <c r="C11" s="199"/>
      <c r="D11" s="200"/>
      <c r="E11" s="201"/>
      <c r="F11" s="167">
        <f>E11-D11+F10</f>
        <v>0</v>
      </c>
    </row>
    <row r="12" spans="1:6">
      <c r="A12" s="197"/>
      <c r="B12" s="198"/>
      <c r="C12" s="199"/>
      <c r="D12" s="200"/>
      <c r="E12" s="201"/>
      <c r="F12" s="167">
        <f>E12-D12+F11</f>
        <v>0</v>
      </c>
    </row>
    <row r="13" spans="1:6">
      <c r="A13" s="197"/>
      <c r="B13" s="198"/>
      <c r="C13" s="199"/>
      <c r="D13" s="200"/>
      <c r="E13" s="201"/>
      <c r="F13" s="167">
        <f>E13-D13+F12</f>
        <v>0</v>
      </c>
    </row>
    <row r="14" spans="1:6">
      <c r="A14" s="197"/>
      <c r="B14" s="202"/>
      <c r="C14" s="199"/>
      <c r="D14" s="200"/>
      <c r="E14" s="201"/>
      <c r="F14" s="167">
        <f>E14-D14+F13</f>
        <v>0</v>
      </c>
    </row>
    <row r="15" spans="1:6">
      <c r="A15" s="197"/>
      <c r="B15" s="203"/>
      <c r="C15" s="199"/>
      <c r="D15" s="200"/>
      <c r="E15" s="201"/>
      <c r="F15" s="167">
        <f>E15-D15+F14</f>
        <v>0</v>
      </c>
    </row>
    <row r="16" spans="1:6" ht="14.25">
      <c r="A16" s="35"/>
      <c r="B16" s="36" t="s">
        <v>15</v>
      </c>
      <c r="C16" s="37"/>
      <c r="D16" s="168">
        <f>SUM(D11:D15)</f>
        <v>0</v>
      </c>
      <c r="E16" s="169">
        <f>SUM(E11:E15)</f>
        <v>0</v>
      </c>
      <c r="F16" s="170"/>
    </row>
    <row r="17" spans="1:6">
      <c r="A17" s="87"/>
      <c r="B17" s="34"/>
      <c r="C17" s="8"/>
      <c r="D17" s="171"/>
      <c r="E17" s="172"/>
      <c r="F17" s="172"/>
    </row>
    <row r="18" spans="1:6">
      <c r="A18" s="87"/>
      <c r="B18" s="34"/>
      <c r="C18" s="8"/>
      <c r="D18" s="171"/>
      <c r="E18" s="172"/>
      <c r="F18" s="172"/>
    </row>
    <row r="19" spans="1:6" ht="18" customHeight="1">
      <c r="A19" s="105">
        <f>'Chart of Accounts'!A7</f>
        <v>1002</v>
      </c>
      <c r="B19" s="105" t="str">
        <f>'Chart of Accounts'!B7</f>
        <v>ABC Missions Support</v>
      </c>
      <c r="C19" s="8"/>
      <c r="D19" s="173"/>
      <c r="E19" s="174"/>
      <c r="F19" s="175"/>
    </row>
    <row r="20" spans="1:6" ht="18" customHeight="1">
      <c r="A20" s="106"/>
      <c r="B20" s="86" t="s">
        <v>14</v>
      </c>
      <c r="C20" s="27"/>
      <c r="D20" s="176"/>
      <c r="E20" s="177"/>
      <c r="F20" s="178">
        <f>F15</f>
        <v>0</v>
      </c>
    </row>
    <row r="21" spans="1:6">
      <c r="A21" s="197"/>
      <c r="B21" s="203"/>
      <c r="C21" s="199"/>
      <c r="D21" s="200"/>
      <c r="E21" s="201"/>
      <c r="F21" s="167">
        <f>E21-D21+F20</f>
        <v>0</v>
      </c>
    </row>
    <row r="22" spans="1:6">
      <c r="A22" s="197"/>
      <c r="B22" s="203"/>
      <c r="C22" s="199"/>
      <c r="D22" s="200"/>
      <c r="E22" s="201"/>
      <c r="F22" s="167">
        <f>E22-D22+F21</f>
        <v>0</v>
      </c>
    </row>
    <row r="23" spans="1:6">
      <c r="A23" s="197"/>
      <c r="B23" s="203"/>
      <c r="C23" s="199"/>
      <c r="D23" s="200"/>
      <c r="E23" s="201"/>
      <c r="F23" s="167">
        <f>E23-D23+F22</f>
        <v>0</v>
      </c>
    </row>
    <row r="24" spans="1:6">
      <c r="A24" s="197"/>
      <c r="B24" s="203"/>
      <c r="C24" s="199"/>
      <c r="D24" s="200"/>
      <c r="E24" s="201"/>
      <c r="F24" s="167">
        <f>E24-D24+F23</f>
        <v>0</v>
      </c>
    </row>
    <row r="25" spans="1:6">
      <c r="A25" s="107"/>
      <c r="B25" s="36" t="s">
        <v>15</v>
      </c>
      <c r="C25" s="37"/>
      <c r="D25" s="168">
        <f>SUM(D21:D24)</f>
        <v>0</v>
      </c>
      <c r="E25" s="169">
        <f>SUM(E21:E24)</f>
        <v>0</v>
      </c>
      <c r="F25" s="167"/>
    </row>
    <row r="26" spans="1:6" ht="15.75">
      <c r="A26" s="87"/>
      <c r="B26" s="38"/>
      <c r="C26" s="8"/>
      <c r="D26" s="171"/>
      <c r="E26" s="172"/>
      <c r="F26" s="175"/>
    </row>
    <row r="27" spans="1:6" ht="15.75">
      <c r="A27" s="87"/>
      <c r="B27" s="38"/>
      <c r="C27" s="8"/>
      <c r="D27" s="171"/>
      <c r="E27" s="172"/>
      <c r="F27" s="175"/>
    </row>
    <row r="28" spans="1:6" ht="18" customHeight="1">
      <c r="A28" s="105">
        <f>'Chart of Accounts'!A8</f>
        <v>1003</v>
      </c>
      <c r="B28" s="105" t="str">
        <f>'Chart of Accounts'!B8</f>
        <v>XYZ Missions Support</v>
      </c>
      <c r="C28" s="8"/>
      <c r="D28" s="173"/>
      <c r="E28" s="174"/>
      <c r="F28" s="175"/>
    </row>
    <row r="29" spans="1:6" ht="18" customHeight="1">
      <c r="A29" s="106"/>
      <c r="B29" s="86" t="s">
        <v>14</v>
      </c>
      <c r="C29" s="27"/>
      <c r="D29" s="176"/>
      <c r="E29" s="177"/>
      <c r="F29" s="178">
        <f>F24</f>
        <v>0</v>
      </c>
    </row>
    <row r="30" spans="1:6">
      <c r="A30" s="197"/>
      <c r="B30" s="203"/>
      <c r="C30" s="199"/>
      <c r="D30" s="200"/>
      <c r="E30" s="201"/>
      <c r="F30" s="167">
        <f>E30-D30+F29</f>
        <v>0</v>
      </c>
    </row>
    <row r="31" spans="1:6">
      <c r="A31" s="197"/>
      <c r="B31" s="203"/>
      <c r="C31" s="199"/>
      <c r="D31" s="200"/>
      <c r="E31" s="201"/>
      <c r="F31" s="167">
        <f>E31-D31+F30</f>
        <v>0</v>
      </c>
    </row>
    <row r="32" spans="1:6">
      <c r="A32" s="197"/>
      <c r="B32" s="203"/>
      <c r="C32" s="199"/>
      <c r="D32" s="200"/>
      <c r="E32" s="201"/>
      <c r="F32" s="167">
        <f>E32-D32+F31</f>
        <v>0</v>
      </c>
    </row>
    <row r="33" spans="1:7">
      <c r="A33" s="197"/>
      <c r="B33" s="203"/>
      <c r="C33" s="199"/>
      <c r="D33" s="200"/>
      <c r="E33" s="201"/>
      <c r="F33" s="167">
        <f>E33-D33+F32</f>
        <v>0</v>
      </c>
    </row>
    <row r="34" spans="1:7">
      <c r="A34" s="107"/>
      <c r="B34" s="36" t="s">
        <v>15</v>
      </c>
      <c r="C34" s="37"/>
      <c r="D34" s="168">
        <f>SUM(D30:D33)</f>
        <v>0</v>
      </c>
      <c r="E34" s="169">
        <f>SUM(E30:E33)</f>
        <v>0</v>
      </c>
      <c r="F34" s="167"/>
    </row>
    <row r="35" spans="1:7" s="1" customFormat="1" ht="15.75">
      <c r="A35" s="87"/>
      <c r="B35" s="38"/>
      <c r="C35" s="8"/>
      <c r="D35" s="171"/>
      <c r="E35" s="172"/>
      <c r="F35" s="172"/>
      <c r="G35" s="4"/>
    </row>
    <row r="36" spans="1:7" s="1" customFormat="1" ht="15.75">
      <c r="A36" s="87"/>
      <c r="B36" s="38"/>
      <c r="C36" s="8"/>
      <c r="D36" s="171"/>
      <c r="E36" s="172"/>
      <c r="F36" s="172"/>
      <c r="G36" s="4"/>
    </row>
    <row r="37" spans="1:7" ht="18" customHeight="1">
      <c r="A37" s="105">
        <f>'Chart of Accounts'!A9</f>
        <v>1004</v>
      </c>
      <c r="B37" s="105" t="str">
        <f>'Chart of Accounts'!B9</f>
        <v>TLC  Support</v>
      </c>
      <c r="C37" s="8"/>
      <c r="D37" s="173"/>
      <c r="E37" s="174"/>
      <c r="F37" s="175"/>
    </row>
    <row r="38" spans="1:7" ht="14.25">
      <c r="A38" s="108"/>
      <c r="B38" s="86" t="s">
        <v>14</v>
      </c>
      <c r="C38" s="27"/>
      <c r="D38" s="176"/>
      <c r="E38" s="177"/>
      <c r="F38" s="178">
        <f>F33</f>
        <v>0</v>
      </c>
    </row>
    <row r="39" spans="1:7">
      <c r="A39" s="197"/>
      <c r="B39" s="203"/>
      <c r="C39" s="199"/>
      <c r="D39" s="200"/>
      <c r="E39" s="201"/>
      <c r="F39" s="167">
        <f>E39-D39+F38</f>
        <v>0</v>
      </c>
    </row>
    <row r="40" spans="1:7">
      <c r="A40" s="197"/>
      <c r="B40" s="203"/>
      <c r="C40" s="199"/>
      <c r="D40" s="200"/>
      <c r="E40" s="201"/>
      <c r="F40" s="167">
        <f>E40-D40+F39</f>
        <v>0</v>
      </c>
    </row>
    <row r="41" spans="1:7">
      <c r="A41" s="197"/>
      <c r="B41" s="203"/>
      <c r="C41" s="199"/>
      <c r="D41" s="200"/>
      <c r="E41" s="201"/>
      <c r="F41" s="167">
        <f>E41-D41+F40</f>
        <v>0</v>
      </c>
    </row>
    <row r="42" spans="1:7">
      <c r="A42" s="197"/>
      <c r="B42" s="203"/>
      <c r="C42" s="199"/>
      <c r="D42" s="200"/>
      <c r="E42" s="201"/>
      <c r="F42" s="167">
        <f>E42-D42+F41</f>
        <v>0</v>
      </c>
    </row>
    <row r="43" spans="1:7">
      <c r="A43" s="107"/>
      <c r="B43" s="36" t="s">
        <v>15</v>
      </c>
      <c r="C43" s="37"/>
      <c r="D43" s="168">
        <f>SUM(D39:D42)</f>
        <v>0</v>
      </c>
      <c r="E43" s="169">
        <f>SUM(E39:E42)</f>
        <v>0</v>
      </c>
      <c r="F43" s="167"/>
    </row>
    <row r="44" spans="1:7" s="1" customFormat="1" ht="15.75">
      <c r="A44" s="87"/>
      <c r="B44" s="38"/>
      <c r="C44" s="8"/>
      <c r="D44" s="171"/>
      <c r="E44" s="172"/>
      <c r="F44" s="172"/>
      <c r="G44" s="4"/>
    </row>
    <row r="45" spans="1:7" s="1" customFormat="1" ht="15.75">
      <c r="A45" s="87"/>
      <c r="B45" s="38"/>
      <c r="C45" s="8"/>
      <c r="D45" s="171"/>
      <c r="E45" s="172"/>
      <c r="F45" s="172"/>
      <c r="G45" s="4"/>
    </row>
    <row r="46" spans="1:7" ht="18" customHeight="1">
      <c r="A46" s="105">
        <f>'Chart of Accounts'!A10</f>
        <v>1005</v>
      </c>
      <c r="B46" s="105" t="str">
        <f>'Chart of Accounts'!B10</f>
        <v>MMM Support</v>
      </c>
      <c r="C46" s="8"/>
      <c r="D46" s="171"/>
      <c r="E46" s="172"/>
      <c r="F46" s="175"/>
    </row>
    <row r="47" spans="1:7" ht="18" customHeight="1">
      <c r="A47" s="106"/>
      <c r="B47" s="86" t="s">
        <v>14</v>
      </c>
      <c r="C47" s="27"/>
      <c r="D47" s="176"/>
      <c r="E47" s="177"/>
      <c r="F47" s="178">
        <f>F42</f>
        <v>0</v>
      </c>
    </row>
    <row r="48" spans="1:7" ht="12.75" customHeight="1">
      <c r="A48" s="197"/>
      <c r="B48" s="203"/>
      <c r="C48" s="199"/>
      <c r="D48" s="200"/>
      <c r="E48" s="204"/>
      <c r="F48" s="167">
        <f>E48-D48+F47</f>
        <v>0</v>
      </c>
    </row>
    <row r="49" spans="1:7" ht="12.75" customHeight="1">
      <c r="A49" s="197"/>
      <c r="B49" s="203"/>
      <c r="C49" s="199"/>
      <c r="D49" s="200"/>
      <c r="E49" s="204"/>
      <c r="F49" s="167">
        <f>E49-D49+F48</f>
        <v>0</v>
      </c>
    </row>
    <row r="50" spans="1:7" ht="12.75" customHeight="1">
      <c r="A50" s="197"/>
      <c r="B50" s="203"/>
      <c r="C50" s="199"/>
      <c r="D50" s="200"/>
      <c r="E50" s="201"/>
      <c r="F50" s="167">
        <f>E50-D50+F49</f>
        <v>0</v>
      </c>
    </row>
    <row r="51" spans="1:7">
      <c r="A51" s="197"/>
      <c r="B51" s="203"/>
      <c r="C51" s="199"/>
      <c r="D51" s="200"/>
      <c r="E51" s="201"/>
      <c r="F51" s="167">
        <f>E51-D51+F50</f>
        <v>0</v>
      </c>
    </row>
    <row r="52" spans="1:7">
      <c r="A52" s="92"/>
      <c r="B52" s="36" t="s">
        <v>15</v>
      </c>
      <c r="C52" s="37"/>
      <c r="D52" s="168">
        <f>SUM(D48:D51)</f>
        <v>0</v>
      </c>
      <c r="E52" s="169">
        <f>SUM(E48:E51)</f>
        <v>0</v>
      </c>
      <c r="F52" s="167"/>
    </row>
    <row r="53" spans="1:7" s="1" customFormat="1" ht="15.75">
      <c r="A53" s="87"/>
      <c r="B53" s="38"/>
      <c r="C53" s="8"/>
      <c r="D53" s="171"/>
      <c r="E53" s="172"/>
      <c r="F53" s="172"/>
      <c r="G53" s="4"/>
    </row>
    <row r="54" spans="1:7" s="1" customFormat="1" ht="15.75">
      <c r="A54" s="87"/>
      <c r="B54" s="38"/>
      <c r="C54" s="8"/>
      <c r="D54" s="171"/>
      <c r="E54" s="172"/>
      <c r="F54" s="172"/>
      <c r="G54" s="4"/>
    </row>
    <row r="55" spans="1:7" ht="18" customHeight="1">
      <c r="A55" s="105">
        <f>'Chart of Accounts'!A11</f>
        <v>1006</v>
      </c>
      <c r="B55" s="105" t="str">
        <f>'Chart of Accounts'!B11</f>
        <v>Fundraising</v>
      </c>
      <c r="C55" s="8"/>
      <c r="D55" s="171"/>
      <c r="E55" s="172"/>
      <c r="F55" s="175"/>
    </row>
    <row r="56" spans="1:7" ht="18" customHeight="1">
      <c r="A56" s="106"/>
      <c r="B56" s="86" t="s">
        <v>14</v>
      </c>
      <c r="C56" s="27"/>
      <c r="D56" s="176"/>
      <c r="E56" s="177"/>
      <c r="F56" s="178">
        <f>F51</f>
        <v>0</v>
      </c>
    </row>
    <row r="57" spans="1:7" ht="12.75" customHeight="1">
      <c r="A57" s="197"/>
      <c r="B57" s="203"/>
      <c r="C57" s="199"/>
      <c r="D57" s="200"/>
      <c r="E57" s="204"/>
      <c r="F57" s="167">
        <f>E57-D57+F56</f>
        <v>0</v>
      </c>
    </row>
    <row r="58" spans="1:7" ht="12.75" customHeight="1">
      <c r="A58" s="197"/>
      <c r="B58" s="203"/>
      <c r="C58" s="199"/>
      <c r="D58" s="200"/>
      <c r="E58" s="204"/>
      <c r="F58" s="167">
        <f>E58-D58+F57</f>
        <v>0</v>
      </c>
    </row>
    <row r="59" spans="1:7">
      <c r="A59" s="197"/>
      <c r="B59" s="203"/>
      <c r="C59" s="199"/>
      <c r="D59" s="200"/>
      <c r="E59" s="201"/>
      <c r="F59" s="167">
        <f>E59-D59+F58</f>
        <v>0</v>
      </c>
    </row>
    <row r="60" spans="1:7">
      <c r="A60" s="197"/>
      <c r="B60" s="203"/>
      <c r="C60" s="199"/>
      <c r="D60" s="200"/>
      <c r="E60" s="201"/>
      <c r="F60" s="167">
        <f>E60-D60+F59</f>
        <v>0</v>
      </c>
    </row>
    <row r="61" spans="1:7">
      <c r="A61" s="107"/>
      <c r="B61" s="36" t="s">
        <v>15</v>
      </c>
      <c r="C61" s="37"/>
      <c r="D61" s="168">
        <f>SUM(D57:D60)</f>
        <v>0</v>
      </c>
      <c r="E61" s="169">
        <f>SUM(E57:E60)</f>
        <v>0</v>
      </c>
      <c r="F61" s="167"/>
    </row>
    <row r="62" spans="1:7" s="1" customFormat="1" ht="15.75">
      <c r="A62" s="87"/>
      <c r="B62" s="38"/>
      <c r="C62" s="8"/>
      <c r="D62" s="171"/>
      <c r="E62" s="172"/>
      <c r="F62" s="172"/>
      <c r="G62" s="4"/>
    </row>
    <row r="63" spans="1:7" s="1" customFormat="1" ht="15.75">
      <c r="A63" s="87"/>
      <c r="B63" s="38"/>
      <c r="C63" s="8"/>
      <c r="D63" s="171"/>
      <c r="E63" s="172"/>
      <c r="F63" s="172"/>
      <c r="G63" s="4"/>
    </row>
    <row r="64" spans="1:7" ht="18" customHeight="1">
      <c r="A64" s="105">
        <f>'Chart of Accounts'!A12</f>
        <v>1007</v>
      </c>
      <c r="B64" s="105" t="str">
        <f>'Chart of Accounts'!B12</f>
        <v>Additional Support</v>
      </c>
      <c r="C64" s="8"/>
      <c r="D64" s="171"/>
      <c r="E64" s="172"/>
      <c r="F64" s="175"/>
    </row>
    <row r="65" spans="1:7" s="1" customFormat="1" ht="18" customHeight="1">
      <c r="A65" s="106"/>
      <c r="B65" s="86" t="s">
        <v>14</v>
      </c>
      <c r="C65" s="27"/>
      <c r="D65" s="176"/>
      <c r="E65" s="177"/>
      <c r="F65" s="178">
        <f>F60</f>
        <v>0</v>
      </c>
      <c r="G65" s="4"/>
    </row>
    <row r="66" spans="1:7" s="1" customFormat="1" ht="12.75" customHeight="1">
      <c r="A66" s="197"/>
      <c r="B66" s="203"/>
      <c r="C66" s="199"/>
      <c r="D66" s="200"/>
      <c r="E66" s="204"/>
      <c r="F66" s="167">
        <f>E66-D66+F65</f>
        <v>0</v>
      </c>
      <c r="G66" s="4"/>
    </row>
    <row r="67" spans="1:7" s="1" customFormat="1" ht="12.75" customHeight="1">
      <c r="A67" s="197"/>
      <c r="B67" s="203"/>
      <c r="C67" s="199"/>
      <c r="D67" s="200"/>
      <c r="E67" s="204"/>
      <c r="F67" s="167">
        <f>E67-D67+F66</f>
        <v>0</v>
      </c>
      <c r="G67" s="4"/>
    </row>
    <row r="68" spans="1:7">
      <c r="A68" s="197"/>
      <c r="B68" s="203"/>
      <c r="C68" s="199"/>
      <c r="D68" s="200"/>
      <c r="E68" s="201"/>
      <c r="F68" s="167">
        <f>E68-D68+F67</f>
        <v>0</v>
      </c>
    </row>
    <row r="69" spans="1:7">
      <c r="A69" s="197"/>
      <c r="B69" s="203"/>
      <c r="C69" s="199"/>
      <c r="D69" s="200"/>
      <c r="E69" s="201"/>
      <c r="F69" s="167">
        <f>E69-D69+F68</f>
        <v>0</v>
      </c>
    </row>
    <row r="70" spans="1:7">
      <c r="A70" s="107"/>
      <c r="B70" s="36" t="s">
        <v>15</v>
      </c>
      <c r="C70" s="37"/>
      <c r="D70" s="168">
        <f>SUM(D66:D69)</f>
        <v>0</v>
      </c>
      <c r="E70" s="169">
        <f>SUM(E66:E69)</f>
        <v>0</v>
      </c>
      <c r="F70" s="167"/>
    </row>
    <row r="71" spans="1:7" s="1" customFormat="1" ht="15.75">
      <c r="A71" s="87"/>
      <c r="B71" s="38"/>
      <c r="C71" s="32"/>
      <c r="D71" s="171"/>
      <c r="E71" s="172"/>
      <c r="F71" s="172"/>
      <c r="G71" s="4"/>
    </row>
    <row r="72" spans="1:7" s="1" customFormat="1" ht="15.75">
      <c r="A72" s="87"/>
      <c r="B72" s="38"/>
      <c r="C72" s="32"/>
      <c r="D72" s="171"/>
      <c r="E72" s="172"/>
      <c r="F72" s="172"/>
      <c r="G72" s="4"/>
    </row>
    <row r="73" spans="1:7" ht="18" customHeight="1">
      <c r="A73" s="105">
        <f>'Chart of Accounts'!A13</f>
        <v>1008</v>
      </c>
      <c r="B73" s="105" t="str">
        <f>'Chart of Accounts'!B13</f>
        <v>Designated Gifts for Vans</v>
      </c>
      <c r="C73" s="8"/>
      <c r="D73" s="171"/>
      <c r="E73" s="172"/>
      <c r="F73" s="175"/>
    </row>
    <row r="74" spans="1:7" s="1" customFormat="1" ht="18" customHeight="1">
      <c r="A74" s="106"/>
      <c r="B74" s="86" t="s">
        <v>14</v>
      </c>
      <c r="C74" s="27"/>
      <c r="D74" s="176"/>
      <c r="E74" s="177"/>
      <c r="F74" s="178">
        <f>F69</f>
        <v>0</v>
      </c>
      <c r="G74" s="4"/>
    </row>
    <row r="75" spans="1:7" s="1" customFormat="1" ht="12.75" customHeight="1">
      <c r="A75" s="197"/>
      <c r="B75" s="203"/>
      <c r="C75" s="199"/>
      <c r="D75" s="200"/>
      <c r="E75" s="204"/>
      <c r="F75" s="167">
        <f>E75-D75+F74</f>
        <v>0</v>
      </c>
      <c r="G75" s="4"/>
    </row>
    <row r="76" spans="1:7" s="1" customFormat="1" ht="12.75" customHeight="1">
      <c r="A76" s="197"/>
      <c r="B76" s="203"/>
      <c r="C76" s="199"/>
      <c r="D76" s="200"/>
      <c r="E76" s="204"/>
      <c r="F76" s="167">
        <f>E76-D76+F75</f>
        <v>0</v>
      </c>
      <c r="G76" s="4"/>
    </row>
    <row r="77" spans="1:7">
      <c r="A77" s="197"/>
      <c r="B77" s="203"/>
      <c r="C77" s="199"/>
      <c r="D77" s="200"/>
      <c r="E77" s="201"/>
      <c r="F77" s="167">
        <f>E77-D77+F76</f>
        <v>0</v>
      </c>
    </row>
    <row r="78" spans="1:7">
      <c r="A78" s="197"/>
      <c r="B78" s="203"/>
      <c r="C78" s="199"/>
      <c r="D78" s="200"/>
      <c r="E78" s="201"/>
      <c r="F78" s="167">
        <f>E78-D78+F77</f>
        <v>0</v>
      </c>
    </row>
    <row r="79" spans="1:7">
      <c r="A79" s="107"/>
      <c r="B79" s="36" t="s">
        <v>15</v>
      </c>
      <c r="C79" s="37"/>
      <c r="D79" s="168">
        <f>SUM(D75:D78)</f>
        <v>0</v>
      </c>
      <c r="E79" s="169">
        <f>SUM(E75:E78)</f>
        <v>0</v>
      </c>
      <c r="F79" s="167"/>
    </row>
    <row r="80" spans="1:7" s="1" customFormat="1" ht="15.75">
      <c r="A80" s="87"/>
      <c r="B80" s="38"/>
      <c r="C80" s="32"/>
      <c r="D80" s="171"/>
      <c r="E80" s="172"/>
      <c r="F80" s="172"/>
      <c r="G80" s="4"/>
    </row>
    <row r="81" spans="1:7" s="1" customFormat="1" ht="15.75">
      <c r="A81" s="102"/>
      <c r="B81" s="38"/>
      <c r="C81" s="32"/>
      <c r="D81" s="171"/>
      <c r="E81" s="172"/>
      <c r="F81" s="172"/>
      <c r="G81" s="4"/>
    </row>
    <row r="82" spans="1:7" s="1" customFormat="1" ht="15.75">
      <c r="A82" s="105">
        <f>'Chart of Accounts'!A14</f>
        <v>1009</v>
      </c>
      <c r="B82" s="105" t="str">
        <f>'Chart of Accounts'!B14</f>
        <v>Unassigned</v>
      </c>
      <c r="C82" s="8"/>
      <c r="D82" s="171"/>
      <c r="E82" s="172"/>
      <c r="F82" s="175"/>
      <c r="G82" s="4"/>
    </row>
    <row r="83" spans="1:7" s="1" customFormat="1">
      <c r="A83" s="106"/>
      <c r="B83" s="86" t="s">
        <v>14</v>
      </c>
      <c r="C83" s="27"/>
      <c r="D83" s="176"/>
      <c r="E83" s="177"/>
      <c r="F83" s="178">
        <f>F78</f>
        <v>0</v>
      </c>
      <c r="G83" s="4"/>
    </row>
    <row r="84" spans="1:7" s="1" customFormat="1" ht="12.75" customHeight="1">
      <c r="A84" s="197"/>
      <c r="B84" s="203"/>
      <c r="C84" s="199"/>
      <c r="D84" s="200"/>
      <c r="E84" s="204"/>
      <c r="F84" s="167">
        <f>E84-D84+F83</f>
        <v>0</v>
      </c>
      <c r="G84" s="4"/>
    </row>
    <row r="85" spans="1:7" s="1" customFormat="1" ht="12.75" customHeight="1">
      <c r="A85" s="197"/>
      <c r="B85" s="203"/>
      <c r="C85" s="199"/>
      <c r="D85" s="200"/>
      <c r="E85" s="204"/>
      <c r="F85" s="167">
        <f>E85-D85+F84</f>
        <v>0</v>
      </c>
      <c r="G85" s="4"/>
    </row>
    <row r="86" spans="1:7" s="1" customFormat="1">
      <c r="A86" s="197"/>
      <c r="B86" s="203"/>
      <c r="C86" s="199"/>
      <c r="D86" s="200"/>
      <c r="E86" s="201"/>
      <c r="F86" s="167">
        <f>E86-D86+F85</f>
        <v>0</v>
      </c>
      <c r="G86" s="4"/>
    </row>
    <row r="87" spans="1:7" s="1" customFormat="1">
      <c r="A87" s="197"/>
      <c r="B87" s="203"/>
      <c r="C87" s="199"/>
      <c r="D87" s="200"/>
      <c r="E87" s="201"/>
      <c r="F87" s="167">
        <f>E87-D87+F86</f>
        <v>0</v>
      </c>
      <c r="G87" s="4"/>
    </row>
    <row r="88" spans="1:7" s="1" customFormat="1">
      <c r="A88" s="45"/>
      <c r="B88" s="36" t="s">
        <v>15</v>
      </c>
      <c r="C88" s="37"/>
      <c r="D88" s="168">
        <f>SUM(D84:D87)</f>
        <v>0</v>
      </c>
      <c r="E88" s="169">
        <f>SUM(E84:E87)</f>
        <v>0</v>
      </c>
      <c r="F88" s="167"/>
      <c r="G88" s="4"/>
    </row>
    <row r="89" spans="1:7" s="1" customFormat="1" ht="15.75">
      <c r="A89" s="87"/>
      <c r="B89" s="38"/>
      <c r="C89" s="32"/>
      <c r="D89" s="171"/>
      <c r="E89" s="172"/>
      <c r="F89" s="172"/>
      <c r="G89" s="4"/>
    </row>
    <row r="90" spans="1:7" s="1" customFormat="1" ht="15.75">
      <c r="A90" s="87"/>
      <c r="B90" s="38"/>
      <c r="C90" s="32"/>
      <c r="D90" s="171"/>
      <c r="E90" s="172"/>
      <c r="F90" s="172"/>
      <c r="G90" s="4"/>
    </row>
    <row r="91" spans="1:7" s="1" customFormat="1" ht="15.75">
      <c r="A91" s="104">
        <f>'Chart of Accounts'!A18</f>
        <v>2001</v>
      </c>
      <c r="B91" s="104" t="str">
        <f>'Chart of Accounts'!B18</f>
        <v>Pastor Salary</v>
      </c>
      <c r="C91" s="8"/>
      <c r="D91" s="171"/>
      <c r="E91" s="172"/>
      <c r="F91" s="175"/>
      <c r="G91" s="4"/>
    </row>
    <row r="92" spans="1:7" s="1" customFormat="1">
      <c r="A92" s="89"/>
      <c r="B92" s="86" t="s">
        <v>14</v>
      </c>
      <c r="C92" s="27"/>
      <c r="D92" s="176"/>
      <c r="E92" s="177"/>
      <c r="F92" s="178">
        <f>F87</f>
        <v>0</v>
      </c>
      <c r="G92" s="4"/>
    </row>
    <row r="93" spans="1:7" s="1" customFormat="1" ht="12.75" customHeight="1">
      <c r="A93" s="205"/>
      <c r="B93" s="206"/>
      <c r="C93" s="199"/>
      <c r="D93" s="200"/>
      <c r="E93" s="204"/>
      <c r="F93" s="167">
        <f>E93-D93+F92</f>
        <v>0</v>
      </c>
      <c r="G93" s="4"/>
    </row>
    <row r="94" spans="1:7" s="1" customFormat="1" ht="12.75" customHeight="1">
      <c r="A94" s="205"/>
      <c r="B94" s="203"/>
      <c r="C94" s="199"/>
      <c r="D94" s="200"/>
      <c r="E94" s="204"/>
      <c r="F94" s="167">
        <f>E94-D94+F93</f>
        <v>0</v>
      </c>
      <c r="G94" s="4"/>
    </row>
    <row r="95" spans="1:7" s="1" customFormat="1">
      <c r="A95" s="205"/>
      <c r="B95" s="203"/>
      <c r="C95" s="199"/>
      <c r="D95" s="200"/>
      <c r="E95" s="201"/>
      <c r="F95" s="167">
        <f>E95-D95+F94</f>
        <v>0</v>
      </c>
      <c r="G95" s="4"/>
    </row>
    <row r="96" spans="1:7" s="1" customFormat="1">
      <c r="A96" s="205"/>
      <c r="B96" s="203"/>
      <c r="C96" s="199"/>
      <c r="D96" s="200"/>
      <c r="E96" s="201"/>
      <c r="F96" s="167">
        <f>E96-D96+F95</f>
        <v>0</v>
      </c>
      <c r="G96" s="4"/>
    </row>
    <row r="97" spans="1:7" s="1" customFormat="1">
      <c r="A97" s="42"/>
      <c r="B97" s="36" t="s">
        <v>15</v>
      </c>
      <c r="C97" s="37"/>
      <c r="D97" s="168">
        <f>SUM(D93:D96)</f>
        <v>0</v>
      </c>
      <c r="E97" s="169">
        <f>SUM(E93:E96)</f>
        <v>0</v>
      </c>
      <c r="F97" s="167"/>
      <c r="G97" s="4"/>
    </row>
    <row r="98" spans="1:7" s="1" customFormat="1" ht="15.75">
      <c r="A98" s="87"/>
      <c r="B98" s="38"/>
      <c r="C98" s="32"/>
      <c r="D98" s="171"/>
      <c r="E98" s="172"/>
      <c r="F98" s="172"/>
      <c r="G98" s="4"/>
    </row>
    <row r="99" spans="1:7" s="1" customFormat="1" ht="15.75">
      <c r="A99" s="87"/>
      <c r="B99" s="38"/>
      <c r="C99" s="32"/>
      <c r="D99" s="171"/>
      <c r="E99" s="172"/>
      <c r="F99" s="172"/>
      <c r="G99" s="4"/>
    </row>
    <row r="100" spans="1:7" ht="18" customHeight="1">
      <c r="A100" s="104">
        <f>'Chart of Accounts'!A19</f>
        <v>2002</v>
      </c>
      <c r="B100" s="104" t="str">
        <f>'Chart of Accounts'!B19</f>
        <v>Pastor Housing</v>
      </c>
      <c r="C100" s="8"/>
      <c r="D100" s="171"/>
      <c r="E100" s="172"/>
      <c r="F100" s="175"/>
    </row>
    <row r="101" spans="1:7" s="1" customFormat="1" ht="18" customHeight="1">
      <c r="A101" s="89"/>
      <c r="B101" s="86" t="s">
        <v>14</v>
      </c>
      <c r="C101" s="27"/>
      <c r="D101" s="176"/>
      <c r="E101" s="177"/>
      <c r="F101" s="178">
        <f>F96</f>
        <v>0</v>
      </c>
      <c r="G101" s="4"/>
    </row>
    <row r="102" spans="1:7" s="1" customFormat="1" ht="12.75" customHeight="1">
      <c r="A102" s="205"/>
      <c r="B102" s="203"/>
      <c r="C102" s="199"/>
      <c r="D102" s="200"/>
      <c r="E102" s="204"/>
      <c r="F102" s="167">
        <f>E102-D102+F101</f>
        <v>0</v>
      </c>
      <c r="G102" s="4"/>
    </row>
    <row r="103" spans="1:7" s="1" customFormat="1" ht="12.75" customHeight="1">
      <c r="A103" s="205"/>
      <c r="B103" s="203"/>
      <c r="C103" s="199"/>
      <c r="D103" s="200"/>
      <c r="E103" s="204"/>
      <c r="F103" s="167">
        <f>E103-D103+F102</f>
        <v>0</v>
      </c>
      <c r="G103" s="4"/>
    </row>
    <row r="104" spans="1:7">
      <c r="A104" s="205"/>
      <c r="B104" s="203"/>
      <c r="C104" s="199"/>
      <c r="D104" s="200"/>
      <c r="E104" s="201"/>
      <c r="F104" s="167">
        <f>E104-D104+F103</f>
        <v>0</v>
      </c>
    </row>
    <row r="105" spans="1:7">
      <c r="A105" s="205"/>
      <c r="B105" s="203"/>
      <c r="C105" s="199"/>
      <c r="D105" s="200"/>
      <c r="E105" s="201"/>
      <c r="F105" s="167">
        <f>E105-D105+F104</f>
        <v>0</v>
      </c>
    </row>
    <row r="106" spans="1:7" s="13" customFormat="1">
      <c r="A106" s="42"/>
      <c r="B106" s="36" t="s">
        <v>15</v>
      </c>
      <c r="C106" s="37"/>
      <c r="D106" s="168">
        <f>SUM(D102:D105)</f>
        <v>0</v>
      </c>
      <c r="E106" s="169">
        <f>SUM(E102:E105)</f>
        <v>0</v>
      </c>
      <c r="F106" s="167"/>
      <c r="G106" s="3"/>
    </row>
    <row r="107" spans="1:7" s="40" customFormat="1" ht="15.75">
      <c r="A107" s="87"/>
      <c r="B107" s="38"/>
      <c r="C107" s="32"/>
      <c r="D107" s="171"/>
      <c r="E107" s="172"/>
      <c r="F107" s="172"/>
      <c r="G107" s="39"/>
    </row>
    <row r="108" spans="1:7" s="40" customFormat="1" ht="15.75">
      <c r="A108" s="87"/>
      <c r="B108" s="38"/>
      <c r="C108" s="32"/>
      <c r="D108" s="171"/>
      <c r="E108" s="172"/>
      <c r="F108" s="172"/>
      <c r="G108" s="39"/>
    </row>
    <row r="109" spans="1:7" s="40" customFormat="1" ht="15.75">
      <c r="A109" s="104">
        <f>'Chart of Accounts'!A20</f>
        <v>2003</v>
      </c>
      <c r="B109" s="104" t="str">
        <f>'Chart of Accounts'!B20</f>
        <v>Health Insurance</v>
      </c>
      <c r="C109" s="8"/>
      <c r="D109" s="171"/>
      <c r="E109" s="172"/>
      <c r="F109" s="175"/>
      <c r="G109" s="39"/>
    </row>
    <row r="110" spans="1:7" s="40" customFormat="1">
      <c r="A110" s="89"/>
      <c r="B110" s="86" t="s">
        <v>14</v>
      </c>
      <c r="C110" s="27"/>
      <c r="D110" s="176"/>
      <c r="E110" s="177"/>
      <c r="F110" s="178">
        <f>F105</f>
        <v>0</v>
      </c>
      <c r="G110" s="39"/>
    </row>
    <row r="111" spans="1:7" s="40" customFormat="1">
      <c r="A111" s="205"/>
      <c r="B111" s="203"/>
      <c r="C111" s="199"/>
      <c r="D111" s="200"/>
      <c r="E111" s="204"/>
      <c r="F111" s="167">
        <f>E111-D111+F110</f>
        <v>0</v>
      </c>
      <c r="G111" s="39"/>
    </row>
    <row r="112" spans="1:7" s="40" customFormat="1">
      <c r="A112" s="205"/>
      <c r="B112" s="203"/>
      <c r="C112" s="199"/>
      <c r="D112" s="200"/>
      <c r="E112" s="204"/>
      <c r="F112" s="167">
        <f>E112-D112+F111</f>
        <v>0</v>
      </c>
      <c r="G112" s="39"/>
    </row>
    <row r="113" spans="1:7" s="40" customFormat="1">
      <c r="A113" s="205"/>
      <c r="B113" s="203"/>
      <c r="C113" s="199"/>
      <c r="D113" s="200"/>
      <c r="E113" s="201"/>
      <c r="F113" s="167">
        <f>E113-D113+F112</f>
        <v>0</v>
      </c>
      <c r="G113" s="39"/>
    </row>
    <row r="114" spans="1:7" s="40" customFormat="1">
      <c r="A114" s="205"/>
      <c r="B114" s="203"/>
      <c r="C114" s="199"/>
      <c r="D114" s="200"/>
      <c r="E114" s="201"/>
      <c r="F114" s="167">
        <f>E114-D114+F113</f>
        <v>0</v>
      </c>
      <c r="G114" s="39"/>
    </row>
    <row r="115" spans="1:7" s="40" customFormat="1">
      <c r="A115" s="42"/>
      <c r="B115" s="36" t="s">
        <v>15</v>
      </c>
      <c r="C115" s="37"/>
      <c r="D115" s="168">
        <f>SUM(D111:D114)</f>
        <v>0</v>
      </c>
      <c r="E115" s="169">
        <f>SUM(E111:E114)</f>
        <v>0</v>
      </c>
      <c r="F115" s="167"/>
      <c r="G115" s="39"/>
    </row>
    <row r="116" spans="1:7" s="40" customFormat="1" ht="15.75">
      <c r="A116" s="87"/>
      <c r="B116" s="38"/>
      <c r="C116" s="32"/>
      <c r="D116" s="171"/>
      <c r="E116" s="172"/>
      <c r="F116" s="172"/>
      <c r="G116" s="39"/>
    </row>
    <row r="117" spans="1:7" s="40" customFormat="1" ht="15.75">
      <c r="A117" s="87"/>
      <c r="B117" s="38"/>
      <c r="C117" s="32"/>
      <c r="D117" s="171"/>
      <c r="E117" s="172"/>
      <c r="F117" s="172"/>
      <c r="G117" s="39"/>
    </row>
    <row r="118" spans="1:7" s="40" customFormat="1" ht="15.75">
      <c r="A118" s="104">
        <f>'Chart of Accounts'!A21</f>
        <v>2004</v>
      </c>
      <c r="B118" s="104" t="str">
        <f>'Chart of Accounts'!B21</f>
        <v>Ministry Expenses</v>
      </c>
      <c r="C118" s="8"/>
      <c r="D118" s="171"/>
      <c r="E118" s="172"/>
      <c r="F118" s="175"/>
      <c r="G118" s="39"/>
    </row>
    <row r="119" spans="1:7" s="40" customFormat="1" ht="15.75">
      <c r="A119" s="104"/>
      <c r="B119" s="103" t="s">
        <v>14</v>
      </c>
      <c r="C119" s="27"/>
      <c r="D119" s="176"/>
      <c r="E119" s="177"/>
      <c r="F119" s="178">
        <f>F114</f>
        <v>0</v>
      </c>
      <c r="G119" s="39"/>
    </row>
    <row r="120" spans="1:7" s="40" customFormat="1">
      <c r="A120" s="205"/>
      <c r="B120" s="203"/>
      <c r="C120" s="199"/>
      <c r="D120" s="200"/>
      <c r="E120" s="204"/>
      <c r="F120" s="167">
        <f>E120-D120+F119</f>
        <v>0</v>
      </c>
      <c r="G120" s="39"/>
    </row>
    <row r="121" spans="1:7" s="40" customFormat="1">
      <c r="A121" s="205"/>
      <c r="B121" s="203"/>
      <c r="C121" s="199"/>
      <c r="D121" s="200"/>
      <c r="E121" s="204"/>
      <c r="F121" s="167">
        <f>E121-D121+F120</f>
        <v>0</v>
      </c>
      <c r="G121" s="39"/>
    </row>
    <row r="122" spans="1:7" s="40" customFormat="1">
      <c r="A122" s="205"/>
      <c r="B122" s="203"/>
      <c r="C122" s="199"/>
      <c r="D122" s="200"/>
      <c r="E122" s="201"/>
      <c r="F122" s="167">
        <f>E122-D122+F121</f>
        <v>0</v>
      </c>
      <c r="G122" s="39"/>
    </row>
    <row r="123" spans="1:7" s="40" customFormat="1">
      <c r="A123" s="205"/>
      <c r="B123" s="203"/>
      <c r="C123" s="199"/>
      <c r="D123" s="200"/>
      <c r="E123" s="201"/>
      <c r="F123" s="167">
        <f>E123-D123+F122</f>
        <v>0</v>
      </c>
      <c r="G123" s="39"/>
    </row>
    <row r="124" spans="1:7" s="40" customFormat="1">
      <c r="A124" s="42"/>
      <c r="B124" s="36" t="s">
        <v>15</v>
      </c>
      <c r="C124" s="37"/>
      <c r="D124" s="168">
        <f>SUM(D120:D123)</f>
        <v>0</v>
      </c>
      <c r="E124" s="169">
        <f>SUM(E120:E123)</f>
        <v>0</v>
      </c>
      <c r="F124" s="167"/>
      <c r="G124" s="39"/>
    </row>
    <row r="125" spans="1:7" s="40" customFormat="1" ht="15.75">
      <c r="A125" s="87"/>
      <c r="B125" s="38"/>
      <c r="C125" s="32"/>
      <c r="D125" s="171"/>
      <c r="E125" s="172"/>
      <c r="F125" s="172"/>
      <c r="G125" s="39"/>
    </row>
    <row r="126" spans="1:7" s="40" customFormat="1" ht="15.75">
      <c r="A126" s="87"/>
      <c r="B126" s="38"/>
      <c r="C126" s="32"/>
      <c r="D126" s="171"/>
      <c r="E126" s="172"/>
      <c r="F126" s="172"/>
      <c r="G126" s="39"/>
    </row>
    <row r="127" spans="1:7" s="40" customFormat="1" ht="15.75">
      <c r="A127" s="104">
        <f>'Chart of Accounts'!A22</f>
        <v>2005</v>
      </c>
      <c r="B127" s="104" t="str">
        <f>'Chart of Accounts'!B22</f>
        <v>Music Staff</v>
      </c>
      <c r="C127" s="8"/>
      <c r="D127" s="171"/>
      <c r="E127" s="172"/>
      <c r="F127" s="175"/>
      <c r="G127" s="39"/>
    </row>
    <row r="128" spans="1:7" s="40" customFormat="1">
      <c r="A128" s="89"/>
      <c r="B128" s="86" t="s">
        <v>14</v>
      </c>
      <c r="C128" s="27"/>
      <c r="D128" s="176"/>
      <c r="E128" s="177"/>
      <c r="F128" s="178">
        <f>F123</f>
        <v>0</v>
      </c>
      <c r="G128" s="39"/>
    </row>
    <row r="129" spans="1:7" s="40" customFormat="1">
      <c r="A129" s="205"/>
      <c r="B129" s="203"/>
      <c r="C129" s="199"/>
      <c r="D129" s="200"/>
      <c r="E129" s="204"/>
      <c r="F129" s="167">
        <f>E129-D129+F128</f>
        <v>0</v>
      </c>
      <c r="G129" s="39"/>
    </row>
    <row r="130" spans="1:7" s="40" customFormat="1">
      <c r="A130" s="205"/>
      <c r="B130" s="203"/>
      <c r="C130" s="199"/>
      <c r="D130" s="200"/>
      <c r="E130" s="204"/>
      <c r="F130" s="167">
        <f>E130-D130+F129</f>
        <v>0</v>
      </c>
      <c r="G130" s="39"/>
    </row>
    <row r="131" spans="1:7" s="40" customFormat="1">
      <c r="A131" s="205"/>
      <c r="B131" s="203"/>
      <c r="C131" s="199"/>
      <c r="D131" s="200"/>
      <c r="E131" s="201"/>
      <c r="F131" s="167">
        <f>E131-D131+F130</f>
        <v>0</v>
      </c>
      <c r="G131" s="39"/>
    </row>
    <row r="132" spans="1:7" s="40" customFormat="1">
      <c r="A132" s="205"/>
      <c r="B132" s="203"/>
      <c r="C132" s="199"/>
      <c r="D132" s="200"/>
      <c r="E132" s="201"/>
      <c r="F132" s="167">
        <f>E132-D132+F131</f>
        <v>0</v>
      </c>
      <c r="G132" s="39"/>
    </row>
    <row r="133" spans="1:7" s="40" customFormat="1">
      <c r="A133" s="42"/>
      <c r="B133" s="36" t="s">
        <v>15</v>
      </c>
      <c r="C133" s="37"/>
      <c r="D133" s="168">
        <f>SUM(D129:D132)</f>
        <v>0</v>
      </c>
      <c r="E133" s="169">
        <f>SUM(E129:E132)</f>
        <v>0</v>
      </c>
      <c r="F133" s="167"/>
      <c r="G133" s="39"/>
    </row>
    <row r="134" spans="1:7" s="40" customFormat="1" ht="15.75">
      <c r="A134" s="87"/>
      <c r="B134" s="38"/>
      <c r="C134" s="32"/>
      <c r="D134" s="171"/>
      <c r="E134" s="172"/>
      <c r="F134" s="172"/>
      <c r="G134" s="39"/>
    </row>
    <row r="135" spans="1:7" s="40" customFormat="1" ht="15.75">
      <c r="A135" s="87"/>
      <c r="B135" s="38"/>
      <c r="C135" s="32"/>
      <c r="D135" s="171"/>
      <c r="E135" s="172"/>
      <c r="F135" s="172"/>
      <c r="G135" s="39"/>
    </row>
    <row r="136" spans="1:7" s="40" customFormat="1" ht="15.75">
      <c r="A136" s="104">
        <f>'Chart of Accounts'!A23</f>
        <v>2006</v>
      </c>
      <c r="B136" s="104" t="str">
        <f>'Chart of Accounts'!B23</f>
        <v>Music Materials</v>
      </c>
      <c r="C136" s="8"/>
      <c r="D136" s="171"/>
      <c r="E136" s="172"/>
      <c r="F136" s="175"/>
      <c r="G136" s="39"/>
    </row>
    <row r="137" spans="1:7" s="40" customFormat="1">
      <c r="A137" s="89"/>
      <c r="B137" s="86" t="s">
        <v>14</v>
      </c>
      <c r="C137" s="27"/>
      <c r="D137" s="176"/>
      <c r="E137" s="177"/>
      <c r="F137" s="178">
        <f>F132</f>
        <v>0</v>
      </c>
      <c r="G137" s="39"/>
    </row>
    <row r="138" spans="1:7" s="40" customFormat="1">
      <c r="A138" s="205"/>
      <c r="B138" s="203"/>
      <c r="C138" s="199"/>
      <c r="D138" s="200"/>
      <c r="E138" s="204"/>
      <c r="F138" s="167">
        <f>E138-D138+F137</f>
        <v>0</v>
      </c>
      <c r="G138" s="39"/>
    </row>
    <row r="139" spans="1:7" s="40" customFormat="1">
      <c r="A139" s="205"/>
      <c r="B139" s="203"/>
      <c r="C139" s="199"/>
      <c r="D139" s="200"/>
      <c r="E139" s="204"/>
      <c r="F139" s="167">
        <f>E139-D139+F138</f>
        <v>0</v>
      </c>
      <c r="G139" s="39"/>
    </row>
    <row r="140" spans="1:7" s="40" customFormat="1">
      <c r="A140" s="205"/>
      <c r="B140" s="203"/>
      <c r="C140" s="199"/>
      <c r="D140" s="200"/>
      <c r="E140" s="201"/>
      <c r="F140" s="167">
        <f>E140-D140+F139</f>
        <v>0</v>
      </c>
      <c r="G140" s="39"/>
    </row>
    <row r="141" spans="1:7" s="40" customFormat="1">
      <c r="A141" s="205"/>
      <c r="B141" s="203"/>
      <c r="C141" s="199"/>
      <c r="D141" s="200"/>
      <c r="E141" s="201"/>
      <c r="F141" s="167">
        <f>E141-D141+F140</f>
        <v>0</v>
      </c>
      <c r="G141" s="39"/>
    </row>
    <row r="142" spans="1:7" s="40" customFormat="1">
      <c r="A142" s="42"/>
      <c r="B142" s="36" t="s">
        <v>15</v>
      </c>
      <c r="C142" s="37"/>
      <c r="D142" s="168">
        <f>SUM(D138:D141)</f>
        <v>0</v>
      </c>
      <c r="E142" s="169">
        <f>SUM(E138:E141)</f>
        <v>0</v>
      </c>
      <c r="F142" s="167"/>
      <c r="G142" s="39"/>
    </row>
    <row r="143" spans="1:7" s="40" customFormat="1" ht="15.75">
      <c r="A143" s="87"/>
      <c r="B143" s="38"/>
      <c r="C143" s="32"/>
      <c r="D143" s="171"/>
      <c r="E143" s="172"/>
      <c r="F143" s="172"/>
      <c r="G143" s="39"/>
    </row>
    <row r="144" spans="1:7" s="40" customFormat="1" ht="15.75">
      <c r="A144" s="87"/>
      <c r="B144" s="38"/>
      <c r="C144" s="32"/>
      <c r="D144" s="171"/>
      <c r="E144" s="172"/>
      <c r="F144" s="172"/>
      <c r="G144" s="39"/>
    </row>
    <row r="145" spans="1:7" s="40" customFormat="1" ht="15.75">
      <c r="A145" s="104">
        <f>'Chart of Accounts'!A24</f>
        <v>2007</v>
      </c>
      <c r="B145" s="104" t="str">
        <f>'Chart of Accounts'!B24</f>
        <v>Audio Visual Equipment</v>
      </c>
      <c r="C145" s="8"/>
      <c r="D145" s="171"/>
      <c r="E145" s="172"/>
      <c r="F145" s="175"/>
      <c r="G145" s="39"/>
    </row>
    <row r="146" spans="1:7" s="40" customFormat="1">
      <c r="A146" s="89"/>
      <c r="B146" s="86" t="s">
        <v>14</v>
      </c>
      <c r="C146" s="27"/>
      <c r="D146" s="176"/>
      <c r="E146" s="177"/>
      <c r="F146" s="178">
        <f>F141</f>
        <v>0</v>
      </c>
      <c r="G146" s="39"/>
    </row>
    <row r="147" spans="1:7" s="40" customFormat="1">
      <c r="A147" s="205"/>
      <c r="B147" s="203"/>
      <c r="C147" s="199"/>
      <c r="D147" s="200"/>
      <c r="E147" s="204"/>
      <c r="F147" s="167">
        <f>E147-D147+F146</f>
        <v>0</v>
      </c>
      <c r="G147" s="39"/>
    </row>
    <row r="148" spans="1:7" s="40" customFormat="1">
      <c r="A148" s="205"/>
      <c r="B148" s="203"/>
      <c r="C148" s="199"/>
      <c r="D148" s="200"/>
      <c r="E148" s="204"/>
      <c r="F148" s="167">
        <f>E148-D148+F147</f>
        <v>0</v>
      </c>
      <c r="G148" s="39"/>
    </row>
    <row r="149" spans="1:7" s="40" customFormat="1">
      <c r="A149" s="205"/>
      <c r="B149" s="203"/>
      <c r="C149" s="199"/>
      <c r="D149" s="200"/>
      <c r="E149" s="201"/>
      <c r="F149" s="167">
        <f>E149-D149+F148</f>
        <v>0</v>
      </c>
      <c r="G149" s="39"/>
    </row>
    <row r="150" spans="1:7" s="40" customFormat="1">
      <c r="A150" s="205"/>
      <c r="B150" s="203"/>
      <c r="C150" s="199"/>
      <c r="D150" s="200"/>
      <c r="E150" s="201"/>
      <c r="F150" s="167">
        <f>E150-D150+F149</f>
        <v>0</v>
      </c>
      <c r="G150" s="39"/>
    </row>
    <row r="151" spans="1:7" s="40" customFormat="1">
      <c r="A151" s="42"/>
      <c r="B151" s="36" t="s">
        <v>15</v>
      </c>
      <c r="C151" s="37"/>
      <c r="D151" s="168">
        <f>SUM(D147:D150)</f>
        <v>0</v>
      </c>
      <c r="E151" s="169">
        <f>SUM(E147:E150)</f>
        <v>0</v>
      </c>
      <c r="F151" s="167"/>
      <c r="G151" s="39"/>
    </row>
    <row r="152" spans="1:7" s="40" customFormat="1" ht="15.75">
      <c r="A152" s="87"/>
      <c r="B152" s="38"/>
      <c r="C152" s="32"/>
      <c r="D152" s="171"/>
      <c r="E152" s="172"/>
      <c r="F152" s="172"/>
      <c r="G152" s="39"/>
    </row>
    <row r="153" spans="1:7" s="40" customFormat="1" ht="15.75">
      <c r="A153" s="87"/>
      <c r="B153" s="38"/>
      <c r="C153" s="32"/>
      <c r="D153" s="171"/>
      <c r="E153" s="172"/>
      <c r="F153" s="172"/>
      <c r="G153" s="39"/>
    </row>
    <row r="154" spans="1:7" s="40" customFormat="1" ht="15.75">
      <c r="A154" s="104">
        <f>'Chart of Accounts'!A25</f>
        <v>2008</v>
      </c>
      <c r="B154" s="104" t="str">
        <f>'Chart of Accounts'!B25</f>
        <v>Christian Education Materials</v>
      </c>
      <c r="C154" s="8"/>
      <c r="D154" s="171"/>
      <c r="E154" s="172"/>
      <c r="F154" s="175"/>
      <c r="G154" s="39"/>
    </row>
    <row r="155" spans="1:7" s="40" customFormat="1">
      <c r="A155" s="89"/>
      <c r="B155" s="86" t="s">
        <v>14</v>
      </c>
      <c r="C155" s="27"/>
      <c r="D155" s="176"/>
      <c r="E155" s="177"/>
      <c r="F155" s="178">
        <f>F150</f>
        <v>0</v>
      </c>
      <c r="G155" s="39"/>
    </row>
    <row r="156" spans="1:7" s="40" customFormat="1">
      <c r="A156" s="205"/>
      <c r="B156" s="203"/>
      <c r="C156" s="199"/>
      <c r="D156" s="200"/>
      <c r="E156" s="204"/>
      <c r="F156" s="167">
        <f>E156-D156+F155</f>
        <v>0</v>
      </c>
      <c r="G156" s="39"/>
    </row>
    <row r="157" spans="1:7" s="40" customFormat="1">
      <c r="A157" s="205"/>
      <c r="B157" s="203"/>
      <c r="C157" s="199"/>
      <c r="D157" s="200"/>
      <c r="E157" s="204"/>
      <c r="F157" s="167">
        <f>E157-D157+F156</f>
        <v>0</v>
      </c>
      <c r="G157" s="39"/>
    </row>
    <row r="158" spans="1:7" s="40" customFormat="1">
      <c r="A158" s="205"/>
      <c r="B158" s="203"/>
      <c r="C158" s="199"/>
      <c r="D158" s="200"/>
      <c r="E158" s="201"/>
      <c r="F158" s="167">
        <f>E158-D158+F157</f>
        <v>0</v>
      </c>
      <c r="G158" s="39"/>
    </row>
    <row r="159" spans="1:7" s="40" customFormat="1">
      <c r="A159" s="205"/>
      <c r="B159" s="203"/>
      <c r="C159" s="199"/>
      <c r="D159" s="200"/>
      <c r="E159" s="201"/>
      <c r="F159" s="167">
        <f>E159-D159+F158</f>
        <v>0</v>
      </c>
      <c r="G159" s="39"/>
    </row>
    <row r="160" spans="1:7" s="40" customFormat="1">
      <c r="A160" s="42"/>
      <c r="B160" s="36" t="s">
        <v>15</v>
      </c>
      <c r="C160" s="37"/>
      <c r="D160" s="168">
        <f>SUM(D156:D159)</f>
        <v>0</v>
      </c>
      <c r="E160" s="169">
        <f>SUM(E156:E159)</f>
        <v>0</v>
      </c>
      <c r="F160" s="167"/>
      <c r="G160" s="39"/>
    </row>
    <row r="161" spans="1:7" s="40" customFormat="1" ht="15.75">
      <c r="A161" s="87"/>
      <c r="B161" s="38"/>
      <c r="C161" s="32"/>
      <c r="D161" s="171"/>
      <c r="E161" s="172"/>
      <c r="F161" s="172"/>
      <c r="G161" s="39"/>
    </row>
    <row r="162" spans="1:7" s="40" customFormat="1" ht="15.75">
      <c r="A162" s="87"/>
      <c r="B162" s="38"/>
      <c r="C162" s="32"/>
      <c r="D162" s="171"/>
      <c r="E162" s="172"/>
      <c r="F162" s="172"/>
      <c r="G162" s="39"/>
    </row>
    <row r="163" spans="1:7" s="40" customFormat="1" ht="15.75">
      <c r="A163" s="104">
        <f>'Chart of Accounts'!A26</f>
        <v>2009</v>
      </c>
      <c r="B163" s="104" t="str">
        <f>'Chart of Accounts'!B26</f>
        <v>Books</v>
      </c>
      <c r="C163" s="8"/>
      <c r="D163" s="171"/>
      <c r="E163" s="172"/>
      <c r="F163" s="175"/>
      <c r="G163" s="39"/>
    </row>
    <row r="164" spans="1:7" s="40" customFormat="1">
      <c r="A164" s="89"/>
      <c r="B164" s="86" t="s">
        <v>14</v>
      </c>
      <c r="C164" s="27"/>
      <c r="D164" s="176"/>
      <c r="E164" s="177"/>
      <c r="F164" s="178">
        <f>F159</f>
        <v>0</v>
      </c>
      <c r="G164" s="39"/>
    </row>
    <row r="165" spans="1:7" s="40" customFormat="1">
      <c r="A165" s="205"/>
      <c r="B165" s="203"/>
      <c r="C165" s="199"/>
      <c r="D165" s="200"/>
      <c r="E165" s="204"/>
      <c r="F165" s="167">
        <f>E165-D165+F164</f>
        <v>0</v>
      </c>
      <c r="G165" s="39"/>
    </row>
    <row r="166" spans="1:7" s="40" customFormat="1">
      <c r="A166" s="205"/>
      <c r="B166" s="203"/>
      <c r="C166" s="199"/>
      <c r="D166" s="200"/>
      <c r="E166" s="204"/>
      <c r="F166" s="167">
        <f>E166-D166+F165</f>
        <v>0</v>
      </c>
      <c r="G166" s="39"/>
    </row>
    <row r="167" spans="1:7" s="40" customFormat="1">
      <c r="A167" s="205"/>
      <c r="B167" s="203"/>
      <c r="C167" s="199"/>
      <c r="D167" s="200"/>
      <c r="E167" s="201"/>
      <c r="F167" s="167">
        <f>E167-D167+F166</f>
        <v>0</v>
      </c>
      <c r="G167" s="39"/>
    </row>
    <row r="168" spans="1:7" s="40" customFormat="1">
      <c r="A168" s="205"/>
      <c r="B168" s="203"/>
      <c r="C168" s="199"/>
      <c r="D168" s="200"/>
      <c r="E168" s="201"/>
      <c r="F168" s="167">
        <f>E168-D168+F167</f>
        <v>0</v>
      </c>
      <c r="G168" s="39"/>
    </row>
    <row r="169" spans="1:7" s="40" customFormat="1">
      <c r="A169" s="42"/>
      <c r="B169" s="36" t="s">
        <v>15</v>
      </c>
      <c r="C169" s="37"/>
      <c r="D169" s="168">
        <f>SUM(D165:D168)</f>
        <v>0</v>
      </c>
      <c r="E169" s="169">
        <f>SUM(E165:E168)</f>
        <v>0</v>
      </c>
      <c r="F169" s="167"/>
      <c r="G169" s="39"/>
    </row>
    <row r="170" spans="1:7" s="40" customFormat="1" ht="15.75">
      <c r="A170" s="87"/>
      <c r="B170" s="38"/>
      <c r="C170" s="32"/>
      <c r="D170" s="171"/>
      <c r="E170" s="172"/>
      <c r="F170" s="172"/>
      <c r="G170" s="39"/>
    </row>
    <row r="171" spans="1:7" s="40" customFormat="1" ht="15.75">
      <c r="A171" s="87"/>
      <c r="B171" s="38"/>
      <c r="C171" s="32"/>
      <c r="D171" s="171"/>
      <c r="E171" s="172"/>
      <c r="F171" s="172"/>
      <c r="G171" s="39"/>
    </row>
    <row r="172" spans="1:7" s="40" customFormat="1" ht="15.75">
      <c r="A172" s="101">
        <f>'Chart of Accounts'!A28</f>
        <v>2011</v>
      </c>
      <c r="B172" s="101" t="str">
        <f>'Chart of Accounts'!B28</f>
        <v>Office Supplies, stationary, postage, misc.</v>
      </c>
      <c r="C172" s="8"/>
      <c r="D172" s="171"/>
      <c r="E172" s="172"/>
      <c r="F172" s="175"/>
      <c r="G172" s="39"/>
    </row>
    <row r="173" spans="1:7" s="40" customFormat="1">
      <c r="A173" s="88"/>
      <c r="B173" s="86" t="s">
        <v>14</v>
      </c>
      <c r="C173" s="27"/>
      <c r="D173" s="176"/>
      <c r="E173" s="177"/>
      <c r="F173" s="178">
        <f>F168</f>
        <v>0</v>
      </c>
      <c r="G173" s="39"/>
    </row>
    <row r="174" spans="1:7" s="40" customFormat="1">
      <c r="A174" s="207"/>
      <c r="B174" s="203"/>
      <c r="C174" s="199"/>
      <c r="D174" s="200"/>
      <c r="E174" s="204"/>
      <c r="F174" s="167">
        <f>E174-D174+F173</f>
        <v>0</v>
      </c>
      <c r="G174" s="39"/>
    </row>
    <row r="175" spans="1:7" s="40" customFormat="1">
      <c r="A175" s="207"/>
      <c r="B175" s="203"/>
      <c r="C175" s="199"/>
      <c r="D175" s="200"/>
      <c r="E175" s="204"/>
      <c r="F175" s="167">
        <f>E175-D175+F174</f>
        <v>0</v>
      </c>
      <c r="G175" s="39"/>
    </row>
    <row r="176" spans="1:7" s="40" customFormat="1">
      <c r="A176" s="207"/>
      <c r="B176" s="203"/>
      <c r="C176" s="199"/>
      <c r="D176" s="200"/>
      <c r="E176" s="201"/>
      <c r="F176" s="167">
        <f>E176-D176+F175</f>
        <v>0</v>
      </c>
      <c r="G176" s="39"/>
    </row>
    <row r="177" spans="1:7" s="40" customFormat="1">
      <c r="A177" s="207"/>
      <c r="B177" s="203"/>
      <c r="C177" s="199"/>
      <c r="D177" s="200"/>
      <c r="E177" s="201"/>
      <c r="F177" s="167">
        <f>E177-D177+F176</f>
        <v>0</v>
      </c>
      <c r="G177" s="39"/>
    </row>
    <row r="178" spans="1:7" s="40" customFormat="1">
      <c r="A178" s="109"/>
      <c r="B178" s="36" t="s">
        <v>15</v>
      </c>
      <c r="C178" s="37"/>
      <c r="D178" s="168">
        <f>SUM(D174:D177)</f>
        <v>0</v>
      </c>
      <c r="E178" s="169">
        <f>SUM(E174:E177)</f>
        <v>0</v>
      </c>
      <c r="F178" s="167"/>
      <c r="G178" s="39"/>
    </row>
    <row r="179" spans="1:7" s="40" customFormat="1" ht="15.75">
      <c r="A179" s="87"/>
      <c r="B179" s="38"/>
      <c r="C179" s="32"/>
      <c r="D179" s="171"/>
      <c r="E179" s="172"/>
      <c r="F179" s="172"/>
      <c r="G179" s="39"/>
    </row>
    <row r="180" spans="1:7" s="40" customFormat="1" ht="15.75">
      <c r="A180" s="87"/>
      <c r="B180" s="38"/>
      <c r="C180" s="32"/>
      <c r="D180" s="171"/>
      <c r="E180" s="172"/>
      <c r="F180" s="172"/>
      <c r="G180" s="39"/>
    </row>
    <row r="181" spans="1:7" s="40" customFormat="1" ht="15.75">
      <c r="A181" s="101">
        <f>'Chart of Accounts'!A29</f>
        <v>2012</v>
      </c>
      <c r="B181" s="101" t="str">
        <f>'Chart of Accounts'!B29</f>
        <v>Computer costs and supplies</v>
      </c>
      <c r="C181" s="8"/>
      <c r="D181" s="171"/>
      <c r="E181" s="172"/>
      <c r="F181" s="175"/>
      <c r="G181" s="39"/>
    </row>
    <row r="182" spans="1:7" s="40" customFormat="1">
      <c r="A182" s="88"/>
      <c r="B182" s="86" t="s">
        <v>14</v>
      </c>
      <c r="C182" s="27"/>
      <c r="D182" s="176"/>
      <c r="E182" s="177"/>
      <c r="F182" s="178">
        <f>F177</f>
        <v>0</v>
      </c>
      <c r="G182" s="39"/>
    </row>
    <row r="183" spans="1:7" s="40" customFormat="1">
      <c r="A183" s="207"/>
      <c r="B183" s="203"/>
      <c r="C183" s="199"/>
      <c r="D183" s="200"/>
      <c r="E183" s="204"/>
      <c r="F183" s="167">
        <f>E183-D183+F182</f>
        <v>0</v>
      </c>
      <c r="G183" s="39"/>
    </row>
    <row r="184" spans="1:7" s="40" customFormat="1">
      <c r="A184" s="207"/>
      <c r="B184" s="203"/>
      <c r="C184" s="199"/>
      <c r="D184" s="200"/>
      <c r="E184" s="204"/>
      <c r="F184" s="167">
        <f>E184-D184+F183</f>
        <v>0</v>
      </c>
      <c r="G184" s="39"/>
    </row>
    <row r="185" spans="1:7" s="40" customFormat="1">
      <c r="A185" s="207"/>
      <c r="B185" s="203"/>
      <c r="C185" s="199"/>
      <c r="D185" s="200"/>
      <c r="E185" s="201"/>
      <c r="F185" s="167">
        <f>E185-D185+F184</f>
        <v>0</v>
      </c>
      <c r="G185" s="39"/>
    </row>
    <row r="186" spans="1:7" s="40" customFormat="1">
      <c r="A186" s="207"/>
      <c r="B186" s="203"/>
      <c r="C186" s="199"/>
      <c r="D186" s="200"/>
      <c r="E186" s="201"/>
      <c r="F186" s="167">
        <f>E186-D186+F185</f>
        <v>0</v>
      </c>
      <c r="G186" s="39"/>
    </row>
    <row r="187" spans="1:7" s="40" customFormat="1">
      <c r="A187" s="109"/>
      <c r="B187" s="36" t="s">
        <v>15</v>
      </c>
      <c r="C187" s="37"/>
      <c r="D187" s="168">
        <f>SUM(D183:D186)</f>
        <v>0</v>
      </c>
      <c r="E187" s="169">
        <f>SUM(E183:E186)</f>
        <v>0</v>
      </c>
      <c r="F187" s="167"/>
      <c r="G187" s="39"/>
    </row>
    <row r="188" spans="1:7" s="40" customFormat="1" ht="15.75">
      <c r="A188" s="87"/>
      <c r="B188" s="38"/>
      <c r="C188" s="32"/>
      <c r="D188" s="171"/>
      <c r="E188" s="172"/>
      <c r="F188" s="172"/>
      <c r="G188" s="39"/>
    </row>
    <row r="189" spans="1:7" s="40" customFormat="1" ht="15.75">
      <c r="A189" s="87"/>
      <c r="B189" s="38"/>
      <c r="C189" s="32"/>
      <c r="D189" s="171"/>
      <c r="E189" s="172"/>
      <c r="F189" s="172"/>
      <c r="G189" s="39"/>
    </row>
    <row r="190" spans="1:7" s="40" customFormat="1" ht="15.75">
      <c r="A190" s="101">
        <f>'Chart of Accounts'!A30</f>
        <v>2013</v>
      </c>
      <c r="B190" s="101" t="str">
        <f>'Chart of Accounts'!B30</f>
        <v>Unassigned</v>
      </c>
      <c r="C190" s="8"/>
      <c r="D190" s="171"/>
      <c r="E190" s="172"/>
      <c r="F190" s="175"/>
      <c r="G190" s="39"/>
    </row>
    <row r="191" spans="1:7" s="40" customFormat="1">
      <c r="A191" s="88"/>
      <c r="B191" s="86" t="s">
        <v>14</v>
      </c>
      <c r="C191" s="27"/>
      <c r="D191" s="176"/>
      <c r="E191" s="177"/>
      <c r="F191" s="178">
        <f>F186</f>
        <v>0</v>
      </c>
      <c r="G191" s="39"/>
    </row>
    <row r="192" spans="1:7" s="40" customFormat="1">
      <c r="A192" s="207"/>
      <c r="B192" s="203"/>
      <c r="C192" s="199"/>
      <c r="D192" s="200"/>
      <c r="E192" s="204"/>
      <c r="F192" s="167">
        <f>E192-D192+F191</f>
        <v>0</v>
      </c>
      <c r="G192" s="39"/>
    </row>
    <row r="193" spans="1:7" s="40" customFormat="1">
      <c r="A193" s="207"/>
      <c r="B193" s="203"/>
      <c r="C193" s="199"/>
      <c r="D193" s="200"/>
      <c r="E193" s="204"/>
      <c r="F193" s="167">
        <f>E193-D193+F192</f>
        <v>0</v>
      </c>
      <c r="G193" s="39"/>
    </row>
    <row r="194" spans="1:7" s="40" customFormat="1">
      <c r="A194" s="207"/>
      <c r="B194" s="203"/>
      <c r="C194" s="199"/>
      <c r="D194" s="200"/>
      <c r="E194" s="201"/>
      <c r="F194" s="167">
        <f>E194-D194+F193</f>
        <v>0</v>
      </c>
      <c r="G194" s="39"/>
    </row>
    <row r="195" spans="1:7" s="40" customFormat="1">
      <c r="A195" s="207"/>
      <c r="B195" s="203"/>
      <c r="C195" s="199"/>
      <c r="D195" s="200"/>
      <c r="E195" s="201"/>
      <c r="F195" s="167">
        <f>E195-D195+F194</f>
        <v>0</v>
      </c>
      <c r="G195" s="39"/>
    </row>
    <row r="196" spans="1:7" s="40" customFormat="1">
      <c r="A196" s="109"/>
      <c r="B196" s="36" t="s">
        <v>15</v>
      </c>
      <c r="C196" s="37"/>
      <c r="D196" s="168">
        <f>SUM(D192:D195)</f>
        <v>0</v>
      </c>
      <c r="E196" s="169">
        <f>SUM(E192:E195)</f>
        <v>0</v>
      </c>
      <c r="F196" s="167"/>
      <c r="G196" s="39"/>
    </row>
    <row r="197" spans="1:7" s="40" customFormat="1" ht="15.75">
      <c r="A197" s="87"/>
      <c r="B197" s="38"/>
      <c r="C197" s="32"/>
      <c r="D197" s="171"/>
      <c r="E197" s="172"/>
      <c r="F197" s="172"/>
      <c r="G197" s="39"/>
    </row>
    <row r="198" spans="1:7" s="40" customFormat="1" ht="15.75">
      <c r="A198" s="87"/>
      <c r="B198" s="38"/>
      <c r="C198" s="32"/>
      <c r="D198" s="171"/>
      <c r="E198" s="172"/>
      <c r="F198" s="172"/>
      <c r="G198" s="39"/>
    </row>
    <row r="199" spans="1:7" s="40" customFormat="1" ht="15.75">
      <c r="A199" s="110">
        <f>'Chart of Accounts'!A32</f>
        <v>2021</v>
      </c>
      <c r="B199" s="110" t="str">
        <f>'Chart of Accounts'!B32</f>
        <v>Janitorial Supplies and Services</v>
      </c>
      <c r="C199" s="8"/>
      <c r="D199" s="171"/>
      <c r="E199" s="172"/>
      <c r="F199" s="175"/>
      <c r="G199" s="39"/>
    </row>
    <row r="200" spans="1:7" s="40" customFormat="1">
      <c r="A200" s="111"/>
      <c r="B200" s="86" t="s">
        <v>14</v>
      </c>
      <c r="C200" s="27"/>
      <c r="D200" s="176"/>
      <c r="E200" s="177"/>
      <c r="F200" s="178">
        <f>F195</f>
        <v>0</v>
      </c>
      <c r="G200" s="39"/>
    </row>
    <row r="201" spans="1:7" s="40" customFormat="1">
      <c r="A201" s="208"/>
      <c r="B201" s="203"/>
      <c r="C201" s="199"/>
      <c r="D201" s="200"/>
      <c r="E201" s="204"/>
      <c r="F201" s="167">
        <f>E201-D201+F200</f>
        <v>0</v>
      </c>
      <c r="G201" s="39"/>
    </row>
    <row r="202" spans="1:7" s="40" customFormat="1">
      <c r="A202" s="208"/>
      <c r="B202" s="203"/>
      <c r="C202" s="199"/>
      <c r="D202" s="200"/>
      <c r="E202" s="204"/>
      <c r="F202" s="167">
        <f>E202-D202+F201</f>
        <v>0</v>
      </c>
      <c r="G202" s="39"/>
    </row>
    <row r="203" spans="1:7" s="40" customFormat="1">
      <c r="A203" s="208"/>
      <c r="B203" s="203"/>
      <c r="C203" s="199"/>
      <c r="D203" s="200"/>
      <c r="E203" s="201"/>
      <c r="F203" s="167">
        <f>E203-D203+F202</f>
        <v>0</v>
      </c>
      <c r="G203" s="39"/>
    </row>
    <row r="204" spans="1:7" s="40" customFormat="1">
      <c r="A204" s="208"/>
      <c r="B204" s="203"/>
      <c r="C204" s="199"/>
      <c r="D204" s="200"/>
      <c r="E204" s="201"/>
      <c r="F204" s="167">
        <f>E204-D204+F203</f>
        <v>0</v>
      </c>
      <c r="G204" s="39"/>
    </row>
    <row r="205" spans="1:7" s="40" customFormat="1">
      <c r="A205" s="112"/>
      <c r="B205" s="36" t="s">
        <v>15</v>
      </c>
      <c r="C205" s="37"/>
      <c r="D205" s="168">
        <f>SUM(D201:D204)</f>
        <v>0</v>
      </c>
      <c r="E205" s="169">
        <f>SUM(E201:E204)</f>
        <v>0</v>
      </c>
      <c r="F205" s="167"/>
      <c r="G205" s="39"/>
    </row>
    <row r="206" spans="1:7" s="40" customFormat="1" ht="15.75">
      <c r="A206" s="87"/>
      <c r="B206" s="38"/>
      <c r="C206" s="32"/>
      <c r="D206" s="171"/>
      <c r="E206" s="172"/>
      <c r="F206" s="172"/>
      <c r="G206" s="39"/>
    </row>
    <row r="207" spans="1:7" s="40" customFormat="1" ht="15.75">
      <c r="A207" s="87"/>
      <c r="B207" s="38"/>
      <c r="C207" s="32"/>
      <c r="D207" s="171"/>
      <c r="E207" s="172"/>
      <c r="F207" s="172"/>
      <c r="G207" s="39"/>
    </row>
    <row r="208" spans="1:7" s="40" customFormat="1" ht="15.75">
      <c r="A208" s="110">
        <f>'Chart of Accounts'!A33</f>
        <v>2022</v>
      </c>
      <c r="B208" s="110" t="str">
        <f>'Chart of Accounts'!B33</f>
        <v>Repair and Maintenance - (Non-Covenant)</v>
      </c>
      <c r="C208" s="8"/>
      <c r="D208" s="171"/>
      <c r="E208" s="172"/>
      <c r="F208" s="175"/>
      <c r="G208" s="39"/>
    </row>
    <row r="209" spans="1:7" s="40" customFormat="1">
      <c r="A209" s="111"/>
      <c r="B209" s="86" t="s">
        <v>14</v>
      </c>
      <c r="C209" s="27"/>
      <c r="D209" s="176"/>
      <c r="E209" s="177"/>
      <c r="F209" s="178">
        <f>F204</f>
        <v>0</v>
      </c>
      <c r="G209" s="39"/>
    </row>
    <row r="210" spans="1:7" s="40" customFormat="1">
      <c r="A210" s="208"/>
      <c r="B210" s="203"/>
      <c r="C210" s="199"/>
      <c r="D210" s="200"/>
      <c r="E210" s="204"/>
      <c r="F210" s="167">
        <f>E210-D210+F209</f>
        <v>0</v>
      </c>
      <c r="G210" s="39"/>
    </row>
    <row r="211" spans="1:7" s="40" customFormat="1">
      <c r="A211" s="208"/>
      <c r="B211" s="203"/>
      <c r="C211" s="199"/>
      <c r="D211" s="200"/>
      <c r="E211" s="204"/>
      <c r="F211" s="167">
        <f>E211-D211+F210</f>
        <v>0</v>
      </c>
      <c r="G211" s="39"/>
    </row>
    <row r="212" spans="1:7" s="40" customFormat="1">
      <c r="A212" s="208"/>
      <c r="B212" s="203"/>
      <c r="C212" s="199"/>
      <c r="D212" s="200"/>
      <c r="E212" s="201"/>
      <c r="F212" s="167">
        <f>E212-D212+F211</f>
        <v>0</v>
      </c>
      <c r="G212" s="39"/>
    </row>
    <row r="213" spans="1:7" s="40" customFormat="1">
      <c r="A213" s="208"/>
      <c r="B213" s="203"/>
      <c r="C213" s="199"/>
      <c r="D213" s="200"/>
      <c r="E213" s="201"/>
      <c r="F213" s="167">
        <f>E213-D213+F212</f>
        <v>0</v>
      </c>
      <c r="G213" s="39"/>
    </row>
    <row r="214" spans="1:7" s="40" customFormat="1">
      <c r="A214" s="112"/>
      <c r="B214" s="36" t="s">
        <v>15</v>
      </c>
      <c r="C214" s="37"/>
      <c r="D214" s="168">
        <f>SUM(D210:D213)</f>
        <v>0</v>
      </c>
      <c r="E214" s="169">
        <f>SUM(E210:E213)</f>
        <v>0</v>
      </c>
      <c r="F214" s="167"/>
      <c r="G214" s="39"/>
    </row>
    <row r="215" spans="1:7" s="40" customFormat="1" ht="15.75">
      <c r="A215" s="87"/>
      <c r="B215" s="38"/>
      <c r="C215" s="32"/>
      <c r="D215" s="171"/>
      <c r="E215" s="172"/>
      <c r="F215" s="172"/>
      <c r="G215" s="39"/>
    </row>
    <row r="216" spans="1:7" s="40" customFormat="1" ht="15.75">
      <c r="A216" s="87"/>
      <c r="B216" s="38"/>
      <c r="C216" s="32"/>
      <c r="D216" s="171"/>
      <c r="E216" s="172"/>
      <c r="F216" s="172"/>
      <c r="G216" s="39"/>
    </row>
    <row r="217" spans="1:7" s="40" customFormat="1" ht="15.75">
      <c r="A217" s="110">
        <f>'Chart of Accounts'!A34</f>
        <v>2023</v>
      </c>
      <c r="B217" s="110" t="str">
        <f>'Chart of Accounts'!B34</f>
        <v>Insurance - Liability</v>
      </c>
      <c r="C217" s="8"/>
      <c r="D217" s="171"/>
      <c r="E217" s="172"/>
      <c r="F217" s="175"/>
      <c r="G217" s="39"/>
    </row>
    <row r="218" spans="1:7" s="40" customFormat="1">
      <c r="A218" s="111"/>
      <c r="B218" s="86" t="s">
        <v>14</v>
      </c>
      <c r="C218" s="27"/>
      <c r="D218" s="176"/>
      <c r="E218" s="177"/>
      <c r="F218" s="178">
        <f>F213</f>
        <v>0</v>
      </c>
      <c r="G218" s="39"/>
    </row>
    <row r="219" spans="1:7" s="40" customFormat="1">
      <c r="A219" s="208"/>
      <c r="B219" s="203"/>
      <c r="C219" s="199"/>
      <c r="D219" s="200"/>
      <c r="E219" s="204"/>
      <c r="F219" s="167">
        <f>E219-D219+F218</f>
        <v>0</v>
      </c>
      <c r="G219" s="39"/>
    </row>
    <row r="220" spans="1:7" s="40" customFormat="1">
      <c r="A220" s="208"/>
      <c r="B220" s="203"/>
      <c r="C220" s="199"/>
      <c r="D220" s="200"/>
      <c r="E220" s="204"/>
      <c r="F220" s="167">
        <f>E220-D220+F219</f>
        <v>0</v>
      </c>
      <c r="G220" s="39"/>
    </row>
    <row r="221" spans="1:7" s="40" customFormat="1">
      <c r="A221" s="208"/>
      <c r="B221" s="203"/>
      <c r="C221" s="199"/>
      <c r="D221" s="200"/>
      <c r="E221" s="201"/>
      <c r="F221" s="167">
        <f>E221-D221+F220</f>
        <v>0</v>
      </c>
      <c r="G221" s="39"/>
    </row>
    <row r="222" spans="1:7" s="40" customFormat="1">
      <c r="A222" s="208"/>
      <c r="B222" s="203"/>
      <c r="C222" s="199"/>
      <c r="D222" s="200"/>
      <c r="E222" s="201"/>
      <c r="F222" s="167">
        <f>E222-D222+F221</f>
        <v>0</v>
      </c>
      <c r="G222" s="39"/>
    </row>
    <row r="223" spans="1:7" s="40" customFormat="1">
      <c r="A223" s="112"/>
      <c r="B223" s="36" t="s">
        <v>15</v>
      </c>
      <c r="C223" s="37"/>
      <c r="D223" s="168">
        <f>SUM(D219:D222)</f>
        <v>0</v>
      </c>
      <c r="E223" s="169">
        <f>SUM(E219:E222)</f>
        <v>0</v>
      </c>
      <c r="F223" s="167"/>
      <c r="G223" s="39"/>
    </row>
    <row r="224" spans="1:7" s="40" customFormat="1" ht="15.75">
      <c r="A224" s="87"/>
      <c r="B224" s="38"/>
      <c r="C224" s="32"/>
      <c r="D224" s="171"/>
      <c r="E224" s="172"/>
      <c r="F224" s="172"/>
      <c r="G224" s="39"/>
    </row>
    <row r="225" spans="1:7" s="40" customFormat="1" ht="15.75">
      <c r="A225" s="87"/>
      <c r="B225" s="38"/>
      <c r="C225" s="32"/>
      <c r="D225" s="171"/>
      <c r="E225" s="172"/>
      <c r="F225" s="172"/>
      <c r="G225" s="39"/>
    </row>
    <row r="226" spans="1:7" s="40" customFormat="1" ht="15.75">
      <c r="A226" s="110">
        <f>'Chart of Accounts'!A35</f>
        <v>2024</v>
      </c>
      <c r="B226" s="110" t="str">
        <f>'Chart of Accounts'!B35</f>
        <v>Use Agreement (Utilities &amp; Maint. Reserve)</v>
      </c>
      <c r="C226" s="8"/>
      <c r="D226" s="171"/>
      <c r="E226" s="172"/>
      <c r="F226" s="175"/>
      <c r="G226" s="39"/>
    </row>
    <row r="227" spans="1:7" s="40" customFormat="1">
      <c r="A227" s="111"/>
      <c r="B227" s="86" t="s">
        <v>14</v>
      </c>
      <c r="C227" s="27"/>
      <c r="D227" s="176"/>
      <c r="E227" s="177"/>
      <c r="F227" s="178">
        <f>F222</f>
        <v>0</v>
      </c>
      <c r="G227" s="39"/>
    </row>
    <row r="228" spans="1:7" s="40" customFormat="1">
      <c r="A228" s="208"/>
      <c r="B228" s="203"/>
      <c r="C228" s="199"/>
      <c r="D228" s="200"/>
      <c r="E228" s="204"/>
      <c r="F228" s="167">
        <f>E228-D228+F227</f>
        <v>0</v>
      </c>
      <c r="G228" s="39"/>
    </row>
    <row r="229" spans="1:7" s="40" customFormat="1">
      <c r="A229" s="208"/>
      <c r="B229" s="203"/>
      <c r="C229" s="199"/>
      <c r="D229" s="200"/>
      <c r="E229" s="204"/>
      <c r="F229" s="167">
        <f>E229-D229+F228</f>
        <v>0</v>
      </c>
      <c r="G229" s="39"/>
    </row>
    <row r="230" spans="1:7" s="40" customFormat="1">
      <c r="A230" s="208"/>
      <c r="B230" s="203"/>
      <c r="C230" s="199"/>
      <c r="D230" s="200"/>
      <c r="E230" s="201"/>
      <c r="F230" s="167">
        <f>E230-D230+F229</f>
        <v>0</v>
      </c>
      <c r="G230" s="39"/>
    </row>
    <row r="231" spans="1:7" s="40" customFormat="1">
      <c r="A231" s="208"/>
      <c r="B231" s="203"/>
      <c r="C231" s="199"/>
      <c r="D231" s="200"/>
      <c r="E231" s="201"/>
      <c r="F231" s="167">
        <f>E231-D231+F230</f>
        <v>0</v>
      </c>
      <c r="G231" s="39"/>
    </row>
    <row r="232" spans="1:7" s="40" customFormat="1">
      <c r="A232" s="112"/>
      <c r="B232" s="36" t="s">
        <v>15</v>
      </c>
      <c r="C232" s="37"/>
      <c r="D232" s="168">
        <f>SUM(D228:D231)</f>
        <v>0</v>
      </c>
      <c r="E232" s="169">
        <f>SUM(E228:E231)</f>
        <v>0</v>
      </c>
      <c r="F232" s="167"/>
      <c r="G232" s="39"/>
    </row>
    <row r="233" spans="1:7" s="40" customFormat="1" ht="15.75">
      <c r="A233" s="87"/>
      <c r="B233" s="38"/>
      <c r="C233" s="32"/>
      <c r="D233" s="171"/>
      <c r="E233" s="172"/>
      <c r="F233" s="172"/>
      <c r="G233" s="39"/>
    </row>
    <row r="234" spans="1:7" s="40" customFormat="1" ht="15.75">
      <c r="A234" s="87"/>
      <c r="B234" s="38"/>
      <c r="C234" s="32"/>
      <c r="D234" s="171"/>
      <c r="E234" s="172"/>
      <c r="F234" s="172"/>
      <c r="G234" s="39"/>
    </row>
    <row r="235" spans="1:7" s="40" customFormat="1" ht="15.75">
      <c r="A235" s="110">
        <f>'Chart of Accounts'!A36</f>
        <v>2025</v>
      </c>
      <c r="B235" s="110" t="str">
        <f>'Chart of Accounts'!B36</f>
        <v>Landscape</v>
      </c>
      <c r="C235" s="8"/>
      <c r="D235" s="171"/>
      <c r="E235" s="172"/>
      <c r="F235" s="175"/>
      <c r="G235" s="39"/>
    </row>
    <row r="236" spans="1:7" s="40" customFormat="1">
      <c r="A236" s="111"/>
      <c r="B236" s="86" t="s">
        <v>14</v>
      </c>
      <c r="C236" s="27"/>
      <c r="D236" s="176"/>
      <c r="E236" s="177"/>
      <c r="F236" s="178">
        <f>F231</f>
        <v>0</v>
      </c>
      <c r="G236" s="39"/>
    </row>
    <row r="237" spans="1:7" s="40" customFormat="1">
      <c r="A237" s="208"/>
      <c r="B237" s="203"/>
      <c r="C237" s="199"/>
      <c r="D237" s="200"/>
      <c r="E237" s="204"/>
      <c r="F237" s="167">
        <f>E237-D237+F236</f>
        <v>0</v>
      </c>
      <c r="G237" s="39"/>
    </row>
    <row r="238" spans="1:7" s="40" customFormat="1">
      <c r="A238" s="208"/>
      <c r="B238" s="203"/>
      <c r="C238" s="199"/>
      <c r="D238" s="200"/>
      <c r="E238" s="204"/>
      <c r="F238" s="167">
        <f>E238-D238+F237</f>
        <v>0</v>
      </c>
      <c r="G238" s="39"/>
    </row>
    <row r="239" spans="1:7" s="40" customFormat="1">
      <c r="A239" s="208"/>
      <c r="B239" s="203"/>
      <c r="C239" s="199"/>
      <c r="D239" s="200"/>
      <c r="E239" s="201"/>
      <c r="F239" s="167">
        <f>E239-D239+F238</f>
        <v>0</v>
      </c>
      <c r="G239" s="39"/>
    </row>
    <row r="240" spans="1:7" s="40" customFormat="1">
      <c r="A240" s="208"/>
      <c r="B240" s="203"/>
      <c r="C240" s="199"/>
      <c r="D240" s="200"/>
      <c r="E240" s="201"/>
      <c r="F240" s="167">
        <f>E240-D240+F239</f>
        <v>0</v>
      </c>
      <c r="G240" s="39"/>
    </row>
    <row r="241" spans="1:7" s="40" customFormat="1">
      <c r="A241" s="112"/>
      <c r="B241" s="36" t="s">
        <v>15</v>
      </c>
      <c r="C241" s="37"/>
      <c r="D241" s="168">
        <f>SUM(D237:D240)</f>
        <v>0</v>
      </c>
      <c r="E241" s="169">
        <f>SUM(E237:E240)</f>
        <v>0</v>
      </c>
      <c r="F241" s="167"/>
      <c r="G241" s="39"/>
    </row>
    <row r="242" spans="1:7" s="40" customFormat="1" ht="15.75">
      <c r="A242" s="87"/>
      <c r="B242" s="38"/>
      <c r="C242" s="32"/>
      <c r="D242" s="171"/>
      <c r="E242" s="172"/>
      <c r="F242" s="172"/>
      <c r="G242" s="39"/>
    </row>
    <row r="243" spans="1:7" s="40" customFormat="1" ht="15.75">
      <c r="A243" s="87"/>
      <c r="B243" s="38"/>
      <c r="C243" s="32"/>
      <c r="D243" s="171"/>
      <c r="E243" s="172"/>
      <c r="F243" s="172"/>
      <c r="G243" s="39"/>
    </row>
    <row r="244" spans="1:7" s="40" customFormat="1" ht="15.75">
      <c r="A244" s="110">
        <f>'Chart of Accounts'!A37</f>
        <v>2026</v>
      </c>
      <c r="B244" s="110" t="str">
        <f>'Chart of Accounts'!B37</f>
        <v>A/C Maintenance</v>
      </c>
      <c r="C244" s="8"/>
      <c r="D244" s="171"/>
      <c r="E244" s="172"/>
      <c r="F244" s="175"/>
      <c r="G244" s="39"/>
    </row>
    <row r="245" spans="1:7" s="40" customFormat="1">
      <c r="A245" s="111"/>
      <c r="B245" s="86" t="s">
        <v>14</v>
      </c>
      <c r="C245" s="27"/>
      <c r="D245" s="176"/>
      <c r="E245" s="177"/>
      <c r="F245" s="178">
        <f>F240</f>
        <v>0</v>
      </c>
      <c r="G245" s="39"/>
    </row>
    <row r="246" spans="1:7" s="40" customFormat="1">
      <c r="A246" s="208"/>
      <c r="B246" s="203"/>
      <c r="C246" s="199"/>
      <c r="D246" s="200"/>
      <c r="E246" s="204"/>
      <c r="F246" s="167">
        <f>E246-D246+F245</f>
        <v>0</v>
      </c>
      <c r="G246" s="39"/>
    </row>
    <row r="247" spans="1:7" s="40" customFormat="1">
      <c r="A247" s="208"/>
      <c r="B247" s="203"/>
      <c r="C247" s="199"/>
      <c r="D247" s="200"/>
      <c r="E247" s="204"/>
      <c r="F247" s="167">
        <f>E247-D247+F246</f>
        <v>0</v>
      </c>
      <c r="G247" s="39"/>
    </row>
    <row r="248" spans="1:7" s="40" customFormat="1">
      <c r="A248" s="208"/>
      <c r="B248" s="203"/>
      <c r="C248" s="199"/>
      <c r="D248" s="200"/>
      <c r="E248" s="201"/>
      <c r="F248" s="167">
        <f>E248-D248+F247</f>
        <v>0</v>
      </c>
      <c r="G248" s="39"/>
    </row>
    <row r="249" spans="1:7" s="40" customFormat="1">
      <c r="A249" s="208"/>
      <c r="B249" s="203"/>
      <c r="C249" s="199"/>
      <c r="D249" s="200"/>
      <c r="E249" s="201"/>
      <c r="F249" s="167">
        <f>E249-D249+F248</f>
        <v>0</v>
      </c>
      <c r="G249" s="39"/>
    </row>
    <row r="250" spans="1:7" s="40" customFormat="1">
      <c r="A250" s="112"/>
      <c r="B250" s="36" t="s">
        <v>15</v>
      </c>
      <c r="C250" s="37"/>
      <c r="D250" s="168">
        <f>SUM(D246:D249)</f>
        <v>0</v>
      </c>
      <c r="E250" s="169">
        <f>SUM(E246:E249)</f>
        <v>0</v>
      </c>
      <c r="F250" s="167"/>
      <c r="G250" s="39"/>
    </row>
    <row r="251" spans="1:7" s="40" customFormat="1" ht="15.75">
      <c r="A251" s="87"/>
      <c r="B251" s="38"/>
      <c r="C251" s="32"/>
      <c r="D251" s="171"/>
      <c r="E251" s="172"/>
      <c r="F251" s="172"/>
      <c r="G251" s="39"/>
    </row>
    <row r="252" spans="1:7" s="40" customFormat="1" ht="15.75">
      <c r="A252" s="87"/>
      <c r="B252" s="38"/>
      <c r="C252" s="32"/>
      <c r="D252" s="171"/>
      <c r="E252" s="172"/>
      <c r="F252" s="172"/>
      <c r="G252" s="39"/>
    </row>
    <row r="253" spans="1:7" s="40" customFormat="1" ht="15.75">
      <c r="A253" s="110">
        <f>'Chart of Accounts'!A38</f>
        <v>2027</v>
      </c>
      <c r="B253" s="110" t="str">
        <f>'Chart of Accounts'!B38</f>
        <v>PLayground</v>
      </c>
      <c r="C253" s="8"/>
      <c r="D253" s="171"/>
      <c r="E253" s="172"/>
      <c r="F253" s="175"/>
      <c r="G253" s="39"/>
    </row>
    <row r="254" spans="1:7" s="40" customFormat="1">
      <c r="A254" s="111"/>
      <c r="B254" s="86" t="s">
        <v>14</v>
      </c>
      <c r="C254" s="27"/>
      <c r="D254" s="176"/>
      <c r="E254" s="177"/>
      <c r="F254" s="178">
        <f>F249</f>
        <v>0</v>
      </c>
      <c r="G254" s="39"/>
    </row>
    <row r="255" spans="1:7" s="40" customFormat="1">
      <c r="A255" s="208"/>
      <c r="B255" s="203"/>
      <c r="C255" s="199"/>
      <c r="D255" s="200"/>
      <c r="E255" s="204"/>
      <c r="F255" s="167">
        <f>E255-D255+F254</f>
        <v>0</v>
      </c>
      <c r="G255" s="39"/>
    </row>
    <row r="256" spans="1:7" s="40" customFormat="1">
      <c r="A256" s="208"/>
      <c r="B256" s="203"/>
      <c r="C256" s="199"/>
      <c r="D256" s="200"/>
      <c r="E256" s="204"/>
      <c r="F256" s="167">
        <f>E256-D256+F255</f>
        <v>0</v>
      </c>
      <c r="G256" s="39"/>
    </row>
    <row r="257" spans="1:7" s="40" customFormat="1">
      <c r="A257" s="208"/>
      <c r="B257" s="203"/>
      <c r="C257" s="199"/>
      <c r="D257" s="200"/>
      <c r="E257" s="201"/>
      <c r="F257" s="167">
        <f>E257-D257+F256</f>
        <v>0</v>
      </c>
      <c r="G257" s="39"/>
    </row>
    <row r="258" spans="1:7" s="40" customFormat="1">
      <c r="A258" s="208"/>
      <c r="B258" s="203"/>
      <c r="C258" s="199"/>
      <c r="D258" s="200"/>
      <c r="E258" s="201"/>
      <c r="F258" s="167">
        <f>E258-D258+F257</f>
        <v>0</v>
      </c>
      <c r="G258" s="39"/>
    </row>
    <row r="259" spans="1:7" s="40" customFormat="1">
      <c r="A259" s="112"/>
      <c r="B259" s="36" t="s">
        <v>15</v>
      </c>
      <c r="C259" s="37"/>
      <c r="D259" s="168">
        <f>SUM(D255:D258)</f>
        <v>0</v>
      </c>
      <c r="E259" s="169">
        <f>SUM(E255:E258)</f>
        <v>0</v>
      </c>
      <c r="F259" s="167"/>
      <c r="G259" s="39"/>
    </row>
    <row r="260" spans="1:7" s="40" customFormat="1" ht="15.75">
      <c r="A260" s="87"/>
      <c r="B260" s="38"/>
      <c r="C260" s="32"/>
      <c r="D260" s="171"/>
      <c r="E260" s="172"/>
      <c r="F260" s="172"/>
      <c r="G260" s="39"/>
    </row>
    <row r="261" spans="1:7" s="40" customFormat="1" ht="15.75">
      <c r="A261" s="87"/>
      <c r="B261" s="38"/>
      <c r="C261" s="32"/>
      <c r="D261" s="171"/>
      <c r="E261" s="172"/>
      <c r="F261" s="172"/>
      <c r="G261" s="39"/>
    </row>
    <row r="262" spans="1:7" s="40" customFormat="1" ht="15.75">
      <c r="A262" s="113">
        <f>'Chart of Accounts'!A40</f>
        <v>2031</v>
      </c>
      <c r="B262" s="113" t="str">
        <f>'Chart of Accounts'!B40</f>
        <v>Food &amp; Entertainment</v>
      </c>
      <c r="C262" s="8"/>
      <c r="D262" s="171"/>
      <c r="E262" s="172"/>
      <c r="F262" s="175"/>
      <c r="G262" s="39"/>
    </row>
    <row r="263" spans="1:7" s="40" customFormat="1">
      <c r="A263" s="114"/>
      <c r="B263" s="86" t="s">
        <v>14</v>
      </c>
      <c r="C263" s="27"/>
      <c r="D263" s="176"/>
      <c r="E263" s="177"/>
      <c r="F263" s="178">
        <f>F258</f>
        <v>0</v>
      </c>
      <c r="G263" s="39"/>
    </row>
    <row r="264" spans="1:7" s="40" customFormat="1">
      <c r="A264" s="209"/>
      <c r="B264" s="203"/>
      <c r="C264" s="199"/>
      <c r="D264" s="200"/>
      <c r="E264" s="204"/>
      <c r="F264" s="167">
        <f>E264-D264+F263</f>
        <v>0</v>
      </c>
      <c r="G264" s="39"/>
    </row>
    <row r="265" spans="1:7" s="40" customFormat="1">
      <c r="A265" s="209"/>
      <c r="B265" s="203"/>
      <c r="C265" s="199"/>
      <c r="D265" s="200"/>
      <c r="E265" s="204"/>
      <c r="F265" s="167">
        <f>E265-D265+F264</f>
        <v>0</v>
      </c>
      <c r="G265" s="39"/>
    </row>
    <row r="266" spans="1:7" s="40" customFormat="1">
      <c r="A266" s="209"/>
      <c r="B266" s="203"/>
      <c r="C266" s="199"/>
      <c r="D266" s="200"/>
      <c r="E266" s="201"/>
      <c r="F266" s="167">
        <f>E266-D266+F265</f>
        <v>0</v>
      </c>
      <c r="G266" s="39"/>
    </row>
    <row r="267" spans="1:7" s="40" customFormat="1">
      <c r="A267" s="209"/>
      <c r="B267" s="203"/>
      <c r="C267" s="199"/>
      <c r="D267" s="200"/>
      <c r="E267" s="201"/>
      <c r="F267" s="167">
        <f>E267-D267+F266</f>
        <v>0</v>
      </c>
      <c r="G267" s="39"/>
    </row>
    <row r="268" spans="1:7" s="40" customFormat="1">
      <c r="A268" s="115"/>
      <c r="B268" s="36" t="s">
        <v>15</v>
      </c>
      <c r="C268" s="37"/>
      <c r="D268" s="168">
        <f>SUM(D264:D267)</f>
        <v>0</v>
      </c>
      <c r="E268" s="169">
        <f>SUM(E264:E267)</f>
        <v>0</v>
      </c>
      <c r="F268" s="167"/>
      <c r="G268" s="39"/>
    </row>
    <row r="269" spans="1:7" s="40" customFormat="1" ht="15.75">
      <c r="A269" s="87"/>
      <c r="B269" s="38"/>
      <c r="C269" s="32"/>
      <c r="D269" s="171"/>
      <c r="E269" s="172"/>
      <c r="F269" s="172"/>
      <c r="G269" s="39"/>
    </row>
    <row r="270" spans="1:7" s="40" customFormat="1" ht="15.75">
      <c r="A270" s="87"/>
      <c r="B270" s="38"/>
      <c r="C270" s="32"/>
      <c r="D270" s="171"/>
      <c r="E270" s="172"/>
      <c r="F270" s="172"/>
      <c r="G270" s="39"/>
    </row>
    <row r="271" spans="1:7" s="40" customFormat="1" ht="15.75">
      <c r="A271" s="113">
        <f>'Chart of Accounts'!A41</f>
        <v>2032</v>
      </c>
      <c r="B271" s="113" t="str">
        <f>'Chart of Accounts'!B41</f>
        <v>Soft Goods</v>
      </c>
      <c r="C271" s="8"/>
      <c r="D271" s="171"/>
      <c r="E271" s="172"/>
      <c r="F271" s="175"/>
      <c r="G271" s="39"/>
    </row>
    <row r="272" spans="1:7" s="40" customFormat="1">
      <c r="A272" s="114"/>
      <c r="B272" s="86" t="s">
        <v>14</v>
      </c>
      <c r="C272" s="27"/>
      <c r="D272" s="176"/>
      <c r="E272" s="177"/>
      <c r="F272" s="178">
        <f>F267</f>
        <v>0</v>
      </c>
      <c r="G272" s="39"/>
    </row>
    <row r="273" spans="1:7" s="40" customFormat="1">
      <c r="A273" s="209"/>
      <c r="B273" s="203"/>
      <c r="C273" s="199"/>
      <c r="D273" s="200"/>
      <c r="E273" s="204"/>
      <c r="F273" s="167">
        <f>E273-D273+F272</f>
        <v>0</v>
      </c>
      <c r="G273" s="39"/>
    </row>
    <row r="274" spans="1:7" s="40" customFormat="1">
      <c r="A274" s="209"/>
      <c r="B274" s="203"/>
      <c r="C274" s="199"/>
      <c r="D274" s="200"/>
      <c r="E274" s="204"/>
      <c r="F274" s="167">
        <f>E274-D274+F273</f>
        <v>0</v>
      </c>
      <c r="G274" s="39"/>
    </row>
    <row r="275" spans="1:7" s="40" customFormat="1">
      <c r="A275" s="209"/>
      <c r="B275" s="203"/>
      <c r="C275" s="199"/>
      <c r="D275" s="200"/>
      <c r="E275" s="201"/>
      <c r="F275" s="167">
        <f>E275-D275+F274</f>
        <v>0</v>
      </c>
      <c r="G275" s="39"/>
    </row>
    <row r="276" spans="1:7" s="40" customFormat="1">
      <c r="A276" s="209"/>
      <c r="B276" s="203"/>
      <c r="C276" s="199"/>
      <c r="D276" s="200"/>
      <c r="E276" s="201"/>
      <c r="F276" s="167">
        <f>E276-D276+F275</f>
        <v>0</v>
      </c>
      <c r="G276" s="39"/>
    </row>
    <row r="277" spans="1:7" s="40" customFormat="1">
      <c r="A277" s="115"/>
      <c r="B277" s="36" t="s">
        <v>15</v>
      </c>
      <c r="C277" s="37"/>
      <c r="D277" s="168">
        <f>SUM(D273:D276)</f>
        <v>0</v>
      </c>
      <c r="E277" s="169">
        <f>SUM(E273:E276)</f>
        <v>0</v>
      </c>
      <c r="F277" s="167"/>
      <c r="G277" s="39"/>
    </row>
    <row r="278" spans="1:7" s="40" customFormat="1" ht="15.75">
      <c r="A278" s="87"/>
      <c r="B278" s="38"/>
      <c r="C278" s="32"/>
      <c r="D278" s="171"/>
      <c r="E278" s="172"/>
      <c r="F278" s="172"/>
      <c r="G278" s="39"/>
    </row>
    <row r="279" spans="1:7" s="40" customFormat="1" ht="15.75">
      <c r="A279" s="87"/>
      <c r="B279" s="38"/>
      <c r="C279" s="32"/>
      <c r="D279" s="171"/>
      <c r="E279" s="172"/>
      <c r="F279" s="172"/>
      <c r="G279" s="39"/>
    </row>
    <row r="280" spans="1:7" s="40" customFormat="1" ht="15.75">
      <c r="A280" s="116">
        <f>'Chart of Accounts'!A43</f>
        <v>2041</v>
      </c>
      <c r="B280" s="116" t="str">
        <f>'Chart of Accounts'!B43</f>
        <v>Van Insurance</v>
      </c>
      <c r="C280" s="8"/>
      <c r="D280" s="171"/>
      <c r="E280" s="172"/>
      <c r="F280" s="175"/>
      <c r="G280" s="39"/>
    </row>
    <row r="281" spans="1:7" s="40" customFormat="1">
      <c r="A281" s="117"/>
      <c r="B281" s="86" t="s">
        <v>14</v>
      </c>
      <c r="C281" s="27"/>
      <c r="D281" s="176"/>
      <c r="E281" s="177"/>
      <c r="F281" s="178">
        <f>F276</f>
        <v>0</v>
      </c>
      <c r="G281" s="39"/>
    </row>
    <row r="282" spans="1:7" s="40" customFormat="1">
      <c r="A282" s="210"/>
      <c r="B282" s="203"/>
      <c r="C282" s="199"/>
      <c r="D282" s="200"/>
      <c r="E282" s="204"/>
      <c r="F282" s="167">
        <f>E282-D282+F281</f>
        <v>0</v>
      </c>
      <c r="G282" s="39"/>
    </row>
    <row r="283" spans="1:7" s="40" customFormat="1">
      <c r="A283" s="210"/>
      <c r="B283" s="203"/>
      <c r="C283" s="199"/>
      <c r="D283" s="200"/>
      <c r="E283" s="204"/>
      <c r="F283" s="167">
        <f>E283-D283+F282</f>
        <v>0</v>
      </c>
      <c r="G283" s="39"/>
    </row>
    <row r="284" spans="1:7" s="40" customFormat="1">
      <c r="A284" s="210"/>
      <c r="B284" s="203"/>
      <c r="C284" s="199"/>
      <c r="D284" s="200"/>
      <c r="E284" s="201"/>
      <c r="F284" s="167">
        <f>E284-D284+F283</f>
        <v>0</v>
      </c>
      <c r="G284" s="39"/>
    </row>
    <row r="285" spans="1:7" s="40" customFormat="1">
      <c r="A285" s="210"/>
      <c r="B285" s="203"/>
      <c r="C285" s="199"/>
      <c r="D285" s="200"/>
      <c r="E285" s="201"/>
      <c r="F285" s="167">
        <f>E285-D285+F284</f>
        <v>0</v>
      </c>
      <c r="G285" s="39"/>
    </row>
    <row r="286" spans="1:7" s="40" customFormat="1">
      <c r="A286" s="118"/>
      <c r="B286" s="36" t="s">
        <v>15</v>
      </c>
      <c r="C286" s="37"/>
      <c r="D286" s="168">
        <f>SUM(D282:D285)</f>
        <v>0</v>
      </c>
      <c r="E286" s="169">
        <f>SUM(E282:E285)</f>
        <v>0</v>
      </c>
      <c r="F286" s="167"/>
      <c r="G286" s="39"/>
    </row>
    <row r="287" spans="1:7" s="40" customFormat="1" ht="15.75">
      <c r="A287" s="87"/>
      <c r="B287" s="38"/>
      <c r="C287" s="32"/>
      <c r="D287" s="171"/>
      <c r="E287" s="172"/>
      <c r="F287" s="172"/>
      <c r="G287" s="39"/>
    </row>
    <row r="288" spans="1:7" s="40" customFormat="1" ht="15.75">
      <c r="A288" s="87"/>
      <c r="B288" s="38"/>
      <c r="C288" s="32"/>
      <c r="D288" s="171"/>
      <c r="E288" s="172"/>
      <c r="F288" s="172"/>
      <c r="G288" s="39"/>
    </row>
    <row r="289" spans="1:7" s="40" customFormat="1" ht="15.75">
      <c r="A289" s="116">
        <f>'Chart of Accounts'!A44</f>
        <v>2042</v>
      </c>
      <c r="B289" s="116" t="str">
        <f>'Chart of Accounts'!B44</f>
        <v>Van Maintenance</v>
      </c>
      <c r="C289" s="8"/>
      <c r="D289" s="171"/>
      <c r="E289" s="172"/>
      <c r="F289" s="175"/>
      <c r="G289" s="39"/>
    </row>
    <row r="290" spans="1:7" s="40" customFormat="1">
      <c r="A290" s="117"/>
      <c r="B290" s="86" t="s">
        <v>14</v>
      </c>
      <c r="C290" s="27"/>
      <c r="D290" s="176"/>
      <c r="E290" s="177"/>
      <c r="F290" s="178">
        <f>F285</f>
        <v>0</v>
      </c>
      <c r="G290" s="39"/>
    </row>
    <row r="291" spans="1:7" s="40" customFormat="1">
      <c r="A291" s="210"/>
      <c r="B291" s="203"/>
      <c r="C291" s="199"/>
      <c r="D291" s="200"/>
      <c r="E291" s="204"/>
      <c r="F291" s="167">
        <f>E291-D291+F290</f>
        <v>0</v>
      </c>
      <c r="G291" s="39"/>
    </row>
    <row r="292" spans="1:7" s="40" customFormat="1">
      <c r="A292" s="210"/>
      <c r="B292" s="203"/>
      <c r="C292" s="199"/>
      <c r="D292" s="200"/>
      <c r="E292" s="204"/>
      <c r="F292" s="167">
        <f>E292-D292+F291</f>
        <v>0</v>
      </c>
      <c r="G292" s="39"/>
    </row>
    <row r="293" spans="1:7" s="40" customFormat="1">
      <c r="A293" s="210"/>
      <c r="B293" s="203"/>
      <c r="C293" s="199"/>
      <c r="D293" s="200"/>
      <c r="E293" s="201"/>
      <c r="F293" s="167">
        <f>E293-D293+F292</f>
        <v>0</v>
      </c>
      <c r="G293" s="39"/>
    </row>
    <row r="294" spans="1:7" s="40" customFormat="1">
      <c r="A294" s="210"/>
      <c r="B294" s="203"/>
      <c r="C294" s="199"/>
      <c r="D294" s="200"/>
      <c r="E294" s="201"/>
      <c r="F294" s="167">
        <f>E294-D294+F293</f>
        <v>0</v>
      </c>
      <c r="G294" s="39"/>
    </row>
    <row r="295" spans="1:7" s="40" customFormat="1">
      <c r="A295" s="118"/>
      <c r="B295" s="36" t="s">
        <v>15</v>
      </c>
      <c r="C295" s="37"/>
      <c r="D295" s="168">
        <f>SUM(D291:D294)</f>
        <v>0</v>
      </c>
      <c r="E295" s="169">
        <f>SUM(E291:E294)</f>
        <v>0</v>
      </c>
      <c r="F295" s="167"/>
      <c r="G295" s="39"/>
    </row>
    <row r="296" spans="1:7" s="40" customFormat="1" ht="15.75">
      <c r="A296" s="87"/>
      <c r="B296" s="38"/>
      <c r="C296" s="32"/>
      <c r="D296" s="171"/>
      <c r="E296" s="172"/>
      <c r="F296" s="172"/>
      <c r="G296" s="39"/>
    </row>
    <row r="297" spans="1:7" s="40" customFormat="1" ht="15.75">
      <c r="A297" s="87"/>
      <c r="B297" s="38"/>
      <c r="C297" s="32"/>
      <c r="D297" s="171"/>
      <c r="E297" s="172"/>
      <c r="F297" s="172"/>
      <c r="G297" s="39"/>
    </row>
    <row r="298" spans="1:7" s="40" customFormat="1" ht="15.75">
      <c r="A298" s="116">
        <f>'Chart of Accounts'!A45</f>
        <v>2043</v>
      </c>
      <c r="B298" s="116" t="str">
        <f>'Chart of Accounts'!B45</f>
        <v>Van Gasoline</v>
      </c>
      <c r="C298" s="8"/>
      <c r="D298" s="171"/>
      <c r="E298" s="172"/>
      <c r="F298" s="175"/>
      <c r="G298" s="39"/>
    </row>
    <row r="299" spans="1:7" s="40" customFormat="1">
      <c r="A299" s="117"/>
      <c r="B299" s="86" t="s">
        <v>14</v>
      </c>
      <c r="C299" s="27"/>
      <c r="D299" s="176"/>
      <c r="E299" s="177"/>
      <c r="F299" s="178">
        <f>F294</f>
        <v>0</v>
      </c>
      <c r="G299" s="39"/>
    </row>
    <row r="300" spans="1:7" s="40" customFormat="1">
      <c r="A300" s="210"/>
      <c r="B300" s="203"/>
      <c r="C300" s="199"/>
      <c r="D300" s="200"/>
      <c r="E300" s="204"/>
      <c r="F300" s="167">
        <f>E300-D300+F299</f>
        <v>0</v>
      </c>
      <c r="G300" s="39"/>
    </row>
    <row r="301" spans="1:7" s="40" customFormat="1">
      <c r="A301" s="210"/>
      <c r="B301" s="203"/>
      <c r="C301" s="199"/>
      <c r="D301" s="200"/>
      <c r="E301" s="204"/>
      <c r="F301" s="167">
        <f>E301-D301+F300</f>
        <v>0</v>
      </c>
      <c r="G301" s="39"/>
    </row>
    <row r="302" spans="1:7" s="40" customFormat="1">
      <c r="A302" s="210"/>
      <c r="B302" s="203"/>
      <c r="C302" s="199"/>
      <c r="D302" s="200"/>
      <c r="E302" s="201"/>
      <c r="F302" s="167">
        <f>E302-D302+F301</f>
        <v>0</v>
      </c>
      <c r="G302" s="39"/>
    </row>
    <row r="303" spans="1:7" s="40" customFormat="1">
      <c r="A303" s="210"/>
      <c r="B303" s="203"/>
      <c r="C303" s="199"/>
      <c r="D303" s="200"/>
      <c r="E303" s="201"/>
      <c r="F303" s="167">
        <f>E303-D303+F302</f>
        <v>0</v>
      </c>
      <c r="G303" s="39"/>
    </row>
    <row r="304" spans="1:7" s="40" customFormat="1">
      <c r="A304" s="118"/>
      <c r="B304" s="36" t="s">
        <v>15</v>
      </c>
      <c r="C304" s="37"/>
      <c r="D304" s="168">
        <f>SUM(D300:D303)</f>
        <v>0</v>
      </c>
      <c r="E304" s="169">
        <f>SUM(E300:E303)</f>
        <v>0</v>
      </c>
      <c r="F304" s="167"/>
      <c r="G304" s="39"/>
    </row>
    <row r="305" spans="1:7" s="40" customFormat="1">
      <c r="A305" s="33"/>
      <c r="B305" s="34"/>
      <c r="C305" s="8"/>
      <c r="D305" s="171"/>
      <c r="E305" s="172"/>
      <c r="F305" s="175"/>
      <c r="G305" s="39"/>
    </row>
    <row r="306" spans="1:7" s="40" customFormat="1">
      <c r="A306" s="33"/>
      <c r="B306" s="34"/>
      <c r="C306" s="8"/>
      <c r="D306" s="171"/>
      <c r="E306" s="172"/>
      <c r="F306" s="175"/>
      <c r="G306" s="39"/>
    </row>
    <row r="307" spans="1:7" s="40" customFormat="1" ht="15.75">
      <c r="A307" s="116">
        <f>'Chart of Accounts'!A46</f>
        <v>2044</v>
      </c>
      <c r="B307" s="116" t="str">
        <f>'Chart of Accounts'!B46</f>
        <v xml:space="preserve">Purchase of Vans </v>
      </c>
      <c r="C307" s="8"/>
      <c r="D307" s="171"/>
      <c r="E307" s="172"/>
      <c r="F307" s="175"/>
      <c r="G307" s="39"/>
    </row>
    <row r="308" spans="1:7" s="40" customFormat="1">
      <c r="A308" s="117"/>
      <c r="B308" s="86" t="s">
        <v>14</v>
      </c>
      <c r="C308" s="27"/>
      <c r="D308" s="176"/>
      <c r="E308" s="177"/>
      <c r="F308" s="178">
        <f>F303</f>
        <v>0</v>
      </c>
      <c r="G308" s="39"/>
    </row>
    <row r="309" spans="1:7" s="40" customFormat="1">
      <c r="A309" s="210"/>
      <c r="B309" s="203"/>
      <c r="C309" s="199"/>
      <c r="D309" s="200"/>
      <c r="E309" s="204"/>
      <c r="F309" s="167">
        <f>E309-D309+F308</f>
        <v>0</v>
      </c>
      <c r="G309" s="39"/>
    </row>
    <row r="310" spans="1:7" s="40" customFormat="1">
      <c r="A310" s="210"/>
      <c r="B310" s="203"/>
      <c r="C310" s="199"/>
      <c r="D310" s="200"/>
      <c r="E310" s="204"/>
      <c r="F310" s="167">
        <f>E310-D310+F309</f>
        <v>0</v>
      </c>
      <c r="G310" s="39"/>
    </row>
    <row r="311" spans="1:7" s="40" customFormat="1">
      <c r="A311" s="210"/>
      <c r="B311" s="203"/>
      <c r="C311" s="199"/>
      <c r="D311" s="200"/>
      <c r="E311" s="201"/>
      <c r="F311" s="167">
        <f>E311-D311+F310</f>
        <v>0</v>
      </c>
      <c r="G311" s="39"/>
    </row>
    <row r="312" spans="1:7" s="40" customFormat="1">
      <c r="A312" s="210"/>
      <c r="B312" s="203"/>
      <c r="C312" s="199"/>
      <c r="D312" s="200"/>
      <c r="E312" s="201"/>
      <c r="F312" s="167">
        <f>E312-D312+F311</f>
        <v>0</v>
      </c>
      <c r="G312" s="39"/>
    </row>
    <row r="313" spans="1:7" s="40" customFormat="1">
      <c r="A313" s="118"/>
      <c r="B313" s="36" t="s">
        <v>15</v>
      </c>
      <c r="C313" s="37"/>
      <c r="D313" s="168">
        <f>SUM(D309:D312)</f>
        <v>0</v>
      </c>
      <c r="E313" s="169">
        <f>SUM(E309:E312)</f>
        <v>0</v>
      </c>
      <c r="F313" s="167"/>
      <c r="G313" s="39"/>
    </row>
    <row r="314" spans="1:7" s="40" customFormat="1">
      <c r="A314" s="33"/>
      <c r="B314" s="34"/>
      <c r="C314" s="8"/>
      <c r="D314" s="171"/>
      <c r="E314" s="172"/>
      <c r="F314" s="175"/>
      <c r="G314" s="39"/>
    </row>
    <row r="315" spans="1:7" s="40" customFormat="1">
      <c r="A315" s="33"/>
      <c r="B315" s="34"/>
      <c r="C315" s="8"/>
      <c r="D315" s="171"/>
      <c r="E315" s="172"/>
      <c r="F315" s="175"/>
      <c r="G315" s="39"/>
    </row>
    <row r="316" spans="1:7" ht="18" customHeight="1">
      <c r="A316" s="120">
        <f>'Chart of Accounts'!A48</f>
        <v>2051</v>
      </c>
      <c r="B316" s="120" t="str">
        <f>'Chart of Accounts'!B48</f>
        <v>Support of Missionaries</v>
      </c>
      <c r="C316" s="8"/>
      <c r="D316" s="171"/>
      <c r="E316" s="172"/>
      <c r="F316" s="175"/>
    </row>
    <row r="317" spans="1:7" s="1" customFormat="1" ht="18" customHeight="1">
      <c r="A317" s="121"/>
      <c r="B317" s="86" t="s">
        <v>14</v>
      </c>
      <c r="C317" s="27"/>
      <c r="D317" s="176"/>
      <c r="E317" s="177"/>
      <c r="F317" s="178">
        <f>F312</f>
        <v>0</v>
      </c>
      <c r="G317" s="4"/>
    </row>
    <row r="318" spans="1:7" s="1" customFormat="1" ht="12.75" customHeight="1">
      <c r="A318" s="211"/>
      <c r="B318" s="203"/>
      <c r="C318" s="199"/>
      <c r="D318" s="200"/>
      <c r="E318" s="204"/>
      <c r="F318" s="167">
        <f>E318-D318+F317</f>
        <v>0</v>
      </c>
      <c r="G318" s="4"/>
    </row>
    <row r="319" spans="1:7" s="1" customFormat="1" ht="12.75" customHeight="1">
      <c r="A319" s="211"/>
      <c r="B319" s="203"/>
      <c r="C319" s="199"/>
      <c r="D319" s="200"/>
      <c r="E319" s="204"/>
      <c r="F319" s="167">
        <f>E319-D319+F318</f>
        <v>0</v>
      </c>
      <c r="G319" s="4"/>
    </row>
    <row r="320" spans="1:7">
      <c r="A320" s="211"/>
      <c r="B320" s="203"/>
      <c r="C320" s="199"/>
      <c r="D320" s="200"/>
      <c r="E320" s="201"/>
      <c r="F320" s="167">
        <f>E320-D320+F319</f>
        <v>0</v>
      </c>
    </row>
    <row r="321" spans="1:7">
      <c r="A321" s="211"/>
      <c r="B321" s="203"/>
      <c r="C321" s="199"/>
      <c r="D321" s="200"/>
      <c r="E321" s="201"/>
      <c r="F321" s="167">
        <f>E321-D321+F320</f>
        <v>0</v>
      </c>
    </row>
    <row r="322" spans="1:7" s="13" customFormat="1">
      <c r="A322" s="122"/>
      <c r="B322" s="36" t="s">
        <v>15</v>
      </c>
      <c r="C322" s="37"/>
      <c r="D322" s="168">
        <f>SUM(D318:D321)</f>
        <v>0</v>
      </c>
      <c r="E322" s="169">
        <f>SUM(E318:E321)</f>
        <v>0</v>
      </c>
      <c r="F322" s="167"/>
      <c r="G322" s="3"/>
    </row>
    <row r="323" spans="1:7" s="13" customFormat="1">
      <c r="A323" s="33"/>
      <c r="B323" s="34"/>
      <c r="C323" s="8"/>
      <c r="D323" s="171"/>
      <c r="E323" s="172"/>
      <c r="F323" s="175"/>
      <c r="G323" s="3"/>
    </row>
    <row r="324" spans="1:7" s="40" customFormat="1" ht="15.75">
      <c r="A324" s="33"/>
      <c r="B324" s="38"/>
      <c r="C324" s="32"/>
      <c r="D324" s="171"/>
      <c r="E324" s="172"/>
      <c r="F324" s="172"/>
      <c r="G324" s="39"/>
    </row>
    <row r="325" spans="1:7" ht="18" customHeight="1">
      <c r="A325" s="295">
        <f>'Chart of Accounts'!A50</f>
        <v>2061</v>
      </c>
      <c r="B325" s="295" t="str">
        <f>'Chart of Accounts'!B50</f>
        <v>Miscellaneous</v>
      </c>
      <c r="C325" s="8"/>
      <c r="D325" s="171"/>
      <c r="E325" s="172"/>
      <c r="F325" s="175"/>
    </row>
    <row r="326" spans="1:7" s="1" customFormat="1" ht="18" customHeight="1">
      <c r="A326" s="296"/>
      <c r="B326" s="86" t="s">
        <v>14</v>
      </c>
      <c r="C326" s="27"/>
      <c r="D326" s="176"/>
      <c r="E326" s="177"/>
      <c r="F326" s="178">
        <f>F321</f>
        <v>0</v>
      </c>
      <c r="G326" s="4"/>
    </row>
    <row r="327" spans="1:7" s="1" customFormat="1" ht="12.75" customHeight="1">
      <c r="A327" s="297"/>
      <c r="B327" s="203"/>
      <c r="C327" s="199"/>
      <c r="D327" s="200"/>
      <c r="E327" s="204"/>
      <c r="F327" s="167">
        <f>E327-D327+F326</f>
        <v>0</v>
      </c>
      <c r="G327" s="4"/>
    </row>
    <row r="328" spans="1:7" s="1" customFormat="1" ht="12.75" customHeight="1">
      <c r="A328" s="297"/>
      <c r="B328" s="203"/>
      <c r="C328" s="199"/>
      <c r="D328" s="200"/>
      <c r="E328" s="204"/>
      <c r="F328" s="167">
        <f>E328-D328+F327</f>
        <v>0</v>
      </c>
      <c r="G328" s="4"/>
    </row>
    <row r="329" spans="1:7" ht="12.75" customHeight="1">
      <c r="A329" s="297"/>
      <c r="B329" s="203"/>
      <c r="C329" s="199"/>
      <c r="D329" s="200"/>
      <c r="E329" s="201"/>
      <c r="F329" s="167">
        <f>E329-D329+F328</f>
        <v>0</v>
      </c>
    </row>
    <row r="330" spans="1:7" ht="12.75" customHeight="1">
      <c r="A330" s="297"/>
      <c r="B330" s="203"/>
      <c r="C330" s="199"/>
      <c r="D330" s="200"/>
      <c r="E330" s="201"/>
      <c r="F330" s="167">
        <f>E330-D330+F329</f>
        <v>0</v>
      </c>
    </row>
    <row r="331" spans="1:7" s="13" customFormat="1">
      <c r="A331" s="298"/>
      <c r="B331" s="36" t="s">
        <v>15</v>
      </c>
      <c r="C331" s="37"/>
      <c r="D331" s="168">
        <f>SUM(D327:D330)</f>
        <v>0</v>
      </c>
      <c r="E331" s="169">
        <f>SUM(E327:E330)</f>
        <v>0</v>
      </c>
      <c r="F331" s="167"/>
      <c r="G331" s="3"/>
    </row>
    <row r="332" spans="1:7" s="13" customFormat="1">
      <c r="A332" s="33"/>
      <c r="B332" s="34"/>
      <c r="C332" s="8"/>
      <c r="D332" s="171"/>
      <c r="E332" s="172"/>
      <c r="F332" s="175"/>
      <c r="G332" s="3"/>
    </row>
    <row r="333" spans="1:7" s="13" customFormat="1">
      <c r="A333" s="33"/>
      <c r="B333" s="34"/>
      <c r="C333" s="8"/>
      <c r="D333" s="171"/>
      <c r="E333" s="172"/>
      <c r="F333" s="175"/>
      <c r="G333" s="3"/>
    </row>
    <row r="334" spans="1:7" s="13" customFormat="1" ht="15.75">
      <c r="A334" s="295">
        <f>'Chart of Accounts'!A51</f>
        <v>2071</v>
      </c>
      <c r="B334" s="295" t="str">
        <f>'Chart of Accounts'!B51</f>
        <v>Unassigned</v>
      </c>
      <c r="C334" s="8"/>
      <c r="D334" s="171"/>
      <c r="E334" s="172"/>
      <c r="F334" s="175"/>
      <c r="G334" s="3"/>
    </row>
    <row r="335" spans="1:7" s="13" customFormat="1">
      <c r="A335" s="296"/>
      <c r="B335" s="86" t="s">
        <v>14</v>
      </c>
      <c r="C335" s="27"/>
      <c r="D335" s="176"/>
      <c r="E335" s="177"/>
      <c r="F335" s="178">
        <f>F330</f>
        <v>0</v>
      </c>
      <c r="G335" s="3"/>
    </row>
    <row r="336" spans="1:7" s="13" customFormat="1">
      <c r="A336" s="297"/>
      <c r="B336" s="203"/>
      <c r="C336" s="199"/>
      <c r="D336" s="200"/>
      <c r="E336" s="204"/>
      <c r="F336" s="167">
        <f>E336-D336+F335</f>
        <v>0</v>
      </c>
      <c r="G336" s="3"/>
    </row>
    <row r="337" spans="1:7" s="13" customFormat="1">
      <c r="A337" s="297"/>
      <c r="B337" s="203"/>
      <c r="C337" s="199"/>
      <c r="D337" s="200"/>
      <c r="E337" s="204"/>
      <c r="F337" s="167">
        <f>E337-D337+F336</f>
        <v>0</v>
      </c>
      <c r="G337" s="3"/>
    </row>
    <row r="338" spans="1:7" s="13" customFormat="1">
      <c r="A338" s="297"/>
      <c r="B338" s="203"/>
      <c r="C338" s="199"/>
      <c r="D338" s="200"/>
      <c r="E338" s="201"/>
      <c r="F338" s="167">
        <f>E338-D338+F337</f>
        <v>0</v>
      </c>
      <c r="G338" s="3"/>
    </row>
    <row r="339" spans="1:7" s="13" customFormat="1">
      <c r="A339" s="297"/>
      <c r="B339" s="203"/>
      <c r="C339" s="199"/>
      <c r="D339" s="200"/>
      <c r="E339" s="201"/>
      <c r="F339" s="167">
        <f>E339-D339+F338</f>
        <v>0</v>
      </c>
      <c r="G339" s="3"/>
    </row>
    <row r="340" spans="1:7" s="13" customFormat="1">
      <c r="A340" s="298"/>
      <c r="B340" s="36" t="s">
        <v>15</v>
      </c>
      <c r="C340" s="37"/>
      <c r="D340" s="168">
        <f>SUM(D336:D339)</f>
        <v>0</v>
      </c>
      <c r="E340" s="169">
        <f>SUM(E336:E339)</f>
        <v>0</v>
      </c>
      <c r="F340" s="167"/>
      <c r="G340" s="3"/>
    </row>
    <row r="341" spans="1:7" s="13" customFormat="1">
      <c r="A341" s="33"/>
      <c r="B341" s="34"/>
      <c r="C341" s="8"/>
      <c r="D341" s="171"/>
      <c r="E341" s="172"/>
      <c r="F341" s="175"/>
      <c r="G341" s="3"/>
    </row>
    <row r="342" spans="1:7">
      <c r="A342" s="90"/>
      <c r="B342" s="5"/>
      <c r="C342" s="8"/>
      <c r="D342" s="173"/>
      <c r="E342" s="174"/>
      <c r="F342" s="175"/>
    </row>
    <row r="343" spans="1:7" ht="15">
      <c r="A343" s="90"/>
      <c r="B343" s="44" t="s">
        <v>16</v>
      </c>
      <c r="C343" s="41"/>
      <c r="D343" s="179" t="s">
        <v>78</v>
      </c>
      <c r="E343" s="170" t="s">
        <v>79</v>
      </c>
      <c r="F343" s="180">
        <f>F10</f>
        <v>0</v>
      </c>
    </row>
    <row r="344" spans="1:7" s="1" customFormat="1" ht="18" customHeight="1">
      <c r="A344" s="91"/>
      <c r="B344" s="44" t="s">
        <v>80</v>
      </c>
      <c r="C344" s="43"/>
      <c r="D344" s="181">
        <f>D16+D25+D34+D43+D52+D61+D70+D79+D88+D97+D106+D115+D124+D133+D142+D151+D160+D169+D178+D187+D196+D205+D214+D223+D232+D241+D250+D259+D268+D277+D286+D295+D304+D313+D322+D331</f>
        <v>0</v>
      </c>
      <c r="E344" s="181">
        <f>E16+E25+E34+E43+E52+E61+E70+E79+E88+E97+E106+E115+E124+E133+E142+E151+E160+E169+E178+E187+E196+E205+E214+E223+E232+E241+E250+E259+E268+E277+E286+E295+E304+E313+E322+E331</f>
        <v>0</v>
      </c>
      <c r="F344" s="182"/>
      <c r="G344" s="4"/>
    </row>
    <row r="345" spans="1:7" s="1" customFormat="1" ht="17.25" customHeight="1">
      <c r="A345" s="91"/>
      <c r="B345" s="44"/>
      <c r="C345" s="43"/>
      <c r="D345" s="181"/>
      <c r="E345" s="180"/>
      <c r="F345" s="182"/>
      <c r="G345" s="4"/>
    </row>
    <row r="346" spans="1:7" s="1" customFormat="1" ht="17.25" customHeight="1">
      <c r="A346" s="91"/>
      <c r="B346" s="44" t="s">
        <v>17</v>
      </c>
      <c r="C346" s="43"/>
      <c r="D346" s="183"/>
      <c r="E346" s="166"/>
      <c r="F346" s="184">
        <f>F343-D344+E344</f>
        <v>0</v>
      </c>
      <c r="G346" s="4"/>
    </row>
    <row r="347" spans="1:7" s="1" customFormat="1" ht="17.25" customHeight="1">
      <c r="A347" s="2"/>
      <c r="B347" s="2"/>
      <c r="C347" s="4"/>
      <c r="D347" s="2"/>
      <c r="E347" s="2"/>
      <c r="F347" s="2"/>
      <c r="G347" s="4"/>
    </row>
    <row r="348" spans="1:7" s="1" customFormat="1" ht="17.25" customHeight="1">
      <c r="A348"/>
      <c r="B348"/>
      <c r="D348"/>
      <c r="E348" s="6"/>
      <c r="F348"/>
      <c r="G348" s="4"/>
    </row>
    <row r="349" spans="1:7" s="1" customFormat="1" ht="17.25" customHeight="1">
      <c r="A349"/>
      <c r="B349"/>
      <c r="D349"/>
      <c r="E349"/>
      <c r="F349" s="7"/>
      <c r="G349" s="4"/>
    </row>
    <row r="350" spans="1:7" s="1" customFormat="1" ht="17.25" customHeight="1">
      <c r="A350"/>
      <c r="B350"/>
      <c r="D350"/>
      <c r="E350"/>
      <c r="F350"/>
      <c r="G350" s="4"/>
    </row>
    <row r="351" spans="1:7" s="1" customFormat="1" ht="17.25" customHeight="1">
      <c r="G351" s="4"/>
    </row>
    <row r="352" spans="1:7" s="1" customFormat="1" ht="17.25" customHeight="1">
      <c r="G352" s="4"/>
    </row>
    <row r="353" spans="7:7" s="1" customFormat="1" ht="17.25" customHeight="1">
      <c r="G353" s="4"/>
    </row>
    <row r="354" spans="7:7" s="1" customFormat="1" ht="17.25" customHeight="1">
      <c r="G354" s="4"/>
    </row>
    <row r="355" spans="7:7" s="1" customFormat="1" ht="17.25" customHeight="1">
      <c r="G355" s="4"/>
    </row>
    <row r="356" spans="7:7" s="1" customFormat="1" ht="17.25" customHeight="1">
      <c r="G356" s="4"/>
    </row>
    <row r="357" spans="7:7" s="1" customFormat="1" ht="17.25" customHeight="1">
      <c r="G357" s="4"/>
    </row>
    <row r="358" spans="7:7" s="1" customFormat="1" ht="17.25" customHeight="1">
      <c r="G358" s="4"/>
    </row>
    <row r="359" spans="7:7" s="1" customFormat="1" ht="17.25" customHeight="1">
      <c r="G359" s="4"/>
    </row>
    <row r="360" spans="7:7" s="1" customFormat="1" ht="17.25" customHeight="1">
      <c r="G360" s="4"/>
    </row>
    <row r="361" spans="7:7" s="1" customFormat="1" ht="17.25" customHeight="1">
      <c r="G361" s="4"/>
    </row>
    <row r="362" spans="7:7" s="1" customFormat="1" ht="17.25" customHeight="1">
      <c r="G362" s="4"/>
    </row>
    <row r="363" spans="7:7" s="1" customFormat="1" ht="17.25" customHeight="1">
      <c r="G363" s="4"/>
    </row>
    <row r="364" spans="7:7" s="1" customFormat="1" ht="17.25" customHeight="1">
      <c r="G364" s="4"/>
    </row>
    <row r="365" spans="7:7" s="1" customFormat="1" ht="17.25" customHeight="1">
      <c r="G365" s="4"/>
    </row>
    <row r="366" spans="7:7" s="1" customFormat="1" ht="17.25" customHeight="1">
      <c r="G366" s="4"/>
    </row>
    <row r="367" spans="7:7" s="1" customFormat="1" ht="17.25" customHeight="1">
      <c r="G367" s="4"/>
    </row>
    <row r="368" spans="7:7" s="1" customFormat="1" ht="17.25" customHeight="1">
      <c r="G368" s="4"/>
    </row>
    <row r="369" spans="7:7" s="1" customFormat="1" ht="17.25" customHeight="1">
      <c r="G369" s="4"/>
    </row>
    <row r="370" spans="7:7" s="1" customFormat="1" ht="17.25" customHeight="1">
      <c r="G370" s="4"/>
    </row>
    <row r="371" spans="7:7" s="1" customFormat="1" ht="17.25" customHeight="1">
      <c r="G371" s="4"/>
    </row>
    <row r="372" spans="7:7" s="1" customFormat="1" ht="17.25" customHeight="1">
      <c r="G372" s="4"/>
    </row>
    <row r="373" spans="7:7" s="1" customFormat="1" ht="17.25" customHeight="1">
      <c r="G373" s="4"/>
    </row>
    <row r="374" spans="7:7" s="1" customFormat="1" ht="17.25" customHeight="1">
      <c r="G374" s="4"/>
    </row>
    <row r="375" spans="7:7" s="1" customFormat="1" ht="17.25" customHeight="1">
      <c r="G375" s="4"/>
    </row>
    <row r="376" spans="7:7" s="1" customFormat="1" ht="17.25" customHeight="1">
      <c r="G376" s="4"/>
    </row>
    <row r="377" spans="7:7" s="1" customFormat="1" ht="17.25" customHeight="1">
      <c r="G377" s="4"/>
    </row>
    <row r="378" spans="7:7" s="1" customFormat="1" ht="17.25" customHeight="1">
      <c r="G378" s="4"/>
    </row>
    <row r="379" spans="7:7" s="1" customFormat="1">
      <c r="G379" s="4"/>
    </row>
    <row r="380" spans="7:7" s="1" customFormat="1">
      <c r="G380" s="4"/>
    </row>
    <row r="381" spans="7:7" s="1" customFormat="1">
      <c r="G381" s="4"/>
    </row>
    <row r="382" spans="7:7" s="1" customFormat="1">
      <c r="G382" s="4"/>
    </row>
    <row r="383" spans="7:7" s="1" customFormat="1">
      <c r="G383" s="4"/>
    </row>
    <row r="384" spans="7:7" s="1" customFormat="1">
      <c r="G384" s="4"/>
    </row>
    <row r="385" spans="7:7" s="1" customFormat="1">
      <c r="G385" s="4"/>
    </row>
  </sheetData>
  <sheetProtection sheet="1" objects="1" scenarios="1"/>
  <mergeCells count="6">
    <mergeCell ref="D9:E9"/>
    <mergeCell ref="A1:F1"/>
    <mergeCell ref="A2:F2"/>
    <mergeCell ref="A3:F3"/>
    <mergeCell ref="A4:F4"/>
    <mergeCell ref="D5:E5"/>
  </mergeCells>
  <printOptions gridLines="1"/>
  <pageMargins left="0.75" right="0.75" top="1" bottom="0.5" header="0.5" footer="0.5"/>
  <pageSetup scale="42" fitToHeight="4" orientation="landscape" horizontalDpi="4294967293"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499984740745262"/>
    <pageSetUpPr fitToPage="1"/>
  </sheetPr>
  <dimension ref="A1:G60"/>
  <sheetViews>
    <sheetView zoomScaleNormal="100" workbookViewId="0">
      <selection activeCell="E23" sqref="E23"/>
    </sheetView>
  </sheetViews>
  <sheetFormatPr defaultRowHeight="12.75"/>
  <cols>
    <col min="1" max="1" width="4.42578125" customWidth="1"/>
    <col min="2" max="2" width="11.140625" customWidth="1"/>
    <col min="3" max="3" width="35.85546875" customWidth="1"/>
    <col min="4" max="4" width="3" customWidth="1"/>
    <col min="5" max="5" width="15.28515625" customWidth="1"/>
    <col min="6" max="6" width="3" customWidth="1"/>
    <col min="7" max="7" width="19.7109375" customWidth="1"/>
  </cols>
  <sheetData>
    <row r="1" spans="1:7">
      <c r="A1" s="72"/>
      <c r="B1" s="72"/>
      <c r="C1" s="72"/>
      <c r="D1" s="72"/>
      <c r="E1" s="72"/>
      <c r="F1" s="72"/>
      <c r="G1" s="72"/>
    </row>
    <row r="2" spans="1:7" ht="22.5">
      <c r="A2" s="304" t="str">
        <f>'Chart of Accounts'!A1:B1</f>
        <v>Name</v>
      </c>
      <c r="B2" s="304"/>
      <c r="C2" s="304"/>
      <c r="D2" s="304"/>
      <c r="E2" s="304"/>
      <c r="F2" s="304"/>
      <c r="G2" s="304"/>
    </row>
    <row r="3" spans="1:7" ht="20.25">
      <c r="A3" s="305" t="s">
        <v>23</v>
      </c>
      <c r="B3" s="305"/>
      <c r="C3" s="305"/>
      <c r="D3" s="305"/>
      <c r="E3" s="305"/>
      <c r="F3" s="305"/>
      <c r="G3" s="305"/>
    </row>
    <row r="4" spans="1:7" ht="18">
      <c r="A4" s="306" t="s">
        <v>91</v>
      </c>
      <c r="B4" s="306"/>
      <c r="C4" s="306"/>
      <c r="D4" s="306"/>
      <c r="E4" s="306"/>
      <c r="F4" s="306"/>
      <c r="G4" s="306"/>
    </row>
    <row r="5" spans="1:7" ht="13.5" thickBot="1">
      <c r="A5" s="72"/>
      <c r="B5" s="72"/>
      <c r="C5" s="72"/>
      <c r="D5" s="72"/>
      <c r="E5" s="72"/>
      <c r="F5" s="72"/>
      <c r="G5" s="72"/>
    </row>
    <row r="6" spans="1:7" ht="13.5" thickTop="1">
      <c r="A6" s="124"/>
      <c r="B6" s="125"/>
      <c r="C6" s="125"/>
      <c r="D6" s="125"/>
      <c r="E6" s="125"/>
      <c r="F6" s="125"/>
      <c r="G6" s="126"/>
    </row>
    <row r="7" spans="1:7" ht="13.5" thickBot="1">
      <c r="A7" s="127"/>
      <c r="B7" s="2"/>
      <c r="C7" s="2"/>
      <c r="D7" s="2"/>
      <c r="E7" s="2"/>
      <c r="F7" s="2"/>
      <c r="G7" s="128"/>
    </row>
    <row r="8" spans="1:7" ht="19.5" thickTop="1" thickBot="1">
      <c r="A8" s="127"/>
      <c r="B8" s="129" t="s">
        <v>25</v>
      </c>
      <c r="C8" s="130"/>
      <c r="D8" s="130"/>
      <c r="E8" s="131"/>
      <c r="F8" s="2"/>
      <c r="G8" s="186">
        <f>'P&amp;L Oct (2)'!G55</f>
        <v>0</v>
      </c>
    </row>
    <row r="9" spans="1:7" ht="18.75" thickTop="1">
      <c r="A9" s="127"/>
      <c r="B9" s="2"/>
      <c r="C9" s="130"/>
      <c r="D9" s="130"/>
      <c r="E9" s="132"/>
      <c r="F9" s="2"/>
      <c r="G9" s="128"/>
    </row>
    <row r="10" spans="1:7" ht="18">
      <c r="A10" s="78"/>
      <c r="B10" s="138" t="s">
        <v>0</v>
      </c>
      <c r="C10" s="139"/>
      <c r="D10" s="138"/>
      <c r="E10" s="140"/>
      <c r="F10" s="139"/>
      <c r="G10" s="79"/>
    </row>
    <row r="11" spans="1:7" ht="14.25">
      <c r="A11" s="78"/>
      <c r="B11" s="141">
        <f>'Chart of Accounts'!A6</f>
        <v>1001</v>
      </c>
      <c r="C11" s="141" t="str">
        <f>'Chart of Accounts'!B6</f>
        <v>Offering / Tithe</v>
      </c>
      <c r="D11" s="142"/>
      <c r="E11" s="143">
        <f>'GL-Nov (2)'!E16-'GL-Nov (2)'!D16</f>
        <v>0</v>
      </c>
      <c r="F11" s="142"/>
      <c r="G11" s="94"/>
    </row>
    <row r="12" spans="1:7" ht="14.25">
      <c r="A12" s="78"/>
      <c r="B12" s="141">
        <f>'Chart of Accounts'!A7</f>
        <v>1002</v>
      </c>
      <c r="C12" s="141" t="str">
        <f>'Chart of Accounts'!B7</f>
        <v>ABC Missions Support</v>
      </c>
      <c r="D12" s="142"/>
      <c r="E12" s="143">
        <f>'GL-Nov (2)'!E25-'GL-Nov (2)'!D25</f>
        <v>0</v>
      </c>
      <c r="F12" s="142"/>
      <c r="G12" s="94"/>
    </row>
    <row r="13" spans="1:7" ht="14.25">
      <c r="A13" s="78"/>
      <c r="B13" s="141">
        <f>'Chart of Accounts'!A8</f>
        <v>1003</v>
      </c>
      <c r="C13" s="141" t="str">
        <f>'Chart of Accounts'!B8</f>
        <v>XYZ Missions Support</v>
      </c>
      <c r="D13" s="142"/>
      <c r="E13" s="143">
        <f>'GL-Nov (2)'!E34-'GL-Nov (2)'!D34</f>
        <v>0</v>
      </c>
      <c r="F13" s="142"/>
      <c r="G13" s="94"/>
    </row>
    <row r="14" spans="1:7" ht="14.25">
      <c r="A14" s="78"/>
      <c r="B14" s="141">
        <f>'Chart of Accounts'!A9</f>
        <v>1004</v>
      </c>
      <c r="C14" s="141" t="str">
        <f>'Chart of Accounts'!B9</f>
        <v>TLC  Support</v>
      </c>
      <c r="D14" s="142"/>
      <c r="E14" s="143">
        <f>'GL-Nov (2)'!E43-'GL-Nov (2)'!D43</f>
        <v>0</v>
      </c>
      <c r="F14" s="142"/>
      <c r="G14" s="94"/>
    </row>
    <row r="15" spans="1:7" ht="14.25">
      <c r="A15" s="78"/>
      <c r="B15" s="141">
        <f>'Chart of Accounts'!A10</f>
        <v>1005</v>
      </c>
      <c r="C15" s="141" t="str">
        <f>'Chart of Accounts'!B10</f>
        <v>MMM Support</v>
      </c>
      <c r="D15" s="142"/>
      <c r="E15" s="143">
        <f>'GL-Nov (2)'!E52-'GL-Nov (2)'!D52</f>
        <v>0</v>
      </c>
      <c r="F15" s="142"/>
      <c r="G15" s="94"/>
    </row>
    <row r="16" spans="1:7" ht="14.25">
      <c r="A16" s="78"/>
      <c r="B16" s="141">
        <f>'Chart of Accounts'!A11</f>
        <v>1006</v>
      </c>
      <c r="C16" s="141" t="str">
        <f>'Chart of Accounts'!B11</f>
        <v>Fundraising</v>
      </c>
      <c r="D16" s="142"/>
      <c r="E16" s="143">
        <f>'GL-Nov (2)'!E61-'GL-Nov (2)'!D61</f>
        <v>0</v>
      </c>
      <c r="F16" s="142"/>
      <c r="G16" s="94"/>
    </row>
    <row r="17" spans="1:7" ht="14.25">
      <c r="A17" s="78"/>
      <c r="B17" s="141">
        <f>'Chart of Accounts'!A12</f>
        <v>1007</v>
      </c>
      <c r="C17" s="141" t="str">
        <f>'Chart of Accounts'!B12</f>
        <v>Additional Support</v>
      </c>
      <c r="D17" s="142"/>
      <c r="E17" s="143">
        <f>'GL-Nov (2)'!E70-'GL-Nov (2)'!D70</f>
        <v>0</v>
      </c>
      <c r="F17" s="142"/>
      <c r="G17" s="94"/>
    </row>
    <row r="18" spans="1:7" ht="14.25">
      <c r="A18" s="78"/>
      <c r="B18" s="141">
        <f>'Chart of Accounts'!A13</f>
        <v>1008</v>
      </c>
      <c r="C18" s="141" t="str">
        <f>'Chart of Accounts'!B13</f>
        <v>Designated Gifts for Vans</v>
      </c>
      <c r="D18" s="142"/>
      <c r="E18" s="143">
        <f>'GL-Nov (2)'!E79-'GL-Nov (2)'!D79</f>
        <v>0</v>
      </c>
      <c r="F18" s="142"/>
      <c r="G18" s="94"/>
    </row>
    <row r="19" spans="1:7" ht="14.25">
      <c r="A19" s="78"/>
      <c r="B19" s="141">
        <f>'Chart of Accounts'!A14</f>
        <v>1009</v>
      </c>
      <c r="C19" s="141" t="str">
        <f>'Chart of Accounts'!B14</f>
        <v>Unassigned</v>
      </c>
      <c r="D19" s="142"/>
      <c r="E19" s="143">
        <f>'GL-Nov (2)'!E88-'GL-Nov (2)'!D88</f>
        <v>0</v>
      </c>
      <c r="F19" s="142"/>
      <c r="G19" s="94"/>
    </row>
    <row r="20" spans="1:7" ht="15.75">
      <c r="A20" s="78"/>
      <c r="B20" s="144"/>
      <c r="C20" s="145" t="s">
        <v>8</v>
      </c>
      <c r="D20" s="146"/>
      <c r="E20" s="147"/>
      <c r="F20" s="144"/>
      <c r="G20" s="148">
        <f>SUM(E11:E19)</f>
        <v>0</v>
      </c>
    </row>
    <row r="21" spans="1:7" ht="18.75">
      <c r="A21" s="78"/>
      <c r="B21" s="139"/>
      <c r="C21" s="149"/>
      <c r="D21" s="149"/>
      <c r="E21" s="150"/>
      <c r="F21" s="139"/>
      <c r="G21" s="151"/>
    </row>
    <row r="22" spans="1:7" ht="18">
      <c r="A22" s="78"/>
      <c r="B22" s="138" t="s">
        <v>7</v>
      </c>
      <c r="C22" s="139"/>
      <c r="D22" s="138"/>
      <c r="E22" s="140"/>
      <c r="F22" s="139"/>
      <c r="G22" s="151"/>
    </row>
    <row r="23" spans="1:7" ht="14.25">
      <c r="A23" s="78"/>
      <c r="B23" s="142">
        <f>'Chart of Accounts'!A18</f>
        <v>2001</v>
      </c>
      <c r="C23" s="142" t="str">
        <f>'Chart of Accounts'!B18</f>
        <v>Pastor Salary</v>
      </c>
      <c r="D23" s="152"/>
      <c r="E23" s="143">
        <f>'GL-Nov (2)'!D97-'GL-Nov (2)'!E97</f>
        <v>0</v>
      </c>
      <c r="F23" s="139"/>
      <c r="G23" s="151"/>
    </row>
    <row r="24" spans="1:7" ht="14.25">
      <c r="A24" s="78"/>
      <c r="B24" s="142">
        <f>'Chart of Accounts'!A19</f>
        <v>2002</v>
      </c>
      <c r="C24" s="142" t="str">
        <f>'Chart of Accounts'!B19</f>
        <v>Pastor Housing</v>
      </c>
      <c r="D24" s="152"/>
      <c r="E24" s="143">
        <f>'GL-Nov (2)'!D106-'GL-Nov (2)'!E106</f>
        <v>0</v>
      </c>
      <c r="F24" s="139"/>
      <c r="G24" s="151"/>
    </row>
    <row r="25" spans="1:7" ht="14.25">
      <c r="A25" s="78"/>
      <c r="B25" s="142">
        <f>'Chart of Accounts'!A20</f>
        <v>2003</v>
      </c>
      <c r="C25" s="142" t="str">
        <f>'Chart of Accounts'!B20</f>
        <v>Health Insurance</v>
      </c>
      <c r="D25" s="152"/>
      <c r="E25" s="143">
        <f>'GL-Nov (2)'!D115-'GL-Nov (2)'!E9124</f>
        <v>0</v>
      </c>
      <c r="F25" s="139"/>
      <c r="G25" s="151"/>
    </row>
    <row r="26" spans="1:7" ht="14.25">
      <c r="A26" s="78"/>
      <c r="B26" s="142">
        <f>'Chart of Accounts'!A21</f>
        <v>2004</v>
      </c>
      <c r="C26" s="142" t="str">
        <f>'Chart of Accounts'!B21</f>
        <v>Ministry Expenses</v>
      </c>
      <c r="D26" s="152"/>
      <c r="E26" s="143">
        <f>'GL-Nov (2)'!D124-'GL-Nov (2)'!E124</f>
        <v>0</v>
      </c>
      <c r="F26" s="139"/>
      <c r="G26" s="151"/>
    </row>
    <row r="27" spans="1:7" ht="14.25">
      <c r="A27" s="78"/>
      <c r="B27" s="142">
        <f>'Chart of Accounts'!A22</f>
        <v>2005</v>
      </c>
      <c r="C27" s="142" t="str">
        <f>'Chart of Accounts'!B22</f>
        <v>Music Staff</v>
      </c>
      <c r="D27" s="152"/>
      <c r="E27" s="143">
        <f>'GL-Nov (2)'!D133-'GL-Nov (2)'!E133</f>
        <v>0</v>
      </c>
      <c r="F27" s="139"/>
      <c r="G27" s="151"/>
    </row>
    <row r="28" spans="1:7" ht="14.25">
      <c r="A28" s="78"/>
      <c r="B28" s="142">
        <f>'Chart of Accounts'!A23</f>
        <v>2006</v>
      </c>
      <c r="C28" s="142" t="str">
        <f>'Chart of Accounts'!B23</f>
        <v>Music Materials</v>
      </c>
      <c r="D28" s="152"/>
      <c r="E28" s="143">
        <f>'GL-Nov (2)'!D142-'GL-Nov (2)'!E142</f>
        <v>0</v>
      </c>
      <c r="F28" s="139"/>
      <c r="G28" s="151"/>
    </row>
    <row r="29" spans="1:7" ht="14.25">
      <c r="A29" s="78"/>
      <c r="B29" s="142">
        <f>'Chart of Accounts'!A24</f>
        <v>2007</v>
      </c>
      <c r="C29" s="142" t="str">
        <f>'Chart of Accounts'!B24</f>
        <v>Audio Visual Equipment</v>
      </c>
      <c r="D29" s="152"/>
      <c r="E29" s="143">
        <f>'GL-Nov (2)'!D151-'GL-Nov (2)'!E151</f>
        <v>0</v>
      </c>
      <c r="F29" s="139"/>
      <c r="G29" s="151"/>
    </row>
    <row r="30" spans="1:7" ht="14.25">
      <c r="A30" s="78"/>
      <c r="B30" s="142">
        <f>'Chart of Accounts'!A25</f>
        <v>2008</v>
      </c>
      <c r="C30" s="142" t="str">
        <f>'Chart of Accounts'!B25</f>
        <v>Christian Education Materials</v>
      </c>
      <c r="D30" s="152"/>
      <c r="E30" s="143">
        <f>'GL-Nov (2)'!D160-'GL-Nov (2)'!E160</f>
        <v>0</v>
      </c>
      <c r="F30" s="139"/>
      <c r="G30" s="151"/>
    </row>
    <row r="31" spans="1:7" ht="14.25">
      <c r="A31" s="78"/>
      <c r="B31" s="142">
        <f>'Chart of Accounts'!A26</f>
        <v>2009</v>
      </c>
      <c r="C31" s="142" t="str">
        <f>'Chart of Accounts'!B26</f>
        <v>Books</v>
      </c>
      <c r="D31" s="152"/>
      <c r="E31" s="143">
        <f>'GL-Nov (2)'!D169-'GL-Nov (2)'!E169</f>
        <v>0</v>
      </c>
      <c r="F31" s="139"/>
      <c r="G31" s="151"/>
    </row>
    <row r="32" spans="1:7" ht="14.25">
      <c r="A32" s="78"/>
      <c r="B32" s="142">
        <f>'Chart of Accounts'!A28</f>
        <v>2011</v>
      </c>
      <c r="C32" s="142" t="str">
        <f>'Chart of Accounts'!B28</f>
        <v>Office Supplies, stationary, postage, misc.</v>
      </c>
      <c r="D32" s="152"/>
      <c r="E32" s="143">
        <f>'GL-Nov (2)'!D178-'GL-Nov (2)'!E178</f>
        <v>0</v>
      </c>
      <c r="F32" s="139"/>
      <c r="G32" s="151"/>
    </row>
    <row r="33" spans="1:7" ht="14.25">
      <c r="A33" s="78"/>
      <c r="B33" s="142">
        <f>'Chart of Accounts'!A29</f>
        <v>2012</v>
      </c>
      <c r="C33" s="142" t="str">
        <f>'Chart of Accounts'!B29</f>
        <v>Computer costs and supplies</v>
      </c>
      <c r="D33" s="152"/>
      <c r="E33" s="143">
        <f>'GL-Nov (2)'!D187-'GL-Nov (2)'!E187</f>
        <v>0</v>
      </c>
      <c r="F33" s="139"/>
      <c r="G33" s="151"/>
    </row>
    <row r="34" spans="1:7" ht="14.25">
      <c r="A34" s="78"/>
      <c r="B34" s="142">
        <f>'Chart of Accounts'!A30</f>
        <v>2013</v>
      </c>
      <c r="C34" s="142" t="str">
        <f>'Chart of Accounts'!B30</f>
        <v>Unassigned</v>
      </c>
      <c r="D34" s="152"/>
      <c r="E34" s="143">
        <f>'GL-Nov (2)'!D196-'GL-Nov (2)'!E196</f>
        <v>0</v>
      </c>
      <c r="F34" s="139"/>
      <c r="G34" s="151"/>
    </row>
    <row r="35" spans="1:7" ht="14.25">
      <c r="A35" s="78"/>
      <c r="B35" s="142">
        <f>'Chart of Accounts'!A32</f>
        <v>2021</v>
      </c>
      <c r="C35" s="142" t="str">
        <f>'Chart of Accounts'!B32</f>
        <v>Janitorial Supplies and Services</v>
      </c>
      <c r="D35" s="152"/>
      <c r="E35" s="143">
        <f>'GL-Nov (2)'!D205-'GL-Nov (2)'!E205</f>
        <v>0</v>
      </c>
      <c r="F35" s="139"/>
      <c r="G35" s="151"/>
    </row>
    <row r="36" spans="1:7" ht="14.25">
      <c r="A36" s="78"/>
      <c r="B36" s="142">
        <f>'Chart of Accounts'!A33</f>
        <v>2022</v>
      </c>
      <c r="C36" s="142" t="str">
        <f>'Chart of Accounts'!B33</f>
        <v>Repair and Maintenance - (Non-Covenant)</v>
      </c>
      <c r="D36" s="152"/>
      <c r="E36" s="143">
        <f>'GL-Nov (2)'!D214-'GL-Nov (2)'!E214</f>
        <v>0</v>
      </c>
      <c r="F36" s="139"/>
      <c r="G36" s="151"/>
    </row>
    <row r="37" spans="1:7" ht="14.25">
      <c r="A37" s="78"/>
      <c r="B37" s="142">
        <f>'Chart of Accounts'!A34</f>
        <v>2023</v>
      </c>
      <c r="C37" s="142" t="str">
        <f>'Chart of Accounts'!B34</f>
        <v>Insurance - Liability</v>
      </c>
      <c r="D37" s="152"/>
      <c r="E37" s="143">
        <f>'GL-Nov (2)'!D223-'GL-Nov (2)'!E223</f>
        <v>0</v>
      </c>
      <c r="F37" s="139"/>
      <c r="G37" s="151"/>
    </row>
    <row r="38" spans="1:7" ht="14.25">
      <c r="A38" s="78"/>
      <c r="B38" s="142">
        <f>'Chart of Accounts'!A35</f>
        <v>2024</v>
      </c>
      <c r="C38" s="142" t="str">
        <f>'Chart of Accounts'!B35</f>
        <v>Use Agreement (Utilities &amp; Maint. Reserve)</v>
      </c>
      <c r="D38" s="152"/>
      <c r="E38" s="143">
        <f>'GL-Nov (2)'!D232-'GL-Nov (2)'!E232</f>
        <v>0</v>
      </c>
      <c r="F38" s="139"/>
      <c r="G38" s="151"/>
    </row>
    <row r="39" spans="1:7" ht="14.25">
      <c r="A39" s="78"/>
      <c r="B39" s="142">
        <f>'Chart of Accounts'!A36</f>
        <v>2025</v>
      </c>
      <c r="C39" s="142" t="str">
        <f>'Chart of Accounts'!B36</f>
        <v>Landscape</v>
      </c>
      <c r="D39" s="152"/>
      <c r="E39" s="143">
        <f>'GL-Nov (2)'!D241-'GL-Nov (2)'!E241</f>
        <v>0</v>
      </c>
      <c r="F39" s="139"/>
      <c r="G39" s="151"/>
    </row>
    <row r="40" spans="1:7" ht="14.25">
      <c r="A40" s="78"/>
      <c r="B40" s="142">
        <f>'Chart of Accounts'!A37</f>
        <v>2026</v>
      </c>
      <c r="C40" s="142" t="str">
        <f>'Chart of Accounts'!B37</f>
        <v>A/C Maintenance</v>
      </c>
      <c r="D40" s="152"/>
      <c r="E40" s="143">
        <f>'GL-Nov (2)'!D250-'GL-Nov (2)'!E250</f>
        <v>0</v>
      </c>
      <c r="F40" s="139"/>
      <c r="G40" s="151"/>
    </row>
    <row r="41" spans="1:7" ht="14.25">
      <c r="A41" s="78"/>
      <c r="B41" s="142">
        <f>'Chart of Accounts'!A38</f>
        <v>2027</v>
      </c>
      <c r="C41" s="142" t="str">
        <f>'Chart of Accounts'!B38</f>
        <v>PLayground</v>
      </c>
      <c r="D41" s="152"/>
      <c r="E41" s="143">
        <f>'GL-Nov (2)'!D259-'GL-Nov (2)'!E259</f>
        <v>0</v>
      </c>
      <c r="F41" s="139"/>
      <c r="G41" s="151"/>
    </row>
    <row r="42" spans="1:7" ht="14.25">
      <c r="A42" s="78"/>
      <c r="B42" s="142">
        <f>'Chart of Accounts'!A40</f>
        <v>2031</v>
      </c>
      <c r="C42" s="142" t="str">
        <f>'Chart of Accounts'!B40</f>
        <v>Food &amp; Entertainment</v>
      </c>
      <c r="D42" s="152"/>
      <c r="E42" s="143">
        <f>'GL-Nov (2)'!D268-'GL-Nov (2)'!E268</f>
        <v>0</v>
      </c>
      <c r="F42" s="139"/>
      <c r="G42" s="151"/>
    </row>
    <row r="43" spans="1:7" ht="14.25">
      <c r="A43" s="78"/>
      <c r="B43" s="142">
        <f>'Chart of Accounts'!A41</f>
        <v>2032</v>
      </c>
      <c r="C43" s="142" t="str">
        <f>'Chart of Accounts'!B41</f>
        <v>Soft Goods</v>
      </c>
      <c r="D43" s="152"/>
      <c r="E43" s="143">
        <f>'GL-Nov (2)'!D277-'GL-Nov (2)'!E277</f>
        <v>0</v>
      </c>
      <c r="F43" s="139"/>
      <c r="G43" s="151"/>
    </row>
    <row r="44" spans="1:7" ht="14.25">
      <c r="A44" s="78"/>
      <c r="B44" s="142">
        <f>'Chart of Accounts'!A43</f>
        <v>2041</v>
      </c>
      <c r="C44" s="142" t="str">
        <f>'Chart of Accounts'!B43</f>
        <v>Van Insurance</v>
      </c>
      <c r="D44" s="152"/>
      <c r="E44" s="143">
        <f>'GL-Nov (2)'!D286-'GL-Nov (2)'!E286</f>
        <v>0</v>
      </c>
      <c r="F44" s="139"/>
      <c r="G44" s="151"/>
    </row>
    <row r="45" spans="1:7" ht="14.25">
      <c r="A45" s="78"/>
      <c r="B45" s="142">
        <f>'Chart of Accounts'!A44</f>
        <v>2042</v>
      </c>
      <c r="C45" s="142" t="str">
        <f>'Chart of Accounts'!B44</f>
        <v>Van Maintenance</v>
      </c>
      <c r="D45" s="152"/>
      <c r="E45" s="143">
        <f>'GL-Nov (2)'!D295-'GL-Nov (2)'!E295</f>
        <v>0</v>
      </c>
      <c r="F45" s="139"/>
      <c r="G45" s="151"/>
    </row>
    <row r="46" spans="1:7" ht="14.25">
      <c r="A46" s="78"/>
      <c r="B46" s="142">
        <f>'Chart of Accounts'!A45</f>
        <v>2043</v>
      </c>
      <c r="C46" s="142" t="str">
        <f>'Chart of Accounts'!B45</f>
        <v>Van Gasoline</v>
      </c>
      <c r="D46" s="152"/>
      <c r="E46" s="143">
        <f>'GL-Nov (2)'!D304-'GL-Nov (2)'!E304</f>
        <v>0</v>
      </c>
      <c r="F46" s="139"/>
      <c r="G46" s="151"/>
    </row>
    <row r="47" spans="1:7" ht="14.25">
      <c r="A47" s="78"/>
      <c r="B47" s="142">
        <f>'Chart of Accounts'!A46</f>
        <v>2044</v>
      </c>
      <c r="C47" s="142" t="str">
        <f>'Chart of Accounts'!B46</f>
        <v xml:space="preserve">Purchase of Vans </v>
      </c>
      <c r="D47" s="152"/>
      <c r="E47" s="143">
        <f>'GL-Nov (2)'!D313-'GL-Nov (2)'!E313</f>
        <v>0</v>
      </c>
      <c r="F47" s="139"/>
      <c r="G47" s="151"/>
    </row>
    <row r="48" spans="1:7" ht="14.25">
      <c r="A48" s="78"/>
      <c r="B48" s="142">
        <f>'Chart of Accounts'!A48</f>
        <v>2051</v>
      </c>
      <c r="C48" s="142" t="str">
        <f>'Chart of Accounts'!B48</f>
        <v>Support of Missionaries</v>
      </c>
      <c r="D48" s="152"/>
      <c r="E48" s="143">
        <f>'GL-Nov (2)'!D322-'GL-Nov (2)'!E322</f>
        <v>0</v>
      </c>
      <c r="F48" s="139"/>
      <c r="G48" s="151"/>
    </row>
    <row r="49" spans="1:7" ht="14.25">
      <c r="A49" s="78"/>
      <c r="B49" s="142">
        <f>'Chart of Accounts'!A50</f>
        <v>2061</v>
      </c>
      <c r="C49" s="142" t="str">
        <f>'Chart of Accounts'!B50</f>
        <v>Miscellaneous</v>
      </c>
      <c r="D49" s="152"/>
      <c r="E49" s="143">
        <f>'GL-Nov (2)'!D331-'GL-Nov (2)'!E331</f>
        <v>0</v>
      </c>
      <c r="F49" s="139"/>
      <c r="G49" s="151"/>
    </row>
    <row r="50" spans="1:7" ht="14.25">
      <c r="A50" s="78"/>
      <c r="B50" s="142">
        <f>'Chart of Accounts'!A51</f>
        <v>2071</v>
      </c>
      <c r="C50" s="142" t="str">
        <f>'Chart of Accounts'!B51</f>
        <v>Unassigned</v>
      </c>
      <c r="D50" s="152"/>
      <c r="E50" s="143">
        <f>'GL-Nov (2)'!D340-'GL-Nov (2)'!E340</f>
        <v>0</v>
      </c>
      <c r="F50" s="139"/>
      <c r="G50" s="151"/>
    </row>
    <row r="51" spans="1:7" ht="15.75">
      <c r="A51" s="78"/>
      <c r="B51" s="144"/>
      <c r="C51" s="145" t="s">
        <v>9</v>
      </c>
      <c r="D51" s="146"/>
      <c r="E51" s="147"/>
      <c r="F51" s="144"/>
      <c r="G51" s="148">
        <f>SUM(E23:E50)</f>
        <v>0</v>
      </c>
    </row>
    <row r="52" spans="1:7" ht="18">
      <c r="A52" s="78"/>
      <c r="B52" s="139"/>
      <c r="C52" s="153"/>
      <c r="D52" s="154"/>
      <c r="E52" s="155"/>
      <c r="F52" s="139"/>
      <c r="G52" s="151"/>
    </row>
    <row r="53" spans="1:7" ht="15.75">
      <c r="A53" s="78"/>
      <c r="B53" s="156" t="s">
        <v>82</v>
      </c>
      <c r="C53" s="157"/>
      <c r="D53" s="158"/>
      <c r="E53" s="159"/>
      <c r="F53" s="157"/>
      <c r="G53" s="160">
        <f>G20-G51</f>
        <v>0</v>
      </c>
    </row>
    <row r="54" spans="1:7" ht="18">
      <c r="A54" s="78"/>
      <c r="B54" s="139"/>
      <c r="C54" s="161"/>
      <c r="D54" s="161"/>
      <c r="E54" s="162"/>
      <c r="F54" s="139"/>
      <c r="G54" s="151"/>
    </row>
    <row r="55" spans="1:7" ht="15.75">
      <c r="A55" s="78"/>
      <c r="B55" s="163" t="s">
        <v>26</v>
      </c>
      <c r="C55" s="163"/>
      <c r="D55" s="163"/>
      <c r="E55" s="164"/>
      <c r="F55" s="163"/>
      <c r="G55" s="165">
        <f>G8+G53</f>
        <v>0</v>
      </c>
    </row>
    <row r="56" spans="1:7" ht="18.75" thickBot="1">
      <c r="A56" s="133"/>
      <c r="B56" s="134"/>
      <c r="C56" s="135"/>
      <c r="D56" s="135"/>
      <c r="E56" s="136"/>
      <c r="F56" s="134"/>
      <c r="G56" s="137"/>
    </row>
    <row r="57" spans="1:7" ht="18.75" thickTop="1">
      <c r="C57" s="16"/>
      <c r="D57" s="16"/>
      <c r="E57" s="18"/>
    </row>
    <row r="58" spans="1:7" ht="18">
      <c r="C58" s="16"/>
      <c r="D58" s="16"/>
      <c r="E58" s="18"/>
    </row>
    <row r="59" spans="1:7" ht="18">
      <c r="C59" s="16"/>
      <c r="D59" s="16"/>
      <c r="E59" s="17"/>
    </row>
    <row r="60" spans="1:7" ht="18">
      <c r="C60" s="15"/>
      <c r="D60" s="16"/>
      <c r="E60" s="12"/>
    </row>
  </sheetData>
  <sheetProtection sheet="1" objects="1" scenarios="1"/>
  <mergeCells count="3">
    <mergeCell ref="A2:G2"/>
    <mergeCell ref="A3:G3"/>
    <mergeCell ref="A4:G4"/>
  </mergeCells>
  <pageMargins left="0.75" right="0.75" top="1" bottom="1" header="0.5" footer="0.5"/>
  <pageSetup scale="78"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G60"/>
  <sheetViews>
    <sheetView tabSelected="1" zoomScaleNormal="100" workbookViewId="0">
      <selection activeCell="E25" sqref="E25"/>
    </sheetView>
  </sheetViews>
  <sheetFormatPr defaultRowHeight="12.75"/>
  <cols>
    <col min="1" max="1" width="4.42578125" customWidth="1"/>
    <col min="2" max="2" width="11.140625" customWidth="1"/>
    <col min="3" max="3" width="35.85546875" customWidth="1"/>
    <col min="4" max="7" width="15.7109375" customWidth="1"/>
    <col min="9" max="9" width="10.42578125" bestFit="1" customWidth="1"/>
  </cols>
  <sheetData>
    <row r="1" spans="1:7">
      <c r="A1" s="72"/>
      <c r="B1" s="72"/>
      <c r="C1" s="72"/>
      <c r="D1" s="72"/>
      <c r="E1" s="72"/>
      <c r="F1" s="72"/>
      <c r="G1" s="72"/>
    </row>
    <row r="2" spans="1:7" ht="22.5">
      <c r="A2" s="304" t="str">
        <f>'Chart of Accounts'!A1:B1</f>
        <v>Name</v>
      </c>
      <c r="B2" s="304"/>
      <c r="C2" s="304"/>
      <c r="D2" s="304"/>
      <c r="E2" s="304"/>
      <c r="F2" s="304"/>
      <c r="G2" s="304"/>
    </row>
    <row r="3" spans="1:7" ht="20.25">
      <c r="A3" s="305" t="s">
        <v>99</v>
      </c>
      <c r="B3" s="305"/>
      <c r="C3" s="305"/>
      <c r="D3" s="305"/>
      <c r="E3" s="305"/>
      <c r="F3" s="305"/>
      <c r="G3" s="305"/>
    </row>
    <row r="4" spans="1:7" ht="18">
      <c r="A4" s="306"/>
      <c r="B4" s="306"/>
      <c r="C4" s="306"/>
      <c r="D4" s="306"/>
      <c r="E4" s="306"/>
      <c r="F4" s="306"/>
      <c r="G4" s="306"/>
    </row>
    <row r="5" spans="1:7" ht="13.5" thickBot="1">
      <c r="A5" s="72"/>
      <c r="B5" s="72"/>
      <c r="C5" s="72"/>
      <c r="D5" s="72"/>
      <c r="E5" s="72"/>
      <c r="F5" s="72"/>
      <c r="G5" s="72"/>
    </row>
    <row r="6" spans="1:7" ht="13.5" thickTop="1">
      <c r="A6" s="124"/>
      <c r="B6" s="125"/>
      <c r="C6" s="125"/>
      <c r="D6" s="125"/>
      <c r="E6" s="125"/>
      <c r="F6" s="125"/>
      <c r="G6" s="126"/>
    </row>
    <row r="7" spans="1:7" ht="13.5" thickBot="1">
      <c r="A7" s="127"/>
      <c r="B7" s="2"/>
      <c r="C7" s="2"/>
      <c r="D7" s="2"/>
      <c r="E7" s="2"/>
      <c r="F7" s="2"/>
      <c r="G7" s="128"/>
    </row>
    <row r="8" spans="1:7" ht="19.5" thickTop="1" thickBot="1">
      <c r="A8" s="127"/>
      <c r="B8" s="129" t="s">
        <v>25</v>
      </c>
      <c r="C8" s="130"/>
      <c r="D8" s="130"/>
      <c r="E8" s="131"/>
      <c r="F8" s="2"/>
      <c r="G8" s="249">
        <v>0</v>
      </c>
    </row>
    <row r="9" spans="1:7" ht="31.5" thickTop="1" thickBot="1">
      <c r="A9" s="255"/>
      <c r="B9" s="256"/>
      <c r="C9" s="256"/>
      <c r="D9" s="260" t="s">
        <v>96</v>
      </c>
      <c r="E9" s="261" t="s">
        <v>98</v>
      </c>
      <c r="F9" s="262" t="s">
        <v>95</v>
      </c>
      <c r="G9" s="263" t="s">
        <v>97</v>
      </c>
    </row>
    <row r="10" spans="1:7" ht="18.75" thickTop="1">
      <c r="A10" s="250"/>
      <c r="B10" s="251" t="str">
        <f>'Chart of Accounts'!B5</f>
        <v>Revenue Accounts</v>
      </c>
      <c r="C10" s="252"/>
      <c r="D10" s="251"/>
      <c r="E10" s="253"/>
      <c r="F10" s="252"/>
      <c r="G10" s="254"/>
    </row>
    <row r="11" spans="1:7" ht="14.25">
      <c r="A11" s="78"/>
      <c r="B11" s="141">
        <f>'Chart of Accounts'!A6</f>
        <v>1001</v>
      </c>
      <c r="C11" s="141" t="str">
        <f>'Chart of Accounts'!B6</f>
        <v>Offering / Tithe</v>
      </c>
      <c r="D11" s="290"/>
      <c r="E11" s="300"/>
      <c r="F11" s="300"/>
      <c r="G11" s="291">
        <f>'Summary by Month'!O9</f>
        <v>0</v>
      </c>
    </row>
    <row r="12" spans="1:7" ht="14.25">
      <c r="A12" s="78"/>
      <c r="B12" s="141">
        <f>'Chart of Accounts'!A7</f>
        <v>1002</v>
      </c>
      <c r="C12" s="141" t="str">
        <f>'Chart of Accounts'!B7</f>
        <v>ABC Missions Support</v>
      </c>
      <c r="D12" s="290"/>
      <c r="E12" s="300"/>
      <c r="F12" s="300"/>
      <c r="G12" s="291">
        <f>'Summary by Month'!O10</f>
        <v>0</v>
      </c>
    </row>
    <row r="13" spans="1:7" ht="14.25">
      <c r="A13" s="78"/>
      <c r="B13" s="141">
        <f>'Chart of Accounts'!A8</f>
        <v>1003</v>
      </c>
      <c r="C13" s="141" t="str">
        <f>'Chart of Accounts'!B8</f>
        <v>XYZ Missions Support</v>
      </c>
      <c r="D13" s="290"/>
      <c r="E13" s="300"/>
      <c r="F13" s="300"/>
      <c r="G13" s="291">
        <f>'Summary by Month'!O11</f>
        <v>0</v>
      </c>
    </row>
    <row r="14" spans="1:7" ht="14.25">
      <c r="A14" s="78"/>
      <c r="B14" s="141">
        <f>'Chart of Accounts'!A9</f>
        <v>1004</v>
      </c>
      <c r="C14" s="141" t="str">
        <f>'Chart of Accounts'!B9</f>
        <v>TLC  Support</v>
      </c>
      <c r="D14" s="290"/>
      <c r="E14" s="300"/>
      <c r="F14" s="300"/>
      <c r="G14" s="291">
        <f>'Summary by Month'!O12</f>
        <v>0</v>
      </c>
    </row>
    <row r="15" spans="1:7" ht="14.25">
      <c r="A15" s="78"/>
      <c r="B15" s="141">
        <f>'Chart of Accounts'!A10</f>
        <v>1005</v>
      </c>
      <c r="C15" s="141" t="str">
        <f>'Chart of Accounts'!B10</f>
        <v>MMM Support</v>
      </c>
      <c r="D15" s="290"/>
      <c r="E15" s="300"/>
      <c r="F15" s="300"/>
      <c r="G15" s="291">
        <f>'Summary by Month'!O13</f>
        <v>0</v>
      </c>
    </row>
    <row r="16" spans="1:7" ht="14.25">
      <c r="A16" s="78"/>
      <c r="B16" s="141">
        <f>'Chart of Accounts'!A11</f>
        <v>1006</v>
      </c>
      <c r="C16" s="141" t="str">
        <f>'Chart of Accounts'!B11</f>
        <v>Fundraising</v>
      </c>
      <c r="D16" s="290"/>
      <c r="E16" s="300"/>
      <c r="F16" s="300"/>
      <c r="G16" s="291">
        <f>'Summary by Month'!O14</f>
        <v>0</v>
      </c>
    </row>
    <row r="17" spans="1:7" ht="15">
      <c r="A17" s="78"/>
      <c r="B17" s="141">
        <f>'Chart of Accounts'!A12</f>
        <v>1007</v>
      </c>
      <c r="C17" s="141" t="str">
        <f>'Chart of Accounts'!B12</f>
        <v>Additional Support</v>
      </c>
      <c r="D17" s="290"/>
      <c r="E17" s="301"/>
      <c r="F17" s="300"/>
      <c r="G17" s="291">
        <f>'Summary by Month'!O15</f>
        <v>0</v>
      </c>
    </row>
    <row r="18" spans="1:7" ht="14.25">
      <c r="A18" s="78"/>
      <c r="B18" s="141">
        <f>'Chart of Accounts'!A13</f>
        <v>1008</v>
      </c>
      <c r="C18" s="141" t="str">
        <f>'Chart of Accounts'!B13</f>
        <v>Designated Gifts for Vans</v>
      </c>
      <c r="D18" s="290"/>
      <c r="E18" s="300"/>
      <c r="F18" s="300"/>
      <c r="G18" s="291">
        <f>'Summary by Month'!O16</f>
        <v>0</v>
      </c>
    </row>
    <row r="19" spans="1:7" ht="14.25">
      <c r="A19" s="78"/>
      <c r="B19" s="141">
        <f>'Chart of Accounts'!A14</f>
        <v>1009</v>
      </c>
      <c r="C19" s="141" t="str">
        <f>'Chart of Accounts'!B14</f>
        <v>Unassigned</v>
      </c>
      <c r="D19" s="290"/>
      <c r="E19" s="290"/>
      <c r="F19" s="290"/>
      <c r="G19" s="291">
        <f>'Summary by Month'!O17</f>
        <v>0</v>
      </c>
    </row>
    <row r="20" spans="1:7" ht="15.75">
      <c r="A20" s="78"/>
      <c r="B20" s="144"/>
      <c r="C20" s="264" t="s">
        <v>8</v>
      </c>
      <c r="D20" s="265">
        <f>SUM(D11:D19)</f>
        <v>0</v>
      </c>
      <c r="E20" s="265">
        <f>SUM(E11:E19)</f>
        <v>0</v>
      </c>
      <c r="F20" s="265">
        <f>SUM(F11:F19)</f>
        <v>0</v>
      </c>
      <c r="G20" s="266">
        <f>SUM(G11:G19)</f>
        <v>0</v>
      </c>
    </row>
    <row r="21" spans="1:7" ht="18.75">
      <c r="A21" s="78"/>
      <c r="B21" s="139"/>
      <c r="C21" s="149"/>
      <c r="D21" s="257"/>
      <c r="E21" s="150"/>
      <c r="F21" s="139"/>
      <c r="G21" s="151"/>
    </row>
    <row r="22" spans="1:7" ht="18">
      <c r="A22" s="78"/>
      <c r="B22" s="138" t="s">
        <v>7</v>
      </c>
      <c r="C22" s="139"/>
      <c r="D22" s="258"/>
      <c r="E22" s="140"/>
      <c r="F22" s="139"/>
      <c r="G22" s="151"/>
    </row>
    <row r="23" spans="1:7" ht="14.25">
      <c r="A23" s="78"/>
      <c r="B23" s="142">
        <f>'Chart of Accounts'!A18</f>
        <v>2001</v>
      </c>
      <c r="C23" s="142" t="str">
        <f>'Chart of Accounts'!B18</f>
        <v>Pastor Salary</v>
      </c>
      <c r="D23" s="292"/>
      <c r="E23" s="290"/>
      <c r="F23" s="290"/>
      <c r="G23" s="291">
        <f>'Summary by Month'!O21</f>
        <v>0</v>
      </c>
    </row>
    <row r="24" spans="1:7" ht="14.25">
      <c r="A24" s="78"/>
      <c r="B24" s="142">
        <f>'Chart of Accounts'!A19</f>
        <v>2002</v>
      </c>
      <c r="C24" s="142" t="str">
        <f>'Chart of Accounts'!B19</f>
        <v>Pastor Housing</v>
      </c>
      <c r="D24" s="292"/>
      <c r="E24" s="290"/>
      <c r="F24" s="290"/>
      <c r="G24" s="291">
        <f>'Summary by Month'!O22</f>
        <v>0</v>
      </c>
    </row>
    <row r="25" spans="1:7" ht="14.25">
      <c r="A25" s="78"/>
      <c r="B25" s="142">
        <f>'Chart of Accounts'!A20</f>
        <v>2003</v>
      </c>
      <c r="C25" s="142" t="str">
        <f>'Chart of Accounts'!B20</f>
        <v>Health Insurance</v>
      </c>
      <c r="D25" s="292"/>
      <c r="E25" s="290"/>
      <c r="F25" s="290"/>
      <c r="G25" s="291">
        <f>'Summary by Month'!O23</f>
        <v>0</v>
      </c>
    </row>
    <row r="26" spans="1:7" ht="14.25">
      <c r="A26" s="78"/>
      <c r="B26" s="142">
        <f>'Chart of Accounts'!A21</f>
        <v>2004</v>
      </c>
      <c r="C26" s="142" t="str">
        <f>'Chart of Accounts'!B21</f>
        <v>Ministry Expenses</v>
      </c>
      <c r="D26" s="292"/>
      <c r="E26" s="290"/>
      <c r="F26" s="290"/>
      <c r="G26" s="291">
        <f>'Summary by Month'!O24</f>
        <v>0</v>
      </c>
    </row>
    <row r="27" spans="1:7" ht="14.25">
      <c r="A27" s="78"/>
      <c r="B27" s="142">
        <f>'Chart of Accounts'!A22</f>
        <v>2005</v>
      </c>
      <c r="C27" s="142" t="str">
        <f>'Chart of Accounts'!B22</f>
        <v>Music Staff</v>
      </c>
      <c r="D27" s="292"/>
      <c r="E27" s="290"/>
      <c r="F27" s="290"/>
      <c r="G27" s="291">
        <f>'Summary by Month'!O25</f>
        <v>0</v>
      </c>
    </row>
    <row r="28" spans="1:7" ht="14.25">
      <c r="A28" s="78"/>
      <c r="B28" s="142">
        <f>'Chart of Accounts'!A23</f>
        <v>2006</v>
      </c>
      <c r="C28" s="142" t="str">
        <f>'Chart of Accounts'!B23</f>
        <v>Music Materials</v>
      </c>
      <c r="D28" s="292"/>
      <c r="E28" s="290"/>
      <c r="F28" s="290"/>
      <c r="G28" s="291">
        <f>'Summary by Month'!O26</f>
        <v>0</v>
      </c>
    </row>
    <row r="29" spans="1:7" ht="14.25">
      <c r="A29" s="78"/>
      <c r="B29" s="142">
        <f>'Chart of Accounts'!A24</f>
        <v>2007</v>
      </c>
      <c r="C29" s="142" t="str">
        <f>'Chart of Accounts'!B24</f>
        <v>Audio Visual Equipment</v>
      </c>
      <c r="D29" s="292"/>
      <c r="E29" s="290"/>
      <c r="F29" s="290"/>
      <c r="G29" s="291">
        <f>'Summary by Month'!O27</f>
        <v>0</v>
      </c>
    </row>
    <row r="30" spans="1:7" ht="14.25">
      <c r="A30" s="78"/>
      <c r="B30" s="142">
        <f>'Chart of Accounts'!A25</f>
        <v>2008</v>
      </c>
      <c r="C30" s="142" t="str">
        <f>'Chart of Accounts'!B25</f>
        <v>Christian Education Materials</v>
      </c>
      <c r="D30" s="292"/>
      <c r="E30" s="290"/>
      <c r="F30" s="290"/>
      <c r="G30" s="291">
        <f>'Summary by Month'!O28</f>
        <v>0</v>
      </c>
    </row>
    <row r="31" spans="1:7" ht="14.25">
      <c r="A31" s="78"/>
      <c r="B31" s="142">
        <f>'Chart of Accounts'!A26</f>
        <v>2009</v>
      </c>
      <c r="C31" s="142" t="str">
        <f>'Chart of Accounts'!B26</f>
        <v>Books</v>
      </c>
      <c r="D31" s="292"/>
      <c r="E31" s="290"/>
      <c r="F31" s="290"/>
      <c r="G31" s="291">
        <f>'Summary by Month'!O29</f>
        <v>0</v>
      </c>
    </row>
    <row r="32" spans="1:7" ht="14.25">
      <c r="A32" s="78"/>
      <c r="B32" s="142">
        <f>'Chart of Accounts'!A28</f>
        <v>2011</v>
      </c>
      <c r="C32" s="142" t="str">
        <f>'Chart of Accounts'!B28</f>
        <v>Office Supplies, stationary, postage, misc.</v>
      </c>
      <c r="D32" s="292"/>
      <c r="E32" s="290"/>
      <c r="F32" s="290"/>
      <c r="G32" s="291">
        <f>'Summary by Month'!O30</f>
        <v>0</v>
      </c>
    </row>
    <row r="33" spans="1:7" ht="14.25">
      <c r="A33" s="78"/>
      <c r="B33" s="142">
        <f>'Chart of Accounts'!A29</f>
        <v>2012</v>
      </c>
      <c r="C33" s="142" t="str">
        <f>'Chart of Accounts'!B29</f>
        <v>Computer costs and supplies</v>
      </c>
      <c r="D33" s="292"/>
      <c r="E33" s="290"/>
      <c r="F33" s="290"/>
      <c r="G33" s="291">
        <f>'Summary by Month'!O31</f>
        <v>0</v>
      </c>
    </row>
    <row r="34" spans="1:7" ht="14.25">
      <c r="A34" s="78"/>
      <c r="B34" s="142">
        <f>'Chart of Accounts'!A30</f>
        <v>2013</v>
      </c>
      <c r="C34" s="142" t="str">
        <f>'Chart of Accounts'!B30</f>
        <v>Unassigned</v>
      </c>
      <c r="D34" s="292"/>
      <c r="E34" s="290"/>
      <c r="F34" s="290"/>
      <c r="G34" s="291">
        <f>'Summary by Month'!O32</f>
        <v>0</v>
      </c>
    </row>
    <row r="35" spans="1:7" ht="14.25">
      <c r="A35" s="78"/>
      <c r="B35" s="142">
        <f>'Chart of Accounts'!A32</f>
        <v>2021</v>
      </c>
      <c r="C35" s="142" t="str">
        <f>'Chart of Accounts'!B32</f>
        <v>Janitorial Supplies and Services</v>
      </c>
      <c r="D35" s="292"/>
      <c r="E35" s="290"/>
      <c r="F35" s="290"/>
      <c r="G35" s="291">
        <f>'Summary by Month'!O33</f>
        <v>0</v>
      </c>
    </row>
    <row r="36" spans="1:7" ht="14.25">
      <c r="A36" s="78"/>
      <c r="B36" s="142">
        <f>'Chart of Accounts'!A33</f>
        <v>2022</v>
      </c>
      <c r="C36" s="142" t="str">
        <f>'Chart of Accounts'!B33</f>
        <v>Repair and Maintenance - (Non-Covenant)</v>
      </c>
      <c r="D36" s="292"/>
      <c r="E36" s="290"/>
      <c r="F36" s="290"/>
      <c r="G36" s="291">
        <f>'Summary by Month'!O34</f>
        <v>0</v>
      </c>
    </row>
    <row r="37" spans="1:7" ht="14.25">
      <c r="A37" s="78"/>
      <c r="B37" s="142">
        <f>'Chart of Accounts'!A34</f>
        <v>2023</v>
      </c>
      <c r="C37" s="142" t="str">
        <f>'Chart of Accounts'!B34</f>
        <v>Insurance - Liability</v>
      </c>
      <c r="D37" s="292"/>
      <c r="E37" s="290"/>
      <c r="F37" s="290"/>
      <c r="G37" s="291">
        <f>'Summary by Month'!O35</f>
        <v>0</v>
      </c>
    </row>
    <row r="38" spans="1:7" ht="14.25">
      <c r="A38" s="78"/>
      <c r="B38" s="142">
        <f>'Chart of Accounts'!A35</f>
        <v>2024</v>
      </c>
      <c r="C38" s="142" t="str">
        <f>'Chart of Accounts'!B35</f>
        <v>Use Agreement (Utilities &amp; Maint. Reserve)</v>
      </c>
      <c r="D38" s="292"/>
      <c r="E38" s="290"/>
      <c r="F38" s="290"/>
      <c r="G38" s="291">
        <f>'Summary by Month'!O36</f>
        <v>0</v>
      </c>
    </row>
    <row r="39" spans="1:7" ht="14.25">
      <c r="A39" s="78"/>
      <c r="B39" s="142">
        <f>'Chart of Accounts'!A36</f>
        <v>2025</v>
      </c>
      <c r="C39" s="142" t="str">
        <f>'Chart of Accounts'!B36</f>
        <v>Landscape</v>
      </c>
      <c r="D39" s="292"/>
      <c r="E39" s="290"/>
      <c r="F39" s="290"/>
      <c r="G39" s="291">
        <f>'Summary by Month'!O37</f>
        <v>0</v>
      </c>
    </row>
    <row r="40" spans="1:7" ht="14.25">
      <c r="A40" s="78"/>
      <c r="B40" s="142">
        <f>'Chart of Accounts'!A37</f>
        <v>2026</v>
      </c>
      <c r="C40" s="142" t="str">
        <f>'Chart of Accounts'!B37</f>
        <v>A/C Maintenance</v>
      </c>
      <c r="D40" s="292"/>
      <c r="E40" s="290"/>
      <c r="F40" s="290"/>
      <c r="G40" s="291">
        <f>'Summary by Month'!O38</f>
        <v>0</v>
      </c>
    </row>
    <row r="41" spans="1:7" ht="14.25">
      <c r="A41" s="78"/>
      <c r="B41" s="142">
        <f>'Chart of Accounts'!A38</f>
        <v>2027</v>
      </c>
      <c r="C41" s="142" t="str">
        <f>'Chart of Accounts'!B38</f>
        <v>PLayground</v>
      </c>
      <c r="D41" s="292"/>
      <c r="E41" s="290"/>
      <c r="F41" s="290"/>
      <c r="G41" s="291">
        <f>'Summary by Month'!O39</f>
        <v>0</v>
      </c>
    </row>
    <row r="42" spans="1:7" ht="14.25">
      <c r="A42" s="78"/>
      <c r="B42" s="142">
        <f>'Chart of Accounts'!A40</f>
        <v>2031</v>
      </c>
      <c r="C42" s="142" t="str">
        <f>'Chart of Accounts'!B40</f>
        <v>Food &amp; Entertainment</v>
      </c>
      <c r="D42" s="292"/>
      <c r="E42" s="290"/>
      <c r="F42" s="290"/>
      <c r="G42" s="291">
        <f>'Summary by Month'!O40</f>
        <v>0</v>
      </c>
    </row>
    <row r="43" spans="1:7" ht="14.25">
      <c r="A43" s="78"/>
      <c r="B43" s="142">
        <f>'Chart of Accounts'!A41</f>
        <v>2032</v>
      </c>
      <c r="C43" s="142" t="str">
        <f>'Chart of Accounts'!B41</f>
        <v>Soft Goods</v>
      </c>
      <c r="D43" s="292"/>
      <c r="E43" s="290"/>
      <c r="F43" s="290"/>
      <c r="G43" s="291">
        <f>'Summary by Month'!O41</f>
        <v>0</v>
      </c>
    </row>
    <row r="44" spans="1:7" ht="14.25">
      <c r="A44" s="78"/>
      <c r="B44" s="142">
        <f>'Chart of Accounts'!A43</f>
        <v>2041</v>
      </c>
      <c r="C44" s="142" t="str">
        <f>'Chart of Accounts'!B43</f>
        <v>Van Insurance</v>
      </c>
      <c r="D44" s="292"/>
      <c r="E44" s="290"/>
      <c r="F44" s="290"/>
      <c r="G44" s="291">
        <f>'Summary by Month'!O42</f>
        <v>0</v>
      </c>
    </row>
    <row r="45" spans="1:7" ht="14.25">
      <c r="A45" s="78"/>
      <c r="B45" s="142">
        <f>'Chart of Accounts'!A44</f>
        <v>2042</v>
      </c>
      <c r="C45" s="142" t="str">
        <f>'Chart of Accounts'!B44</f>
        <v>Van Maintenance</v>
      </c>
      <c r="D45" s="292"/>
      <c r="E45" s="290"/>
      <c r="F45" s="290"/>
      <c r="G45" s="291">
        <f>'Summary by Month'!O43</f>
        <v>0</v>
      </c>
    </row>
    <row r="46" spans="1:7" ht="14.25">
      <c r="A46" s="78"/>
      <c r="B46" s="142">
        <f>'Chart of Accounts'!A45</f>
        <v>2043</v>
      </c>
      <c r="C46" s="142" t="str">
        <f>'Chart of Accounts'!B45</f>
        <v>Van Gasoline</v>
      </c>
      <c r="D46" s="292"/>
      <c r="E46" s="290"/>
      <c r="F46" s="290"/>
      <c r="G46" s="291">
        <f>'Summary by Month'!O44</f>
        <v>0</v>
      </c>
    </row>
    <row r="47" spans="1:7" ht="14.25">
      <c r="A47" s="78"/>
      <c r="B47" s="142">
        <f>'Chart of Accounts'!A46</f>
        <v>2044</v>
      </c>
      <c r="C47" s="142" t="str">
        <f>'Chart of Accounts'!B46</f>
        <v xml:space="preserve">Purchase of Vans </v>
      </c>
      <c r="D47" s="292"/>
      <c r="E47" s="290"/>
      <c r="F47" s="290"/>
      <c r="G47" s="291">
        <f>'Summary by Month'!O45</f>
        <v>0</v>
      </c>
    </row>
    <row r="48" spans="1:7" ht="14.25">
      <c r="A48" s="78"/>
      <c r="B48" s="142">
        <f>'Chart of Accounts'!A48</f>
        <v>2051</v>
      </c>
      <c r="C48" s="142" t="str">
        <f>'Chart of Accounts'!B48</f>
        <v>Support of Missionaries</v>
      </c>
      <c r="D48" s="292"/>
      <c r="E48" s="290"/>
      <c r="F48" s="290"/>
      <c r="G48" s="291">
        <f>'Summary by Month'!O46</f>
        <v>0</v>
      </c>
    </row>
    <row r="49" spans="1:7" ht="14.25">
      <c r="A49" s="78"/>
      <c r="B49" s="142">
        <f>'Chart of Accounts'!A50</f>
        <v>2061</v>
      </c>
      <c r="C49" s="142" t="str">
        <f>'Chart of Accounts'!B50</f>
        <v>Miscellaneous</v>
      </c>
      <c r="D49" s="292"/>
      <c r="E49" s="290"/>
      <c r="F49" s="290"/>
      <c r="G49" s="291">
        <f>'Summary by Month'!O47</f>
        <v>0</v>
      </c>
    </row>
    <row r="50" spans="1:7" ht="14.25">
      <c r="A50" s="78"/>
      <c r="B50" s="142">
        <f>'Chart of Accounts'!A51</f>
        <v>2071</v>
      </c>
      <c r="C50" s="142" t="str">
        <f>'Chart of Accounts'!B51</f>
        <v>Unassigned</v>
      </c>
      <c r="D50" s="292"/>
      <c r="E50" s="290"/>
      <c r="F50" s="290"/>
      <c r="G50" s="291">
        <f>'Summary by Month'!O48</f>
        <v>0</v>
      </c>
    </row>
    <row r="51" spans="1:7" ht="15">
      <c r="A51" s="78"/>
      <c r="B51" s="267"/>
      <c r="C51" s="264" t="s">
        <v>9</v>
      </c>
      <c r="D51" s="265"/>
      <c r="E51" s="285">
        <f>SUM(E23:E50)</f>
        <v>0</v>
      </c>
      <c r="F51" s="285">
        <f>SUM(F23:F50)</f>
        <v>0</v>
      </c>
      <c r="G51" s="286">
        <f>SUM(G23:G50)</f>
        <v>0</v>
      </c>
    </row>
    <row r="52" spans="1:7" ht="15">
      <c r="A52" s="78"/>
      <c r="B52" s="142"/>
      <c r="C52" s="268"/>
      <c r="D52" s="259"/>
      <c r="E52" s="269"/>
      <c r="F52" s="142"/>
      <c r="G52" s="94"/>
    </row>
    <row r="53" spans="1:7" ht="15">
      <c r="A53" s="78"/>
      <c r="B53" s="270" t="s">
        <v>82</v>
      </c>
      <c r="C53" s="271"/>
      <c r="D53" s="272"/>
      <c r="E53" s="273">
        <f>E20-E51</f>
        <v>0</v>
      </c>
      <c r="F53" s="287">
        <f>F20-F51</f>
        <v>0</v>
      </c>
      <c r="G53" s="274">
        <f>G20-G51</f>
        <v>0</v>
      </c>
    </row>
    <row r="54" spans="1:7" ht="14.25">
      <c r="A54" s="78"/>
      <c r="B54" s="142"/>
      <c r="C54" s="142"/>
      <c r="D54" s="65"/>
      <c r="E54" s="275"/>
      <c r="F54" s="142"/>
      <c r="G54" s="94"/>
    </row>
    <row r="55" spans="1:7" ht="15">
      <c r="A55" s="78"/>
      <c r="B55" s="276" t="s">
        <v>26</v>
      </c>
      <c r="C55" s="276"/>
      <c r="D55" s="277"/>
      <c r="E55" s="278"/>
      <c r="F55" s="276"/>
      <c r="G55" s="279">
        <f>G8+G53</f>
        <v>0</v>
      </c>
    </row>
    <row r="56" spans="1:7" ht="15" thickBot="1">
      <c r="A56" s="133"/>
      <c r="B56" s="280"/>
      <c r="C56" s="281"/>
      <c r="D56" s="282"/>
      <c r="E56" s="283"/>
      <c r="F56" s="280"/>
      <c r="G56" s="284"/>
    </row>
    <row r="57" spans="1:7" ht="18.75" thickTop="1">
      <c r="C57" s="16"/>
      <c r="D57" s="16"/>
      <c r="E57" s="18"/>
    </row>
    <row r="58" spans="1:7" ht="18">
      <c r="C58" s="16"/>
      <c r="D58" s="16"/>
      <c r="E58" s="18"/>
    </row>
    <row r="59" spans="1:7" ht="18">
      <c r="C59" s="16"/>
      <c r="D59" s="16"/>
      <c r="E59" s="17"/>
    </row>
    <row r="60" spans="1:7" ht="18">
      <c r="C60" s="15"/>
      <c r="D60" s="16"/>
      <c r="E60" s="12"/>
    </row>
  </sheetData>
  <mergeCells count="3">
    <mergeCell ref="A2:G2"/>
    <mergeCell ref="A3:G3"/>
    <mergeCell ref="A4:G4"/>
  </mergeCells>
  <pageMargins left="0" right="0" top="0" bottom="0" header="0.5" footer="0.5"/>
  <pageSetup scale="93" orientation="portrait" horizontalDpi="4294967293"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pageSetUpPr fitToPage="1"/>
  </sheetPr>
  <dimension ref="A1:G385"/>
  <sheetViews>
    <sheetView zoomScaleNormal="100" workbookViewId="0">
      <selection activeCell="Q27" sqref="Q27"/>
    </sheetView>
  </sheetViews>
  <sheetFormatPr defaultRowHeight="12.75"/>
  <cols>
    <col min="1" max="1" width="8.140625" bestFit="1" customWidth="1"/>
    <col min="2" max="2" width="32.140625" customWidth="1"/>
    <col min="3" max="3" width="9" style="1" customWidth="1"/>
    <col min="4" max="5" width="15.7109375" customWidth="1"/>
    <col min="6" max="6" width="14.28515625" customWidth="1"/>
    <col min="7" max="7" width="6" style="2" customWidth="1"/>
  </cols>
  <sheetData>
    <row r="1" spans="1:6" ht="23.25">
      <c r="A1" s="317" t="str">
        <f>'Chart of Accounts'!A1:B1</f>
        <v>Name</v>
      </c>
      <c r="B1" s="318"/>
      <c r="C1" s="318"/>
      <c r="D1" s="318"/>
      <c r="E1" s="318"/>
      <c r="F1" s="319"/>
    </row>
    <row r="2" spans="1:6" ht="18">
      <c r="A2" s="320" t="s">
        <v>1</v>
      </c>
      <c r="B2" s="321"/>
      <c r="C2" s="321"/>
      <c r="D2" s="321"/>
      <c r="E2" s="321"/>
      <c r="F2" s="322"/>
    </row>
    <row r="3" spans="1:6" ht="18">
      <c r="A3" s="323" t="s">
        <v>92</v>
      </c>
      <c r="B3" s="324"/>
      <c r="C3" s="324"/>
      <c r="D3" s="324"/>
      <c r="E3" s="324"/>
      <c r="F3" s="325"/>
    </row>
    <row r="4" spans="1:6" ht="18.75" thickBot="1">
      <c r="A4" s="323"/>
      <c r="B4" s="324"/>
      <c r="C4" s="324"/>
      <c r="D4" s="324"/>
      <c r="E4" s="324"/>
      <c r="F4" s="325"/>
    </row>
    <row r="5" spans="1:6" ht="15.75">
      <c r="A5" s="81"/>
      <c r="B5" s="82"/>
      <c r="C5" s="83"/>
      <c r="D5" s="326"/>
      <c r="E5" s="326"/>
      <c r="F5" s="84"/>
    </row>
    <row r="6" spans="1:6" ht="38.25">
      <c r="A6" s="123" t="s">
        <v>81</v>
      </c>
      <c r="B6" s="25" t="s">
        <v>2</v>
      </c>
      <c r="C6" s="25" t="s">
        <v>6</v>
      </c>
      <c r="D6" s="25" t="s">
        <v>3</v>
      </c>
      <c r="E6" s="25" t="s">
        <v>4</v>
      </c>
      <c r="F6" s="25" t="s">
        <v>5</v>
      </c>
    </row>
    <row r="7" spans="1:6" ht="16.5" thickBot="1">
      <c r="A7" s="85"/>
      <c r="B7" s="19"/>
      <c r="C7" s="14"/>
      <c r="D7" s="9" t="s">
        <v>18</v>
      </c>
      <c r="E7" s="9" t="s">
        <v>19</v>
      </c>
      <c r="F7" s="29"/>
    </row>
    <row r="8" spans="1:6" ht="17.25" thickTop="1" thickBot="1">
      <c r="A8" s="25"/>
      <c r="B8" s="19"/>
      <c r="C8" s="14"/>
      <c r="D8" s="9"/>
      <c r="E8" s="10"/>
      <c r="F8" s="119"/>
    </row>
    <row r="9" spans="1:6" ht="16.5" thickTop="1">
      <c r="A9" s="100">
        <f>'Chart of Accounts'!A6</f>
        <v>1001</v>
      </c>
      <c r="B9" s="99" t="str">
        <f>'Chart of Accounts'!B6</f>
        <v>Offering / Tithe</v>
      </c>
      <c r="C9" s="14"/>
      <c r="D9" s="316"/>
      <c r="E9" s="316"/>
      <c r="F9" s="26"/>
    </row>
    <row r="10" spans="1:6">
      <c r="A10" s="30"/>
      <c r="B10" s="86" t="s">
        <v>14</v>
      </c>
      <c r="C10" s="27"/>
      <c r="D10" s="28"/>
      <c r="E10" s="28"/>
      <c r="F10" s="31">
        <f>'GL-Jan'!F346</f>
        <v>0</v>
      </c>
    </row>
    <row r="11" spans="1:6">
      <c r="A11" s="197"/>
      <c r="B11" s="198"/>
      <c r="C11" s="199"/>
      <c r="D11" s="200"/>
      <c r="E11" s="201"/>
      <c r="F11" s="167">
        <f>E11-D11+F10</f>
        <v>0</v>
      </c>
    </row>
    <row r="12" spans="1:6">
      <c r="A12" s="197"/>
      <c r="B12" s="198"/>
      <c r="C12" s="199"/>
      <c r="D12" s="200"/>
      <c r="E12" s="201"/>
      <c r="F12" s="167">
        <f>E12-D12+F11</f>
        <v>0</v>
      </c>
    </row>
    <row r="13" spans="1:6">
      <c r="A13" s="197"/>
      <c r="B13" s="198"/>
      <c r="C13" s="199"/>
      <c r="D13" s="200"/>
      <c r="E13" s="201"/>
      <c r="F13" s="167">
        <f>E13-D13+F12</f>
        <v>0</v>
      </c>
    </row>
    <row r="14" spans="1:6">
      <c r="A14" s="197"/>
      <c r="B14" s="202"/>
      <c r="C14" s="199"/>
      <c r="D14" s="200"/>
      <c r="E14" s="201"/>
      <c r="F14" s="167">
        <f>E14-D14+F13</f>
        <v>0</v>
      </c>
    </row>
    <row r="15" spans="1:6">
      <c r="A15" s="197"/>
      <c r="B15" s="203"/>
      <c r="C15" s="199"/>
      <c r="D15" s="200"/>
      <c r="E15" s="201"/>
      <c r="F15" s="167">
        <f>E15-D15+F14</f>
        <v>0</v>
      </c>
    </row>
    <row r="16" spans="1:6" ht="14.25">
      <c r="A16" s="35"/>
      <c r="B16" s="36" t="s">
        <v>15</v>
      </c>
      <c r="C16" s="37"/>
      <c r="D16" s="168">
        <f>SUM(D11:D15)</f>
        <v>0</v>
      </c>
      <c r="E16" s="169">
        <f>SUM(E11:E15)</f>
        <v>0</v>
      </c>
      <c r="F16" s="170"/>
    </row>
    <row r="17" spans="1:6">
      <c r="A17" s="87"/>
      <c r="B17" s="34"/>
      <c r="C17" s="8"/>
      <c r="D17" s="171"/>
      <c r="E17" s="172"/>
      <c r="F17" s="172"/>
    </row>
    <row r="18" spans="1:6">
      <c r="A18" s="87"/>
      <c r="B18" s="34"/>
      <c r="C18" s="8"/>
      <c r="D18" s="171"/>
      <c r="E18" s="172"/>
      <c r="F18" s="172"/>
    </row>
    <row r="19" spans="1:6" ht="18" customHeight="1">
      <c r="A19" s="105">
        <f>'Chart of Accounts'!A7</f>
        <v>1002</v>
      </c>
      <c r="B19" s="105" t="str">
        <f>'Chart of Accounts'!B7</f>
        <v>ABC Missions Support</v>
      </c>
      <c r="C19" s="8"/>
      <c r="D19" s="173"/>
      <c r="E19" s="174"/>
      <c r="F19" s="175"/>
    </row>
    <row r="20" spans="1:6" ht="18" customHeight="1">
      <c r="A20" s="106"/>
      <c r="B20" s="86" t="s">
        <v>14</v>
      </c>
      <c r="C20" s="27"/>
      <c r="D20" s="176"/>
      <c r="E20" s="177"/>
      <c r="F20" s="178">
        <f>F15</f>
        <v>0</v>
      </c>
    </row>
    <row r="21" spans="1:6">
      <c r="A21" s="197"/>
      <c r="B21" s="203"/>
      <c r="C21" s="199"/>
      <c r="D21" s="200"/>
      <c r="E21" s="201"/>
      <c r="F21" s="167">
        <f>E21-D21+F20</f>
        <v>0</v>
      </c>
    </row>
    <row r="22" spans="1:6">
      <c r="A22" s="197"/>
      <c r="B22" s="203"/>
      <c r="C22" s="199"/>
      <c r="D22" s="200"/>
      <c r="E22" s="201"/>
      <c r="F22" s="167">
        <f>E22-D22+F21</f>
        <v>0</v>
      </c>
    </row>
    <row r="23" spans="1:6">
      <c r="A23" s="197"/>
      <c r="B23" s="203"/>
      <c r="C23" s="199"/>
      <c r="D23" s="200"/>
      <c r="E23" s="201"/>
      <c r="F23" s="167">
        <f>E23-D23+F22</f>
        <v>0</v>
      </c>
    </row>
    <row r="24" spans="1:6">
      <c r="A24" s="197"/>
      <c r="B24" s="203"/>
      <c r="C24" s="199"/>
      <c r="D24" s="200"/>
      <c r="E24" s="201"/>
      <c r="F24" s="167">
        <f>E24-D24+F23</f>
        <v>0</v>
      </c>
    </row>
    <row r="25" spans="1:6">
      <c r="A25" s="107"/>
      <c r="B25" s="36" t="s">
        <v>15</v>
      </c>
      <c r="C25" s="37"/>
      <c r="D25" s="168">
        <f>SUM(D21:D24)</f>
        <v>0</v>
      </c>
      <c r="E25" s="169">
        <f>SUM(E21:E24)</f>
        <v>0</v>
      </c>
      <c r="F25" s="167"/>
    </row>
    <row r="26" spans="1:6" ht="15.75">
      <c r="A26" s="87"/>
      <c r="B26" s="38"/>
      <c r="C26" s="8"/>
      <c r="D26" s="171"/>
      <c r="E26" s="172"/>
      <c r="F26" s="175"/>
    </row>
    <row r="27" spans="1:6" ht="15.75">
      <c r="A27" s="87"/>
      <c r="B27" s="38"/>
      <c r="C27" s="8"/>
      <c r="D27" s="171"/>
      <c r="E27" s="172"/>
      <c r="F27" s="175"/>
    </row>
    <row r="28" spans="1:6" ht="18" customHeight="1">
      <c r="A28" s="105">
        <f>'Chart of Accounts'!A8</f>
        <v>1003</v>
      </c>
      <c r="B28" s="105" t="str">
        <f>'Chart of Accounts'!B8</f>
        <v>XYZ Missions Support</v>
      </c>
      <c r="C28" s="8"/>
      <c r="D28" s="173"/>
      <c r="E28" s="174"/>
      <c r="F28" s="175"/>
    </row>
    <row r="29" spans="1:6" ht="18" customHeight="1">
      <c r="A29" s="106"/>
      <c r="B29" s="86" t="s">
        <v>14</v>
      </c>
      <c r="C29" s="27"/>
      <c r="D29" s="176"/>
      <c r="E29" s="177"/>
      <c r="F29" s="178">
        <f>F24</f>
        <v>0</v>
      </c>
    </row>
    <row r="30" spans="1:6">
      <c r="A30" s="197"/>
      <c r="B30" s="203"/>
      <c r="C30" s="199"/>
      <c r="D30" s="200"/>
      <c r="E30" s="201"/>
      <c r="F30" s="167">
        <f>E30-D30+F29</f>
        <v>0</v>
      </c>
    </row>
    <row r="31" spans="1:6">
      <c r="A31" s="197"/>
      <c r="B31" s="203"/>
      <c r="C31" s="199"/>
      <c r="D31" s="200"/>
      <c r="E31" s="201"/>
      <c r="F31" s="167">
        <f>E31-D31+F30</f>
        <v>0</v>
      </c>
    </row>
    <row r="32" spans="1:6">
      <c r="A32" s="197"/>
      <c r="B32" s="203"/>
      <c r="C32" s="199"/>
      <c r="D32" s="200"/>
      <c r="E32" s="201"/>
      <c r="F32" s="167">
        <f>E32-D32+F31</f>
        <v>0</v>
      </c>
    </row>
    <row r="33" spans="1:7">
      <c r="A33" s="197"/>
      <c r="B33" s="203"/>
      <c r="C33" s="199"/>
      <c r="D33" s="200"/>
      <c r="E33" s="201"/>
      <c r="F33" s="167">
        <f>E33-D33+F32</f>
        <v>0</v>
      </c>
    </row>
    <row r="34" spans="1:7">
      <c r="A34" s="107"/>
      <c r="B34" s="36" t="s">
        <v>15</v>
      </c>
      <c r="C34" s="37"/>
      <c r="D34" s="168">
        <f>SUM(D30:D33)</f>
        <v>0</v>
      </c>
      <c r="E34" s="169">
        <f>SUM(E30:E33)</f>
        <v>0</v>
      </c>
      <c r="F34" s="167"/>
    </row>
    <row r="35" spans="1:7" s="1" customFormat="1" ht="15.75">
      <c r="A35" s="87"/>
      <c r="B35" s="38"/>
      <c r="C35" s="8"/>
      <c r="D35" s="171"/>
      <c r="E35" s="172"/>
      <c r="F35" s="172"/>
      <c r="G35" s="4"/>
    </row>
    <row r="36" spans="1:7" s="1" customFormat="1" ht="15.75">
      <c r="A36" s="87"/>
      <c r="B36" s="38"/>
      <c r="C36" s="8"/>
      <c r="D36" s="171"/>
      <c r="E36" s="172"/>
      <c r="F36" s="172"/>
      <c r="G36" s="4"/>
    </row>
    <row r="37" spans="1:7" ht="18" customHeight="1">
      <c r="A37" s="105">
        <f>'Chart of Accounts'!A9</f>
        <v>1004</v>
      </c>
      <c r="B37" s="105" t="str">
        <f>'Chart of Accounts'!B9</f>
        <v>TLC  Support</v>
      </c>
      <c r="C37" s="8"/>
      <c r="D37" s="173"/>
      <c r="E37" s="174"/>
      <c r="F37" s="175"/>
    </row>
    <row r="38" spans="1:7" ht="14.25">
      <c r="A38" s="108"/>
      <c r="B38" s="86" t="s">
        <v>14</v>
      </c>
      <c r="C38" s="27"/>
      <c r="D38" s="176"/>
      <c r="E38" s="177"/>
      <c r="F38" s="178">
        <f>F33</f>
        <v>0</v>
      </c>
    </row>
    <row r="39" spans="1:7">
      <c r="A39" s="197"/>
      <c r="B39" s="203"/>
      <c r="C39" s="199"/>
      <c r="D39" s="200"/>
      <c r="E39" s="201"/>
      <c r="F39" s="167">
        <f>E39-D39+F38</f>
        <v>0</v>
      </c>
    </row>
    <row r="40" spans="1:7">
      <c r="A40" s="197"/>
      <c r="B40" s="203"/>
      <c r="C40" s="199"/>
      <c r="D40" s="200"/>
      <c r="E40" s="201"/>
      <c r="F40" s="167">
        <f>E40-D40+F39</f>
        <v>0</v>
      </c>
    </row>
    <row r="41" spans="1:7">
      <c r="A41" s="197"/>
      <c r="B41" s="203"/>
      <c r="C41" s="199"/>
      <c r="D41" s="200"/>
      <c r="E41" s="201"/>
      <c r="F41" s="167">
        <f>E41-D41+F40</f>
        <v>0</v>
      </c>
    </row>
    <row r="42" spans="1:7">
      <c r="A42" s="197"/>
      <c r="B42" s="203"/>
      <c r="C42" s="199"/>
      <c r="D42" s="200"/>
      <c r="E42" s="201"/>
      <c r="F42" s="167">
        <f>E42-D42+F41</f>
        <v>0</v>
      </c>
    </row>
    <row r="43" spans="1:7">
      <c r="A43" s="107"/>
      <c r="B43" s="36" t="s">
        <v>15</v>
      </c>
      <c r="C43" s="37"/>
      <c r="D43" s="168">
        <f>SUM(D39:D42)</f>
        <v>0</v>
      </c>
      <c r="E43" s="169">
        <f>SUM(E39:E42)</f>
        <v>0</v>
      </c>
      <c r="F43" s="167"/>
    </row>
    <row r="44" spans="1:7" s="1" customFormat="1" ht="15.75">
      <c r="A44" s="87"/>
      <c r="B44" s="38"/>
      <c r="C44" s="8"/>
      <c r="D44" s="171"/>
      <c r="E44" s="172"/>
      <c r="F44" s="172"/>
      <c r="G44" s="4"/>
    </row>
    <row r="45" spans="1:7" s="1" customFormat="1" ht="15.75">
      <c r="A45" s="87"/>
      <c r="B45" s="38"/>
      <c r="C45" s="8"/>
      <c r="D45" s="171"/>
      <c r="E45" s="172"/>
      <c r="F45" s="172"/>
      <c r="G45" s="4"/>
    </row>
    <row r="46" spans="1:7" ht="18" customHeight="1">
      <c r="A46" s="105">
        <f>'Chart of Accounts'!A10</f>
        <v>1005</v>
      </c>
      <c r="B46" s="105" t="str">
        <f>'Chart of Accounts'!B10</f>
        <v>MMM Support</v>
      </c>
      <c r="C46" s="8"/>
      <c r="D46" s="171"/>
      <c r="E46" s="172"/>
      <c r="F46" s="175"/>
    </row>
    <row r="47" spans="1:7" ht="18" customHeight="1">
      <c r="A47" s="106"/>
      <c r="B47" s="86" t="s">
        <v>14</v>
      </c>
      <c r="C47" s="27"/>
      <c r="D47" s="176"/>
      <c r="E47" s="177"/>
      <c r="F47" s="178">
        <f>F42</f>
        <v>0</v>
      </c>
    </row>
    <row r="48" spans="1:7" ht="12.75" customHeight="1">
      <c r="A48" s="197"/>
      <c r="B48" s="203"/>
      <c r="C48" s="199"/>
      <c r="D48" s="200"/>
      <c r="E48" s="204"/>
      <c r="F48" s="167">
        <f>E48-D48+F47</f>
        <v>0</v>
      </c>
    </row>
    <row r="49" spans="1:7" ht="12.75" customHeight="1">
      <c r="A49" s="197"/>
      <c r="B49" s="203"/>
      <c r="C49" s="199"/>
      <c r="D49" s="200"/>
      <c r="E49" s="204"/>
      <c r="F49" s="167">
        <f>E49-D49+F48</f>
        <v>0</v>
      </c>
    </row>
    <row r="50" spans="1:7" ht="12.75" customHeight="1">
      <c r="A50" s="197"/>
      <c r="B50" s="203"/>
      <c r="C50" s="199"/>
      <c r="D50" s="200"/>
      <c r="E50" s="201"/>
      <c r="F50" s="167">
        <f>E50-D50+F49</f>
        <v>0</v>
      </c>
    </row>
    <row r="51" spans="1:7">
      <c r="A51" s="197"/>
      <c r="B51" s="203"/>
      <c r="C51" s="199"/>
      <c r="D51" s="200"/>
      <c r="E51" s="201"/>
      <c r="F51" s="167">
        <f>E51-D51+F50</f>
        <v>0</v>
      </c>
    </row>
    <row r="52" spans="1:7">
      <c r="A52" s="92"/>
      <c r="B52" s="36" t="s">
        <v>15</v>
      </c>
      <c r="C52" s="37"/>
      <c r="D52" s="168">
        <f>SUM(D48:D51)</f>
        <v>0</v>
      </c>
      <c r="E52" s="169">
        <f>SUM(E48:E51)</f>
        <v>0</v>
      </c>
      <c r="F52" s="167"/>
    </row>
    <row r="53" spans="1:7" s="1" customFormat="1" ht="15.75">
      <c r="A53" s="87"/>
      <c r="B53" s="38"/>
      <c r="C53" s="8"/>
      <c r="D53" s="171"/>
      <c r="E53" s="172"/>
      <c r="F53" s="172"/>
      <c r="G53" s="4"/>
    </row>
    <row r="54" spans="1:7" s="1" customFormat="1" ht="15.75">
      <c r="A54" s="87"/>
      <c r="B54" s="38"/>
      <c r="C54" s="8"/>
      <c r="D54" s="171"/>
      <c r="E54" s="172"/>
      <c r="F54" s="172"/>
      <c r="G54" s="4"/>
    </row>
    <row r="55" spans="1:7" ht="18" customHeight="1">
      <c r="A55" s="105">
        <f>'Chart of Accounts'!A11</f>
        <v>1006</v>
      </c>
      <c r="B55" s="105" t="str">
        <f>'Chart of Accounts'!B11</f>
        <v>Fundraising</v>
      </c>
      <c r="C55" s="8"/>
      <c r="D55" s="171"/>
      <c r="E55" s="172"/>
      <c r="F55" s="175"/>
    </row>
    <row r="56" spans="1:7" ht="18" customHeight="1">
      <c r="A56" s="106"/>
      <c r="B56" s="86" t="s">
        <v>14</v>
      </c>
      <c r="C56" s="27"/>
      <c r="D56" s="176"/>
      <c r="E56" s="177"/>
      <c r="F56" s="178">
        <f>F51</f>
        <v>0</v>
      </c>
    </row>
    <row r="57" spans="1:7" ht="12.75" customHeight="1">
      <c r="A57" s="197"/>
      <c r="B57" s="203"/>
      <c r="C57" s="199"/>
      <c r="D57" s="200"/>
      <c r="E57" s="204"/>
      <c r="F57" s="167">
        <f>E57-D57+F56</f>
        <v>0</v>
      </c>
    </row>
    <row r="58" spans="1:7" ht="12.75" customHeight="1">
      <c r="A58" s="197"/>
      <c r="B58" s="203"/>
      <c r="C58" s="199"/>
      <c r="D58" s="200"/>
      <c r="E58" s="204"/>
      <c r="F58" s="167">
        <f>E58-D58+F57</f>
        <v>0</v>
      </c>
    </row>
    <row r="59" spans="1:7">
      <c r="A59" s="197"/>
      <c r="B59" s="203"/>
      <c r="C59" s="199"/>
      <c r="D59" s="200"/>
      <c r="E59" s="201"/>
      <c r="F59" s="167">
        <f>E59-D59+F58</f>
        <v>0</v>
      </c>
    </row>
    <row r="60" spans="1:7">
      <c r="A60" s="197"/>
      <c r="B60" s="203"/>
      <c r="C60" s="199"/>
      <c r="D60" s="200"/>
      <c r="E60" s="201"/>
      <c r="F60" s="167">
        <f>E60-D60+F59</f>
        <v>0</v>
      </c>
    </row>
    <row r="61" spans="1:7">
      <c r="A61" s="107"/>
      <c r="B61" s="36" t="s">
        <v>15</v>
      </c>
      <c r="C61" s="37"/>
      <c r="D61" s="168">
        <f>SUM(D57:D60)</f>
        <v>0</v>
      </c>
      <c r="E61" s="169">
        <f>SUM(E57:E60)</f>
        <v>0</v>
      </c>
      <c r="F61" s="167"/>
    </row>
    <row r="62" spans="1:7" s="1" customFormat="1" ht="15.75">
      <c r="A62" s="87"/>
      <c r="B62" s="38"/>
      <c r="C62" s="8"/>
      <c r="D62" s="171"/>
      <c r="E62" s="172"/>
      <c r="F62" s="172"/>
      <c r="G62" s="4"/>
    </row>
    <row r="63" spans="1:7" s="1" customFormat="1" ht="15.75">
      <c r="A63" s="87"/>
      <c r="B63" s="38"/>
      <c r="C63" s="8"/>
      <c r="D63" s="171"/>
      <c r="E63" s="172"/>
      <c r="F63" s="172"/>
      <c r="G63" s="4"/>
    </row>
    <row r="64" spans="1:7" ht="18" customHeight="1">
      <c r="A64" s="105">
        <f>'Chart of Accounts'!A12</f>
        <v>1007</v>
      </c>
      <c r="B64" s="105" t="str">
        <f>'Chart of Accounts'!B12</f>
        <v>Additional Support</v>
      </c>
      <c r="C64" s="8"/>
      <c r="D64" s="171"/>
      <c r="E64" s="172"/>
      <c r="F64" s="175"/>
    </row>
    <row r="65" spans="1:7" s="1" customFormat="1" ht="18" customHeight="1">
      <c r="A65" s="106"/>
      <c r="B65" s="86" t="s">
        <v>14</v>
      </c>
      <c r="C65" s="27"/>
      <c r="D65" s="176"/>
      <c r="E65" s="177"/>
      <c r="F65" s="178">
        <f>F60</f>
        <v>0</v>
      </c>
      <c r="G65" s="4"/>
    </row>
    <row r="66" spans="1:7" s="1" customFormat="1" ht="12.75" customHeight="1">
      <c r="A66" s="197"/>
      <c r="B66" s="203"/>
      <c r="C66" s="199"/>
      <c r="D66" s="200"/>
      <c r="E66" s="204"/>
      <c r="F66" s="167">
        <f>E66-D66+F65</f>
        <v>0</v>
      </c>
      <c r="G66" s="4"/>
    </row>
    <row r="67" spans="1:7" s="1" customFormat="1" ht="12.75" customHeight="1">
      <c r="A67" s="197"/>
      <c r="B67" s="203"/>
      <c r="C67" s="199"/>
      <c r="D67" s="200"/>
      <c r="E67" s="204"/>
      <c r="F67" s="167">
        <f>E67-D67+F66</f>
        <v>0</v>
      </c>
      <c r="G67" s="4"/>
    </row>
    <row r="68" spans="1:7">
      <c r="A68" s="197"/>
      <c r="B68" s="203"/>
      <c r="C68" s="199"/>
      <c r="D68" s="200"/>
      <c r="E68" s="201"/>
      <c r="F68" s="167">
        <f>E68-D68+F67</f>
        <v>0</v>
      </c>
    </row>
    <row r="69" spans="1:7">
      <c r="A69" s="197"/>
      <c r="B69" s="203"/>
      <c r="C69" s="199"/>
      <c r="D69" s="200"/>
      <c r="E69" s="201"/>
      <c r="F69" s="167">
        <f>E69-D69+F68</f>
        <v>0</v>
      </c>
    </row>
    <row r="70" spans="1:7">
      <c r="A70" s="107"/>
      <c r="B70" s="36" t="s">
        <v>15</v>
      </c>
      <c r="C70" s="37"/>
      <c r="D70" s="168">
        <f>SUM(D66:D69)</f>
        <v>0</v>
      </c>
      <c r="E70" s="169">
        <f>SUM(E66:E69)</f>
        <v>0</v>
      </c>
      <c r="F70" s="167"/>
    </row>
    <row r="71" spans="1:7" s="1" customFormat="1" ht="15.75">
      <c r="A71" s="87"/>
      <c r="B71" s="38"/>
      <c r="C71" s="32"/>
      <c r="D71" s="171"/>
      <c r="E71" s="172"/>
      <c r="F71" s="172"/>
      <c r="G71" s="4"/>
    </row>
    <row r="72" spans="1:7" s="1" customFormat="1" ht="15.75">
      <c r="A72" s="87"/>
      <c r="B72" s="38"/>
      <c r="C72" s="32"/>
      <c r="D72" s="171"/>
      <c r="E72" s="172"/>
      <c r="F72" s="172"/>
      <c r="G72" s="4"/>
    </row>
    <row r="73" spans="1:7" ht="18" customHeight="1">
      <c r="A73" s="105">
        <f>'Chart of Accounts'!A13</f>
        <v>1008</v>
      </c>
      <c r="B73" s="105" t="str">
        <f>'Chart of Accounts'!B13</f>
        <v>Designated Gifts for Vans</v>
      </c>
      <c r="C73" s="8"/>
      <c r="D73" s="171"/>
      <c r="E73" s="172"/>
      <c r="F73" s="175"/>
    </row>
    <row r="74" spans="1:7" s="1" customFormat="1" ht="18" customHeight="1">
      <c r="A74" s="106"/>
      <c r="B74" s="86" t="s">
        <v>14</v>
      </c>
      <c r="C74" s="27"/>
      <c r="D74" s="176"/>
      <c r="E74" s="177"/>
      <c r="F74" s="178">
        <f>F69</f>
        <v>0</v>
      </c>
      <c r="G74" s="4"/>
    </row>
    <row r="75" spans="1:7" s="1" customFormat="1" ht="12.75" customHeight="1">
      <c r="A75" s="197"/>
      <c r="B75" s="203"/>
      <c r="C75" s="199"/>
      <c r="D75" s="200"/>
      <c r="E75" s="204"/>
      <c r="F75" s="167">
        <f>E75-D75+F74</f>
        <v>0</v>
      </c>
      <c r="G75" s="4"/>
    </row>
    <row r="76" spans="1:7" s="1" customFormat="1" ht="12.75" customHeight="1">
      <c r="A76" s="197"/>
      <c r="B76" s="203"/>
      <c r="C76" s="199"/>
      <c r="D76" s="200"/>
      <c r="E76" s="204"/>
      <c r="F76" s="167">
        <f>E76-D76+F75</f>
        <v>0</v>
      </c>
      <c r="G76" s="4"/>
    </row>
    <row r="77" spans="1:7">
      <c r="A77" s="197"/>
      <c r="B77" s="203"/>
      <c r="C77" s="199"/>
      <c r="D77" s="200"/>
      <c r="E77" s="201"/>
      <c r="F77" s="167">
        <f>E77-D77+F76</f>
        <v>0</v>
      </c>
    </row>
    <row r="78" spans="1:7">
      <c r="A78" s="197"/>
      <c r="B78" s="203"/>
      <c r="C78" s="199"/>
      <c r="D78" s="200"/>
      <c r="E78" s="201"/>
      <c r="F78" s="167">
        <f>E78-D78+F77</f>
        <v>0</v>
      </c>
    </row>
    <row r="79" spans="1:7">
      <c r="A79" s="107"/>
      <c r="B79" s="36" t="s">
        <v>15</v>
      </c>
      <c r="C79" s="37"/>
      <c r="D79" s="168">
        <f>SUM(D75:D78)</f>
        <v>0</v>
      </c>
      <c r="E79" s="169">
        <f>SUM(E75:E78)</f>
        <v>0</v>
      </c>
      <c r="F79" s="167"/>
    </row>
    <row r="80" spans="1:7" s="1" customFormat="1" ht="15.75">
      <c r="A80" s="87"/>
      <c r="B80" s="38"/>
      <c r="C80" s="32"/>
      <c r="D80" s="171"/>
      <c r="E80" s="172"/>
      <c r="F80" s="172"/>
      <c r="G80" s="4"/>
    </row>
    <row r="81" spans="1:7" s="1" customFormat="1" ht="15.75">
      <c r="A81" s="102"/>
      <c r="B81" s="38"/>
      <c r="C81" s="32"/>
      <c r="D81" s="171"/>
      <c r="E81" s="172"/>
      <c r="F81" s="172"/>
      <c r="G81" s="4"/>
    </row>
    <row r="82" spans="1:7" s="1" customFormat="1" ht="15.75">
      <c r="A82" s="105">
        <f>'Chart of Accounts'!A14</f>
        <v>1009</v>
      </c>
      <c r="B82" s="105" t="str">
        <f>'Chart of Accounts'!B14</f>
        <v>Unassigned</v>
      </c>
      <c r="C82" s="8"/>
      <c r="D82" s="171"/>
      <c r="E82" s="172"/>
      <c r="F82" s="175"/>
      <c r="G82" s="4"/>
    </row>
    <row r="83" spans="1:7" s="1" customFormat="1">
      <c r="A83" s="106"/>
      <c r="B83" s="86" t="s">
        <v>14</v>
      </c>
      <c r="C83" s="27"/>
      <c r="D83" s="176"/>
      <c r="E83" s="177"/>
      <c r="F83" s="178">
        <f>F78</f>
        <v>0</v>
      </c>
      <c r="G83" s="4"/>
    </row>
    <row r="84" spans="1:7" s="1" customFormat="1" ht="12.75" customHeight="1">
      <c r="A84" s="197"/>
      <c r="B84" s="203"/>
      <c r="C84" s="199"/>
      <c r="D84" s="200"/>
      <c r="E84" s="204"/>
      <c r="F84" s="167">
        <f>E84-D84+F83</f>
        <v>0</v>
      </c>
      <c r="G84" s="4"/>
    </row>
    <row r="85" spans="1:7" s="1" customFormat="1" ht="12.75" customHeight="1">
      <c r="A85" s="197"/>
      <c r="B85" s="203"/>
      <c r="C85" s="199"/>
      <c r="D85" s="200"/>
      <c r="E85" s="204"/>
      <c r="F85" s="167">
        <f>E85-D85+F84</f>
        <v>0</v>
      </c>
      <c r="G85" s="4"/>
    </row>
    <row r="86" spans="1:7" s="1" customFormat="1">
      <c r="A86" s="197"/>
      <c r="B86" s="203"/>
      <c r="C86" s="199"/>
      <c r="D86" s="200"/>
      <c r="E86" s="201"/>
      <c r="F86" s="167">
        <f>E86-D86+F85</f>
        <v>0</v>
      </c>
      <c r="G86" s="4"/>
    </row>
    <row r="87" spans="1:7" s="1" customFormat="1">
      <c r="A87" s="197"/>
      <c r="B87" s="203"/>
      <c r="C87" s="199"/>
      <c r="D87" s="200"/>
      <c r="E87" s="201"/>
      <c r="F87" s="167">
        <f>E87-D87+F86</f>
        <v>0</v>
      </c>
      <c r="G87" s="4"/>
    </row>
    <row r="88" spans="1:7" s="1" customFormat="1">
      <c r="A88" s="45"/>
      <c r="B88" s="36" t="s">
        <v>15</v>
      </c>
      <c r="C88" s="37"/>
      <c r="D88" s="168">
        <f>SUM(D84:D87)</f>
        <v>0</v>
      </c>
      <c r="E88" s="169">
        <f>SUM(E84:E87)</f>
        <v>0</v>
      </c>
      <c r="F88" s="167"/>
      <c r="G88" s="4"/>
    </row>
    <row r="89" spans="1:7" s="1" customFormat="1" ht="15.75">
      <c r="A89" s="87"/>
      <c r="B89" s="38"/>
      <c r="C89" s="32"/>
      <c r="D89" s="171"/>
      <c r="E89" s="172"/>
      <c r="F89" s="172"/>
      <c r="G89" s="4"/>
    </row>
    <row r="90" spans="1:7" s="1" customFormat="1" ht="15.75">
      <c r="A90" s="87"/>
      <c r="B90" s="38"/>
      <c r="C90" s="32"/>
      <c r="D90" s="171"/>
      <c r="E90" s="172"/>
      <c r="F90" s="172"/>
      <c r="G90" s="4"/>
    </row>
    <row r="91" spans="1:7" s="1" customFormat="1" ht="15.75">
      <c r="A91" s="104">
        <f>'Chart of Accounts'!A18</f>
        <v>2001</v>
      </c>
      <c r="B91" s="104" t="str">
        <f>'Chart of Accounts'!B18</f>
        <v>Pastor Salary</v>
      </c>
      <c r="C91" s="8"/>
      <c r="D91" s="171"/>
      <c r="E91" s="172"/>
      <c r="F91" s="175"/>
      <c r="G91" s="4"/>
    </row>
    <row r="92" spans="1:7" s="1" customFormat="1">
      <c r="A92" s="89"/>
      <c r="B92" s="86" t="s">
        <v>14</v>
      </c>
      <c r="C92" s="27"/>
      <c r="D92" s="176"/>
      <c r="E92" s="177"/>
      <c r="F92" s="178">
        <f>F87</f>
        <v>0</v>
      </c>
      <c r="G92" s="4"/>
    </row>
    <row r="93" spans="1:7" s="1" customFormat="1" ht="12.75" customHeight="1">
      <c r="A93" s="205"/>
      <c r="B93" s="206"/>
      <c r="C93" s="199"/>
      <c r="D93" s="200"/>
      <c r="E93" s="204"/>
      <c r="F93" s="167">
        <f>E93-D93+F92</f>
        <v>0</v>
      </c>
      <c r="G93" s="4"/>
    </row>
    <row r="94" spans="1:7" s="1" customFormat="1" ht="12.75" customHeight="1">
      <c r="A94" s="205"/>
      <c r="B94" s="203"/>
      <c r="C94" s="199"/>
      <c r="D94" s="200"/>
      <c r="E94" s="204"/>
      <c r="F94" s="167">
        <f>E94-D94+F93</f>
        <v>0</v>
      </c>
      <c r="G94" s="4"/>
    </row>
    <row r="95" spans="1:7" s="1" customFormat="1">
      <c r="A95" s="205"/>
      <c r="B95" s="203"/>
      <c r="C95" s="199"/>
      <c r="D95" s="200"/>
      <c r="E95" s="201"/>
      <c r="F95" s="167">
        <f>E95-D95+F94</f>
        <v>0</v>
      </c>
      <c r="G95" s="4"/>
    </row>
    <row r="96" spans="1:7" s="1" customFormat="1">
      <c r="A96" s="205"/>
      <c r="B96" s="203"/>
      <c r="C96" s="199"/>
      <c r="D96" s="200"/>
      <c r="E96" s="201"/>
      <c r="F96" s="167">
        <f>E96-D96+F95</f>
        <v>0</v>
      </c>
      <c r="G96" s="4"/>
    </row>
    <row r="97" spans="1:7" s="1" customFormat="1">
      <c r="A97" s="42"/>
      <c r="B97" s="36" t="s">
        <v>15</v>
      </c>
      <c r="C97" s="37"/>
      <c r="D97" s="168">
        <f>SUM(D93:D96)</f>
        <v>0</v>
      </c>
      <c r="E97" s="169">
        <f>SUM(E93:E96)</f>
        <v>0</v>
      </c>
      <c r="F97" s="167"/>
      <c r="G97" s="4"/>
    </row>
    <row r="98" spans="1:7" s="1" customFormat="1" ht="15.75">
      <c r="A98" s="87"/>
      <c r="B98" s="38"/>
      <c r="C98" s="32"/>
      <c r="D98" s="171"/>
      <c r="E98" s="172"/>
      <c r="F98" s="172"/>
      <c r="G98" s="4"/>
    </row>
    <row r="99" spans="1:7" s="1" customFormat="1" ht="15.75">
      <c r="A99" s="87"/>
      <c r="B99" s="38"/>
      <c r="C99" s="32"/>
      <c r="D99" s="171"/>
      <c r="E99" s="172"/>
      <c r="F99" s="172"/>
      <c r="G99" s="4"/>
    </row>
    <row r="100" spans="1:7" ht="18" customHeight="1">
      <c r="A100" s="104">
        <f>'Chart of Accounts'!A19</f>
        <v>2002</v>
      </c>
      <c r="B100" s="104" t="str">
        <f>'Chart of Accounts'!B19</f>
        <v>Pastor Housing</v>
      </c>
      <c r="C100" s="8"/>
      <c r="D100" s="171"/>
      <c r="E100" s="172"/>
      <c r="F100" s="175"/>
    </row>
    <row r="101" spans="1:7" s="1" customFormat="1" ht="18" customHeight="1">
      <c r="A101" s="89"/>
      <c r="B101" s="86" t="s">
        <v>14</v>
      </c>
      <c r="C101" s="27"/>
      <c r="D101" s="176"/>
      <c r="E101" s="177"/>
      <c r="F101" s="178">
        <f>F96</f>
        <v>0</v>
      </c>
      <c r="G101" s="4"/>
    </row>
    <row r="102" spans="1:7" s="1" customFormat="1" ht="12.75" customHeight="1">
      <c r="A102" s="205"/>
      <c r="B102" s="203"/>
      <c r="C102" s="199"/>
      <c r="D102" s="200"/>
      <c r="E102" s="204"/>
      <c r="F102" s="167">
        <f>E102-D102+F101</f>
        <v>0</v>
      </c>
      <c r="G102" s="4"/>
    </row>
    <row r="103" spans="1:7" s="1" customFormat="1" ht="12.75" customHeight="1">
      <c r="A103" s="205"/>
      <c r="B103" s="203"/>
      <c r="C103" s="199"/>
      <c r="D103" s="200"/>
      <c r="E103" s="204"/>
      <c r="F103" s="167">
        <f>E103-D103+F102</f>
        <v>0</v>
      </c>
      <c r="G103" s="4"/>
    </row>
    <row r="104" spans="1:7">
      <c r="A104" s="205"/>
      <c r="B104" s="203"/>
      <c r="C104" s="199"/>
      <c r="D104" s="200"/>
      <c r="E104" s="201"/>
      <c r="F104" s="167">
        <f>E104-D104+F103</f>
        <v>0</v>
      </c>
    </row>
    <row r="105" spans="1:7">
      <c r="A105" s="205"/>
      <c r="B105" s="203"/>
      <c r="C105" s="199"/>
      <c r="D105" s="200"/>
      <c r="E105" s="201"/>
      <c r="F105" s="167">
        <f>E105-D105+F104</f>
        <v>0</v>
      </c>
    </row>
    <row r="106" spans="1:7" s="13" customFormat="1">
      <c r="A106" s="42"/>
      <c r="B106" s="36" t="s">
        <v>15</v>
      </c>
      <c r="C106" s="37"/>
      <c r="D106" s="168">
        <f>SUM(D102:D105)</f>
        <v>0</v>
      </c>
      <c r="E106" s="169">
        <f>SUM(E102:E105)</f>
        <v>0</v>
      </c>
      <c r="F106" s="167"/>
      <c r="G106" s="3"/>
    </row>
    <row r="107" spans="1:7" s="40" customFormat="1" ht="15.75">
      <c r="A107" s="87"/>
      <c r="B107" s="38"/>
      <c r="C107" s="32"/>
      <c r="D107" s="171"/>
      <c r="E107" s="172"/>
      <c r="F107" s="172"/>
      <c r="G107" s="39"/>
    </row>
    <row r="108" spans="1:7" s="40" customFormat="1" ht="15.75">
      <c r="A108" s="87"/>
      <c r="B108" s="38"/>
      <c r="C108" s="32"/>
      <c r="D108" s="171"/>
      <c r="E108" s="172"/>
      <c r="F108" s="172"/>
      <c r="G108" s="39"/>
    </row>
    <row r="109" spans="1:7" s="40" customFormat="1" ht="15.75">
      <c r="A109" s="104">
        <f>'Chart of Accounts'!A20</f>
        <v>2003</v>
      </c>
      <c r="B109" s="104" t="str">
        <f>'Chart of Accounts'!B20</f>
        <v>Health Insurance</v>
      </c>
      <c r="C109" s="8"/>
      <c r="D109" s="171"/>
      <c r="E109" s="172"/>
      <c r="F109" s="175"/>
      <c r="G109" s="39"/>
    </row>
    <row r="110" spans="1:7" s="40" customFormat="1">
      <c r="A110" s="89"/>
      <c r="B110" s="86" t="s">
        <v>14</v>
      </c>
      <c r="C110" s="27"/>
      <c r="D110" s="176"/>
      <c r="E110" s="177"/>
      <c r="F110" s="178">
        <f>F105</f>
        <v>0</v>
      </c>
      <c r="G110" s="39"/>
    </row>
    <row r="111" spans="1:7" s="40" customFormat="1">
      <c r="A111" s="205"/>
      <c r="B111" s="203"/>
      <c r="C111" s="199"/>
      <c r="D111" s="200"/>
      <c r="E111" s="204"/>
      <c r="F111" s="167">
        <f>E111-D111+F110</f>
        <v>0</v>
      </c>
      <c r="G111" s="39"/>
    </row>
    <row r="112" spans="1:7" s="40" customFormat="1">
      <c r="A112" s="205"/>
      <c r="B112" s="203"/>
      <c r="C112" s="199"/>
      <c r="D112" s="200"/>
      <c r="E112" s="204"/>
      <c r="F112" s="167">
        <f>E112-D112+F111</f>
        <v>0</v>
      </c>
      <c r="G112" s="39"/>
    </row>
    <row r="113" spans="1:7" s="40" customFormat="1">
      <c r="A113" s="205"/>
      <c r="B113" s="203"/>
      <c r="C113" s="199"/>
      <c r="D113" s="200"/>
      <c r="E113" s="201"/>
      <c r="F113" s="167">
        <f>E113-D113+F112</f>
        <v>0</v>
      </c>
      <c r="G113" s="39"/>
    </row>
    <row r="114" spans="1:7" s="40" customFormat="1">
      <c r="A114" s="205"/>
      <c r="B114" s="203"/>
      <c r="C114" s="199"/>
      <c r="D114" s="200"/>
      <c r="E114" s="201"/>
      <c r="F114" s="167">
        <f>E114-D114+F113</f>
        <v>0</v>
      </c>
      <c r="G114" s="39"/>
    </row>
    <row r="115" spans="1:7" s="40" customFormat="1">
      <c r="A115" s="42"/>
      <c r="B115" s="36" t="s">
        <v>15</v>
      </c>
      <c r="C115" s="37"/>
      <c r="D115" s="168">
        <f>SUM(D111:D114)</f>
        <v>0</v>
      </c>
      <c r="E115" s="169">
        <f>SUM(E111:E114)</f>
        <v>0</v>
      </c>
      <c r="F115" s="167"/>
      <c r="G115" s="39"/>
    </row>
    <row r="116" spans="1:7" s="40" customFormat="1" ht="15.75">
      <c r="A116" s="87"/>
      <c r="B116" s="38"/>
      <c r="C116" s="32"/>
      <c r="D116" s="171"/>
      <c r="E116" s="172"/>
      <c r="F116" s="172"/>
      <c r="G116" s="39"/>
    </row>
    <row r="117" spans="1:7" s="40" customFormat="1" ht="15.75">
      <c r="A117" s="87"/>
      <c r="B117" s="38"/>
      <c r="C117" s="32"/>
      <c r="D117" s="171"/>
      <c r="E117" s="172"/>
      <c r="F117" s="172"/>
      <c r="G117" s="39"/>
    </row>
    <row r="118" spans="1:7" s="40" customFormat="1" ht="15.75">
      <c r="A118" s="104">
        <f>'Chart of Accounts'!A21</f>
        <v>2004</v>
      </c>
      <c r="B118" s="104" t="str">
        <f>'Chart of Accounts'!B21</f>
        <v>Ministry Expenses</v>
      </c>
      <c r="C118" s="8"/>
      <c r="D118" s="171"/>
      <c r="E118" s="172"/>
      <c r="F118" s="175"/>
      <c r="G118" s="39"/>
    </row>
    <row r="119" spans="1:7" s="40" customFormat="1" ht="15.75">
      <c r="A119" s="104"/>
      <c r="B119" s="103" t="s">
        <v>14</v>
      </c>
      <c r="C119" s="27"/>
      <c r="D119" s="176"/>
      <c r="E119" s="177"/>
      <c r="F119" s="178">
        <f>F114</f>
        <v>0</v>
      </c>
      <c r="G119" s="39"/>
    </row>
    <row r="120" spans="1:7" s="40" customFormat="1">
      <c r="A120" s="205"/>
      <c r="B120" s="203"/>
      <c r="C120" s="199"/>
      <c r="D120" s="200"/>
      <c r="E120" s="204"/>
      <c r="F120" s="167">
        <f>E120-D120+F119</f>
        <v>0</v>
      </c>
      <c r="G120" s="39"/>
    </row>
    <row r="121" spans="1:7" s="40" customFormat="1">
      <c r="A121" s="205"/>
      <c r="B121" s="203"/>
      <c r="C121" s="199"/>
      <c r="D121" s="200"/>
      <c r="E121" s="204"/>
      <c r="F121" s="167">
        <f>E121-D121+F120</f>
        <v>0</v>
      </c>
      <c r="G121" s="39"/>
    </row>
    <row r="122" spans="1:7" s="40" customFormat="1">
      <c r="A122" s="205"/>
      <c r="B122" s="203"/>
      <c r="C122" s="199"/>
      <c r="D122" s="200"/>
      <c r="E122" s="201"/>
      <c r="F122" s="167">
        <f>E122-D122+F121</f>
        <v>0</v>
      </c>
      <c r="G122" s="39"/>
    </row>
    <row r="123" spans="1:7" s="40" customFormat="1">
      <c r="A123" s="205"/>
      <c r="B123" s="203"/>
      <c r="C123" s="199"/>
      <c r="D123" s="200"/>
      <c r="E123" s="201"/>
      <c r="F123" s="167">
        <f>E123-D123+F122</f>
        <v>0</v>
      </c>
      <c r="G123" s="39"/>
    </row>
    <row r="124" spans="1:7" s="40" customFormat="1">
      <c r="A124" s="42"/>
      <c r="B124" s="36" t="s">
        <v>15</v>
      </c>
      <c r="C124" s="37"/>
      <c r="D124" s="168">
        <f>SUM(D120:D123)</f>
        <v>0</v>
      </c>
      <c r="E124" s="169">
        <f>SUM(E120:E123)</f>
        <v>0</v>
      </c>
      <c r="F124" s="167"/>
      <c r="G124" s="39"/>
    </row>
    <row r="125" spans="1:7" s="40" customFormat="1" ht="15.75">
      <c r="A125" s="87"/>
      <c r="B125" s="38"/>
      <c r="C125" s="32"/>
      <c r="D125" s="171"/>
      <c r="E125" s="172"/>
      <c r="F125" s="172"/>
      <c r="G125" s="39"/>
    </row>
    <row r="126" spans="1:7" s="40" customFormat="1" ht="15.75">
      <c r="A126" s="87"/>
      <c r="B126" s="38"/>
      <c r="C126" s="32"/>
      <c r="D126" s="171"/>
      <c r="E126" s="172"/>
      <c r="F126" s="172"/>
      <c r="G126" s="39"/>
    </row>
    <row r="127" spans="1:7" s="40" customFormat="1" ht="15.75">
      <c r="A127" s="104">
        <f>'Chart of Accounts'!A22</f>
        <v>2005</v>
      </c>
      <c r="B127" s="104" t="str">
        <f>'Chart of Accounts'!B22</f>
        <v>Music Staff</v>
      </c>
      <c r="C127" s="8"/>
      <c r="D127" s="171"/>
      <c r="E127" s="172"/>
      <c r="F127" s="175"/>
      <c r="G127" s="39"/>
    </row>
    <row r="128" spans="1:7" s="40" customFormat="1">
      <c r="A128" s="89"/>
      <c r="B128" s="86" t="s">
        <v>14</v>
      </c>
      <c r="C128" s="27"/>
      <c r="D128" s="176"/>
      <c r="E128" s="177"/>
      <c r="F128" s="178">
        <f>F123</f>
        <v>0</v>
      </c>
      <c r="G128" s="39"/>
    </row>
    <row r="129" spans="1:7" s="40" customFormat="1">
      <c r="A129" s="205"/>
      <c r="B129" s="203"/>
      <c r="C129" s="199"/>
      <c r="D129" s="200"/>
      <c r="E129" s="204"/>
      <c r="F129" s="167">
        <f>E129-D129+F128</f>
        <v>0</v>
      </c>
      <c r="G129" s="39"/>
    </row>
    <row r="130" spans="1:7" s="40" customFormat="1">
      <c r="A130" s="205"/>
      <c r="B130" s="203"/>
      <c r="C130" s="199"/>
      <c r="D130" s="200"/>
      <c r="E130" s="204"/>
      <c r="F130" s="167">
        <f>E130-D130+F129</f>
        <v>0</v>
      </c>
      <c r="G130" s="39"/>
    </row>
    <row r="131" spans="1:7" s="40" customFormat="1">
      <c r="A131" s="205"/>
      <c r="B131" s="203"/>
      <c r="C131" s="199"/>
      <c r="D131" s="200"/>
      <c r="E131" s="201"/>
      <c r="F131" s="167">
        <f>E131-D131+F130</f>
        <v>0</v>
      </c>
      <c r="G131" s="39"/>
    </row>
    <row r="132" spans="1:7" s="40" customFormat="1">
      <c r="A132" s="205"/>
      <c r="B132" s="203"/>
      <c r="C132" s="199"/>
      <c r="D132" s="200"/>
      <c r="E132" s="201"/>
      <c r="F132" s="167">
        <f>E132-D132+F131</f>
        <v>0</v>
      </c>
      <c r="G132" s="39"/>
    </row>
    <row r="133" spans="1:7" s="40" customFormat="1">
      <c r="A133" s="42"/>
      <c r="B133" s="36" t="s">
        <v>15</v>
      </c>
      <c r="C133" s="37"/>
      <c r="D133" s="168">
        <f>SUM(D129:D132)</f>
        <v>0</v>
      </c>
      <c r="E133" s="169">
        <f>SUM(E129:E132)</f>
        <v>0</v>
      </c>
      <c r="F133" s="167"/>
      <c r="G133" s="39"/>
    </row>
    <row r="134" spans="1:7" s="40" customFormat="1" ht="15.75">
      <c r="A134" s="87"/>
      <c r="B134" s="38"/>
      <c r="C134" s="32"/>
      <c r="D134" s="171"/>
      <c r="E134" s="172"/>
      <c r="F134" s="172"/>
      <c r="G134" s="39"/>
    </row>
    <row r="135" spans="1:7" s="40" customFormat="1" ht="15.75">
      <c r="A135" s="87"/>
      <c r="B135" s="38"/>
      <c r="C135" s="32"/>
      <c r="D135" s="171"/>
      <c r="E135" s="172"/>
      <c r="F135" s="172"/>
      <c r="G135" s="39"/>
    </row>
    <row r="136" spans="1:7" s="40" customFormat="1" ht="15.75">
      <c r="A136" s="104">
        <f>'Chart of Accounts'!A23</f>
        <v>2006</v>
      </c>
      <c r="B136" s="104" t="str">
        <f>'Chart of Accounts'!B23</f>
        <v>Music Materials</v>
      </c>
      <c r="C136" s="8"/>
      <c r="D136" s="171"/>
      <c r="E136" s="172"/>
      <c r="F136" s="175"/>
      <c r="G136" s="39"/>
    </row>
    <row r="137" spans="1:7" s="40" customFormat="1">
      <c r="A137" s="89"/>
      <c r="B137" s="86" t="s">
        <v>14</v>
      </c>
      <c r="C137" s="27"/>
      <c r="D137" s="176"/>
      <c r="E137" s="177"/>
      <c r="F137" s="178">
        <f>F132</f>
        <v>0</v>
      </c>
      <c r="G137" s="39"/>
    </row>
    <row r="138" spans="1:7" s="40" customFormat="1">
      <c r="A138" s="205"/>
      <c r="B138" s="203"/>
      <c r="C138" s="199"/>
      <c r="D138" s="200"/>
      <c r="E138" s="204"/>
      <c r="F138" s="167">
        <f>E138-D138+F137</f>
        <v>0</v>
      </c>
      <c r="G138" s="39"/>
    </row>
    <row r="139" spans="1:7" s="40" customFormat="1">
      <c r="A139" s="205"/>
      <c r="B139" s="203"/>
      <c r="C139" s="199"/>
      <c r="D139" s="200"/>
      <c r="E139" s="204"/>
      <c r="F139" s="167">
        <f>E139-D139+F138</f>
        <v>0</v>
      </c>
      <c r="G139" s="39"/>
    </row>
    <row r="140" spans="1:7" s="40" customFormat="1">
      <c r="A140" s="205"/>
      <c r="B140" s="203"/>
      <c r="C140" s="199"/>
      <c r="D140" s="200"/>
      <c r="E140" s="201"/>
      <c r="F140" s="167">
        <f>E140-D140+F139</f>
        <v>0</v>
      </c>
      <c r="G140" s="39"/>
    </row>
    <row r="141" spans="1:7" s="40" customFormat="1">
      <c r="A141" s="205"/>
      <c r="B141" s="203"/>
      <c r="C141" s="199"/>
      <c r="D141" s="200"/>
      <c r="E141" s="201"/>
      <c r="F141" s="167">
        <f>E141-D141+F140</f>
        <v>0</v>
      </c>
      <c r="G141" s="39"/>
    </row>
    <row r="142" spans="1:7" s="40" customFormat="1">
      <c r="A142" s="42"/>
      <c r="B142" s="36" t="s">
        <v>15</v>
      </c>
      <c r="C142" s="37"/>
      <c r="D142" s="168">
        <f>SUM(D138:D141)</f>
        <v>0</v>
      </c>
      <c r="E142" s="169">
        <f>SUM(E138:E141)</f>
        <v>0</v>
      </c>
      <c r="F142" s="167"/>
      <c r="G142" s="39"/>
    </row>
    <row r="143" spans="1:7" s="40" customFormat="1" ht="15.75">
      <c r="A143" s="87"/>
      <c r="B143" s="38"/>
      <c r="C143" s="32"/>
      <c r="D143" s="171"/>
      <c r="E143" s="172"/>
      <c r="F143" s="172"/>
      <c r="G143" s="39"/>
    </row>
    <row r="144" spans="1:7" s="40" customFormat="1" ht="15.75">
      <c r="A144" s="87"/>
      <c r="B144" s="38"/>
      <c r="C144" s="32"/>
      <c r="D144" s="171"/>
      <c r="E144" s="172"/>
      <c r="F144" s="172"/>
      <c r="G144" s="39"/>
    </row>
    <row r="145" spans="1:7" s="40" customFormat="1" ht="15.75">
      <c r="A145" s="104">
        <f>'Chart of Accounts'!A24</f>
        <v>2007</v>
      </c>
      <c r="B145" s="104" t="str">
        <f>'Chart of Accounts'!B24</f>
        <v>Audio Visual Equipment</v>
      </c>
      <c r="C145" s="8"/>
      <c r="D145" s="171"/>
      <c r="E145" s="172"/>
      <c r="F145" s="175"/>
      <c r="G145" s="39"/>
    </row>
    <row r="146" spans="1:7" s="40" customFormat="1">
      <c r="A146" s="89"/>
      <c r="B146" s="86" t="s">
        <v>14</v>
      </c>
      <c r="C146" s="27"/>
      <c r="D146" s="176"/>
      <c r="E146" s="177"/>
      <c r="F146" s="178">
        <f>F141</f>
        <v>0</v>
      </c>
      <c r="G146" s="39"/>
    </row>
    <row r="147" spans="1:7" s="40" customFormat="1">
      <c r="A147" s="205"/>
      <c r="B147" s="203"/>
      <c r="C147" s="199"/>
      <c r="D147" s="200"/>
      <c r="E147" s="204"/>
      <c r="F147" s="167">
        <f>E147-D147+F146</f>
        <v>0</v>
      </c>
      <c r="G147" s="39"/>
    </row>
    <row r="148" spans="1:7" s="40" customFormat="1">
      <c r="A148" s="205"/>
      <c r="B148" s="203"/>
      <c r="C148" s="199"/>
      <c r="D148" s="200"/>
      <c r="E148" s="204"/>
      <c r="F148" s="167">
        <f>E148-D148+F147</f>
        <v>0</v>
      </c>
      <c r="G148" s="39"/>
    </row>
    <row r="149" spans="1:7" s="40" customFormat="1">
      <c r="A149" s="205"/>
      <c r="B149" s="203"/>
      <c r="C149" s="199"/>
      <c r="D149" s="200"/>
      <c r="E149" s="201"/>
      <c r="F149" s="167">
        <f>E149-D149+F148</f>
        <v>0</v>
      </c>
      <c r="G149" s="39"/>
    </row>
    <row r="150" spans="1:7" s="40" customFormat="1">
      <c r="A150" s="205"/>
      <c r="B150" s="203"/>
      <c r="C150" s="199"/>
      <c r="D150" s="200"/>
      <c r="E150" s="201"/>
      <c r="F150" s="167">
        <f>E150-D150+F149</f>
        <v>0</v>
      </c>
      <c r="G150" s="39"/>
    </row>
    <row r="151" spans="1:7" s="40" customFormat="1">
      <c r="A151" s="42"/>
      <c r="B151" s="36" t="s">
        <v>15</v>
      </c>
      <c r="C151" s="37"/>
      <c r="D151" s="168">
        <f>SUM(D147:D150)</f>
        <v>0</v>
      </c>
      <c r="E151" s="169">
        <f>SUM(E147:E150)</f>
        <v>0</v>
      </c>
      <c r="F151" s="167"/>
      <c r="G151" s="39"/>
    </row>
    <row r="152" spans="1:7" s="40" customFormat="1" ht="15.75">
      <c r="A152" s="87"/>
      <c r="B152" s="38"/>
      <c r="C152" s="32"/>
      <c r="D152" s="171"/>
      <c r="E152" s="172"/>
      <c r="F152" s="172"/>
      <c r="G152" s="39"/>
    </row>
    <row r="153" spans="1:7" s="40" customFormat="1" ht="15.75">
      <c r="A153" s="87"/>
      <c r="B153" s="38"/>
      <c r="C153" s="32"/>
      <c r="D153" s="171"/>
      <c r="E153" s="172"/>
      <c r="F153" s="172"/>
      <c r="G153" s="39"/>
    </row>
    <row r="154" spans="1:7" s="40" customFormat="1" ht="15.75">
      <c r="A154" s="104">
        <f>'Chart of Accounts'!A25</f>
        <v>2008</v>
      </c>
      <c r="B154" s="104" t="str">
        <f>'Chart of Accounts'!B25</f>
        <v>Christian Education Materials</v>
      </c>
      <c r="C154" s="8"/>
      <c r="D154" s="171"/>
      <c r="E154" s="172"/>
      <c r="F154" s="175"/>
      <c r="G154" s="39"/>
    </row>
    <row r="155" spans="1:7" s="40" customFormat="1">
      <c r="A155" s="89"/>
      <c r="B155" s="86" t="s">
        <v>14</v>
      </c>
      <c r="C155" s="27"/>
      <c r="D155" s="176"/>
      <c r="E155" s="177"/>
      <c r="F155" s="178">
        <f>F150</f>
        <v>0</v>
      </c>
      <c r="G155" s="39"/>
    </row>
    <row r="156" spans="1:7" s="40" customFormat="1">
      <c r="A156" s="205"/>
      <c r="B156" s="203"/>
      <c r="C156" s="199"/>
      <c r="D156" s="200"/>
      <c r="E156" s="204"/>
      <c r="F156" s="167">
        <f>E156-D156+F155</f>
        <v>0</v>
      </c>
      <c r="G156" s="39"/>
    </row>
    <row r="157" spans="1:7" s="40" customFormat="1">
      <c r="A157" s="205"/>
      <c r="B157" s="203"/>
      <c r="C157" s="199"/>
      <c r="D157" s="200"/>
      <c r="E157" s="204"/>
      <c r="F157" s="167">
        <f>E157-D157+F156</f>
        <v>0</v>
      </c>
      <c r="G157" s="39"/>
    </row>
    <row r="158" spans="1:7" s="40" customFormat="1">
      <c r="A158" s="205"/>
      <c r="B158" s="203"/>
      <c r="C158" s="199"/>
      <c r="D158" s="200"/>
      <c r="E158" s="201"/>
      <c r="F158" s="167">
        <f>E158-D158+F157</f>
        <v>0</v>
      </c>
      <c r="G158" s="39"/>
    </row>
    <row r="159" spans="1:7" s="40" customFormat="1">
      <c r="A159" s="205"/>
      <c r="B159" s="203"/>
      <c r="C159" s="199"/>
      <c r="D159" s="200"/>
      <c r="E159" s="201"/>
      <c r="F159" s="167">
        <f>E159-D159+F158</f>
        <v>0</v>
      </c>
      <c r="G159" s="39"/>
    </row>
    <row r="160" spans="1:7" s="40" customFormat="1">
      <c r="A160" s="42"/>
      <c r="B160" s="36" t="s">
        <v>15</v>
      </c>
      <c r="C160" s="37"/>
      <c r="D160" s="168">
        <f>SUM(D156:D159)</f>
        <v>0</v>
      </c>
      <c r="E160" s="169">
        <f>SUM(E156:E159)</f>
        <v>0</v>
      </c>
      <c r="F160" s="167"/>
      <c r="G160" s="39"/>
    </row>
    <row r="161" spans="1:7" s="40" customFormat="1" ht="15.75">
      <c r="A161" s="87"/>
      <c r="B161" s="38"/>
      <c r="C161" s="32"/>
      <c r="D161" s="171"/>
      <c r="E161" s="172"/>
      <c r="F161" s="172"/>
      <c r="G161" s="39"/>
    </row>
    <row r="162" spans="1:7" s="40" customFormat="1" ht="15.75">
      <c r="A162" s="87"/>
      <c r="B162" s="38"/>
      <c r="C162" s="32"/>
      <c r="D162" s="171"/>
      <c r="E162" s="172"/>
      <c r="F162" s="172"/>
      <c r="G162" s="39"/>
    </row>
    <row r="163" spans="1:7" s="40" customFormat="1" ht="15.75">
      <c r="A163" s="104">
        <f>'Chart of Accounts'!A26</f>
        <v>2009</v>
      </c>
      <c r="B163" s="104" t="str">
        <f>'Chart of Accounts'!B26</f>
        <v>Books</v>
      </c>
      <c r="C163" s="8"/>
      <c r="D163" s="171"/>
      <c r="E163" s="172"/>
      <c r="F163" s="175"/>
      <c r="G163" s="39"/>
    </row>
    <row r="164" spans="1:7" s="40" customFormat="1">
      <c r="A164" s="89"/>
      <c r="B164" s="86" t="s">
        <v>14</v>
      </c>
      <c r="C164" s="27"/>
      <c r="D164" s="176"/>
      <c r="E164" s="177"/>
      <c r="F164" s="178">
        <f>F159</f>
        <v>0</v>
      </c>
      <c r="G164" s="39"/>
    </row>
    <row r="165" spans="1:7" s="40" customFormat="1">
      <c r="A165" s="205"/>
      <c r="B165" s="203"/>
      <c r="C165" s="199"/>
      <c r="D165" s="200"/>
      <c r="E165" s="204"/>
      <c r="F165" s="167">
        <f>E165-D165+F164</f>
        <v>0</v>
      </c>
      <c r="G165" s="39"/>
    </row>
    <row r="166" spans="1:7" s="40" customFormat="1">
      <c r="A166" s="205"/>
      <c r="B166" s="203"/>
      <c r="C166" s="199"/>
      <c r="D166" s="200"/>
      <c r="E166" s="204"/>
      <c r="F166" s="167">
        <f>E166-D166+F165</f>
        <v>0</v>
      </c>
      <c r="G166" s="39"/>
    </row>
    <row r="167" spans="1:7" s="40" customFormat="1">
      <c r="A167" s="205"/>
      <c r="B167" s="203"/>
      <c r="C167" s="199"/>
      <c r="D167" s="200"/>
      <c r="E167" s="201"/>
      <c r="F167" s="167">
        <f>E167-D167+F166</f>
        <v>0</v>
      </c>
      <c r="G167" s="39"/>
    </row>
    <row r="168" spans="1:7" s="40" customFormat="1">
      <c r="A168" s="205"/>
      <c r="B168" s="203"/>
      <c r="C168" s="199"/>
      <c r="D168" s="200"/>
      <c r="E168" s="201"/>
      <c r="F168" s="167">
        <f>E168-D168+F167</f>
        <v>0</v>
      </c>
      <c r="G168" s="39"/>
    </row>
    <row r="169" spans="1:7" s="40" customFormat="1">
      <c r="A169" s="42"/>
      <c r="B169" s="36" t="s">
        <v>15</v>
      </c>
      <c r="C169" s="37"/>
      <c r="D169" s="168">
        <f>SUM(D165:D168)</f>
        <v>0</v>
      </c>
      <c r="E169" s="169">
        <f>SUM(E165:E168)</f>
        <v>0</v>
      </c>
      <c r="F169" s="167"/>
      <c r="G169" s="39"/>
    </row>
    <row r="170" spans="1:7" s="40" customFormat="1" ht="15.75">
      <c r="A170" s="87"/>
      <c r="B170" s="38"/>
      <c r="C170" s="32"/>
      <c r="D170" s="171"/>
      <c r="E170" s="172"/>
      <c r="F170" s="172"/>
      <c r="G170" s="39"/>
    </row>
    <row r="171" spans="1:7" s="40" customFormat="1" ht="15.75">
      <c r="A171" s="87"/>
      <c r="B171" s="38"/>
      <c r="C171" s="32"/>
      <c r="D171" s="171"/>
      <c r="E171" s="172"/>
      <c r="F171" s="172"/>
      <c r="G171" s="39"/>
    </row>
    <row r="172" spans="1:7" s="40" customFormat="1" ht="15.75">
      <c r="A172" s="101">
        <f>'Chart of Accounts'!A28</f>
        <v>2011</v>
      </c>
      <c r="B172" s="101" t="str">
        <f>'Chart of Accounts'!B28</f>
        <v>Office Supplies, stationary, postage, misc.</v>
      </c>
      <c r="C172" s="8"/>
      <c r="D172" s="171"/>
      <c r="E172" s="172"/>
      <c r="F172" s="175"/>
      <c r="G172" s="39"/>
    </row>
    <row r="173" spans="1:7" s="40" customFormat="1">
      <c r="A173" s="88"/>
      <c r="B173" s="86" t="s">
        <v>14</v>
      </c>
      <c r="C173" s="27"/>
      <c r="D173" s="176"/>
      <c r="E173" s="177"/>
      <c r="F173" s="178">
        <f>F168</f>
        <v>0</v>
      </c>
      <c r="G173" s="39"/>
    </row>
    <row r="174" spans="1:7" s="40" customFormat="1">
      <c r="A174" s="207"/>
      <c r="B174" s="203"/>
      <c r="C174" s="199"/>
      <c r="D174" s="200"/>
      <c r="E174" s="204"/>
      <c r="F174" s="167">
        <f>E174-D174+F173</f>
        <v>0</v>
      </c>
      <c r="G174" s="39"/>
    </row>
    <row r="175" spans="1:7" s="40" customFormat="1">
      <c r="A175" s="207"/>
      <c r="B175" s="203"/>
      <c r="C175" s="199"/>
      <c r="D175" s="200"/>
      <c r="E175" s="204"/>
      <c r="F175" s="167">
        <f>E175-D175+F174</f>
        <v>0</v>
      </c>
      <c r="G175" s="39"/>
    </row>
    <row r="176" spans="1:7" s="40" customFormat="1">
      <c r="A176" s="207"/>
      <c r="B176" s="203"/>
      <c r="C176" s="199"/>
      <c r="D176" s="200"/>
      <c r="E176" s="201"/>
      <c r="F176" s="167">
        <f>E176-D176+F175</f>
        <v>0</v>
      </c>
      <c r="G176" s="39"/>
    </row>
    <row r="177" spans="1:7" s="40" customFormat="1">
      <c r="A177" s="207"/>
      <c r="B177" s="203"/>
      <c r="C177" s="199"/>
      <c r="D177" s="200"/>
      <c r="E177" s="201"/>
      <c r="F177" s="167">
        <f>E177-D177+F176</f>
        <v>0</v>
      </c>
      <c r="G177" s="39"/>
    </row>
    <row r="178" spans="1:7" s="40" customFormat="1">
      <c r="A178" s="109"/>
      <c r="B178" s="36" t="s">
        <v>15</v>
      </c>
      <c r="C178" s="37"/>
      <c r="D178" s="168">
        <f>SUM(D174:D177)</f>
        <v>0</v>
      </c>
      <c r="E178" s="169">
        <f>SUM(E174:E177)</f>
        <v>0</v>
      </c>
      <c r="F178" s="167"/>
      <c r="G178" s="39"/>
    </row>
    <row r="179" spans="1:7" s="40" customFormat="1" ht="15.75">
      <c r="A179" s="87"/>
      <c r="B179" s="38"/>
      <c r="C179" s="32"/>
      <c r="D179" s="171"/>
      <c r="E179" s="172"/>
      <c r="F179" s="172"/>
      <c r="G179" s="39"/>
    </row>
    <row r="180" spans="1:7" s="40" customFormat="1" ht="15.75">
      <c r="A180" s="87"/>
      <c r="B180" s="38"/>
      <c r="C180" s="32"/>
      <c r="D180" s="171"/>
      <c r="E180" s="172"/>
      <c r="F180" s="172"/>
      <c r="G180" s="39"/>
    </row>
    <row r="181" spans="1:7" s="40" customFormat="1" ht="15.75">
      <c r="A181" s="101">
        <f>'Chart of Accounts'!A29</f>
        <v>2012</v>
      </c>
      <c r="B181" s="101" t="str">
        <f>'Chart of Accounts'!B29</f>
        <v>Computer costs and supplies</v>
      </c>
      <c r="C181" s="8"/>
      <c r="D181" s="171"/>
      <c r="E181" s="172"/>
      <c r="F181" s="175"/>
      <c r="G181" s="39"/>
    </row>
    <row r="182" spans="1:7" s="40" customFormat="1">
      <c r="A182" s="88"/>
      <c r="B182" s="86" t="s">
        <v>14</v>
      </c>
      <c r="C182" s="27"/>
      <c r="D182" s="176"/>
      <c r="E182" s="177"/>
      <c r="F182" s="178">
        <f>F177</f>
        <v>0</v>
      </c>
      <c r="G182" s="39"/>
    </row>
    <row r="183" spans="1:7" s="40" customFormat="1">
      <c r="A183" s="207"/>
      <c r="B183" s="203"/>
      <c r="C183" s="199"/>
      <c r="D183" s="200"/>
      <c r="E183" s="204"/>
      <c r="F183" s="167">
        <f>E183-D183+F182</f>
        <v>0</v>
      </c>
      <c r="G183" s="39"/>
    </row>
    <row r="184" spans="1:7" s="40" customFormat="1">
      <c r="A184" s="207"/>
      <c r="B184" s="203"/>
      <c r="C184" s="199"/>
      <c r="D184" s="200"/>
      <c r="E184" s="204"/>
      <c r="F184" s="167">
        <f>E184-D184+F183</f>
        <v>0</v>
      </c>
      <c r="G184" s="39"/>
    </row>
    <row r="185" spans="1:7" s="40" customFormat="1">
      <c r="A185" s="207"/>
      <c r="B185" s="203"/>
      <c r="C185" s="199"/>
      <c r="D185" s="200"/>
      <c r="E185" s="201"/>
      <c r="F185" s="167">
        <f>E185-D185+F184</f>
        <v>0</v>
      </c>
      <c r="G185" s="39"/>
    </row>
    <row r="186" spans="1:7" s="40" customFormat="1">
      <c r="A186" s="207"/>
      <c r="B186" s="203"/>
      <c r="C186" s="199"/>
      <c r="D186" s="200"/>
      <c r="E186" s="201"/>
      <c r="F186" s="167">
        <f>E186-D186+F185</f>
        <v>0</v>
      </c>
      <c r="G186" s="39"/>
    </row>
    <row r="187" spans="1:7" s="40" customFormat="1">
      <c r="A187" s="109"/>
      <c r="B187" s="36" t="s">
        <v>15</v>
      </c>
      <c r="C187" s="37"/>
      <c r="D187" s="168">
        <f>SUM(D183:D186)</f>
        <v>0</v>
      </c>
      <c r="E187" s="169">
        <f>SUM(E183:E186)</f>
        <v>0</v>
      </c>
      <c r="F187" s="167"/>
      <c r="G187" s="39"/>
    </row>
    <row r="188" spans="1:7" s="40" customFormat="1" ht="15.75">
      <c r="A188" s="87"/>
      <c r="B188" s="38"/>
      <c r="C188" s="32"/>
      <c r="D188" s="171"/>
      <c r="E188" s="172"/>
      <c r="F188" s="172"/>
      <c r="G188" s="39"/>
    </row>
    <row r="189" spans="1:7" s="40" customFormat="1" ht="15.75">
      <c r="A189" s="87"/>
      <c r="B189" s="38"/>
      <c r="C189" s="32"/>
      <c r="D189" s="171"/>
      <c r="E189" s="172"/>
      <c r="F189" s="172"/>
      <c r="G189" s="39"/>
    </row>
    <row r="190" spans="1:7" s="40" customFormat="1" ht="15.75">
      <c r="A190" s="101">
        <f>'Chart of Accounts'!A30</f>
        <v>2013</v>
      </c>
      <c r="B190" s="101" t="str">
        <f>'Chart of Accounts'!B30</f>
        <v>Unassigned</v>
      </c>
      <c r="C190" s="8"/>
      <c r="D190" s="171"/>
      <c r="E190" s="172"/>
      <c r="F190" s="175"/>
      <c r="G190" s="39"/>
    </row>
    <row r="191" spans="1:7" s="40" customFormat="1">
      <c r="A191" s="88"/>
      <c r="B191" s="86" t="s">
        <v>14</v>
      </c>
      <c r="C191" s="27"/>
      <c r="D191" s="176"/>
      <c r="E191" s="177"/>
      <c r="F191" s="178">
        <f>F186</f>
        <v>0</v>
      </c>
      <c r="G191" s="39"/>
    </row>
    <row r="192" spans="1:7" s="40" customFormat="1">
      <c r="A192" s="207"/>
      <c r="B192" s="203"/>
      <c r="C192" s="199"/>
      <c r="D192" s="200"/>
      <c r="E192" s="204"/>
      <c r="F192" s="167">
        <f>E192-D192+F191</f>
        <v>0</v>
      </c>
      <c r="G192" s="39"/>
    </row>
    <row r="193" spans="1:7" s="40" customFormat="1">
      <c r="A193" s="207"/>
      <c r="B193" s="203"/>
      <c r="C193" s="199"/>
      <c r="D193" s="200"/>
      <c r="E193" s="204"/>
      <c r="F193" s="167">
        <f>E193-D193+F192</f>
        <v>0</v>
      </c>
      <c r="G193" s="39"/>
    </row>
    <row r="194" spans="1:7" s="40" customFormat="1">
      <c r="A194" s="207"/>
      <c r="B194" s="203"/>
      <c r="C194" s="199"/>
      <c r="D194" s="200"/>
      <c r="E194" s="201"/>
      <c r="F194" s="167">
        <f>E194-D194+F193</f>
        <v>0</v>
      </c>
      <c r="G194" s="39"/>
    </row>
    <row r="195" spans="1:7" s="40" customFormat="1">
      <c r="A195" s="207"/>
      <c r="B195" s="203"/>
      <c r="C195" s="199"/>
      <c r="D195" s="200"/>
      <c r="E195" s="201"/>
      <c r="F195" s="167">
        <f>E195-D195+F194</f>
        <v>0</v>
      </c>
      <c r="G195" s="39"/>
    </row>
    <row r="196" spans="1:7" s="40" customFormat="1">
      <c r="A196" s="109"/>
      <c r="B196" s="36" t="s">
        <v>15</v>
      </c>
      <c r="C196" s="37"/>
      <c r="D196" s="168">
        <f>SUM(D192:D195)</f>
        <v>0</v>
      </c>
      <c r="E196" s="169">
        <f>SUM(E192:E195)</f>
        <v>0</v>
      </c>
      <c r="F196" s="167"/>
      <c r="G196" s="39"/>
    </row>
    <row r="197" spans="1:7" s="40" customFormat="1" ht="15.75">
      <c r="A197" s="87"/>
      <c r="B197" s="38"/>
      <c r="C197" s="32"/>
      <c r="D197" s="171"/>
      <c r="E197" s="172"/>
      <c r="F197" s="172"/>
      <c r="G197" s="39"/>
    </row>
    <row r="198" spans="1:7" s="40" customFormat="1" ht="15.75">
      <c r="A198" s="87"/>
      <c r="B198" s="38"/>
      <c r="C198" s="32"/>
      <c r="D198" s="171"/>
      <c r="E198" s="172"/>
      <c r="F198" s="172"/>
      <c r="G198" s="39"/>
    </row>
    <row r="199" spans="1:7" s="40" customFormat="1" ht="15.75">
      <c r="A199" s="110">
        <f>'Chart of Accounts'!A32</f>
        <v>2021</v>
      </c>
      <c r="B199" s="110" t="str">
        <f>'Chart of Accounts'!B32</f>
        <v>Janitorial Supplies and Services</v>
      </c>
      <c r="C199" s="8"/>
      <c r="D199" s="171"/>
      <c r="E199" s="172"/>
      <c r="F199" s="175"/>
      <c r="G199" s="39"/>
    </row>
    <row r="200" spans="1:7" s="40" customFormat="1">
      <c r="A200" s="111"/>
      <c r="B200" s="86" t="s">
        <v>14</v>
      </c>
      <c r="C200" s="27"/>
      <c r="D200" s="176"/>
      <c r="E200" s="177"/>
      <c r="F200" s="178">
        <f>F195</f>
        <v>0</v>
      </c>
      <c r="G200" s="39"/>
    </row>
    <row r="201" spans="1:7" s="40" customFormat="1">
      <c r="A201" s="208"/>
      <c r="B201" s="203"/>
      <c r="C201" s="199"/>
      <c r="D201" s="200"/>
      <c r="E201" s="204"/>
      <c r="F201" s="167">
        <f>E201-D201+F200</f>
        <v>0</v>
      </c>
      <c r="G201" s="39"/>
    </row>
    <row r="202" spans="1:7" s="40" customFormat="1">
      <c r="A202" s="208"/>
      <c r="B202" s="203"/>
      <c r="C202" s="199"/>
      <c r="D202" s="200"/>
      <c r="E202" s="204"/>
      <c r="F202" s="167">
        <f>E202-D202+F201</f>
        <v>0</v>
      </c>
      <c r="G202" s="39"/>
    </row>
    <row r="203" spans="1:7" s="40" customFormat="1">
      <c r="A203" s="208"/>
      <c r="B203" s="203"/>
      <c r="C203" s="199"/>
      <c r="D203" s="200"/>
      <c r="E203" s="201"/>
      <c r="F203" s="167">
        <f>E203-D203+F202</f>
        <v>0</v>
      </c>
      <c r="G203" s="39"/>
    </row>
    <row r="204" spans="1:7" s="40" customFormat="1">
      <c r="A204" s="208"/>
      <c r="B204" s="203"/>
      <c r="C204" s="199"/>
      <c r="D204" s="200"/>
      <c r="E204" s="201"/>
      <c r="F204" s="167">
        <f>E204-D204+F203</f>
        <v>0</v>
      </c>
      <c r="G204" s="39"/>
    </row>
    <row r="205" spans="1:7" s="40" customFormat="1">
      <c r="A205" s="112"/>
      <c r="B205" s="36" t="s">
        <v>15</v>
      </c>
      <c r="C205" s="37"/>
      <c r="D205" s="168">
        <f>SUM(D201:D204)</f>
        <v>0</v>
      </c>
      <c r="E205" s="169">
        <f>SUM(E201:E204)</f>
        <v>0</v>
      </c>
      <c r="F205" s="167"/>
      <c r="G205" s="39"/>
    </row>
    <row r="206" spans="1:7" s="40" customFormat="1" ht="15.75">
      <c r="A206" s="87"/>
      <c r="B206" s="38"/>
      <c r="C206" s="32"/>
      <c r="D206" s="171"/>
      <c r="E206" s="172"/>
      <c r="F206" s="172"/>
      <c r="G206" s="39"/>
    </row>
    <row r="207" spans="1:7" s="40" customFormat="1" ht="15.75">
      <c r="A207" s="87"/>
      <c r="B207" s="38"/>
      <c r="C207" s="32"/>
      <c r="D207" s="171"/>
      <c r="E207" s="172"/>
      <c r="F207" s="172"/>
      <c r="G207" s="39"/>
    </row>
    <row r="208" spans="1:7" s="40" customFormat="1" ht="15.75">
      <c r="A208" s="110">
        <f>'Chart of Accounts'!A33</f>
        <v>2022</v>
      </c>
      <c r="B208" s="110" t="str">
        <f>'Chart of Accounts'!B33</f>
        <v>Repair and Maintenance - (Non-Covenant)</v>
      </c>
      <c r="C208" s="8"/>
      <c r="D208" s="171"/>
      <c r="E208" s="172"/>
      <c r="F208" s="175"/>
      <c r="G208" s="39"/>
    </row>
    <row r="209" spans="1:7" s="40" customFormat="1">
      <c r="A209" s="111"/>
      <c r="B209" s="86" t="s">
        <v>14</v>
      </c>
      <c r="C209" s="27"/>
      <c r="D209" s="176"/>
      <c r="E209" s="177"/>
      <c r="F209" s="178">
        <f>F204</f>
        <v>0</v>
      </c>
      <c r="G209" s="39"/>
    </row>
    <row r="210" spans="1:7" s="40" customFormat="1">
      <c r="A210" s="208"/>
      <c r="B210" s="203"/>
      <c r="C210" s="199"/>
      <c r="D210" s="200"/>
      <c r="E210" s="204"/>
      <c r="F210" s="167">
        <f>E210-D210+F209</f>
        <v>0</v>
      </c>
      <c r="G210" s="39"/>
    </row>
    <row r="211" spans="1:7" s="40" customFormat="1">
      <c r="A211" s="208"/>
      <c r="B211" s="203"/>
      <c r="C211" s="199"/>
      <c r="D211" s="200"/>
      <c r="E211" s="204"/>
      <c r="F211" s="167">
        <f>E211-D211+F210</f>
        <v>0</v>
      </c>
      <c r="G211" s="39"/>
    </row>
    <row r="212" spans="1:7" s="40" customFormat="1">
      <c r="A212" s="208"/>
      <c r="B212" s="203"/>
      <c r="C212" s="199"/>
      <c r="D212" s="200"/>
      <c r="E212" s="201"/>
      <c r="F212" s="167">
        <f>E212-D212+F211</f>
        <v>0</v>
      </c>
      <c r="G212" s="39"/>
    </row>
    <row r="213" spans="1:7" s="40" customFormat="1">
      <c r="A213" s="208"/>
      <c r="B213" s="203"/>
      <c r="C213" s="199"/>
      <c r="D213" s="200"/>
      <c r="E213" s="201"/>
      <c r="F213" s="167">
        <f>E213-D213+F212</f>
        <v>0</v>
      </c>
      <c r="G213" s="39"/>
    </row>
    <row r="214" spans="1:7" s="40" customFormat="1">
      <c r="A214" s="112"/>
      <c r="B214" s="36" t="s">
        <v>15</v>
      </c>
      <c r="C214" s="37"/>
      <c r="D214" s="168">
        <f>SUM(D210:D213)</f>
        <v>0</v>
      </c>
      <c r="E214" s="169">
        <f>SUM(E210:E213)</f>
        <v>0</v>
      </c>
      <c r="F214" s="167"/>
      <c r="G214" s="39"/>
    </row>
    <row r="215" spans="1:7" s="40" customFormat="1" ht="15.75">
      <c r="A215" s="87"/>
      <c r="B215" s="38"/>
      <c r="C215" s="32"/>
      <c r="D215" s="171"/>
      <c r="E215" s="172"/>
      <c r="F215" s="172"/>
      <c r="G215" s="39"/>
    </row>
    <row r="216" spans="1:7" s="40" customFormat="1" ht="15.75">
      <c r="A216" s="87"/>
      <c r="B216" s="38"/>
      <c r="C216" s="32"/>
      <c r="D216" s="171"/>
      <c r="E216" s="172"/>
      <c r="F216" s="172"/>
      <c r="G216" s="39"/>
    </row>
    <row r="217" spans="1:7" s="40" customFormat="1" ht="15.75">
      <c r="A217" s="110">
        <f>'Chart of Accounts'!A34</f>
        <v>2023</v>
      </c>
      <c r="B217" s="110" t="str">
        <f>'Chart of Accounts'!B34</f>
        <v>Insurance - Liability</v>
      </c>
      <c r="C217" s="8"/>
      <c r="D217" s="171"/>
      <c r="E217" s="172"/>
      <c r="F217" s="175"/>
      <c r="G217" s="39"/>
    </row>
    <row r="218" spans="1:7" s="40" customFormat="1">
      <c r="A218" s="111"/>
      <c r="B218" s="86" t="s">
        <v>14</v>
      </c>
      <c r="C218" s="27"/>
      <c r="D218" s="176"/>
      <c r="E218" s="177"/>
      <c r="F218" s="178">
        <f>F213</f>
        <v>0</v>
      </c>
      <c r="G218" s="39"/>
    </row>
    <row r="219" spans="1:7" s="40" customFormat="1">
      <c r="A219" s="208"/>
      <c r="B219" s="203"/>
      <c r="C219" s="199"/>
      <c r="D219" s="200"/>
      <c r="E219" s="204"/>
      <c r="F219" s="167">
        <f>E219-D219+F218</f>
        <v>0</v>
      </c>
      <c r="G219" s="39"/>
    </row>
    <row r="220" spans="1:7" s="40" customFormat="1">
      <c r="A220" s="208"/>
      <c r="B220" s="203"/>
      <c r="C220" s="199"/>
      <c r="D220" s="200"/>
      <c r="E220" s="204"/>
      <c r="F220" s="167">
        <f>E220-D220+F219</f>
        <v>0</v>
      </c>
      <c r="G220" s="39"/>
    </row>
    <row r="221" spans="1:7" s="40" customFormat="1">
      <c r="A221" s="208"/>
      <c r="B221" s="203"/>
      <c r="C221" s="199"/>
      <c r="D221" s="200"/>
      <c r="E221" s="201"/>
      <c r="F221" s="167">
        <f>E221-D221+F220</f>
        <v>0</v>
      </c>
      <c r="G221" s="39"/>
    </row>
    <row r="222" spans="1:7" s="40" customFormat="1">
      <c r="A222" s="208"/>
      <c r="B222" s="203"/>
      <c r="C222" s="199"/>
      <c r="D222" s="200"/>
      <c r="E222" s="201"/>
      <c r="F222" s="167">
        <f>E222-D222+F221</f>
        <v>0</v>
      </c>
      <c r="G222" s="39"/>
    </row>
    <row r="223" spans="1:7" s="40" customFormat="1">
      <c r="A223" s="112"/>
      <c r="B223" s="36" t="s">
        <v>15</v>
      </c>
      <c r="C223" s="37"/>
      <c r="D223" s="168">
        <f>SUM(D219:D222)</f>
        <v>0</v>
      </c>
      <c r="E223" s="169">
        <f>SUM(E219:E222)</f>
        <v>0</v>
      </c>
      <c r="F223" s="167"/>
      <c r="G223" s="39"/>
    </row>
    <row r="224" spans="1:7" s="40" customFormat="1" ht="15.75">
      <c r="A224" s="87"/>
      <c r="B224" s="38"/>
      <c r="C224" s="32"/>
      <c r="D224" s="171"/>
      <c r="E224" s="172"/>
      <c r="F224" s="172"/>
      <c r="G224" s="39"/>
    </row>
    <row r="225" spans="1:7" s="40" customFormat="1" ht="15.75">
      <c r="A225" s="87"/>
      <c r="B225" s="38"/>
      <c r="C225" s="32"/>
      <c r="D225" s="171"/>
      <c r="E225" s="172"/>
      <c r="F225" s="172"/>
      <c r="G225" s="39"/>
    </row>
    <row r="226" spans="1:7" s="40" customFormat="1" ht="15.75">
      <c r="A226" s="110">
        <f>'Chart of Accounts'!A35</f>
        <v>2024</v>
      </c>
      <c r="B226" s="110" t="str">
        <f>'Chart of Accounts'!B35</f>
        <v>Use Agreement (Utilities &amp; Maint. Reserve)</v>
      </c>
      <c r="C226" s="8"/>
      <c r="D226" s="171"/>
      <c r="E226" s="172"/>
      <c r="F226" s="175"/>
      <c r="G226" s="39"/>
    </row>
    <row r="227" spans="1:7" s="40" customFormat="1">
      <c r="A227" s="111"/>
      <c r="B227" s="86" t="s">
        <v>14</v>
      </c>
      <c r="C227" s="27"/>
      <c r="D227" s="176"/>
      <c r="E227" s="177"/>
      <c r="F227" s="178">
        <f>F222</f>
        <v>0</v>
      </c>
      <c r="G227" s="39"/>
    </row>
    <row r="228" spans="1:7" s="40" customFormat="1">
      <c r="A228" s="208"/>
      <c r="B228" s="203"/>
      <c r="C228" s="199"/>
      <c r="D228" s="200"/>
      <c r="E228" s="204"/>
      <c r="F228" s="167">
        <f>E228-D228+F227</f>
        <v>0</v>
      </c>
      <c r="G228" s="39"/>
    </row>
    <row r="229" spans="1:7" s="40" customFormat="1">
      <c r="A229" s="208"/>
      <c r="B229" s="203"/>
      <c r="C229" s="199"/>
      <c r="D229" s="200"/>
      <c r="E229" s="204"/>
      <c r="F229" s="167">
        <f>E229-D229+F228</f>
        <v>0</v>
      </c>
      <c r="G229" s="39"/>
    </row>
    <row r="230" spans="1:7" s="40" customFormat="1">
      <c r="A230" s="208"/>
      <c r="B230" s="203"/>
      <c r="C230" s="199"/>
      <c r="D230" s="200"/>
      <c r="E230" s="201"/>
      <c r="F230" s="167">
        <f>E230-D230+F229</f>
        <v>0</v>
      </c>
      <c r="G230" s="39"/>
    </row>
    <row r="231" spans="1:7" s="40" customFormat="1">
      <c r="A231" s="208"/>
      <c r="B231" s="203"/>
      <c r="C231" s="199"/>
      <c r="D231" s="200"/>
      <c r="E231" s="201"/>
      <c r="F231" s="167">
        <f>E231-D231+F230</f>
        <v>0</v>
      </c>
      <c r="G231" s="39"/>
    </row>
    <row r="232" spans="1:7" s="40" customFormat="1">
      <c r="A232" s="112"/>
      <c r="B232" s="36" t="s">
        <v>15</v>
      </c>
      <c r="C232" s="37"/>
      <c r="D232" s="168">
        <f>SUM(D228:D231)</f>
        <v>0</v>
      </c>
      <c r="E232" s="169">
        <f>SUM(E228:E231)</f>
        <v>0</v>
      </c>
      <c r="F232" s="167"/>
      <c r="G232" s="39"/>
    </row>
    <row r="233" spans="1:7" s="40" customFormat="1" ht="15.75">
      <c r="A233" s="87"/>
      <c r="B233" s="38"/>
      <c r="C233" s="32"/>
      <c r="D233" s="171"/>
      <c r="E233" s="172"/>
      <c r="F233" s="172"/>
      <c r="G233" s="39"/>
    </row>
    <row r="234" spans="1:7" s="40" customFormat="1" ht="15.75">
      <c r="A234" s="87"/>
      <c r="B234" s="38"/>
      <c r="C234" s="32"/>
      <c r="D234" s="171"/>
      <c r="E234" s="172"/>
      <c r="F234" s="172"/>
      <c r="G234" s="39"/>
    </row>
    <row r="235" spans="1:7" s="40" customFormat="1" ht="15.75">
      <c r="A235" s="110">
        <f>'Chart of Accounts'!A36</f>
        <v>2025</v>
      </c>
      <c r="B235" s="110" t="str">
        <f>'Chart of Accounts'!B36</f>
        <v>Landscape</v>
      </c>
      <c r="C235" s="8"/>
      <c r="D235" s="171"/>
      <c r="E235" s="172"/>
      <c r="F235" s="175"/>
      <c r="G235" s="39"/>
    </row>
    <row r="236" spans="1:7" s="40" customFormat="1">
      <c r="A236" s="111"/>
      <c r="B236" s="86" t="s">
        <v>14</v>
      </c>
      <c r="C236" s="27"/>
      <c r="D236" s="176"/>
      <c r="E236" s="177"/>
      <c r="F236" s="178">
        <f>F231</f>
        <v>0</v>
      </c>
      <c r="G236" s="39"/>
    </row>
    <row r="237" spans="1:7" s="40" customFormat="1">
      <c r="A237" s="208"/>
      <c r="B237" s="203"/>
      <c r="C237" s="199"/>
      <c r="D237" s="200"/>
      <c r="E237" s="204"/>
      <c r="F237" s="167">
        <f>E237-D237+F236</f>
        <v>0</v>
      </c>
      <c r="G237" s="39"/>
    </row>
    <row r="238" spans="1:7" s="40" customFormat="1">
      <c r="A238" s="208"/>
      <c r="B238" s="203"/>
      <c r="C238" s="199"/>
      <c r="D238" s="200"/>
      <c r="E238" s="204"/>
      <c r="F238" s="167">
        <f>E238-D238+F237</f>
        <v>0</v>
      </c>
      <c r="G238" s="39"/>
    </row>
    <row r="239" spans="1:7" s="40" customFormat="1">
      <c r="A239" s="208"/>
      <c r="B239" s="203"/>
      <c r="C239" s="199"/>
      <c r="D239" s="200"/>
      <c r="E239" s="201"/>
      <c r="F239" s="167">
        <f>E239-D239+F238</f>
        <v>0</v>
      </c>
      <c r="G239" s="39"/>
    </row>
    <row r="240" spans="1:7" s="40" customFormat="1">
      <c r="A240" s="208"/>
      <c r="B240" s="203"/>
      <c r="C240" s="199"/>
      <c r="D240" s="200"/>
      <c r="E240" s="201"/>
      <c r="F240" s="167">
        <f>E240-D240+F239</f>
        <v>0</v>
      </c>
      <c r="G240" s="39"/>
    </row>
    <row r="241" spans="1:7" s="40" customFormat="1">
      <c r="A241" s="112"/>
      <c r="B241" s="36" t="s">
        <v>15</v>
      </c>
      <c r="C241" s="37"/>
      <c r="D241" s="168">
        <f>SUM(D237:D240)</f>
        <v>0</v>
      </c>
      <c r="E241" s="169">
        <f>SUM(E237:E240)</f>
        <v>0</v>
      </c>
      <c r="F241" s="167"/>
      <c r="G241" s="39"/>
    </row>
    <row r="242" spans="1:7" s="40" customFormat="1" ht="15.75">
      <c r="A242" s="87"/>
      <c r="B242" s="38"/>
      <c r="C242" s="32"/>
      <c r="D242" s="171"/>
      <c r="E242" s="172"/>
      <c r="F242" s="172"/>
      <c r="G242" s="39"/>
    </row>
    <row r="243" spans="1:7" s="40" customFormat="1" ht="15.75">
      <c r="A243" s="87"/>
      <c r="B243" s="38"/>
      <c r="C243" s="32"/>
      <c r="D243" s="171"/>
      <c r="E243" s="172"/>
      <c r="F243" s="172"/>
      <c r="G243" s="39"/>
    </row>
    <row r="244" spans="1:7" s="40" customFormat="1" ht="15.75">
      <c r="A244" s="110">
        <f>'Chart of Accounts'!A37</f>
        <v>2026</v>
      </c>
      <c r="B244" s="110" t="str">
        <f>'Chart of Accounts'!B37</f>
        <v>A/C Maintenance</v>
      </c>
      <c r="C244" s="8"/>
      <c r="D244" s="171"/>
      <c r="E244" s="172"/>
      <c r="F244" s="175"/>
      <c r="G244" s="39"/>
    </row>
    <row r="245" spans="1:7" s="40" customFormat="1">
      <c r="A245" s="111"/>
      <c r="B245" s="86" t="s">
        <v>14</v>
      </c>
      <c r="C245" s="27"/>
      <c r="D245" s="176"/>
      <c r="E245" s="177"/>
      <c r="F245" s="178">
        <f>F240</f>
        <v>0</v>
      </c>
      <c r="G245" s="39"/>
    </row>
    <row r="246" spans="1:7" s="40" customFormat="1">
      <c r="A246" s="208"/>
      <c r="B246" s="203"/>
      <c r="C246" s="199"/>
      <c r="D246" s="200"/>
      <c r="E246" s="204"/>
      <c r="F246" s="167">
        <f>E246-D246+F245</f>
        <v>0</v>
      </c>
      <c r="G246" s="39"/>
    </row>
    <row r="247" spans="1:7" s="40" customFormat="1">
      <c r="A247" s="208"/>
      <c r="B247" s="203"/>
      <c r="C247" s="199"/>
      <c r="D247" s="200"/>
      <c r="E247" s="204"/>
      <c r="F247" s="167">
        <f>E247-D247+F246</f>
        <v>0</v>
      </c>
      <c r="G247" s="39"/>
    </row>
    <row r="248" spans="1:7" s="40" customFormat="1">
      <c r="A248" s="208"/>
      <c r="B248" s="203"/>
      <c r="C248" s="199"/>
      <c r="D248" s="200"/>
      <c r="E248" s="201"/>
      <c r="F248" s="167">
        <f>E248-D248+F247</f>
        <v>0</v>
      </c>
      <c r="G248" s="39"/>
    </row>
    <row r="249" spans="1:7" s="40" customFormat="1">
      <c r="A249" s="208"/>
      <c r="B249" s="203"/>
      <c r="C249" s="199"/>
      <c r="D249" s="200"/>
      <c r="E249" s="201"/>
      <c r="F249" s="167">
        <f>E249-D249+F248</f>
        <v>0</v>
      </c>
      <c r="G249" s="39"/>
    </row>
    <row r="250" spans="1:7" s="40" customFormat="1">
      <c r="A250" s="112"/>
      <c r="B250" s="36" t="s">
        <v>15</v>
      </c>
      <c r="C250" s="37"/>
      <c r="D250" s="168">
        <f>SUM(D246:D249)</f>
        <v>0</v>
      </c>
      <c r="E250" s="169">
        <f>SUM(E246:E249)</f>
        <v>0</v>
      </c>
      <c r="F250" s="167"/>
      <c r="G250" s="39"/>
    </row>
    <row r="251" spans="1:7" s="40" customFormat="1" ht="15.75">
      <c r="A251" s="87"/>
      <c r="B251" s="38"/>
      <c r="C251" s="32"/>
      <c r="D251" s="171"/>
      <c r="E251" s="172"/>
      <c r="F251" s="172"/>
      <c r="G251" s="39"/>
    </row>
    <row r="252" spans="1:7" s="40" customFormat="1" ht="15.75">
      <c r="A252" s="87"/>
      <c r="B252" s="38"/>
      <c r="C252" s="32"/>
      <c r="D252" s="171"/>
      <c r="E252" s="172"/>
      <c r="F252" s="172"/>
      <c r="G252" s="39"/>
    </row>
    <row r="253" spans="1:7" s="40" customFormat="1" ht="15.75">
      <c r="A253" s="110">
        <f>'Chart of Accounts'!A38</f>
        <v>2027</v>
      </c>
      <c r="B253" s="110" t="str">
        <f>'Chart of Accounts'!B38</f>
        <v>PLayground</v>
      </c>
      <c r="C253" s="8"/>
      <c r="D253" s="171"/>
      <c r="E253" s="172"/>
      <c r="F253" s="175"/>
      <c r="G253" s="39"/>
    </row>
    <row r="254" spans="1:7" s="40" customFormat="1">
      <c r="A254" s="111"/>
      <c r="B254" s="86" t="s">
        <v>14</v>
      </c>
      <c r="C254" s="27"/>
      <c r="D254" s="176"/>
      <c r="E254" s="177"/>
      <c r="F254" s="178">
        <f>F249</f>
        <v>0</v>
      </c>
      <c r="G254" s="39"/>
    </row>
    <row r="255" spans="1:7" s="40" customFormat="1">
      <c r="A255" s="208"/>
      <c r="B255" s="203"/>
      <c r="C255" s="199"/>
      <c r="D255" s="200"/>
      <c r="E255" s="204"/>
      <c r="F255" s="167">
        <f>E255-D255+F254</f>
        <v>0</v>
      </c>
      <c r="G255" s="39"/>
    </row>
    <row r="256" spans="1:7" s="40" customFormat="1">
      <c r="A256" s="208"/>
      <c r="B256" s="203"/>
      <c r="C256" s="199"/>
      <c r="D256" s="200"/>
      <c r="E256" s="204"/>
      <c r="F256" s="167">
        <f>E256-D256+F255</f>
        <v>0</v>
      </c>
      <c r="G256" s="39"/>
    </row>
    <row r="257" spans="1:7" s="40" customFormat="1">
      <c r="A257" s="208"/>
      <c r="B257" s="203"/>
      <c r="C257" s="199"/>
      <c r="D257" s="200"/>
      <c r="E257" s="201"/>
      <c r="F257" s="167">
        <f>E257-D257+F256</f>
        <v>0</v>
      </c>
      <c r="G257" s="39"/>
    </row>
    <row r="258" spans="1:7" s="40" customFormat="1">
      <c r="A258" s="208"/>
      <c r="B258" s="203"/>
      <c r="C258" s="199"/>
      <c r="D258" s="200"/>
      <c r="E258" s="201"/>
      <c r="F258" s="167">
        <f>E258-D258+F257</f>
        <v>0</v>
      </c>
      <c r="G258" s="39"/>
    </row>
    <row r="259" spans="1:7" s="40" customFormat="1">
      <c r="A259" s="112"/>
      <c r="B259" s="36" t="s">
        <v>15</v>
      </c>
      <c r="C259" s="37"/>
      <c r="D259" s="168">
        <f>SUM(D255:D258)</f>
        <v>0</v>
      </c>
      <c r="E259" s="169">
        <f>SUM(E255:E258)</f>
        <v>0</v>
      </c>
      <c r="F259" s="167"/>
      <c r="G259" s="39"/>
    </row>
    <row r="260" spans="1:7" s="40" customFormat="1" ht="15.75">
      <c r="A260" s="87"/>
      <c r="B260" s="38"/>
      <c r="C260" s="32"/>
      <c r="D260" s="171"/>
      <c r="E260" s="172"/>
      <c r="F260" s="172"/>
      <c r="G260" s="39"/>
    </row>
    <row r="261" spans="1:7" s="40" customFormat="1" ht="15.75">
      <c r="A261" s="87"/>
      <c r="B261" s="38"/>
      <c r="C261" s="32"/>
      <c r="D261" s="171"/>
      <c r="E261" s="172"/>
      <c r="F261" s="172"/>
      <c r="G261" s="39"/>
    </row>
    <row r="262" spans="1:7" s="40" customFormat="1" ht="15.75">
      <c r="A262" s="113">
        <f>'Chart of Accounts'!A40</f>
        <v>2031</v>
      </c>
      <c r="B262" s="113" t="str">
        <f>'Chart of Accounts'!B40</f>
        <v>Food &amp; Entertainment</v>
      </c>
      <c r="C262" s="8"/>
      <c r="D262" s="171"/>
      <c r="E262" s="172"/>
      <c r="F262" s="175"/>
      <c r="G262" s="39"/>
    </row>
    <row r="263" spans="1:7" s="40" customFormat="1">
      <c r="A263" s="114"/>
      <c r="B263" s="86" t="s">
        <v>14</v>
      </c>
      <c r="C263" s="27"/>
      <c r="D263" s="176"/>
      <c r="E263" s="177"/>
      <c r="F263" s="178">
        <f>F258</f>
        <v>0</v>
      </c>
      <c r="G263" s="39"/>
    </row>
    <row r="264" spans="1:7" s="40" customFormat="1">
      <c r="A264" s="209"/>
      <c r="B264" s="203"/>
      <c r="C264" s="199"/>
      <c r="D264" s="200"/>
      <c r="E264" s="204"/>
      <c r="F264" s="167">
        <f>E264-D264+F263</f>
        <v>0</v>
      </c>
      <c r="G264" s="39"/>
    </row>
    <row r="265" spans="1:7" s="40" customFormat="1">
      <c r="A265" s="209"/>
      <c r="B265" s="203"/>
      <c r="C265" s="199"/>
      <c r="D265" s="200"/>
      <c r="E265" s="204"/>
      <c r="F265" s="167">
        <f>E265-D265+F264</f>
        <v>0</v>
      </c>
      <c r="G265" s="39"/>
    </row>
    <row r="266" spans="1:7" s="40" customFormat="1">
      <c r="A266" s="209"/>
      <c r="B266" s="203"/>
      <c r="C266" s="199"/>
      <c r="D266" s="200"/>
      <c r="E266" s="201"/>
      <c r="F266" s="167">
        <f>E266-D266+F265</f>
        <v>0</v>
      </c>
      <c r="G266" s="39"/>
    </row>
    <row r="267" spans="1:7" s="40" customFormat="1">
      <c r="A267" s="209"/>
      <c r="B267" s="203"/>
      <c r="C267" s="199"/>
      <c r="D267" s="200"/>
      <c r="E267" s="201"/>
      <c r="F267" s="167">
        <f>E267-D267+F266</f>
        <v>0</v>
      </c>
      <c r="G267" s="39"/>
    </row>
    <row r="268" spans="1:7" s="40" customFormat="1">
      <c r="A268" s="115"/>
      <c r="B268" s="36" t="s">
        <v>15</v>
      </c>
      <c r="C268" s="37"/>
      <c r="D268" s="168">
        <f>SUM(D264:D267)</f>
        <v>0</v>
      </c>
      <c r="E268" s="169">
        <f>SUM(E264:E267)</f>
        <v>0</v>
      </c>
      <c r="F268" s="167"/>
      <c r="G268" s="39"/>
    </row>
    <row r="269" spans="1:7" s="40" customFormat="1" ht="15.75">
      <c r="A269" s="87"/>
      <c r="B269" s="38"/>
      <c r="C269" s="32"/>
      <c r="D269" s="171"/>
      <c r="E269" s="172"/>
      <c r="F269" s="172"/>
      <c r="G269" s="39"/>
    </row>
    <row r="270" spans="1:7" s="40" customFormat="1" ht="15.75">
      <c r="A270" s="87"/>
      <c r="B270" s="38"/>
      <c r="C270" s="32"/>
      <c r="D270" s="171"/>
      <c r="E270" s="172"/>
      <c r="F270" s="172"/>
      <c r="G270" s="39"/>
    </row>
    <row r="271" spans="1:7" s="40" customFormat="1" ht="15.75">
      <c r="A271" s="113">
        <f>'Chart of Accounts'!A41</f>
        <v>2032</v>
      </c>
      <c r="B271" s="113" t="str">
        <f>'Chart of Accounts'!B41</f>
        <v>Soft Goods</v>
      </c>
      <c r="C271" s="8"/>
      <c r="D271" s="171"/>
      <c r="E271" s="172"/>
      <c r="F271" s="175"/>
      <c r="G271" s="39"/>
    </row>
    <row r="272" spans="1:7" s="40" customFormat="1">
      <c r="A272" s="114"/>
      <c r="B272" s="86" t="s">
        <v>14</v>
      </c>
      <c r="C272" s="27"/>
      <c r="D272" s="176"/>
      <c r="E272" s="177"/>
      <c r="F272" s="178">
        <f>F267</f>
        <v>0</v>
      </c>
      <c r="G272" s="39"/>
    </row>
    <row r="273" spans="1:7" s="40" customFormat="1">
      <c r="A273" s="209"/>
      <c r="B273" s="203"/>
      <c r="C273" s="199"/>
      <c r="D273" s="200"/>
      <c r="E273" s="204"/>
      <c r="F273" s="167">
        <f>E273-D273+F272</f>
        <v>0</v>
      </c>
      <c r="G273" s="39"/>
    </row>
    <row r="274" spans="1:7" s="40" customFormat="1">
      <c r="A274" s="209"/>
      <c r="B274" s="203"/>
      <c r="C274" s="199"/>
      <c r="D274" s="200"/>
      <c r="E274" s="204"/>
      <c r="F274" s="167">
        <f>E274-D274+F273</f>
        <v>0</v>
      </c>
      <c r="G274" s="39"/>
    </row>
    <row r="275" spans="1:7" s="40" customFormat="1">
      <c r="A275" s="209"/>
      <c r="B275" s="203"/>
      <c r="C275" s="199"/>
      <c r="D275" s="200"/>
      <c r="E275" s="201"/>
      <c r="F275" s="167">
        <f>E275-D275+F274</f>
        <v>0</v>
      </c>
      <c r="G275" s="39"/>
    </row>
    <row r="276" spans="1:7" s="40" customFormat="1">
      <c r="A276" s="209"/>
      <c r="B276" s="203"/>
      <c r="C276" s="199"/>
      <c r="D276" s="200"/>
      <c r="E276" s="201"/>
      <c r="F276" s="167">
        <f>E276-D276+F275</f>
        <v>0</v>
      </c>
      <c r="G276" s="39"/>
    </row>
    <row r="277" spans="1:7" s="40" customFormat="1">
      <c r="A277" s="115"/>
      <c r="B277" s="36" t="s">
        <v>15</v>
      </c>
      <c r="C277" s="37"/>
      <c r="D277" s="168">
        <f>SUM(D273:D276)</f>
        <v>0</v>
      </c>
      <c r="E277" s="169">
        <f>SUM(E273:E276)</f>
        <v>0</v>
      </c>
      <c r="F277" s="167"/>
      <c r="G277" s="39"/>
    </row>
    <row r="278" spans="1:7" s="40" customFormat="1" ht="15.75">
      <c r="A278" s="87"/>
      <c r="B278" s="38"/>
      <c r="C278" s="32"/>
      <c r="D278" s="171"/>
      <c r="E278" s="172"/>
      <c r="F278" s="172"/>
      <c r="G278" s="39"/>
    </row>
    <row r="279" spans="1:7" s="40" customFormat="1" ht="15.75">
      <c r="A279" s="87"/>
      <c r="B279" s="38"/>
      <c r="C279" s="32"/>
      <c r="D279" s="171"/>
      <c r="E279" s="172"/>
      <c r="F279" s="172"/>
      <c r="G279" s="39"/>
    </row>
    <row r="280" spans="1:7" s="40" customFormat="1" ht="15.75">
      <c r="A280" s="116">
        <f>'Chart of Accounts'!A43</f>
        <v>2041</v>
      </c>
      <c r="B280" s="116" t="str">
        <f>'Chart of Accounts'!B43</f>
        <v>Van Insurance</v>
      </c>
      <c r="C280" s="8"/>
      <c r="D280" s="171"/>
      <c r="E280" s="172"/>
      <c r="F280" s="175"/>
      <c r="G280" s="39"/>
    </row>
    <row r="281" spans="1:7" s="40" customFormat="1">
      <c r="A281" s="117"/>
      <c r="B281" s="86" t="s">
        <v>14</v>
      </c>
      <c r="C281" s="27"/>
      <c r="D281" s="176"/>
      <c r="E281" s="177"/>
      <c r="F281" s="178">
        <f>F276</f>
        <v>0</v>
      </c>
      <c r="G281" s="39"/>
    </row>
    <row r="282" spans="1:7" s="40" customFormat="1">
      <c r="A282" s="210"/>
      <c r="B282" s="203"/>
      <c r="C282" s="199"/>
      <c r="D282" s="200"/>
      <c r="E282" s="204"/>
      <c r="F282" s="167">
        <f>E282-D282+F281</f>
        <v>0</v>
      </c>
      <c r="G282" s="39"/>
    </row>
    <row r="283" spans="1:7" s="40" customFormat="1">
      <c r="A283" s="210"/>
      <c r="B283" s="203"/>
      <c r="C283" s="199"/>
      <c r="D283" s="200"/>
      <c r="E283" s="204"/>
      <c r="F283" s="167">
        <f>E283-D283+F282</f>
        <v>0</v>
      </c>
      <c r="G283" s="39"/>
    </row>
    <row r="284" spans="1:7" s="40" customFormat="1">
      <c r="A284" s="210"/>
      <c r="B284" s="203"/>
      <c r="C284" s="199"/>
      <c r="D284" s="200"/>
      <c r="E284" s="201"/>
      <c r="F284" s="167">
        <f>E284-D284+F283</f>
        <v>0</v>
      </c>
      <c r="G284" s="39"/>
    </row>
    <row r="285" spans="1:7" s="40" customFormat="1">
      <c r="A285" s="210"/>
      <c r="B285" s="203"/>
      <c r="C285" s="199"/>
      <c r="D285" s="200"/>
      <c r="E285" s="201"/>
      <c r="F285" s="167">
        <f>E285-D285+F284</f>
        <v>0</v>
      </c>
      <c r="G285" s="39"/>
    </row>
    <row r="286" spans="1:7" s="40" customFormat="1">
      <c r="A286" s="118"/>
      <c r="B286" s="36" t="s">
        <v>15</v>
      </c>
      <c r="C286" s="37"/>
      <c r="D286" s="168">
        <f>SUM(D282:D285)</f>
        <v>0</v>
      </c>
      <c r="E286" s="169">
        <f>SUM(E282:E285)</f>
        <v>0</v>
      </c>
      <c r="F286" s="167"/>
      <c r="G286" s="39"/>
    </row>
    <row r="287" spans="1:7" s="40" customFormat="1" ht="15.75">
      <c r="A287" s="87"/>
      <c r="B287" s="38"/>
      <c r="C287" s="32"/>
      <c r="D287" s="171"/>
      <c r="E287" s="172"/>
      <c r="F287" s="172"/>
      <c r="G287" s="39"/>
    </row>
    <row r="288" spans="1:7" s="40" customFormat="1" ht="15.75">
      <c r="A288" s="87"/>
      <c r="B288" s="38"/>
      <c r="C288" s="32"/>
      <c r="D288" s="171"/>
      <c r="E288" s="172"/>
      <c r="F288" s="172"/>
      <c r="G288" s="39"/>
    </row>
    <row r="289" spans="1:7" s="40" customFormat="1" ht="15.75">
      <c r="A289" s="116">
        <f>'Chart of Accounts'!A44</f>
        <v>2042</v>
      </c>
      <c r="B289" s="116" t="str">
        <f>'Chart of Accounts'!B44</f>
        <v>Van Maintenance</v>
      </c>
      <c r="C289" s="8"/>
      <c r="D289" s="171"/>
      <c r="E289" s="172"/>
      <c r="F289" s="175"/>
      <c r="G289" s="39"/>
    </row>
    <row r="290" spans="1:7" s="40" customFormat="1">
      <c r="A290" s="117"/>
      <c r="B290" s="86" t="s">
        <v>14</v>
      </c>
      <c r="C290" s="27"/>
      <c r="D290" s="176"/>
      <c r="E290" s="177"/>
      <c r="F290" s="178">
        <f>F285</f>
        <v>0</v>
      </c>
      <c r="G290" s="39"/>
    </row>
    <row r="291" spans="1:7" s="40" customFormat="1">
      <c r="A291" s="210"/>
      <c r="B291" s="203"/>
      <c r="C291" s="199"/>
      <c r="D291" s="200"/>
      <c r="E291" s="204"/>
      <c r="F291" s="167">
        <f>E291-D291+F290</f>
        <v>0</v>
      </c>
      <c r="G291" s="39"/>
    </row>
    <row r="292" spans="1:7" s="40" customFormat="1">
      <c r="A292" s="210"/>
      <c r="B292" s="203"/>
      <c r="C292" s="199"/>
      <c r="D292" s="200"/>
      <c r="E292" s="204"/>
      <c r="F292" s="167">
        <f>E292-D292+F291</f>
        <v>0</v>
      </c>
      <c r="G292" s="39"/>
    </row>
    <row r="293" spans="1:7" s="40" customFormat="1">
      <c r="A293" s="210"/>
      <c r="B293" s="203"/>
      <c r="C293" s="199"/>
      <c r="D293" s="200"/>
      <c r="E293" s="201"/>
      <c r="F293" s="167">
        <f>E293-D293+F292</f>
        <v>0</v>
      </c>
      <c r="G293" s="39"/>
    </row>
    <row r="294" spans="1:7" s="40" customFormat="1">
      <c r="A294" s="210"/>
      <c r="B294" s="203"/>
      <c r="C294" s="199"/>
      <c r="D294" s="200"/>
      <c r="E294" s="201"/>
      <c r="F294" s="167">
        <f>E294-D294+F293</f>
        <v>0</v>
      </c>
      <c r="G294" s="39"/>
    </row>
    <row r="295" spans="1:7" s="40" customFormat="1">
      <c r="A295" s="118"/>
      <c r="B295" s="36" t="s">
        <v>15</v>
      </c>
      <c r="C295" s="37"/>
      <c r="D295" s="168">
        <f>SUM(D291:D294)</f>
        <v>0</v>
      </c>
      <c r="E295" s="169">
        <f>SUM(E291:E294)</f>
        <v>0</v>
      </c>
      <c r="F295" s="167"/>
      <c r="G295" s="39"/>
    </row>
    <row r="296" spans="1:7" s="40" customFormat="1" ht="15.75">
      <c r="A296" s="87"/>
      <c r="B296" s="38"/>
      <c r="C296" s="32"/>
      <c r="D296" s="171"/>
      <c r="E296" s="172"/>
      <c r="F296" s="172"/>
      <c r="G296" s="39"/>
    </row>
    <row r="297" spans="1:7" s="40" customFormat="1" ht="15.75">
      <c r="A297" s="87"/>
      <c r="B297" s="38"/>
      <c r="C297" s="32"/>
      <c r="D297" s="171"/>
      <c r="E297" s="172"/>
      <c r="F297" s="172"/>
      <c r="G297" s="39"/>
    </row>
    <row r="298" spans="1:7" s="40" customFormat="1" ht="15.75">
      <c r="A298" s="116">
        <f>'Chart of Accounts'!A45</f>
        <v>2043</v>
      </c>
      <c r="B298" s="116" t="str">
        <f>'Chart of Accounts'!B45</f>
        <v>Van Gasoline</v>
      </c>
      <c r="C298" s="8"/>
      <c r="D298" s="171"/>
      <c r="E298" s="172"/>
      <c r="F298" s="175"/>
      <c r="G298" s="39"/>
    </row>
    <row r="299" spans="1:7" s="40" customFormat="1">
      <c r="A299" s="117"/>
      <c r="B299" s="86" t="s">
        <v>14</v>
      </c>
      <c r="C299" s="27"/>
      <c r="D299" s="176"/>
      <c r="E299" s="177"/>
      <c r="F299" s="178">
        <f>F294</f>
        <v>0</v>
      </c>
      <c r="G299" s="39"/>
    </row>
    <row r="300" spans="1:7" s="40" customFormat="1">
      <c r="A300" s="210"/>
      <c r="B300" s="203"/>
      <c r="C300" s="199"/>
      <c r="D300" s="200"/>
      <c r="E300" s="204"/>
      <c r="F300" s="167">
        <f>E300-D300+F299</f>
        <v>0</v>
      </c>
      <c r="G300" s="39"/>
    </row>
    <row r="301" spans="1:7" s="40" customFormat="1">
      <c r="A301" s="210"/>
      <c r="B301" s="203"/>
      <c r="C301" s="199"/>
      <c r="D301" s="200"/>
      <c r="E301" s="204"/>
      <c r="F301" s="167">
        <f>E301-D301+F300</f>
        <v>0</v>
      </c>
      <c r="G301" s="39"/>
    </row>
    <row r="302" spans="1:7" s="40" customFormat="1">
      <c r="A302" s="210"/>
      <c r="B302" s="203"/>
      <c r="C302" s="199"/>
      <c r="D302" s="200"/>
      <c r="E302" s="201"/>
      <c r="F302" s="167">
        <f>E302-D302+F301</f>
        <v>0</v>
      </c>
      <c r="G302" s="39"/>
    </row>
    <row r="303" spans="1:7" s="40" customFormat="1">
      <c r="A303" s="210"/>
      <c r="B303" s="203"/>
      <c r="C303" s="199"/>
      <c r="D303" s="200"/>
      <c r="E303" s="201"/>
      <c r="F303" s="167">
        <f>E303-D303+F302</f>
        <v>0</v>
      </c>
      <c r="G303" s="39"/>
    </row>
    <row r="304" spans="1:7" s="40" customFormat="1">
      <c r="A304" s="118"/>
      <c r="B304" s="36" t="s">
        <v>15</v>
      </c>
      <c r="C304" s="37"/>
      <c r="D304" s="168">
        <f>SUM(D300:D303)</f>
        <v>0</v>
      </c>
      <c r="E304" s="169">
        <f>SUM(E300:E303)</f>
        <v>0</v>
      </c>
      <c r="F304" s="167"/>
      <c r="G304" s="39"/>
    </row>
    <row r="305" spans="1:7" s="40" customFormat="1">
      <c r="A305" s="33"/>
      <c r="B305" s="34"/>
      <c r="C305" s="8"/>
      <c r="D305" s="171"/>
      <c r="E305" s="172"/>
      <c r="F305" s="175"/>
      <c r="G305" s="39"/>
    </row>
    <row r="306" spans="1:7" s="40" customFormat="1">
      <c r="A306" s="33"/>
      <c r="B306" s="34"/>
      <c r="C306" s="8"/>
      <c r="D306" s="171"/>
      <c r="E306" s="172"/>
      <c r="F306" s="175"/>
      <c r="G306" s="39"/>
    </row>
    <row r="307" spans="1:7" s="40" customFormat="1" ht="15.75">
      <c r="A307" s="116">
        <f>'Chart of Accounts'!A46</f>
        <v>2044</v>
      </c>
      <c r="B307" s="116" t="str">
        <f>'Chart of Accounts'!B46</f>
        <v xml:space="preserve">Purchase of Vans </v>
      </c>
      <c r="C307" s="8"/>
      <c r="D307" s="171"/>
      <c r="E307" s="172"/>
      <c r="F307" s="175"/>
      <c r="G307" s="39"/>
    </row>
    <row r="308" spans="1:7" s="40" customFormat="1">
      <c r="A308" s="117"/>
      <c r="B308" s="86" t="s">
        <v>14</v>
      </c>
      <c r="C308" s="27"/>
      <c r="D308" s="176"/>
      <c r="E308" s="177"/>
      <c r="F308" s="178">
        <f>F303</f>
        <v>0</v>
      </c>
      <c r="G308" s="39"/>
    </row>
    <row r="309" spans="1:7" s="40" customFormat="1">
      <c r="A309" s="210"/>
      <c r="B309" s="203"/>
      <c r="C309" s="199"/>
      <c r="D309" s="200"/>
      <c r="E309" s="204"/>
      <c r="F309" s="167">
        <f>E309-D309+F308</f>
        <v>0</v>
      </c>
      <c r="G309" s="39"/>
    </row>
    <row r="310" spans="1:7" s="40" customFormat="1">
      <c r="A310" s="210"/>
      <c r="B310" s="203"/>
      <c r="C310" s="199"/>
      <c r="D310" s="200"/>
      <c r="E310" s="204"/>
      <c r="F310" s="167">
        <f>E310-D310+F309</f>
        <v>0</v>
      </c>
      <c r="G310" s="39"/>
    </row>
    <row r="311" spans="1:7" s="40" customFormat="1">
      <c r="A311" s="210"/>
      <c r="B311" s="203"/>
      <c r="C311" s="199"/>
      <c r="D311" s="200"/>
      <c r="E311" s="201"/>
      <c r="F311" s="167">
        <f>E311-D311+F310</f>
        <v>0</v>
      </c>
      <c r="G311" s="39"/>
    </row>
    <row r="312" spans="1:7" s="40" customFormat="1">
      <c r="A312" s="210"/>
      <c r="B312" s="203"/>
      <c r="C312" s="199"/>
      <c r="D312" s="200"/>
      <c r="E312" s="201"/>
      <c r="F312" s="167">
        <f>E312-D312+F311</f>
        <v>0</v>
      </c>
      <c r="G312" s="39"/>
    </row>
    <row r="313" spans="1:7" s="40" customFormat="1">
      <c r="A313" s="118"/>
      <c r="B313" s="36" t="s">
        <v>15</v>
      </c>
      <c r="C313" s="37"/>
      <c r="D313" s="168">
        <f>SUM(D309:D312)</f>
        <v>0</v>
      </c>
      <c r="E313" s="169">
        <f>SUM(E309:E312)</f>
        <v>0</v>
      </c>
      <c r="F313" s="167"/>
      <c r="G313" s="39"/>
    </row>
    <row r="314" spans="1:7" s="40" customFormat="1">
      <c r="A314" s="33"/>
      <c r="B314" s="34"/>
      <c r="C314" s="8"/>
      <c r="D314" s="171"/>
      <c r="E314" s="172"/>
      <c r="F314" s="175"/>
      <c r="G314" s="39"/>
    </row>
    <row r="315" spans="1:7" s="40" customFormat="1">
      <c r="A315" s="33"/>
      <c r="B315" s="34"/>
      <c r="C315" s="8"/>
      <c r="D315" s="171"/>
      <c r="E315" s="172"/>
      <c r="F315" s="175"/>
      <c r="G315" s="39"/>
    </row>
    <row r="316" spans="1:7" ht="18" customHeight="1">
      <c r="A316" s="120">
        <f>'Chart of Accounts'!A48</f>
        <v>2051</v>
      </c>
      <c r="B316" s="120" t="str">
        <f>'Chart of Accounts'!B48</f>
        <v>Support of Missionaries</v>
      </c>
      <c r="C316" s="8"/>
      <c r="D316" s="171"/>
      <c r="E316" s="172"/>
      <c r="F316" s="175"/>
    </row>
    <row r="317" spans="1:7" s="1" customFormat="1" ht="18" customHeight="1">
      <c r="A317" s="121"/>
      <c r="B317" s="86" t="s">
        <v>14</v>
      </c>
      <c r="C317" s="27"/>
      <c r="D317" s="176"/>
      <c r="E317" s="177"/>
      <c r="F317" s="178">
        <f>F312</f>
        <v>0</v>
      </c>
      <c r="G317" s="4"/>
    </row>
    <row r="318" spans="1:7" s="1" customFormat="1" ht="12.75" customHeight="1">
      <c r="A318" s="211"/>
      <c r="B318" s="203"/>
      <c r="C318" s="199"/>
      <c r="D318" s="200"/>
      <c r="E318" s="204"/>
      <c r="F318" s="167">
        <f>E318-D318+F317</f>
        <v>0</v>
      </c>
      <c r="G318" s="4"/>
    </row>
    <row r="319" spans="1:7" s="1" customFormat="1" ht="12.75" customHeight="1">
      <c r="A319" s="211"/>
      <c r="B319" s="203"/>
      <c r="C319" s="199"/>
      <c r="D319" s="200"/>
      <c r="E319" s="204"/>
      <c r="F319" s="167">
        <f>E319-D319+F318</f>
        <v>0</v>
      </c>
      <c r="G319" s="4"/>
    </row>
    <row r="320" spans="1:7">
      <c r="A320" s="211"/>
      <c r="B320" s="203"/>
      <c r="C320" s="199"/>
      <c r="D320" s="200"/>
      <c r="E320" s="201"/>
      <c r="F320" s="167">
        <f>E320-D320+F319</f>
        <v>0</v>
      </c>
    </row>
    <row r="321" spans="1:7">
      <c r="A321" s="211"/>
      <c r="B321" s="203"/>
      <c r="C321" s="199"/>
      <c r="D321" s="200"/>
      <c r="E321" s="201"/>
      <c r="F321" s="167">
        <f>E321-D321+F320</f>
        <v>0</v>
      </c>
    </row>
    <row r="322" spans="1:7" s="13" customFormat="1">
      <c r="A322" s="122"/>
      <c r="B322" s="36" t="s">
        <v>15</v>
      </c>
      <c r="C322" s="37"/>
      <c r="D322" s="168">
        <f>SUM(D318:D321)</f>
        <v>0</v>
      </c>
      <c r="E322" s="169">
        <f>SUM(E318:E321)</f>
        <v>0</v>
      </c>
      <c r="F322" s="167"/>
      <c r="G322" s="3"/>
    </row>
    <row r="323" spans="1:7" s="13" customFormat="1">
      <c r="A323" s="33"/>
      <c r="B323" s="34"/>
      <c r="C323" s="8"/>
      <c r="D323" s="171"/>
      <c r="E323" s="172"/>
      <c r="F323" s="175"/>
      <c r="G323" s="3"/>
    </row>
    <row r="324" spans="1:7" s="40" customFormat="1" ht="15.75">
      <c r="A324" s="33"/>
      <c r="B324" s="38"/>
      <c r="C324" s="32"/>
      <c r="D324" s="171"/>
      <c r="E324" s="172"/>
      <c r="F324" s="172"/>
      <c r="G324" s="39"/>
    </row>
    <row r="325" spans="1:7" ht="18" customHeight="1">
      <c r="A325" s="295">
        <f>'Chart of Accounts'!A50</f>
        <v>2061</v>
      </c>
      <c r="B325" s="295" t="str">
        <f>'Chart of Accounts'!B50</f>
        <v>Miscellaneous</v>
      </c>
      <c r="C325" s="8"/>
      <c r="D325" s="171"/>
      <c r="E325" s="172"/>
      <c r="F325" s="175"/>
    </row>
    <row r="326" spans="1:7" s="1" customFormat="1" ht="18" customHeight="1">
      <c r="A326" s="296"/>
      <c r="B326" s="86" t="s">
        <v>14</v>
      </c>
      <c r="C326" s="27"/>
      <c r="D326" s="176"/>
      <c r="E326" s="177"/>
      <c r="F326" s="178">
        <f>F321</f>
        <v>0</v>
      </c>
      <c r="G326" s="4"/>
    </row>
    <row r="327" spans="1:7" s="1" customFormat="1" ht="12.75" customHeight="1">
      <c r="A327" s="297"/>
      <c r="B327" s="203"/>
      <c r="C327" s="199"/>
      <c r="D327" s="200"/>
      <c r="E327" s="204"/>
      <c r="F327" s="167">
        <f>E327-D327+F326</f>
        <v>0</v>
      </c>
      <c r="G327" s="4"/>
    </row>
    <row r="328" spans="1:7" s="1" customFormat="1" ht="12.75" customHeight="1">
      <c r="A328" s="297"/>
      <c r="B328" s="203"/>
      <c r="C328" s="199"/>
      <c r="D328" s="200"/>
      <c r="E328" s="204"/>
      <c r="F328" s="167">
        <f>E328-D328+F327</f>
        <v>0</v>
      </c>
      <c r="G328" s="4"/>
    </row>
    <row r="329" spans="1:7" ht="12.75" customHeight="1">
      <c r="A329" s="297"/>
      <c r="B329" s="203"/>
      <c r="C329" s="199"/>
      <c r="D329" s="200"/>
      <c r="E329" s="201"/>
      <c r="F329" s="167">
        <f>E329-D329+F328</f>
        <v>0</v>
      </c>
    </row>
    <row r="330" spans="1:7" ht="12.75" customHeight="1">
      <c r="A330" s="297"/>
      <c r="B330" s="203"/>
      <c r="C330" s="199"/>
      <c r="D330" s="200"/>
      <c r="E330" s="201"/>
      <c r="F330" s="167">
        <f>E330-D330+F329</f>
        <v>0</v>
      </c>
    </row>
    <row r="331" spans="1:7" s="13" customFormat="1">
      <c r="A331" s="298"/>
      <c r="B331" s="36" t="s">
        <v>15</v>
      </c>
      <c r="C331" s="37"/>
      <c r="D331" s="168">
        <f>SUM(D327:D330)</f>
        <v>0</v>
      </c>
      <c r="E331" s="169">
        <f>SUM(E327:E330)</f>
        <v>0</v>
      </c>
      <c r="F331" s="167"/>
      <c r="G331" s="3"/>
    </row>
    <row r="332" spans="1:7" s="13" customFormat="1">
      <c r="A332" s="33"/>
      <c r="B332" s="34"/>
      <c r="C332" s="8"/>
      <c r="D332" s="171"/>
      <c r="E332" s="172"/>
      <c r="F332" s="175"/>
      <c r="G332" s="3"/>
    </row>
    <row r="333" spans="1:7" s="13" customFormat="1">
      <c r="A333" s="33"/>
      <c r="B333" s="34"/>
      <c r="C333" s="8"/>
      <c r="D333" s="171"/>
      <c r="E333" s="172"/>
      <c r="F333" s="175"/>
      <c r="G333" s="3"/>
    </row>
    <row r="334" spans="1:7" s="13" customFormat="1" ht="15.75">
      <c r="A334" s="295">
        <f>'Chart of Accounts'!A51</f>
        <v>2071</v>
      </c>
      <c r="B334" s="295" t="str">
        <f>'Chart of Accounts'!B51</f>
        <v>Unassigned</v>
      </c>
      <c r="C334" s="8"/>
      <c r="D334" s="171"/>
      <c r="E334" s="172"/>
      <c r="F334" s="175"/>
      <c r="G334" s="3"/>
    </row>
    <row r="335" spans="1:7" s="13" customFormat="1">
      <c r="A335" s="296"/>
      <c r="B335" s="86" t="s">
        <v>14</v>
      </c>
      <c r="C335" s="27"/>
      <c r="D335" s="176"/>
      <c r="E335" s="177"/>
      <c r="F335" s="178">
        <f>F330</f>
        <v>0</v>
      </c>
      <c r="G335" s="3"/>
    </row>
    <row r="336" spans="1:7" s="13" customFormat="1">
      <c r="A336" s="297"/>
      <c r="B336" s="203"/>
      <c r="C336" s="199"/>
      <c r="D336" s="200"/>
      <c r="E336" s="204"/>
      <c r="F336" s="167">
        <f>E336-D336+F335</f>
        <v>0</v>
      </c>
      <c r="G336" s="3"/>
    </row>
    <row r="337" spans="1:7" s="13" customFormat="1">
      <c r="A337" s="297"/>
      <c r="B337" s="203"/>
      <c r="C337" s="199"/>
      <c r="D337" s="200"/>
      <c r="E337" s="204"/>
      <c r="F337" s="167">
        <f>E337-D337+F336</f>
        <v>0</v>
      </c>
      <c r="G337" s="3"/>
    </row>
    <row r="338" spans="1:7" s="13" customFormat="1">
      <c r="A338" s="297"/>
      <c r="B338" s="203"/>
      <c r="C338" s="199"/>
      <c r="D338" s="200"/>
      <c r="E338" s="201"/>
      <c r="F338" s="167">
        <f>E338-D338+F337</f>
        <v>0</v>
      </c>
      <c r="G338" s="3"/>
    </row>
    <row r="339" spans="1:7" s="13" customFormat="1">
      <c r="A339" s="297"/>
      <c r="B339" s="203"/>
      <c r="C339" s="199"/>
      <c r="D339" s="200"/>
      <c r="E339" s="201"/>
      <c r="F339" s="167">
        <f>E339-D339+F338</f>
        <v>0</v>
      </c>
      <c r="G339" s="3"/>
    </row>
    <row r="340" spans="1:7" s="13" customFormat="1">
      <c r="A340" s="298"/>
      <c r="B340" s="36" t="s">
        <v>15</v>
      </c>
      <c r="C340" s="37"/>
      <c r="D340" s="168">
        <f>SUM(D336:D339)</f>
        <v>0</v>
      </c>
      <c r="E340" s="169">
        <f>SUM(E336:E339)</f>
        <v>0</v>
      </c>
      <c r="F340" s="167"/>
      <c r="G340" s="3"/>
    </row>
    <row r="341" spans="1:7" s="13" customFormat="1">
      <c r="A341" s="33"/>
      <c r="B341" s="34"/>
      <c r="C341" s="8"/>
      <c r="D341" s="171"/>
      <c r="E341" s="172"/>
      <c r="F341" s="175"/>
      <c r="G341" s="3"/>
    </row>
    <row r="342" spans="1:7">
      <c r="A342" s="90"/>
      <c r="B342" s="5"/>
      <c r="C342" s="8"/>
      <c r="D342" s="173"/>
      <c r="E342" s="174"/>
      <c r="F342" s="175"/>
    </row>
    <row r="343" spans="1:7" ht="15">
      <c r="A343" s="90"/>
      <c r="B343" s="44" t="s">
        <v>16</v>
      </c>
      <c r="C343" s="41"/>
      <c r="D343" s="179" t="s">
        <v>78</v>
      </c>
      <c r="E343" s="170" t="s">
        <v>79</v>
      </c>
      <c r="F343" s="180">
        <f>F10</f>
        <v>0</v>
      </c>
    </row>
    <row r="344" spans="1:7" s="1" customFormat="1" ht="18" customHeight="1">
      <c r="A344" s="91"/>
      <c r="B344" s="44" t="s">
        <v>80</v>
      </c>
      <c r="C344" s="43"/>
      <c r="D344" s="181">
        <f>D16+D25+D34+D43+D52+D61+D70+D79+D88+D97+D106+D115+D124+D133+D142+D151+D160+D169+D178+D187+D196+D205+D214+D223+D232+D241+D250+D259+D268+D277+D286+D295+D304+D313+D322+D331</f>
        <v>0</v>
      </c>
      <c r="E344" s="181">
        <f>E16+E25+E34+E43+E52+E61+E70+E79+E88+E97+E106+E115+E124+E133+E142+E151+E160+E169+E178+E187+E196+E205+E214+E223+E232+E241+E250+E259+E268+E277+E286+E295+E304+E313+E322+E331</f>
        <v>0</v>
      </c>
      <c r="F344" s="182"/>
      <c r="G344" s="4"/>
    </row>
    <row r="345" spans="1:7" s="1" customFormat="1" ht="17.25" customHeight="1">
      <c r="A345" s="91"/>
      <c r="B345" s="44"/>
      <c r="C345" s="43"/>
      <c r="D345" s="181"/>
      <c r="E345" s="180"/>
      <c r="F345" s="182"/>
      <c r="G345" s="4"/>
    </row>
    <row r="346" spans="1:7" s="1" customFormat="1" ht="17.25" customHeight="1">
      <c r="A346" s="91"/>
      <c r="B346" s="44" t="s">
        <v>17</v>
      </c>
      <c r="C346" s="43"/>
      <c r="D346" s="183"/>
      <c r="E346" s="166"/>
      <c r="F346" s="184">
        <f>F343-D344+E344</f>
        <v>0</v>
      </c>
      <c r="G346" s="4"/>
    </row>
    <row r="347" spans="1:7" s="1" customFormat="1" ht="17.25" customHeight="1">
      <c r="A347" s="2"/>
      <c r="B347" s="2"/>
      <c r="C347" s="4"/>
      <c r="D347" s="2"/>
      <c r="E347" s="2"/>
      <c r="F347" s="2"/>
      <c r="G347" s="4"/>
    </row>
    <row r="348" spans="1:7" s="1" customFormat="1" ht="17.25" customHeight="1">
      <c r="A348"/>
      <c r="B348"/>
      <c r="D348"/>
      <c r="E348" s="6"/>
      <c r="F348"/>
      <c r="G348" s="4"/>
    </row>
    <row r="349" spans="1:7" s="1" customFormat="1" ht="17.25" customHeight="1">
      <c r="A349"/>
      <c r="B349"/>
      <c r="D349"/>
      <c r="E349"/>
      <c r="F349" s="7"/>
      <c r="G349" s="4"/>
    </row>
    <row r="350" spans="1:7" s="1" customFormat="1" ht="17.25" customHeight="1">
      <c r="A350"/>
      <c r="B350"/>
      <c r="D350"/>
      <c r="E350"/>
      <c r="F350"/>
      <c r="G350" s="4"/>
    </row>
    <row r="351" spans="1:7" s="1" customFormat="1" ht="17.25" customHeight="1">
      <c r="G351" s="4"/>
    </row>
    <row r="352" spans="1:7" s="1" customFormat="1" ht="17.25" customHeight="1">
      <c r="G352" s="4"/>
    </row>
    <row r="353" spans="7:7" s="1" customFormat="1" ht="17.25" customHeight="1">
      <c r="G353" s="4"/>
    </row>
    <row r="354" spans="7:7" s="1" customFormat="1" ht="17.25" customHeight="1">
      <c r="G354" s="4"/>
    </row>
    <row r="355" spans="7:7" s="1" customFormat="1" ht="17.25" customHeight="1">
      <c r="G355" s="4"/>
    </row>
    <row r="356" spans="7:7" s="1" customFormat="1" ht="17.25" customHeight="1">
      <c r="G356" s="4"/>
    </row>
    <row r="357" spans="7:7" s="1" customFormat="1" ht="17.25" customHeight="1">
      <c r="G357" s="4"/>
    </row>
    <row r="358" spans="7:7" s="1" customFormat="1" ht="17.25" customHeight="1">
      <c r="G358" s="4"/>
    </row>
    <row r="359" spans="7:7" s="1" customFormat="1" ht="17.25" customHeight="1">
      <c r="G359" s="4"/>
    </row>
    <row r="360" spans="7:7" s="1" customFormat="1" ht="17.25" customHeight="1">
      <c r="G360" s="4"/>
    </row>
    <row r="361" spans="7:7" s="1" customFormat="1" ht="17.25" customHeight="1">
      <c r="G361" s="4"/>
    </row>
    <row r="362" spans="7:7" s="1" customFormat="1" ht="17.25" customHeight="1">
      <c r="G362" s="4"/>
    </row>
    <row r="363" spans="7:7" s="1" customFormat="1" ht="17.25" customHeight="1">
      <c r="G363" s="4"/>
    </row>
    <row r="364" spans="7:7" s="1" customFormat="1" ht="17.25" customHeight="1">
      <c r="G364" s="4"/>
    </row>
    <row r="365" spans="7:7" s="1" customFormat="1" ht="17.25" customHeight="1">
      <c r="G365" s="4"/>
    </row>
    <row r="366" spans="7:7" s="1" customFormat="1" ht="17.25" customHeight="1">
      <c r="G366" s="4"/>
    </row>
    <row r="367" spans="7:7" s="1" customFormat="1" ht="17.25" customHeight="1">
      <c r="G367" s="4"/>
    </row>
    <row r="368" spans="7:7" s="1" customFormat="1" ht="17.25" customHeight="1">
      <c r="G368" s="4"/>
    </row>
    <row r="369" spans="7:7" s="1" customFormat="1" ht="17.25" customHeight="1">
      <c r="G369" s="4"/>
    </row>
    <row r="370" spans="7:7" s="1" customFormat="1" ht="17.25" customHeight="1">
      <c r="G370" s="4"/>
    </row>
    <row r="371" spans="7:7" s="1" customFormat="1" ht="17.25" customHeight="1">
      <c r="G371" s="4"/>
    </row>
    <row r="372" spans="7:7" s="1" customFormat="1" ht="17.25" customHeight="1">
      <c r="G372" s="4"/>
    </row>
    <row r="373" spans="7:7" s="1" customFormat="1" ht="17.25" customHeight="1">
      <c r="G373" s="4"/>
    </row>
    <row r="374" spans="7:7" s="1" customFormat="1" ht="17.25" customHeight="1">
      <c r="G374" s="4"/>
    </row>
    <row r="375" spans="7:7" s="1" customFormat="1" ht="17.25" customHeight="1">
      <c r="G375" s="4"/>
    </row>
    <row r="376" spans="7:7" s="1" customFormat="1" ht="17.25" customHeight="1">
      <c r="G376" s="4"/>
    </row>
    <row r="377" spans="7:7" s="1" customFormat="1" ht="17.25" customHeight="1">
      <c r="G377" s="4"/>
    </row>
    <row r="378" spans="7:7" s="1" customFormat="1" ht="17.25" customHeight="1">
      <c r="G378" s="4"/>
    </row>
    <row r="379" spans="7:7" s="1" customFormat="1">
      <c r="G379" s="4"/>
    </row>
    <row r="380" spans="7:7" s="1" customFormat="1">
      <c r="G380" s="4"/>
    </row>
    <row r="381" spans="7:7" s="1" customFormat="1">
      <c r="G381" s="4"/>
    </row>
    <row r="382" spans="7:7" s="1" customFormat="1">
      <c r="G382" s="4"/>
    </row>
    <row r="383" spans="7:7" s="1" customFormat="1">
      <c r="G383" s="4"/>
    </row>
    <row r="384" spans="7:7" s="1" customFormat="1">
      <c r="G384" s="4"/>
    </row>
    <row r="385" spans="7:7" s="1" customFormat="1">
      <c r="G385" s="4"/>
    </row>
  </sheetData>
  <sheetProtection sheet="1" objects="1" scenarios="1"/>
  <mergeCells count="6">
    <mergeCell ref="D9:E9"/>
    <mergeCell ref="A1:F1"/>
    <mergeCell ref="A2:F2"/>
    <mergeCell ref="A3:F3"/>
    <mergeCell ref="A4:F4"/>
    <mergeCell ref="D5:E5"/>
  </mergeCells>
  <printOptions gridLines="1"/>
  <pageMargins left="0.75" right="0.75" top="1" bottom="0.5" header="0.5" footer="0.5"/>
  <pageSetup scale="42" fitToHeight="4" orientation="landscape" horizontalDpi="4294967293"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499984740745262"/>
    <pageSetUpPr fitToPage="1"/>
  </sheetPr>
  <dimension ref="A1:G60"/>
  <sheetViews>
    <sheetView zoomScaleNormal="100" workbookViewId="0">
      <selection activeCell="O16" sqref="O16"/>
    </sheetView>
  </sheetViews>
  <sheetFormatPr defaultRowHeight="12.75"/>
  <cols>
    <col min="1" max="1" width="4.42578125" customWidth="1"/>
    <col min="2" max="2" width="11.140625" customWidth="1"/>
    <col min="3" max="3" width="35.85546875" customWidth="1"/>
    <col min="4" max="4" width="3" customWidth="1"/>
    <col min="5" max="5" width="15.28515625" customWidth="1"/>
    <col min="6" max="6" width="3" customWidth="1"/>
    <col min="7" max="7" width="19.7109375" customWidth="1"/>
  </cols>
  <sheetData>
    <row r="1" spans="1:7">
      <c r="A1" s="72"/>
      <c r="B1" s="72"/>
      <c r="C1" s="72"/>
      <c r="D1" s="72"/>
      <c r="E1" s="72"/>
      <c r="F1" s="72"/>
      <c r="G1" s="72"/>
    </row>
    <row r="2" spans="1:7" ht="22.5">
      <c r="A2" s="304" t="str">
        <f>'Chart of Accounts'!A1:B1</f>
        <v>Name</v>
      </c>
      <c r="B2" s="304"/>
      <c r="C2" s="304"/>
      <c r="D2" s="304"/>
      <c r="E2" s="304"/>
      <c r="F2" s="304"/>
      <c r="G2" s="304"/>
    </row>
    <row r="3" spans="1:7" ht="20.25">
      <c r="A3" s="305" t="s">
        <v>23</v>
      </c>
      <c r="B3" s="305"/>
      <c r="C3" s="305"/>
      <c r="D3" s="305"/>
      <c r="E3" s="305"/>
      <c r="F3" s="305"/>
      <c r="G3" s="305"/>
    </row>
    <row r="4" spans="1:7" ht="18">
      <c r="A4" s="306" t="s">
        <v>92</v>
      </c>
      <c r="B4" s="306"/>
      <c r="C4" s="306"/>
      <c r="D4" s="306"/>
      <c r="E4" s="306"/>
      <c r="F4" s="306"/>
      <c r="G4" s="306"/>
    </row>
    <row r="5" spans="1:7" ht="13.5" thickBot="1">
      <c r="A5" s="72"/>
      <c r="B5" s="72"/>
      <c r="C5" s="72"/>
      <c r="D5" s="72"/>
      <c r="E5" s="72"/>
      <c r="F5" s="72"/>
      <c r="G5" s="72"/>
    </row>
    <row r="6" spans="1:7" ht="13.5" thickTop="1">
      <c r="A6" s="124"/>
      <c r="B6" s="125"/>
      <c r="C6" s="125"/>
      <c r="D6" s="125"/>
      <c r="E6" s="125"/>
      <c r="F6" s="125"/>
      <c r="G6" s="126"/>
    </row>
    <row r="7" spans="1:7" ht="13.5" thickBot="1">
      <c r="A7" s="127"/>
      <c r="B7" s="2"/>
      <c r="C7" s="2"/>
      <c r="D7" s="2"/>
      <c r="E7" s="2"/>
      <c r="F7" s="2"/>
      <c r="G7" s="128"/>
    </row>
    <row r="8" spans="1:7" ht="19.5" thickTop="1" thickBot="1">
      <c r="A8" s="127"/>
      <c r="B8" s="129" t="s">
        <v>25</v>
      </c>
      <c r="C8" s="130"/>
      <c r="D8" s="130"/>
      <c r="E8" s="131"/>
      <c r="F8" s="2"/>
      <c r="G8" s="186">
        <f>'P&amp;L Nov (2)'!G55</f>
        <v>0</v>
      </c>
    </row>
    <row r="9" spans="1:7" ht="18.75" thickTop="1">
      <c r="A9" s="127"/>
      <c r="B9" s="2"/>
      <c r="C9" s="130"/>
      <c r="D9" s="130"/>
      <c r="E9" s="132"/>
      <c r="F9" s="2"/>
      <c r="G9" s="128"/>
    </row>
    <row r="10" spans="1:7" ht="18">
      <c r="A10" s="78"/>
      <c r="B10" s="138" t="s">
        <v>0</v>
      </c>
      <c r="C10" s="139"/>
      <c r="D10" s="138"/>
      <c r="E10" s="140"/>
      <c r="F10" s="139"/>
      <c r="G10" s="79"/>
    </row>
    <row r="11" spans="1:7" ht="14.25">
      <c r="A11" s="78"/>
      <c r="B11" s="141">
        <f>'Chart of Accounts'!A6</f>
        <v>1001</v>
      </c>
      <c r="C11" s="141" t="str">
        <f>'Chart of Accounts'!B6</f>
        <v>Offering / Tithe</v>
      </c>
      <c r="D11" s="142"/>
      <c r="E11" s="143">
        <f>'GL-Dec (2)'!E16-'GL-Dec (2)'!D16</f>
        <v>0</v>
      </c>
      <c r="F11" s="142"/>
      <c r="G11" s="94"/>
    </row>
    <row r="12" spans="1:7" ht="14.25">
      <c r="A12" s="78"/>
      <c r="B12" s="141">
        <f>'Chart of Accounts'!A7</f>
        <v>1002</v>
      </c>
      <c r="C12" s="141" t="str">
        <f>'Chart of Accounts'!B7</f>
        <v>ABC Missions Support</v>
      </c>
      <c r="D12" s="142"/>
      <c r="E12" s="143">
        <f>'GL-Dec (2)'!E25-'GL-Dec (2)'!D25</f>
        <v>0</v>
      </c>
      <c r="F12" s="142"/>
      <c r="G12" s="94"/>
    </row>
    <row r="13" spans="1:7" ht="14.25">
      <c r="A13" s="78"/>
      <c r="B13" s="141">
        <f>'Chart of Accounts'!A8</f>
        <v>1003</v>
      </c>
      <c r="C13" s="141" t="str">
        <f>'Chart of Accounts'!B8</f>
        <v>XYZ Missions Support</v>
      </c>
      <c r="D13" s="142"/>
      <c r="E13" s="143">
        <f>'GL-Dec (2)'!E34-'GL-Dec (2)'!D34</f>
        <v>0</v>
      </c>
      <c r="F13" s="142"/>
      <c r="G13" s="94"/>
    </row>
    <row r="14" spans="1:7" ht="14.25">
      <c r="A14" s="78"/>
      <c r="B14" s="141">
        <f>'Chart of Accounts'!A9</f>
        <v>1004</v>
      </c>
      <c r="C14" s="141" t="str">
        <f>'Chart of Accounts'!B9</f>
        <v>TLC  Support</v>
      </c>
      <c r="D14" s="142"/>
      <c r="E14" s="143">
        <f>'GL-Dec (2)'!E43-'GL-Dec (2)'!D43</f>
        <v>0</v>
      </c>
      <c r="F14" s="142"/>
      <c r="G14" s="94"/>
    </row>
    <row r="15" spans="1:7" ht="14.25">
      <c r="A15" s="78"/>
      <c r="B15" s="141">
        <f>'Chart of Accounts'!A10</f>
        <v>1005</v>
      </c>
      <c r="C15" s="141" t="str">
        <f>'Chart of Accounts'!B10</f>
        <v>MMM Support</v>
      </c>
      <c r="D15" s="142"/>
      <c r="E15" s="143">
        <f>'GL-Dec (2)'!E52-'GL-Dec (2)'!D52</f>
        <v>0</v>
      </c>
      <c r="F15" s="142"/>
      <c r="G15" s="94"/>
    </row>
    <row r="16" spans="1:7" ht="14.25">
      <c r="A16" s="78"/>
      <c r="B16" s="141">
        <f>'Chart of Accounts'!A11</f>
        <v>1006</v>
      </c>
      <c r="C16" s="141" t="str">
        <f>'Chart of Accounts'!B11</f>
        <v>Fundraising</v>
      </c>
      <c r="D16" s="142"/>
      <c r="E16" s="143">
        <f>'GL-Dec (2)'!E61-'GL-Dec (2)'!D61</f>
        <v>0</v>
      </c>
      <c r="F16" s="142"/>
      <c r="G16" s="94"/>
    </row>
    <row r="17" spans="1:7" ht="14.25">
      <c r="A17" s="78"/>
      <c r="B17" s="141">
        <f>'Chart of Accounts'!A12</f>
        <v>1007</v>
      </c>
      <c r="C17" s="141" t="str">
        <f>'Chart of Accounts'!B12</f>
        <v>Additional Support</v>
      </c>
      <c r="D17" s="142"/>
      <c r="E17" s="143">
        <f>'GL-Dec (2)'!E70-'GL-Dec (2)'!D70</f>
        <v>0</v>
      </c>
      <c r="F17" s="142"/>
      <c r="G17" s="94"/>
    </row>
    <row r="18" spans="1:7" ht="14.25">
      <c r="A18" s="78"/>
      <c r="B18" s="141">
        <f>'Chart of Accounts'!A13</f>
        <v>1008</v>
      </c>
      <c r="C18" s="141" t="str">
        <f>'Chart of Accounts'!B13</f>
        <v>Designated Gifts for Vans</v>
      </c>
      <c r="D18" s="142"/>
      <c r="E18" s="143">
        <f>'GL-Dec (2)'!E79-'GL-Dec (2)'!D79</f>
        <v>0</v>
      </c>
      <c r="F18" s="142"/>
      <c r="G18" s="94"/>
    </row>
    <row r="19" spans="1:7" ht="14.25">
      <c r="A19" s="78"/>
      <c r="B19" s="141">
        <f>'Chart of Accounts'!A14</f>
        <v>1009</v>
      </c>
      <c r="C19" s="141" t="str">
        <f>'Chart of Accounts'!B14</f>
        <v>Unassigned</v>
      </c>
      <c r="D19" s="142"/>
      <c r="E19" s="143">
        <f>'GL-Dec (2)'!E88-'GL-Dec (2)'!D88</f>
        <v>0</v>
      </c>
      <c r="F19" s="142"/>
      <c r="G19" s="94"/>
    </row>
    <row r="20" spans="1:7" ht="15.75">
      <c r="A20" s="78"/>
      <c r="B20" s="144"/>
      <c r="C20" s="145" t="s">
        <v>8</v>
      </c>
      <c r="D20" s="146"/>
      <c r="E20" s="147"/>
      <c r="F20" s="144"/>
      <c r="G20" s="148">
        <f>SUM(E11:E19)</f>
        <v>0</v>
      </c>
    </row>
    <row r="21" spans="1:7" ht="18.75">
      <c r="A21" s="78"/>
      <c r="B21" s="139"/>
      <c r="C21" s="149"/>
      <c r="D21" s="149"/>
      <c r="E21" s="150"/>
      <c r="F21" s="139"/>
      <c r="G21" s="151"/>
    </row>
    <row r="22" spans="1:7" ht="18">
      <c r="A22" s="78"/>
      <c r="B22" s="138" t="s">
        <v>7</v>
      </c>
      <c r="C22" s="139"/>
      <c r="D22" s="138"/>
      <c r="E22" s="140"/>
      <c r="F22" s="139"/>
      <c r="G22" s="151"/>
    </row>
    <row r="23" spans="1:7" ht="14.25">
      <c r="A23" s="78"/>
      <c r="B23" s="142">
        <f>'Chart of Accounts'!A18</f>
        <v>2001</v>
      </c>
      <c r="C23" s="142" t="str">
        <f>'Chart of Accounts'!B18</f>
        <v>Pastor Salary</v>
      </c>
      <c r="D23" s="152"/>
      <c r="E23" s="143">
        <f>'GL-Dec (2)'!D97-'GL-Dec (2)'!E97</f>
        <v>0</v>
      </c>
      <c r="F23" s="139"/>
      <c r="G23" s="151"/>
    </row>
    <row r="24" spans="1:7" ht="14.25">
      <c r="A24" s="78"/>
      <c r="B24" s="142">
        <f>'Chart of Accounts'!A19</f>
        <v>2002</v>
      </c>
      <c r="C24" s="142" t="str">
        <f>'Chart of Accounts'!B19</f>
        <v>Pastor Housing</v>
      </c>
      <c r="D24" s="152"/>
      <c r="E24" s="143">
        <f>'GL-Dec (2)'!D106-'GL-Dec (2)'!E106</f>
        <v>0</v>
      </c>
      <c r="F24" s="139"/>
      <c r="G24" s="151"/>
    </row>
    <row r="25" spans="1:7" ht="14.25">
      <c r="A25" s="78"/>
      <c r="B25" s="142">
        <f>'Chart of Accounts'!A20</f>
        <v>2003</v>
      </c>
      <c r="C25" s="142" t="str">
        <f>'Chart of Accounts'!B20</f>
        <v>Health Insurance</v>
      </c>
      <c r="D25" s="152"/>
      <c r="E25" s="143">
        <f>'GL-Dec (2)'!D115-'GL-Dec (2)'!E9124</f>
        <v>0</v>
      </c>
      <c r="F25" s="139"/>
      <c r="G25" s="151"/>
    </row>
    <row r="26" spans="1:7" ht="14.25">
      <c r="A26" s="78"/>
      <c r="B26" s="142">
        <f>'Chart of Accounts'!A21</f>
        <v>2004</v>
      </c>
      <c r="C26" s="142" t="str">
        <f>'Chart of Accounts'!B21</f>
        <v>Ministry Expenses</v>
      </c>
      <c r="D26" s="152"/>
      <c r="E26" s="143">
        <f>'GL-Dec (2)'!D124-'GL-Dec (2)'!E124</f>
        <v>0</v>
      </c>
      <c r="F26" s="139"/>
      <c r="G26" s="151"/>
    </row>
    <row r="27" spans="1:7" ht="14.25">
      <c r="A27" s="78"/>
      <c r="B27" s="142">
        <f>'Chart of Accounts'!A22</f>
        <v>2005</v>
      </c>
      <c r="C27" s="142" t="str">
        <f>'Chart of Accounts'!B22</f>
        <v>Music Staff</v>
      </c>
      <c r="D27" s="152"/>
      <c r="E27" s="143">
        <f>'GL-Dec (2)'!D133-'GL-Dec (2)'!E133</f>
        <v>0</v>
      </c>
      <c r="F27" s="139"/>
      <c r="G27" s="151"/>
    </row>
    <row r="28" spans="1:7" ht="14.25">
      <c r="A28" s="78"/>
      <c r="B28" s="142">
        <f>'Chart of Accounts'!A23</f>
        <v>2006</v>
      </c>
      <c r="C28" s="142" t="str">
        <f>'Chart of Accounts'!B23</f>
        <v>Music Materials</v>
      </c>
      <c r="D28" s="152"/>
      <c r="E28" s="143">
        <f>'GL-Dec (2)'!D142-'GL-Dec (2)'!E142</f>
        <v>0</v>
      </c>
      <c r="F28" s="139"/>
      <c r="G28" s="151"/>
    </row>
    <row r="29" spans="1:7" ht="14.25">
      <c r="A29" s="78"/>
      <c r="B29" s="142">
        <f>'Chart of Accounts'!A24</f>
        <v>2007</v>
      </c>
      <c r="C29" s="142" t="str">
        <f>'Chart of Accounts'!B24</f>
        <v>Audio Visual Equipment</v>
      </c>
      <c r="D29" s="152"/>
      <c r="E29" s="143">
        <f>'GL-Dec (2)'!D151-'GL-Dec (2)'!E151</f>
        <v>0</v>
      </c>
      <c r="F29" s="139"/>
      <c r="G29" s="151"/>
    </row>
    <row r="30" spans="1:7" ht="14.25">
      <c r="A30" s="78"/>
      <c r="B30" s="142">
        <f>'Chart of Accounts'!A25</f>
        <v>2008</v>
      </c>
      <c r="C30" s="142" t="str">
        <f>'Chart of Accounts'!B25</f>
        <v>Christian Education Materials</v>
      </c>
      <c r="D30" s="152"/>
      <c r="E30" s="143">
        <f>'GL-Dec (2)'!D160-'GL-Dec (2)'!E160</f>
        <v>0</v>
      </c>
      <c r="F30" s="139"/>
      <c r="G30" s="151"/>
    </row>
    <row r="31" spans="1:7" ht="14.25">
      <c r="A31" s="78"/>
      <c r="B31" s="142">
        <f>'Chart of Accounts'!A26</f>
        <v>2009</v>
      </c>
      <c r="C31" s="142" t="str">
        <f>'Chart of Accounts'!B26</f>
        <v>Books</v>
      </c>
      <c r="D31" s="152"/>
      <c r="E31" s="143">
        <f>'GL-Dec (2)'!D169-'GL-Dec (2)'!E169</f>
        <v>0</v>
      </c>
      <c r="F31" s="139"/>
      <c r="G31" s="151"/>
    </row>
    <row r="32" spans="1:7" ht="14.25">
      <c r="A32" s="78"/>
      <c r="B32" s="142">
        <f>'Chart of Accounts'!A28</f>
        <v>2011</v>
      </c>
      <c r="C32" s="142" t="str">
        <f>'Chart of Accounts'!B28</f>
        <v>Office Supplies, stationary, postage, misc.</v>
      </c>
      <c r="D32" s="152"/>
      <c r="E32" s="143">
        <f>'GL-Dec (2)'!D178-'GL-Dec (2)'!E178</f>
        <v>0</v>
      </c>
      <c r="F32" s="139"/>
      <c r="G32" s="151"/>
    </row>
    <row r="33" spans="1:7" ht="14.25">
      <c r="A33" s="78"/>
      <c r="B33" s="142">
        <f>'Chart of Accounts'!A29</f>
        <v>2012</v>
      </c>
      <c r="C33" s="142" t="str">
        <f>'Chart of Accounts'!B29</f>
        <v>Computer costs and supplies</v>
      </c>
      <c r="D33" s="152"/>
      <c r="E33" s="143">
        <f>'GL-Dec (2)'!D187-'GL-Dec (2)'!E187</f>
        <v>0</v>
      </c>
      <c r="F33" s="139"/>
      <c r="G33" s="151"/>
    </row>
    <row r="34" spans="1:7" ht="14.25">
      <c r="A34" s="78"/>
      <c r="B34" s="142">
        <f>'Chart of Accounts'!A30</f>
        <v>2013</v>
      </c>
      <c r="C34" s="142" t="str">
        <f>'Chart of Accounts'!B30</f>
        <v>Unassigned</v>
      </c>
      <c r="D34" s="152"/>
      <c r="E34" s="143">
        <f>'GL-Dec (2)'!D196-'GL-Dec (2)'!E196</f>
        <v>0</v>
      </c>
      <c r="F34" s="139"/>
      <c r="G34" s="151"/>
    </row>
    <row r="35" spans="1:7" ht="14.25">
      <c r="A35" s="78"/>
      <c r="B35" s="142">
        <f>'Chart of Accounts'!A32</f>
        <v>2021</v>
      </c>
      <c r="C35" s="142" t="str">
        <f>'Chart of Accounts'!B32</f>
        <v>Janitorial Supplies and Services</v>
      </c>
      <c r="D35" s="152"/>
      <c r="E35" s="143">
        <f>'GL-Dec (2)'!D205-'GL-Dec (2)'!E205</f>
        <v>0</v>
      </c>
      <c r="F35" s="139"/>
      <c r="G35" s="151"/>
    </row>
    <row r="36" spans="1:7" ht="14.25">
      <c r="A36" s="78"/>
      <c r="B36" s="142">
        <f>'Chart of Accounts'!A33</f>
        <v>2022</v>
      </c>
      <c r="C36" s="142" t="str">
        <f>'Chart of Accounts'!B33</f>
        <v>Repair and Maintenance - (Non-Covenant)</v>
      </c>
      <c r="D36" s="152"/>
      <c r="E36" s="143">
        <f>'GL-Dec (2)'!D214-'GL-Dec (2)'!E214</f>
        <v>0</v>
      </c>
      <c r="F36" s="139"/>
      <c r="G36" s="151"/>
    </row>
    <row r="37" spans="1:7" ht="14.25">
      <c r="A37" s="78"/>
      <c r="B37" s="142">
        <f>'Chart of Accounts'!A34</f>
        <v>2023</v>
      </c>
      <c r="C37" s="142" t="str">
        <f>'Chart of Accounts'!B34</f>
        <v>Insurance - Liability</v>
      </c>
      <c r="D37" s="152"/>
      <c r="E37" s="143">
        <f>'GL-Dec (2)'!D223-'GL-Dec (2)'!E223</f>
        <v>0</v>
      </c>
      <c r="F37" s="139"/>
      <c r="G37" s="151"/>
    </row>
    <row r="38" spans="1:7" ht="14.25">
      <c r="A38" s="78"/>
      <c r="B38" s="142">
        <f>'Chart of Accounts'!A35</f>
        <v>2024</v>
      </c>
      <c r="C38" s="142" t="str">
        <f>'Chart of Accounts'!B35</f>
        <v>Use Agreement (Utilities &amp; Maint. Reserve)</v>
      </c>
      <c r="D38" s="152"/>
      <c r="E38" s="143">
        <f>'GL-Dec (2)'!D232-'GL-Dec (2)'!E232</f>
        <v>0</v>
      </c>
      <c r="F38" s="139"/>
      <c r="G38" s="151"/>
    </row>
    <row r="39" spans="1:7" ht="14.25">
      <c r="A39" s="78"/>
      <c r="B39" s="142">
        <f>'Chart of Accounts'!A36</f>
        <v>2025</v>
      </c>
      <c r="C39" s="142" t="str">
        <f>'Chart of Accounts'!B36</f>
        <v>Landscape</v>
      </c>
      <c r="D39" s="152"/>
      <c r="E39" s="143">
        <f>'GL-Dec (2)'!D241-'GL-Dec (2)'!E241</f>
        <v>0</v>
      </c>
      <c r="F39" s="139"/>
      <c r="G39" s="151"/>
    </row>
    <row r="40" spans="1:7" ht="14.25">
      <c r="A40" s="78"/>
      <c r="B40" s="142">
        <f>'Chart of Accounts'!A37</f>
        <v>2026</v>
      </c>
      <c r="C40" s="142" t="str">
        <f>'Chart of Accounts'!B37</f>
        <v>A/C Maintenance</v>
      </c>
      <c r="D40" s="152"/>
      <c r="E40" s="143">
        <f>'GL-Dec (2)'!D250-'GL-Dec (2)'!E250</f>
        <v>0</v>
      </c>
      <c r="F40" s="139"/>
      <c r="G40" s="151"/>
    </row>
    <row r="41" spans="1:7" ht="14.25">
      <c r="A41" s="78"/>
      <c r="B41" s="142">
        <f>'Chart of Accounts'!A38</f>
        <v>2027</v>
      </c>
      <c r="C41" s="142" t="str">
        <f>'Chart of Accounts'!B38</f>
        <v>PLayground</v>
      </c>
      <c r="D41" s="152"/>
      <c r="E41" s="143">
        <f>'GL-Dec (2)'!D259-'GL-Dec (2)'!E259</f>
        <v>0</v>
      </c>
      <c r="F41" s="139"/>
      <c r="G41" s="151"/>
    </row>
    <row r="42" spans="1:7" ht="14.25">
      <c r="A42" s="78"/>
      <c r="B42" s="142">
        <f>'Chart of Accounts'!A40</f>
        <v>2031</v>
      </c>
      <c r="C42" s="142" t="str">
        <f>'Chart of Accounts'!B40</f>
        <v>Food &amp; Entertainment</v>
      </c>
      <c r="D42" s="152"/>
      <c r="E42" s="143">
        <f>'GL-Dec (2)'!D268-'GL-Dec (2)'!E268</f>
        <v>0</v>
      </c>
      <c r="F42" s="139"/>
      <c r="G42" s="151"/>
    </row>
    <row r="43" spans="1:7" ht="14.25">
      <c r="A43" s="78"/>
      <c r="B43" s="142">
        <f>'Chart of Accounts'!A41</f>
        <v>2032</v>
      </c>
      <c r="C43" s="142" t="str">
        <f>'Chart of Accounts'!B41</f>
        <v>Soft Goods</v>
      </c>
      <c r="D43" s="152"/>
      <c r="E43" s="143">
        <f>'GL-Dec (2)'!D277-'GL-Dec (2)'!E277</f>
        <v>0</v>
      </c>
      <c r="F43" s="139"/>
      <c r="G43" s="151"/>
    </row>
    <row r="44" spans="1:7" ht="14.25">
      <c r="A44" s="78"/>
      <c r="B44" s="142">
        <f>'Chart of Accounts'!A43</f>
        <v>2041</v>
      </c>
      <c r="C44" s="142" t="str">
        <f>'Chart of Accounts'!B43</f>
        <v>Van Insurance</v>
      </c>
      <c r="D44" s="152"/>
      <c r="E44" s="143">
        <f>'GL-Dec (2)'!D286-'GL-Dec (2)'!E286</f>
        <v>0</v>
      </c>
      <c r="F44" s="139"/>
      <c r="G44" s="151"/>
    </row>
    <row r="45" spans="1:7" ht="14.25">
      <c r="A45" s="78"/>
      <c r="B45" s="142">
        <f>'Chart of Accounts'!A44</f>
        <v>2042</v>
      </c>
      <c r="C45" s="142" t="str">
        <f>'Chart of Accounts'!B44</f>
        <v>Van Maintenance</v>
      </c>
      <c r="D45" s="152"/>
      <c r="E45" s="143">
        <f>'GL-Dec (2)'!D295-'GL-Dec (2)'!E295</f>
        <v>0</v>
      </c>
      <c r="F45" s="139"/>
      <c r="G45" s="151"/>
    </row>
    <row r="46" spans="1:7" ht="14.25">
      <c r="A46" s="78"/>
      <c r="B46" s="142">
        <f>'Chart of Accounts'!A45</f>
        <v>2043</v>
      </c>
      <c r="C46" s="142" t="str">
        <f>'Chart of Accounts'!B45</f>
        <v>Van Gasoline</v>
      </c>
      <c r="D46" s="152"/>
      <c r="E46" s="143">
        <f>'GL-Dec (2)'!D304-'GL-Dec (2)'!E304</f>
        <v>0</v>
      </c>
      <c r="F46" s="139"/>
      <c r="G46" s="151"/>
    </row>
    <row r="47" spans="1:7" ht="14.25">
      <c r="A47" s="78"/>
      <c r="B47" s="142">
        <f>'Chart of Accounts'!A46</f>
        <v>2044</v>
      </c>
      <c r="C47" s="142" t="str">
        <f>'Chart of Accounts'!B46</f>
        <v xml:space="preserve">Purchase of Vans </v>
      </c>
      <c r="D47" s="152"/>
      <c r="E47" s="143">
        <f>'GL-Dec (2)'!D313-'GL-Dec (2)'!E313</f>
        <v>0</v>
      </c>
      <c r="F47" s="139"/>
      <c r="G47" s="151"/>
    </row>
    <row r="48" spans="1:7" ht="14.25">
      <c r="A48" s="78"/>
      <c r="B48" s="142">
        <f>'Chart of Accounts'!A48</f>
        <v>2051</v>
      </c>
      <c r="C48" s="142" t="str">
        <f>'Chart of Accounts'!B48</f>
        <v>Support of Missionaries</v>
      </c>
      <c r="D48" s="152"/>
      <c r="E48" s="143">
        <f>'GL-Dec (2)'!D322-'GL-Dec (2)'!E322</f>
        <v>0</v>
      </c>
      <c r="F48" s="139"/>
      <c r="G48" s="151"/>
    </row>
    <row r="49" spans="1:7" ht="14.25">
      <c r="A49" s="78"/>
      <c r="B49" s="142">
        <f>'Chart of Accounts'!A50</f>
        <v>2061</v>
      </c>
      <c r="C49" s="142" t="str">
        <f>'Chart of Accounts'!B50</f>
        <v>Miscellaneous</v>
      </c>
      <c r="D49" s="152"/>
      <c r="E49" s="143">
        <f>'GL-Dec (2)'!D331-'GL-Dec (2)'!E331</f>
        <v>0</v>
      </c>
      <c r="F49" s="139"/>
      <c r="G49" s="151"/>
    </row>
    <row r="50" spans="1:7" ht="14.25">
      <c r="A50" s="78"/>
      <c r="B50" s="142">
        <f>'Chart of Accounts'!A51</f>
        <v>2071</v>
      </c>
      <c r="C50" s="142" t="str">
        <f>'Chart of Accounts'!B51</f>
        <v>Unassigned</v>
      </c>
      <c r="D50" s="152"/>
      <c r="E50" s="143">
        <f>'GL-Dec (2)'!D340-'GL-Dec (2)'!E340</f>
        <v>0</v>
      </c>
      <c r="F50" s="139"/>
      <c r="G50" s="151"/>
    </row>
    <row r="51" spans="1:7" ht="15.75">
      <c r="A51" s="78"/>
      <c r="B51" s="144"/>
      <c r="C51" s="145" t="s">
        <v>9</v>
      </c>
      <c r="D51" s="146"/>
      <c r="E51" s="147"/>
      <c r="F51" s="144"/>
      <c r="G51" s="148">
        <f>SUM(E23:E50)</f>
        <v>0</v>
      </c>
    </row>
    <row r="52" spans="1:7" ht="18">
      <c r="A52" s="78"/>
      <c r="B52" s="139"/>
      <c r="C52" s="153"/>
      <c r="D52" s="154"/>
      <c r="E52" s="155"/>
      <c r="F52" s="139"/>
      <c r="G52" s="151"/>
    </row>
    <row r="53" spans="1:7" ht="15.75">
      <c r="A53" s="78"/>
      <c r="B53" s="156" t="s">
        <v>82</v>
      </c>
      <c r="C53" s="157"/>
      <c r="D53" s="158"/>
      <c r="E53" s="159"/>
      <c r="F53" s="157"/>
      <c r="G53" s="160">
        <f>G20-G51</f>
        <v>0</v>
      </c>
    </row>
    <row r="54" spans="1:7" ht="18">
      <c r="A54" s="78"/>
      <c r="B54" s="139"/>
      <c r="C54" s="161"/>
      <c r="D54" s="161"/>
      <c r="E54" s="162"/>
      <c r="F54" s="139"/>
      <c r="G54" s="151"/>
    </row>
    <row r="55" spans="1:7" ht="15.75">
      <c r="A55" s="78"/>
      <c r="B55" s="163" t="s">
        <v>26</v>
      </c>
      <c r="C55" s="163"/>
      <c r="D55" s="163"/>
      <c r="E55" s="164"/>
      <c r="F55" s="163"/>
      <c r="G55" s="165">
        <f>G8+G53</f>
        <v>0</v>
      </c>
    </row>
    <row r="56" spans="1:7" ht="18.75" thickBot="1">
      <c r="A56" s="133"/>
      <c r="B56" s="134"/>
      <c r="C56" s="135"/>
      <c r="D56" s="135"/>
      <c r="E56" s="136"/>
      <c r="F56" s="134"/>
      <c r="G56" s="137"/>
    </row>
    <row r="57" spans="1:7" ht="18.75" thickTop="1">
      <c r="C57" s="16"/>
      <c r="D57" s="16"/>
      <c r="E57" s="18"/>
    </row>
    <row r="58" spans="1:7" ht="18">
      <c r="C58" s="16"/>
      <c r="D58" s="16"/>
      <c r="E58" s="18"/>
    </row>
    <row r="59" spans="1:7" ht="18">
      <c r="C59" s="16"/>
      <c r="D59" s="16"/>
      <c r="E59" s="17"/>
    </row>
    <row r="60" spans="1:7" ht="18">
      <c r="C60" s="15"/>
      <c r="D60" s="16"/>
      <c r="E60" s="12"/>
    </row>
  </sheetData>
  <sheetProtection sheet="1" objects="1" scenarios="1"/>
  <mergeCells count="3">
    <mergeCell ref="A2:G2"/>
    <mergeCell ref="A3:G3"/>
    <mergeCell ref="A4:G4"/>
  </mergeCells>
  <pageMargins left="0.75" right="0.75" top="1" bottom="1" header="0.5" footer="0.5"/>
  <pageSetup scale="78" orientation="portrait" horizontalDpi="4294967293"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92D050"/>
    <pageSetUpPr fitToPage="1"/>
  </sheetPr>
  <dimension ref="A1:G60"/>
  <sheetViews>
    <sheetView zoomScaleNormal="100" workbookViewId="0">
      <selection activeCell="E11" sqref="E11"/>
    </sheetView>
  </sheetViews>
  <sheetFormatPr defaultRowHeight="12.75"/>
  <cols>
    <col min="1" max="1" width="4.42578125" customWidth="1"/>
    <col min="2" max="2" width="11.140625" customWidth="1"/>
    <col min="3" max="3" width="35.85546875" customWidth="1"/>
    <col min="4" max="4" width="3" customWidth="1"/>
    <col min="5" max="5" width="15.28515625" customWidth="1"/>
    <col min="6" max="6" width="3" customWidth="1"/>
    <col min="7" max="7" width="19.7109375" customWidth="1"/>
  </cols>
  <sheetData>
    <row r="1" spans="1:7">
      <c r="A1" s="72"/>
      <c r="B1" s="72"/>
      <c r="C1" s="72"/>
      <c r="D1" s="72"/>
      <c r="E1" s="72"/>
      <c r="F1" s="72"/>
      <c r="G1" s="72"/>
    </row>
    <row r="2" spans="1:7" ht="22.5">
      <c r="A2" s="304" t="str">
        <f>'Chart of Accounts'!A1:B1</f>
        <v>Name</v>
      </c>
      <c r="B2" s="304"/>
      <c r="C2" s="304"/>
      <c r="D2" s="304"/>
      <c r="E2" s="304"/>
      <c r="F2" s="304"/>
      <c r="G2" s="304"/>
    </row>
    <row r="3" spans="1:7" ht="20.25">
      <c r="A3" s="305" t="s">
        <v>23</v>
      </c>
      <c r="B3" s="305"/>
      <c r="C3" s="305"/>
      <c r="D3" s="305"/>
      <c r="E3" s="305"/>
      <c r="F3" s="305"/>
      <c r="G3" s="305"/>
    </row>
    <row r="4" spans="1:7" ht="18">
      <c r="A4" s="306" t="s">
        <v>93</v>
      </c>
      <c r="B4" s="306"/>
      <c r="C4" s="306"/>
      <c r="D4" s="306"/>
      <c r="E4" s="306"/>
      <c r="F4" s="306"/>
      <c r="G4" s="306"/>
    </row>
    <row r="5" spans="1:7" ht="13.5" thickBot="1">
      <c r="A5" s="72"/>
      <c r="B5" s="72"/>
      <c r="C5" s="72"/>
      <c r="D5" s="72"/>
      <c r="E5" s="72"/>
      <c r="F5" s="72"/>
      <c r="G5" s="72"/>
    </row>
    <row r="6" spans="1:7" ht="13.5" thickTop="1">
      <c r="A6" s="124"/>
      <c r="B6" s="125"/>
      <c r="C6" s="125"/>
      <c r="D6" s="125"/>
      <c r="E6" s="125"/>
      <c r="F6" s="125"/>
      <c r="G6" s="126"/>
    </row>
    <row r="7" spans="1:7" ht="13.5" thickBot="1">
      <c r="A7" s="127"/>
      <c r="B7" s="2"/>
      <c r="C7" s="2"/>
      <c r="D7" s="2"/>
      <c r="E7" s="2"/>
      <c r="F7" s="2"/>
      <c r="G7" s="128"/>
    </row>
    <row r="8" spans="1:7" ht="19.5" thickTop="1" thickBot="1">
      <c r="A8" s="127"/>
      <c r="B8" s="129" t="s">
        <v>25</v>
      </c>
      <c r="C8" s="130"/>
      <c r="D8" s="130"/>
      <c r="E8" s="131"/>
      <c r="F8" s="2"/>
      <c r="G8" s="186">
        <f>'P&amp;L Jan'!G8</f>
        <v>0</v>
      </c>
    </row>
    <row r="9" spans="1:7" ht="18.75" thickTop="1">
      <c r="A9" s="127"/>
      <c r="B9" s="2"/>
      <c r="C9" s="130"/>
      <c r="D9" s="130"/>
      <c r="E9" s="132"/>
      <c r="F9" s="2"/>
      <c r="G9" s="128"/>
    </row>
    <row r="10" spans="1:7" ht="18">
      <c r="A10" s="78"/>
      <c r="B10" s="138" t="s">
        <v>0</v>
      </c>
      <c r="C10" s="139"/>
      <c r="D10" s="138"/>
      <c r="E10" s="140"/>
      <c r="F10" s="139"/>
      <c r="G10" s="79"/>
    </row>
    <row r="11" spans="1:7" ht="14.25">
      <c r="A11" s="78"/>
      <c r="B11" s="141">
        <f>'Chart of Accounts'!A6</f>
        <v>1001</v>
      </c>
      <c r="C11" s="141" t="str">
        <f>'Chart of Accounts'!B6</f>
        <v>Offering / Tithe</v>
      </c>
      <c r="D11" s="142"/>
      <c r="E11" s="143">
        <f>'P&amp;L YTD 3rd QTR '!E11+'P&amp;L Oct (2)'!E11+'P&amp;L Nov (2)'!E11+'P&amp;L Dec (2)'!E11</f>
        <v>0</v>
      </c>
      <c r="F11" s="142"/>
      <c r="G11" s="94"/>
    </row>
    <row r="12" spans="1:7" ht="14.25">
      <c r="A12" s="78"/>
      <c r="B12" s="141">
        <f>'Chart of Accounts'!A7</f>
        <v>1002</v>
      </c>
      <c r="C12" s="141" t="str">
        <f>'Chart of Accounts'!B7</f>
        <v>ABC Missions Support</v>
      </c>
      <c r="D12" s="142"/>
      <c r="E12" s="143">
        <f>'P&amp;L YTD 3rd QTR '!E12+'P&amp;L Oct (2)'!E12+'P&amp;L Nov (2)'!E12+'P&amp;L Dec (2)'!E12</f>
        <v>0</v>
      </c>
      <c r="F12" s="142"/>
      <c r="G12" s="94"/>
    </row>
    <row r="13" spans="1:7" ht="14.25">
      <c r="A13" s="78"/>
      <c r="B13" s="141">
        <f>'Chart of Accounts'!A8</f>
        <v>1003</v>
      </c>
      <c r="C13" s="141" t="str">
        <f>'Chart of Accounts'!B8</f>
        <v>XYZ Missions Support</v>
      </c>
      <c r="D13" s="142"/>
      <c r="E13" s="143">
        <f>'P&amp;L YTD 3rd QTR '!E13+'P&amp;L Oct (2)'!E13+'P&amp;L Nov (2)'!E13+'P&amp;L Dec (2)'!E13</f>
        <v>0</v>
      </c>
      <c r="F13" s="142"/>
      <c r="G13" s="94"/>
    </row>
    <row r="14" spans="1:7" ht="14.25">
      <c r="A14" s="78"/>
      <c r="B14" s="141">
        <f>'Chart of Accounts'!A9</f>
        <v>1004</v>
      </c>
      <c r="C14" s="141" t="str">
        <f>'Chart of Accounts'!B9</f>
        <v>TLC  Support</v>
      </c>
      <c r="D14" s="142"/>
      <c r="E14" s="143">
        <f>'P&amp;L YTD 3rd QTR '!E14+'P&amp;L Oct (2)'!E14+'P&amp;L Nov (2)'!E14+'P&amp;L Dec (2)'!E14</f>
        <v>0</v>
      </c>
      <c r="F14" s="142"/>
      <c r="G14" s="94"/>
    </row>
    <row r="15" spans="1:7" ht="14.25">
      <c r="A15" s="78"/>
      <c r="B15" s="141">
        <f>'Chart of Accounts'!A10</f>
        <v>1005</v>
      </c>
      <c r="C15" s="141" t="str">
        <f>'Chart of Accounts'!B10</f>
        <v>MMM Support</v>
      </c>
      <c r="D15" s="142"/>
      <c r="E15" s="143">
        <f>'P&amp;L YTD 3rd QTR '!E15+'P&amp;L Oct (2)'!E15+'P&amp;L Nov (2)'!E15+'P&amp;L Dec (2)'!E15</f>
        <v>0</v>
      </c>
      <c r="F15" s="142"/>
      <c r="G15" s="94"/>
    </row>
    <row r="16" spans="1:7" ht="14.25">
      <c r="A16" s="78"/>
      <c r="B16" s="141">
        <f>'Chart of Accounts'!A11</f>
        <v>1006</v>
      </c>
      <c r="C16" s="141" t="str">
        <f>'Chart of Accounts'!B11</f>
        <v>Fundraising</v>
      </c>
      <c r="D16" s="142"/>
      <c r="E16" s="143">
        <f>'P&amp;L YTD 3rd QTR '!E16+'P&amp;L Oct (2)'!E16+'P&amp;L Nov (2)'!E16+'P&amp;L Dec (2)'!E16</f>
        <v>0</v>
      </c>
      <c r="F16" s="142"/>
      <c r="G16" s="94"/>
    </row>
    <row r="17" spans="1:7" ht="14.25">
      <c r="A17" s="78"/>
      <c r="B17" s="141">
        <f>'Chart of Accounts'!A12</f>
        <v>1007</v>
      </c>
      <c r="C17" s="141" t="str">
        <f>'Chart of Accounts'!B12</f>
        <v>Additional Support</v>
      </c>
      <c r="D17" s="142"/>
      <c r="E17" s="143">
        <f>'P&amp;L YTD 3rd QTR '!E17+'P&amp;L Oct (2)'!E17+'P&amp;L Nov (2)'!E17+'P&amp;L Dec (2)'!E17</f>
        <v>0</v>
      </c>
      <c r="F17" s="142"/>
      <c r="G17" s="94"/>
    </row>
    <row r="18" spans="1:7" ht="14.25">
      <c r="A18" s="78"/>
      <c r="B18" s="141">
        <f>'Chart of Accounts'!A13</f>
        <v>1008</v>
      </c>
      <c r="C18" s="141" t="str">
        <f>'Chart of Accounts'!B13</f>
        <v>Designated Gifts for Vans</v>
      </c>
      <c r="D18" s="142"/>
      <c r="E18" s="143">
        <f>'P&amp;L YTD 3rd QTR '!E18+'P&amp;L Oct (2)'!E18+'P&amp;L Nov (2)'!E18+'P&amp;L Dec (2)'!E18</f>
        <v>0</v>
      </c>
      <c r="F18" s="142"/>
      <c r="G18" s="94"/>
    </row>
    <row r="19" spans="1:7" ht="14.25">
      <c r="A19" s="78"/>
      <c r="B19" s="141">
        <f>'Chart of Accounts'!A14</f>
        <v>1009</v>
      </c>
      <c r="C19" s="141" t="str">
        <f>'Chart of Accounts'!B14</f>
        <v>Unassigned</v>
      </c>
      <c r="D19" s="142"/>
      <c r="E19" s="143">
        <f>'P&amp;L YTD 3rd QTR '!E19+'P&amp;L Oct (2)'!E19+'P&amp;L Nov (2)'!E19+'P&amp;L Dec (2)'!E19</f>
        <v>0</v>
      </c>
      <c r="F19" s="142"/>
      <c r="G19" s="94"/>
    </row>
    <row r="20" spans="1:7" ht="15.75">
      <c r="A20" s="78"/>
      <c r="B20" s="144"/>
      <c r="C20" s="145" t="s">
        <v>8</v>
      </c>
      <c r="D20" s="146"/>
      <c r="E20" s="147"/>
      <c r="F20" s="144"/>
      <c r="G20" s="148">
        <f>SUM(E11:E19)</f>
        <v>0</v>
      </c>
    </row>
    <row r="21" spans="1:7" ht="18.75">
      <c r="A21" s="78"/>
      <c r="B21" s="139"/>
      <c r="C21" s="149"/>
      <c r="D21" s="149"/>
      <c r="E21" s="150"/>
      <c r="F21" s="139"/>
      <c r="G21" s="151"/>
    </row>
    <row r="22" spans="1:7" ht="18">
      <c r="A22" s="78"/>
      <c r="B22" s="138" t="s">
        <v>7</v>
      </c>
      <c r="C22" s="139"/>
      <c r="D22" s="138"/>
      <c r="E22" s="140"/>
      <c r="F22" s="139"/>
      <c r="G22" s="151"/>
    </row>
    <row r="23" spans="1:7" ht="14.25">
      <c r="A23" s="78"/>
      <c r="B23" s="142">
        <f>'Chart of Accounts'!A18</f>
        <v>2001</v>
      </c>
      <c r="C23" s="142" t="str">
        <f>'Chart of Accounts'!B18</f>
        <v>Pastor Salary</v>
      </c>
      <c r="D23" s="152"/>
      <c r="E23" s="143">
        <f>'P&amp;L YTD 3rd QTR '!E23+'P&amp;L Oct (2)'!E23+'P&amp;L Nov (2)'!E23+'P&amp;L Dec (2)'!E23</f>
        <v>0</v>
      </c>
      <c r="F23" s="139"/>
      <c r="G23" s="151"/>
    </row>
    <row r="24" spans="1:7" ht="14.25">
      <c r="A24" s="78"/>
      <c r="B24" s="142">
        <f>'Chart of Accounts'!A19</f>
        <v>2002</v>
      </c>
      <c r="C24" s="142" t="str">
        <f>'Chart of Accounts'!B19</f>
        <v>Pastor Housing</v>
      </c>
      <c r="D24" s="152"/>
      <c r="E24" s="143">
        <f>'P&amp;L YTD 3rd QTR '!E24+'P&amp;L Oct (2)'!E24+'P&amp;L Nov (2)'!E24+'P&amp;L Dec (2)'!E24</f>
        <v>0</v>
      </c>
      <c r="F24" s="139"/>
      <c r="G24" s="151"/>
    </row>
    <row r="25" spans="1:7" ht="14.25">
      <c r="A25" s="78"/>
      <c r="B25" s="142">
        <f>'Chart of Accounts'!A20</f>
        <v>2003</v>
      </c>
      <c r="C25" s="142" t="str">
        <f>'Chart of Accounts'!B20</f>
        <v>Health Insurance</v>
      </c>
      <c r="D25" s="152"/>
      <c r="E25" s="143">
        <f>'P&amp;L YTD 3rd QTR '!E25+'P&amp;L Oct (2)'!E25+'P&amp;L Nov (2)'!E25+'P&amp;L Dec (2)'!E25</f>
        <v>0</v>
      </c>
      <c r="F25" s="139"/>
      <c r="G25" s="151"/>
    </row>
    <row r="26" spans="1:7" ht="14.25">
      <c r="A26" s="78"/>
      <c r="B26" s="142">
        <f>'Chart of Accounts'!A21</f>
        <v>2004</v>
      </c>
      <c r="C26" s="142" t="str">
        <f>'Chart of Accounts'!B21</f>
        <v>Ministry Expenses</v>
      </c>
      <c r="D26" s="152"/>
      <c r="E26" s="143">
        <f>'P&amp;L YTD 3rd QTR '!E26+'P&amp;L Oct (2)'!E26+'P&amp;L Nov (2)'!E26+'P&amp;L Dec (2)'!E26</f>
        <v>0</v>
      </c>
      <c r="F26" s="139"/>
      <c r="G26" s="151"/>
    </row>
    <row r="27" spans="1:7" ht="14.25">
      <c r="A27" s="78"/>
      <c r="B27" s="142">
        <f>'Chart of Accounts'!A22</f>
        <v>2005</v>
      </c>
      <c r="C27" s="142" t="str">
        <f>'Chart of Accounts'!B22</f>
        <v>Music Staff</v>
      </c>
      <c r="D27" s="152"/>
      <c r="E27" s="143">
        <f>'P&amp;L YTD 3rd QTR '!E27+'P&amp;L Oct (2)'!E27+'P&amp;L Nov (2)'!E27+'P&amp;L Dec (2)'!E27</f>
        <v>0</v>
      </c>
      <c r="F27" s="139"/>
      <c r="G27" s="151"/>
    </row>
    <row r="28" spans="1:7" ht="14.25">
      <c r="A28" s="78"/>
      <c r="B28" s="142">
        <f>'Chart of Accounts'!A23</f>
        <v>2006</v>
      </c>
      <c r="C28" s="142" t="str">
        <f>'Chart of Accounts'!B23</f>
        <v>Music Materials</v>
      </c>
      <c r="D28" s="152"/>
      <c r="E28" s="143">
        <f>'P&amp;L YTD 3rd QTR '!E28+'P&amp;L Oct (2)'!E28+'P&amp;L Nov (2)'!E28+'P&amp;L Dec (2)'!E28</f>
        <v>0</v>
      </c>
      <c r="F28" s="139"/>
      <c r="G28" s="151"/>
    </row>
    <row r="29" spans="1:7" ht="14.25">
      <c r="A29" s="78"/>
      <c r="B29" s="142">
        <f>'Chart of Accounts'!A24</f>
        <v>2007</v>
      </c>
      <c r="C29" s="142" t="str">
        <f>'Chart of Accounts'!B24</f>
        <v>Audio Visual Equipment</v>
      </c>
      <c r="D29" s="152"/>
      <c r="E29" s="143">
        <f>'P&amp;L YTD 3rd QTR '!E29+'P&amp;L Oct (2)'!E29+'P&amp;L Nov (2)'!E29+'P&amp;L Dec (2)'!E29</f>
        <v>0</v>
      </c>
      <c r="F29" s="139"/>
      <c r="G29" s="151"/>
    </row>
    <row r="30" spans="1:7" ht="14.25">
      <c r="A30" s="78"/>
      <c r="B30" s="142">
        <f>'Chart of Accounts'!A25</f>
        <v>2008</v>
      </c>
      <c r="C30" s="142" t="str">
        <f>'Chart of Accounts'!B25</f>
        <v>Christian Education Materials</v>
      </c>
      <c r="D30" s="152"/>
      <c r="E30" s="143">
        <f>'P&amp;L YTD 3rd QTR '!E30+'P&amp;L Oct (2)'!E30+'P&amp;L Nov (2)'!E30+'P&amp;L Dec (2)'!E30</f>
        <v>0</v>
      </c>
      <c r="F30" s="139"/>
      <c r="G30" s="151"/>
    </row>
    <row r="31" spans="1:7" ht="14.25">
      <c r="A31" s="78"/>
      <c r="B31" s="142">
        <f>'Chart of Accounts'!A26</f>
        <v>2009</v>
      </c>
      <c r="C31" s="142" t="str">
        <f>'Chart of Accounts'!B26</f>
        <v>Books</v>
      </c>
      <c r="D31" s="152"/>
      <c r="E31" s="143">
        <f>'P&amp;L YTD 3rd QTR '!E31+'P&amp;L Oct (2)'!E31+'P&amp;L Nov (2)'!E31+'P&amp;L Dec (2)'!E31</f>
        <v>0</v>
      </c>
      <c r="F31" s="139"/>
      <c r="G31" s="151"/>
    </row>
    <row r="32" spans="1:7" ht="14.25">
      <c r="A32" s="78"/>
      <c r="B32" s="142">
        <f>'Chart of Accounts'!A28</f>
        <v>2011</v>
      </c>
      <c r="C32" s="142" t="str">
        <f>'Chart of Accounts'!B28</f>
        <v>Office Supplies, stationary, postage, misc.</v>
      </c>
      <c r="D32" s="152"/>
      <c r="E32" s="143">
        <f>'P&amp;L YTD 3rd QTR '!E32+'P&amp;L Oct (2)'!E32+'P&amp;L Nov (2)'!E32+'P&amp;L Dec (2)'!E32</f>
        <v>0</v>
      </c>
      <c r="F32" s="139"/>
      <c r="G32" s="151"/>
    </row>
    <row r="33" spans="1:7" ht="14.25">
      <c r="A33" s="78"/>
      <c r="B33" s="142">
        <f>'Chart of Accounts'!A29</f>
        <v>2012</v>
      </c>
      <c r="C33" s="142" t="str">
        <f>'Chart of Accounts'!B29</f>
        <v>Computer costs and supplies</v>
      </c>
      <c r="D33" s="152"/>
      <c r="E33" s="143">
        <f>'P&amp;L YTD 3rd QTR '!E33+'P&amp;L Oct (2)'!E33+'P&amp;L Nov (2)'!E33+'P&amp;L Dec (2)'!E33</f>
        <v>0</v>
      </c>
      <c r="F33" s="139"/>
      <c r="G33" s="151"/>
    </row>
    <row r="34" spans="1:7" ht="14.25">
      <c r="A34" s="78"/>
      <c r="B34" s="142">
        <f>'Chart of Accounts'!A30</f>
        <v>2013</v>
      </c>
      <c r="C34" s="142" t="str">
        <f>'Chart of Accounts'!B30</f>
        <v>Unassigned</v>
      </c>
      <c r="D34" s="152"/>
      <c r="E34" s="143">
        <f>'P&amp;L YTD 3rd QTR '!E34+'P&amp;L Oct (2)'!E34+'P&amp;L Nov (2)'!E34+'P&amp;L Dec (2)'!E34</f>
        <v>0</v>
      </c>
      <c r="F34" s="139"/>
      <c r="G34" s="151"/>
    </row>
    <row r="35" spans="1:7" ht="14.25">
      <c r="A35" s="78"/>
      <c r="B35" s="142">
        <f>'Chart of Accounts'!A32</f>
        <v>2021</v>
      </c>
      <c r="C35" s="142" t="str">
        <f>'Chart of Accounts'!B32</f>
        <v>Janitorial Supplies and Services</v>
      </c>
      <c r="D35" s="152"/>
      <c r="E35" s="143">
        <f>'P&amp;L YTD 3rd QTR '!E35+'P&amp;L Oct (2)'!E35+'P&amp;L Nov (2)'!E35+'P&amp;L Dec (2)'!E35</f>
        <v>0</v>
      </c>
      <c r="F35" s="139"/>
      <c r="G35" s="151"/>
    </row>
    <row r="36" spans="1:7" ht="14.25">
      <c r="A36" s="78"/>
      <c r="B36" s="142">
        <f>'Chart of Accounts'!A33</f>
        <v>2022</v>
      </c>
      <c r="C36" s="142" t="str">
        <f>'Chart of Accounts'!B33</f>
        <v>Repair and Maintenance - (Non-Covenant)</v>
      </c>
      <c r="D36" s="152"/>
      <c r="E36" s="143">
        <f>'P&amp;L YTD 3rd QTR '!E36+'P&amp;L Oct (2)'!E36+'P&amp;L Nov (2)'!E36+'P&amp;L Dec (2)'!E36</f>
        <v>0</v>
      </c>
      <c r="F36" s="139"/>
      <c r="G36" s="151"/>
    </row>
    <row r="37" spans="1:7" ht="14.25">
      <c r="A37" s="78"/>
      <c r="B37" s="142">
        <f>'Chart of Accounts'!A34</f>
        <v>2023</v>
      </c>
      <c r="C37" s="142" t="str">
        <f>'Chart of Accounts'!B34</f>
        <v>Insurance - Liability</v>
      </c>
      <c r="D37" s="152"/>
      <c r="E37" s="143">
        <f>'P&amp;L YTD 3rd QTR '!E37+'P&amp;L Oct (2)'!E37+'P&amp;L Nov (2)'!E37+'P&amp;L Dec (2)'!E37</f>
        <v>0</v>
      </c>
      <c r="F37" s="139"/>
      <c r="G37" s="151"/>
    </row>
    <row r="38" spans="1:7" ht="14.25">
      <c r="A38" s="78"/>
      <c r="B38" s="142">
        <f>'Chart of Accounts'!A35</f>
        <v>2024</v>
      </c>
      <c r="C38" s="142" t="str">
        <f>'Chart of Accounts'!B35</f>
        <v>Use Agreement (Utilities &amp; Maint. Reserve)</v>
      </c>
      <c r="D38" s="152"/>
      <c r="E38" s="143">
        <f>'P&amp;L YTD 3rd QTR '!E38+'P&amp;L Oct (2)'!E38+'P&amp;L Nov (2)'!E38+'P&amp;L Dec (2)'!E38</f>
        <v>0</v>
      </c>
      <c r="F38" s="139"/>
      <c r="G38" s="151"/>
    </row>
    <row r="39" spans="1:7" ht="14.25">
      <c r="A39" s="78"/>
      <c r="B39" s="142">
        <f>'Chart of Accounts'!A36</f>
        <v>2025</v>
      </c>
      <c r="C39" s="142" t="str">
        <f>'Chart of Accounts'!B36</f>
        <v>Landscape</v>
      </c>
      <c r="D39" s="152"/>
      <c r="E39" s="143">
        <f>'P&amp;L YTD 3rd QTR '!E39+'P&amp;L Oct (2)'!E39+'P&amp;L Nov (2)'!E39+'P&amp;L Dec (2)'!E39</f>
        <v>0</v>
      </c>
      <c r="F39" s="139"/>
      <c r="G39" s="151"/>
    </row>
    <row r="40" spans="1:7" ht="14.25">
      <c r="A40" s="78"/>
      <c r="B40" s="142">
        <f>'Chart of Accounts'!A37</f>
        <v>2026</v>
      </c>
      <c r="C40" s="142" t="str">
        <f>'Chart of Accounts'!B37</f>
        <v>A/C Maintenance</v>
      </c>
      <c r="D40" s="152"/>
      <c r="E40" s="143">
        <f>'P&amp;L YTD 3rd QTR '!E40+'P&amp;L Oct (2)'!E40+'P&amp;L Nov (2)'!E40+'P&amp;L Dec (2)'!E40</f>
        <v>0</v>
      </c>
      <c r="F40" s="139"/>
      <c r="G40" s="151"/>
    </row>
    <row r="41" spans="1:7" ht="14.25">
      <c r="A41" s="78"/>
      <c r="B41" s="142">
        <f>'Chart of Accounts'!A38</f>
        <v>2027</v>
      </c>
      <c r="C41" s="142" t="str">
        <f>'Chart of Accounts'!B38</f>
        <v>PLayground</v>
      </c>
      <c r="D41" s="152"/>
      <c r="E41" s="143">
        <f>'P&amp;L YTD 3rd QTR '!E41+'P&amp;L Oct (2)'!E41+'P&amp;L Nov (2)'!E41+'P&amp;L Dec (2)'!E41</f>
        <v>0</v>
      </c>
      <c r="F41" s="139"/>
      <c r="G41" s="151"/>
    </row>
    <row r="42" spans="1:7" ht="14.25">
      <c r="A42" s="78"/>
      <c r="B42" s="142">
        <f>'Chart of Accounts'!A40</f>
        <v>2031</v>
      </c>
      <c r="C42" s="142" t="str">
        <f>'Chart of Accounts'!B40</f>
        <v>Food &amp; Entertainment</v>
      </c>
      <c r="D42" s="152"/>
      <c r="E42" s="143">
        <f>'P&amp;L YTD 3rd QTR '!E42+'P&amp;L Oct (2)'!E42+'P&amp;L Nov (2)'!E42+'P&amp;L Dec (2)'!E42</f>
        <v>0</v>
      </c>
      <c r="F42" s="139"/>
      <c r="G42" s="151"/>
    </row>
    <row r="43" spans="1:7" ht="14.25">
      <c r="A43" s="78"/>
      <c r="B43" s="142">
        <f>'Chart of Accounts'!A41</f>
        <v>2032</v>
      </c>
      <c r="C43" s="142" t="str">
        <f>'Chart of Accounts'!B41</f>
        <v>Soft Goods</v>
      </c>
      <c r="D43" s="152"/>
      <c r="E43" s="143">
        <f>'P&amp;L YTD 3rd QTR '!E43+'P&amp;L Oct (2)'!E43+'P&amp;L Nov (2)'!E43+'P&amp;L Dec (2)'!E43</f>
        <v>0</v>
      </c>
      <c r="F43" s="139"/>
      <c r="G43" s="151"/>
    </row>
    <row r="44" spans="1:7" ht="14.25">
      <c r="A44" s="78"/>
      <c r="B44" s="142">
        <f>'Chart of Accounts'!A43</f>
        <v>2041</v>
      </c>
      <c r="C44" s="142" t="str">
        <f>'Chart of Accounts'!B43</f>
        <v>Van Insurance</v>
      </c>
      <c r="D44" s="152"/>
      <c r="E44" s="143">
        <f>'P&amp;L YTD 3rd QTR '!E44+'P&amp;L Oct (2)'!E44+'P&amp;L Nov (2)'!E44+'P&amp;L Dec (2)'!E44</f>
        <v>0</v>
      </c>
      <c r="F44" s="139"/>
      <c r="G44" s="151"/>
    </row>
    <row r="45" spans="1:7" ht="14.25">
      <c r="A45" s="78"/>
      <c r="B45" s="142">
        <f>'Chart of Accounts'!A44</f>
        <v>2042</v>
      </c>
      <c r="C45" s="142" t="str">
        <f>'Chart of Accounts'!B44</f>
        <v>Van Maintenance</v>
      </c>
      <c r="D45" s="152"/>
      <c r="E45" s="143">
        <f>'P&amp;L YTD 3rd QTR '!E45+'P&amp;L Oct (2)'!E45+'P&amp;L Nov (2)'!E45+'P&amp;L Dec (2)'!E45</f>
        <v>0</v>
      </c>
      <c r="F45" s="139"/>
      <c r="G45" s="151"/>
    </row>
    <row r="46" spans="1:7" ht="14.25">
      <c r="A46" s="78"/>
      <c r="B46" s="142">
        <f>'Chart of Accounts'!A45</f>
        <v>2043</v>
      </c>
      <c r="C46" s="142" t="str">
        <f>'Chart of Accounts'!B45</f>
        <v>Van Gasoline</v>
      </c>
      <c r="D46" s="152"/>
      <c r="E46" s="143">
        <f>'P&amp;L YTD 3rd QTR '!E46+'P&amp;L Oct (2)'!E46+'P&amp;L Nov (2)'!E46+'P&amp;L Dec (2)'!E46</f>
        <v>0</v>
      </c>
      <c r="F46" s="139"/>
      <c r="G46" s="151"/>
    </row>
    <row r="47" spans="1:7" ht="14.25">
      <c r="A47" s="78"/>
      <c r="B47" s="142">
        <f>'Chart of Accounts'!A46</f>
        <v>2044</v>
      </c>
      <c r="C47" s="142" t="str">
        <f>'Chart of Accounts'!B46</f>
        <v xml:space="preserve">Purchase of Vans </v>
      </c>
      <c r="D47" s="152"/>
      <c r="E47" s="143">
        <f>'P&amp;L YTD 3rd QTR '!E47+'P&amp;L Oct (2)'!E47+'P&amp;L Nov (2)'!E47+'P&amp;L Dec (2)'!E47</f>
        <v>0</v>
      </c>
      <c r="F47" s="139"/>
      <c r="G47" s="151"/>
    </row>
    <row r="48" spans="1:7" ht="14.25">
      <c r="A48" s="78"/>
      <c r="B48" s="142">
        <f>'Chart of Accounts'!A48</f>
        <v>2051</v>
      </c>
      <c r="C48" s="142" t="str">
        <f>'Chart of Accounts'!B48</f>
        <v>Support of Missionaries</v>
      </c>
      <c r="D48" s="152"/>
      <c r="E48" s="143">
        <f>'P&amp;L YTD 3rd QTR '!E48+'P&amp;L Oct (2)'!E48+'P&amp;L Nov (2)'!E48+'P&amp;L Dec (2)'!E48</f>
        <v>0</v>
      </c>
      <c r="F48" s="139"/>
      <c r="G48" s="151"/>
    </row>
    <row r="49" spans="1:7" ht="14.25">
      <c r="A49" s="78"/>
      <c r="B49" s="142">
        <f>'Chart of Accounts'!A50</f>
        <v>2061</v>
      </c>
      <c r="C49" s="142" t="str">
        <f>'Chart of Accounts'!B50</f>
        <v>Miscellaneous</v>
      </c>
      <c r="D49" s="152"/>
      <c r="E49" s="143">
        <f>'P&amp;L YTD 3rd QTR '!E49+'P&amp;L Oct (2)'!E49+'P&amp;L Nov (2)'!E49+'P&amp;L Dec (2)'!E49</f>
        <v>0</v>
      </c>
      <c r="F49" s="139"/>
      <c r="G49" s="151"/>
    </row>
    <row r="50" spans="1:7" ht="14.25">
      <c r="A50" s="78"/>
      <c r="B50" s="142">
        <f>'Chart of Accounts'!A51</f>
        <v>2071</v>
      </c>
      <c r="C50" s="142" t="str">
        <f>'Chart of Accounts'!B51</f>
        <v>Unassigned</v>
      </c>
      <c r="D50" s="152"/>
      <c r="E50" s="143">
        <f>'P&amp;L YTD 3rd QTR '!E50+'P&amp;L Oct (2)'!E50+'P&amp;L Nov (2)'!E50+'P&amp;L Dec (2)'!E50</f>
        <v>0</v>
      </c>
      <c r="F50" s="139"/>
      <c r="G50" s="151"/>
    </row>
    <row r="51" spans="1:7" ht="15.75">
      <c r="A51" s="78"/>
      <c r="B51" s="144"/>
      <c r="C51" s="145" t="s">
        <v>9</v>
      </c>
      <c r="D51" s="146"/>
      <c r="E51" s="147"/>
      <c r="F51" s="144"/>
      <c r="G51" s="148">
        <f>SUM(E23:E50)</f>
        <v>0</v>
      </c>
    </row>
    <row r="52" spans="1:7" ht="18">
      <c r="A52" s="78"/>
      <c r="B52" s="139"/>
      <c r="C52" s="153"/>
      <c r="D52" s="154"/>
      <c r="E52" s="155"/>
      <c r="F52" s="139"/>
      <c r="G52" s="151"/>
    </row>
    <row r="53" spans="1:7" ht="15.75">
      <c r="A53" s="78"/>
      <c r="B53" s="156" t="s">
        <v>82</v>
      </c>
      <c r="C53" s="157"/>
      <c r="D53" s="158"/>
      <c r="E53" s="159"/>
      <c r="F53" s="157"/>
      <c r="G53" s="160">
        <f>G20-G51</f>
        <v>0</v>
      </c>
    </row>
    <row r="54" spans="1:7" ht="18">
      <c r="A54" s="78"/>
      <c r="B54" s="139"/>
      <c r="C54" s="161"/>
      <c r="D54" s="161"/>
      <c r="E54" s="162"/>
      <c r="F54" s="139"/>
      <c r="G54" s="151"/>
    </row>
    <row r="55" spans="1:7" ht="15.75">
      <c r="A55" s="78"/>
      <c r="B55" s="163" t="s">
        <v>26</v>
      </c>
      <c r="C55" s="163"/>
      <c r="D55" s="163"/>
      <c r="E55" s="164"/>
      <c r="F55" s="163"/>
      <c r="G55" s="165">
        <f>G8+G53</f>
        <v>0</v>
      </c>
    </row>
    <row r="56" spans="1:7" ht="18.75" thickBot="1">
      <c r="A56" s="133"/>
      <c r="B56" s="134"/>
      <c r="C56" s="135"/>
      <c r="D56" s="135"/>
      <c r="E56" s="136"/>
      <c r="F56" s="134"/>
      <c r="G56" s="137"/>
    </row>
    <row r="57" spans="1:7" ht="18.75" thickTop="1">
      <c r="C57" s="16"/>
      <c r="D57" s="16"/>
      <c r="E57" s="18"/>
    </row>
    <row r="58" spans="1:7" ht="18">
      <c r="C58" s="16"/>
      <c r="D58" s="16"/>
      <c r="E58" s="18"/>
    </row>
    <row r="59" spans="1:7" ht="18">
      <c r="C59" s="16"/>
      <c r="D59" s="16"/>
      <c r="E59" s="17"/>
    </row>
    <row r="60" spans="1:7" ht="18">
      <c r="C60" s="15"/>
      <c r="D60" s="16"/>
      <c r="E60" s="12"/>
    </row>
  </sheetData>
  <sheetProtection sheet="1" objects="1" scenarios="1"/>
  <mergeCells count="3">
    <mergeCell ref="A2:G2"/>
    <mergeCell ref="A3:G3"/>
    <mergeCell ref="A4:G4"/>
  </mergeCells>
  <pageMargins left="0.75" right="0.75" top="1" bottom="1" header="0.5" footer="0.5"/>
  <pageSetup scale="78" orientation="portrait" horizontalDpi="4294967293"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
  <sheetViews>
    <sheetView workbookViewId="0">
      <selection activeCell="I37" sqref="I37"/>
    </sheetView>
  </sheetViews>
  <sheetFormatPr defaultRowHeight="12.7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
  <sheetViews>
    <sheetView workbookViewId="0">
      <selection activeCell="R43" sqref="R43"/>
    </sheetView>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P56"/>
  <sheetViews>
    <sheetView topLeftCell="A31" workbookViewId="0">
      <selection activeCell="Q17" sqref="Q17"/>
    </sheetView>
  </sheetViews>
  <sheetFormatPr defaultRowHeight="12.75"/>
  <cols>
    <col min="1" max="1" width="8" customWidth="1"/>
    <col min="2" max="2" width="34" customWidth="1"/>
    <col min="3" max="15" width="12.7109375" customWidth="1"/>
  </cols>
  <sheetData>
    <row r="1" spans="1:16" ht="13.5" thickTop="1">
      <c r="A1" s="69"/>
      <c r="B1" s="70"/>
      <c r="C1" s="70"/>
      <c r="D1" s="70"/>
      <c r="E1" s="70"/>
      <c r="F1" s="70"/>
      <c r="G1" s="70"/>
      <c r="H1" s="70"/>
      <c r="I1" s="70"/>
      <c r="J1" s="70"/>
      <c r="K1" s="70"/>
      <c r="L1" s="70"/>
      <c r="M1" s="70"/>
      <c r="N1" s="70"/>
      <c r="O1" s="71"/>
    </row>
    <row r="2" spans="1:16" ht="33.75">
      <c r="A2" s="310" t="str">
        <f>'Chart of Accounts'!A1:B1</f>
        <v>Name</v>
      </c>
      <c r="B2" s="311"/>
      <c r="C2" s="311"/>
      <c r="D2" s="311"/>
      <c r="E2" s="311"/>
      <c r="F2" s="311"/>
      <c r="G2" s="311"/>
      <c r="H2" s="311"/>
      <c r="I2" s="311"/>
      <c r="J2" s="311"/>
      <c r="K2" s="311"/>
      <c r="L2" s="311"/>
      <c r="M2" s="311"/>
      <c r="N2" s="311"/>
      <c r="O2" s="312"/>
    </row>
    <row r="3" spans="1:16" ht="26.25">
      <c r="A3" s="307" t="str">
        <f>'P&amp;L Jan'!A3</f>
        <v>Statement of Revenue and Expenses</v>
      </c>
      <c r="B3" s="308"/>
      <c r="C3" s="308"/>
      <c r="D3" s="308"/>
      <c r="E3" s="308"/>
      <c r="F3" s="308"/>
      <c r="G3" s="308"/>
      <c r="H3" s="308"/>
      <c r="I3" s="308"/>
      <c r="J3" s="308"/>
      <c r="K3" s="308"/>
      <c r="L3" s="308"/>
      <c r="M3" s="308"/>
      <c r="N3" s="308"/>
      <c r="O3" s="309"/>
    </row>
    <row r="4" spans="1:16" ht="16.5" thickBot="1">
      <c r="A4" s="313" t="s">
        <v>31</v>
      </c>
      <c r="B4" s="314"/>
      <c r="C4" s="314"/>
      <c r="D4" s="314"/>
      <c r="E4" s="314"/>
      <c r="F4" s="314"/>
      <c r="G4" s="314"/>
      <c r="H4" s="314"/>
      <c r="I4" s="314"/>
      <c r="J4" s="314"/>
      <c r="K4" s="314"/>
      <c r="L4" s="314"/>
      <c r="M4" s="314"/>
      <c r="N4" s="314"/>
      <c r="O4" s="315"/>
    </row>
    <row r="5" spans="1:16" ht="16.5" thickTop="1" thickBot="1">
      <c r="A5" s="50"/>
      <c r="B5" s="53"/>
      <c r="C5" s="218" t="s">
        <v>32</v>
      </c>
      <c r="D5" s="218" t="s">
        <v>33</v>
      </c>
      <c r="E5" s="218" t="s">
        <v>34</v>
      </c>
      <c r="F5" s="218" t="s">
        <v>35</v>
      </c>
      <c r="G5" s="218" t="s">
        <v>36</v>
      </c>
      <c r="H5" s="218" t="s">
        <v>37</v>
      </c>
      <c r="I5" s="218" t="s">
        <v>38</v>
      </c>
      <c r="J5" s="218" t="s">
        <v>39</v>
      </c>
      <c r="K5" s="218" t="s">
        <v>40</v>
      </c>
      <c r="L5" s="218" t="s">
        <v>41</v>
      </c>
      <c r="M5" s="218" t="s">
        <v>42</v>
      </c>
      <c r="N5" s="218" t="s">
        <v>43</v>
      </c>
      <c r="O5" s="219" t="s">
        <v>28</v>
      </c>
      <c r="P5" s="49"/>
    </row>
    <row r="6" spans="1:16" ht="15">
      <c r="A6" s="190" t="s">
        <v>25</v>
      </c>
      <c r="B6" s="191"/>
      <c r="C6" s="220">
        <f>'P&amp;L Jan'!G8</f>
        <v>0</v>
      </c>
      <c r="D6" s="221">
        <f>C53</f>
        <v>0</v>
      </c>
      <c r="E6" s="221">
        <f t="shared" ref="E6:N6" si="0">D53</f>
        <v>0</v>
      </c>
      <c r="F6" s="221">
        <f t="shared" si="0"/>
        <v>0</v>
      </c>
      <c r="G6" s="221">
        <f t="shared" si="0"/>
        <v>0</v>
      </c>
      <c r="H6" s="221">
        <f t="shared" si="0"/>
        <v>0</v>
      </c>
      <c r="I6" s="221">
        <f t="shared" si="0"/>
        <v>0</v>
      </c>
      <c r="J6" s="221">
        <f t="shared" si="0"/>
        <v>0</v>
      </c>
      <c r="K6" s="221">
        <f t="shared" si="0"/>
        <v>0</v>
      </c>
      <c r="L6" s="221">
        <f t="shared" si="0"/>
        <v>0</v>
      </c>
      <c r="M6" s="221">
        <f t="shared" si="0"/>
        <v>0</v>
      </c>
      <c r="N6" s="221">
        <f t="shared" si="0"/>
        <v>0</v>
      </c>
      <c r="O6" s="222">
        <f>C6</f>
        <v>0</v>
      </c>
    </row>
    <row r="7" spans="1:16" ht="18">
      <c r="A7" s="51"/>
      <c r="B7" s="54"/>
      <c r="C7" s="62"/>
      <c r="D7" s="63"/>
      <c r="E7" s="63"/>
      <c r="F7" s="63"/>
      <c r="G7" s="63"/>
      <c r="H7" s="63"/>
      <c r="I7" s="63"/>
      <c r="J7" s="63"/>
      <c r="K7" s="63"/>
      <c r="L7" s="63"/>
      <c r="M7" s="63"/>
      <c r="N7" s="63"/>
      <c r="O7" s="64"/>
    </row>
    <row r="8" spans="1:16" ht="15.75">
      <c r="A8" s="59" t="s">
        <v>94</v>
      </c>
      <c r="B8" s="215"/>
      <c r="C8" s="216"/>
      <c r="D8" s="63"/>
      <c r="E8" s="63"/>
      <c r="F8" s="63"/>
      <c r="G8" s="63"/>
      <c r="H8" s="63"/>
      <c r="I8" s="63"/>
      <c r="J8" s="63"/>
      <c r="K8" s="63"/>
      <c r="L8" s="63"/>
      <c r="M8" s="63"/>
      <c r="N8" s="63"/>
      <c r="O8" s="64"/>
    </row>
    <row r="9" spans="1:16" ht="15" customHeight="1">
      <c r="A9" s="190">
        <f>'Chart of Accounts'!A6</f>
        <v>1001</v>
      </c>
      <c r="B9" s="190" t="str">
        <f>'Chart of Accounts'!B6</f>
        <v>Offering / Tithe</v>
      </c>
      <c r="C9" s="217">
        <f>'P&amp;L Jan'!E11</f>
        <v>0</v>
      </c>
      <c r="D9" s="193">
        <f>'P&amp;L Feb (2)'!E11</f>
        <v>0</v>
      </c>
      <c r="E9" s="193">
        <f>'P&amp;L Mar (2)'!E11</f>
        <v>0</v>
      </c>
      <c r="F9" s="193">
        <f>'P&amp;L Apr (2)'!E11</f>
        <v>0</v>
      </c>
      <c r="G9" s="193">
        <f>'P&amp;L May (2)'!E11</f>
        <v>0</v>
      </c>
      <c r="H9" s="193">
        <f>'P&amp;L June (2)'!E11</f>
        <v>0</v>
      </c>
      <c r="I9" s="193">
        <f>'P&amp;L July (2)'!E11</f>
        <v>0</v>
      </c>
      <c r="J9" s="193">
        <f>'P&amp;L Aug (2)'!E11</f>
        <v>0</v>
      </c>
      <c r="K9" s="193">
        <f>'P&amp;L Sept (2)'!E11</f>
        <v>0</v>
      </c>
      <c r="L9" s="193">
        <f>'P&amp;L Oct (2)'!E11</f>
        <v>0</v>
      </c>
      <c r="M9" s="193">
        <f>'P&amp;L Nov (2)'!E11</f>
        <v>0</v>
      </c>
      <c r="N9" s="193">
        <f>'P&amp;L Dec (2)'!E11</f>
        <v>0</v>
      </c>
      <c r="O9" s="194">
        <f>SUM(C9:N9)</f>
        <v>0</v>
      </c>
    </row>
    <row r="10" spans="1:16" ht="15">
      <c r="A10" s="190">
        <f>'Chart of Accounts'!A7</f>
        <v>1002</v>
      </c>
      <c r="B10" s="190" t="str">
        <f>'Chart of Accounts'!B7</f>
        <v>ABC Missions Support</v>
      </c>
      <c r="C10" s="217">
        <f>'P&amp;L Jan'!E12</f>
        <v>0</v>
      </c>
      <c r="D10" s="193">
        <f>'P&amp;L Feb (2)'!E12</f>
        <v>0</v>
      </c>
      <c r="E10" s="193">
        <f>'P&amp;L Mar (2)'!E12</f>
        <v>0</v>
      </c>
      <c r="F10" s="193">
        <f>'P&amp;L Apr (2)'!E12</f>
        <v>0</v>
      </c>
      <c r="G10" s="193">
        <f>'P&amp;L May (2)'!E12</f>
        <v>0</v>
      </c>
      <c r="H10" s="193">
        <f>'P&amp;L June (2)'!E12</f>
        <v>0</v>
      </c>
      <c r="I10" s="193">
        <f>'P&amp;L July (2)'!E12</f>
        <v>0</v>
      </c>
      <c r="J10" s="193">
        <f>'P&amp;L Aug (2)'!E12</f>
        <v>0</v>
      </c>
      <c r="K10" s="193">
        <f>'P&amp;L Sept (2)'!E12</f>
        <v>0</v>
      </c>
      <c r="L10" s="193">
        <f>'P&amp;L Oct (2)'!E12</f>
        <v>0</v>
      </c>
      <c r="M10" s="193">
        <f>'P&amp;L Nov (2)'!E12</f>
        <v>0</v>
      </c>
      <c r="N10" s="193">
        <f>'P&amp;L Dec (2)'!E12</f>
        <v>0</v>
      </c>
      <c r="O10" s="194">
        <f t="shared" ref="O10:O17" si="1">SUM(C10:N10)</f>
        <v>0</v>
      </c>
    </row>
    <row r="11" spans="1:16" ht="15">
      <c r="A11" s="190">
        <f>'Chart of Accounts'!A8</f>
        <v>1003</v>
      </c>
      <c r="B11" s="190" t="str">
        <f>'Chart of Accounts'!B8</f>
        <v>XYZ Missions Support</v>
      </c>
      <c r="C11" s="217">
        <f>'P&amp;L Jan'!E13</f>
        <v>0</v>
      </c>
      <c r="D11" s="193">
        <f>'P&amp;L Feb (2)'!E13</f>
        <v>0</v>
      </c>
      <c r="E11" s="193">
        <f>'P&amp;L Mar (2)'!E13</f>
        <v>0</v>
      </c>
      <c r="F11" s="193">
        <f>'P&amp;L Apr (2)'!E13</f>
        <v>0</v>
      </c>
      <c r="G11" s="193">
        <f>'P&amp;L May (2)'!E13</f>
        <v>0</v>
      </c>
      <c r="H11" s="193">
        <f>'P&amp;L June (2)'!E13</f>
        <v>0</v>
      </c>
      <c r="I11" s="193">
        <f>'P&amp;L July (2)'!E13</f>
        <v>0</v>
      </c>
      <c r="J11" s="193">
        <f>'P&amp;L Aug (2)'!E13</f>
        <v>0</v>
      </c>
      <c r="K11" s="193">
        <f>'P&amp;L Sept (2)'!E13</f>
        <v>0</v>
      </c>
      <c r="L11" s="193">
        <f>'P&amp;L Oct (2)'!E13</f>
        <v>0</v>
      </c>
      <c r="M11" s="193">
        <f>'P&amp;L Nov (2)'!E13</f>
        <v>0</v>
      </c>
      <c r="N11" s="193">
        <f>'P&amp;L Dec (2)'!E13</f>
        <v>0</v>
      </c>
      <c r="O11" s="194">
        <f t="shared" si="1"/>
        <v>0</v>
      </c>
    </row>
    <row r="12" spans="1:16" ht="15">
      <c r="A12" s="190">
        <f>'Chart of Accounts'!A9</f>
        <v>1004</v>
      </c>
      <c r="B12" s="190" t="str">
        <f>'Chart of Accounts'!B9</f>
        <v>TLC  Support</v>
      </c>
      <c r="C12" s="217">
        <f>'P&amp;L Jan'!E14</f>
        <v>0</v>
      </c>
      <c r="D12" s="193">
        <f>'P&amp;L Feb (2)'!E14</f>
        <v>0</v>
      </c>
      <c r="E12" s="193">
        <f>'P&amp;L Mar (2)'!E14</f>
        <v>0</v>
      </c>
      <c r="F12" s="193">
        <f>'P&amp;L Apr (2)'!E14</f>
        <v>0</v>
      </c>
      <c r="G12" s="193">
        <f>'P&amp;L May (2)'!E14</f>
        <v>0</v>
      </c>
      <c r="H12" s="193">
        <f>'P&amp;L June (2)'!E14</f>
        <v>0</v>
      </c>
      <c r="I12" s="193">
        <f>'P&amp;L July (2)'!E14</f>
        <v>0</v>
      </c>
      <c r="J12" s="193">
        <f>'P&amp;L Aug (2)'!E14</f>
        <v>0</v>
      </c>
      <c r="K12" s="193">
        <f>'P&amp;L Sept (2)'!E14</f>
        <v>0</v>
      </c>
      <c r="L12" s="193">
        <f>'P&amp;L Oct (2)'!E14</f>
        <v>0</v>
      </c>
      <c r="M12" s="193">
        <f>'P&amp;L Nov (2)'!E14</f>
        <v>0</v>
      </c>
      <c r="N12" s="193">
        <f>'P&amp;L Dec (2)'!E14</f>
        <v>0</v>
      </c>
      <c r="O12" s="194">
        <f t="shared" si="1"/>
        <v>0</v>
      </c>
    </row>
    <row r="13" spans="1:16" ht="15">
      <c r="A13" s="190">
        <f>'Chart of Accounts'!A10</f>
        <v>1005</v>
      </c>
      <c r="B13" s="190" t="str">
        <f>'Chart of Accounts'!B10</f>
        <v>MMM Support</v>
      </c>
      <c r="C13" s="217">
        <f>'P&amp;L Jan'!E15</f>
        <v>0</v>
      </c>
      <c r="D13" s="193">
        <f>'P&amp;L Feb (2)'!E15</f>
        <v>0</v>
      </c>
      <c r="E13" s="193">
        <f>'P&amp;L Mar (2)'!E15</f>
        <v>0</v>
      </c>
      <c r="F13" s="193">
        <f>'P&amp;L Apr (2)'!E15</f>
        <v>0</v>
      </c>
      <c r="G13" s="193">
        <f>'P&amp;L May (2)'!E15</f>
        <v>0</v>
      </c>
      <c r="H13" s="193">
        <f>'P&amp;L June (2)'!E15</f>
        <v>0</v>
      </c>
      <c r="I13" s="193">
        <f>'P&amp;L July (2)'!E15</f>
        <v>0</v>
      </c>
      <c r="J13" s="193">
        <f>'P&amp;L Aug (2)'!E15</f>
        <v>0</v>
      </c>
      <c r="K13" s="193">
        <f>'P&amp;L Sept (2)'!E15</f>
        <v>0</v>
      </c>
      <c r="L13" s="193">
        <f>'P&amp;L Oct (2)'!E15</f>
        <v>0</v>
      </c>
      <c r="M13" s="193">
        <f>'P&amp;L Nov (2)'!E15</f>
        <v>0</v>
      </c>
      <c r="N13" s="193">
        <f>'P&amp;L Dec (2)'!E15</f>
        <v>0</v>
      </c>
      <c r="O13" s="194">
        <f t="shared" si="1"/>
        <v>0</v>
      </c>
    </row>
    <row r="14" spans="1:16" ht="15">
      <c r="A14" s="190">
        <f>'Chart of Accounts'!A11</f>
        <v>1006</v>
      </c>
      <c r="B14" s="190" t="str">
        <f>'Chart of Accounts'!B11</f>
        <v>Fundraising</v>
      </c>
      <c r="C14" s="217">
        <f>'P&amp;L Jan'!E16</f>
        <v>0</v>
      </c>
      <c r="D14" s="193">
        <f>'P&amp;L Feb (2)'!E16</f>
        <v>0</v>
      </c>
      <c r="E14" s="193">
        <f>'P&amp;L Mar (2)'!E16</f>
        <v>0</v>
      </c>
      <c r="F14" s="193">
        <f>'P&amp;L Apr (2)'!E16</f>
        <v>0</v>
      </c>
      <c r="G14" s="193">
        <f>'P&amp;L May (2)'!E16</f>
        <v>0</v>
      </c>
      <c r="H14" s="193">
        <f>'P&amp;L June (2)'!E16</f>
        <v>0</v>
      </c>
      <c r="I14" s="193">
        <f>'P&amp;L July (2)'!E16</f>
        <v>0</v>
      </c>
      <c r="J14" s="193">
        <f>'P&amp;L Aug (2)'!E16</f>
        <v>0</v>
      </c>
      <c r="K14" s="193">
        <f>'P&amp;L Sept (2)'!E16</f>
        <v>0</v>
      </c>
      <c r="L14" s="193">
        <f>'P&amp;L Oct (2)'!E16</f>
        <v>0</v>
      </c>
      <c r="M14" s="193">
        <f>'P&amp;L Nov (2)'!E16</f>
        <v>0</v>
      </c>
      <c r="N14" s="193">
        <f>'P&amp;L Dec (2)'!E16</f>
        <v>0</v>
      </c>
      <c r="O14" s="194">
        <f t="shared" si="1"/>
        <v>0</v>
      </c>
    </row>
    <row r="15" spans="1:16" ht="15">
      <c r="A15" s="190">
        <f>'Chart of Accounts'!A12</f>
        <v>1007</v>
      </c>
      <c r="B15" s="190" t="str">
        <f>'Chart of Accounts'!B12</f>
        <v>Additional Support</v>
      </c>
      <c r="C15" s="217">
        <f>'P&amp;L Jan'!E17</f>
        <v>0</v>
      </c>
      <c r="D15" s="193">
        <f>'P&amp;L Feb (2)'!E17</f>
        <v>0</v>
      </c>
      <c r="E15" s="193">
        <f>'P&amp;L Mar (2)'!E17</f>
        <v>0</v>
      </c>
      <c r="F15" s="193">
        <f>'P&amp;L Apr (2)'!E17</f>
        <v>0</v>
      </c>
      <c r="G15" s="193">
        <f>'P&amp;L May (2)'!E17</f>
        <v>0</v>
      </c>
      <c r="H15" s="193">
        <f>'P&amp;L June (2)'!E17</f>
        <v>0</v>
      </c>
      <c r="I15" s="193">
        <f>'P&amp;L July (2)'!E17</f>
        <v>0</v>
      </c>
      <c r="J15" s="193">
        <f>'P&amp;L Aug (2)'!E17</f>
        <v>0</v>
      </c>
      <c r="K15" s="193">
        <f>'P&amp;L Sept (2)'!E17</f>
        <v>0</v>
      </c>
      <c r="L15" s="193">
        <f>'P&amp;L Oct (2)'!E17</f>
        <v>0</v>
      </c>
      <c r="M15" s="193">
        <f>'P&amp;L Nov (2)'!E17</f>
        <v>0</v>
      </c>
      <c r="N15" s="193">
        <f>'P&amp;L Dec (2)'!E17</f>
        <v>0</v>
      </c>
      <c r="O15" s="194">
        <f t="shared" si="1"/>
        <v>0</v>
      </c>
    </row>
    <row r="16" spans="1:16" ht="15">
      <c r="A16" s="190">
        <f>'Chart of Accounts'!A13</f>
        <v>1008</v>
      </c>
      <c r="B16" s="190" t="str">
        <f>'Chart of Accounts'!B13</f>
        <v>Designated Gifts for Vans</v>
      </c>
      <c r="C16" s="217">
        <f>'P&amp;L Jan'!E18</f>
        <v>0</v>
      </c>
      <c r="D16" s="193">
        <f>'P&amp;L Feb (2)'!E18</f>
        <v>0</v>
      </c>
      <c r="E16" s="193">
        <f>'P&amp;L Mar (2)'!E18</f>
        <v>0</v>
      </c>
      <c r="F16" s="193">
        <f>'P&amp;L Apr (2)'!E18</f>
        <v>0</v>
      </c>
      <c r="G16" s="193">
        <f>'P&amp;L May (2)'!E18</f>
        <v>0</v>
      </c>
      <c r="H16" s="193">
        <f>'P&amp;L June (2)'!E18</f>
        <v>0</v>
      </c>
      <c r="I16" s="193">
        <f>'P&amp;L July (2)'!E18</f>
        <v>0</v>
      </c>
      <c r="J16" s="193">
        <f>'P&amp;L Aug (2)'!E18</f>
        <v>0</v>
      </c>
      <c r="K16" s="193">
        <f>'P&amp;L Sept (2)'!E18</f>
        <v>0</v>
      </c>
      <c r="L16" s="193">
        <f>'P&amp;L Oct (2)'!E18</f>
        <v>0</v>
      </c>
      <c r="M16" s="193">
        <f>'P&amp;L Nov (2)'!E18</f>
        <v>0</v>
      </c>
      <c r="N16" s="193">
        <f>'P&amp;L Dec (2)'!E18</f>
        <v>0</v>
      </c>
      <c r="O16" s="194">
        <f t="shared" si="1"/>
        <v>0</v>
      </c>
    </row>
    <row r="17" spans="1:15" ht="15">
      <c r="A17" s="190">
        <f>'Chart of Accounts'!A14</f>
        <v>1009</v>
      </c>
      <c r="B17" s="190" t="str">
        <f>'Chart of Accounts'!B14</f>
        <v>Unassigned</v>
      </c>
      <c r="C17" s="217">
        <f>'P&amp;L Jan'!E19</f>
        <v>0</v>
      </c>
      <c r="D17" s="193">
        <f>'P&amp;L Feb (2)'!E19</f>
        <v>0</v>
      </c>
      <c r="E17" s="193">
        <f>'P&amp;L Mar (2)'!E19</f>
        <v>0</v>
      </c>
      <c r="F17" s="193">
        <f>'P&amp;L Apr (2)'!E19</f>
        <v>0</v>
      </c>
      <c r="G17" s="193">
        <f>'P&amp;L May (2)'!E19</f>
        <v>0</v>
      </c>
      <c r="H17" s="193">
        <f>'P&amp;L June (2)'!E19</f>
        <v>0</v>
      </c>
      <c r="I17" s="193">
        <f>'P&amp;L July (2)'!E19</f>
        <v>0</v>
      </c>
      <c r="J17" s="193">
        <f>'P&amp;L Aug (2)'!E19</f>
        <v>0</v>
      </c>
      <c r="K17" s="193">
        <f>'P&amp;L Sept (2)'!E19</f>
        <v>0</v>
      </c>
      <c r="L17" s="193">
        <f>'P&amp;L Oct (2)'!E19</f>
        <v>0</v>
      </c>
      <c r="M17" s="193">
        <f>'P&amp;L Nov (2)'!E19</f>
        <v>0</v>
      </c>
      <c r="N17" s="193">
        <f>'P&amp;L Dec (2)'!E19</f>
        <v>0</v>
      </c>
      <c r="O17" s="194">
        <f t="shared" si="1"/>
        <v>0</v>
      </c>
    </row>
    <row r="18" spans="1:15" ht="18">
      <c r="A18" s="192"/>
      <c r="B18" s="55" t="s">
        <v>8</v>
      </c>
      <c r="C18" s="223">
        <f>SUM(C9:C17)</f>
        <v>0</v>
      </c>
      <c r="D18" s="224">
        <f>SUM(D9:D17)</f>
        <v>0</v>
      </c>
      <c r="E18" s="224">
        <f t="shared" ref="E18:N18" si="2">SUM(E9:E17)</f>
        <v>0</v>
      </c>
      <c r="F18" s="224">
        <f t="shared" si="2"/>
        <v>0</v>
      </c>
      <c r="G18" s="224">
        <f t="shared" si="2"/>
        <v>0</v>
      </c>
      <c r="H18" s="224">
        <f>SUM(H9:H17)</f>
        <v>0</v>
      </c>
      <c r="I18" s="224">
        <f t="shared" si="2"/>
        <v>0</v>
      </c>
      <c r="J18" s="224">
        <f t="shared" si="2"/>
        <v>0</v>
      </c>
      <c r="K18" s="224">
        <f t="shared" si="2"/>
        <v>0</v>
      </c>
      <c r="L18" s="224">
        <f t="shared" si="2"/>
        <v>0</v>
      </c>
      <c r="M18" s="224">
        <f t="shared" si="2"/>
        <v>0</v>
      </c>
      <c r="N18" s="224">
        <f t="shared" si="2"/>
        <v>0</v>
      </c>
      <c r="O18" s="225">
        <f>SUM(O9:O17)</f>
        <v>0</v>
      </c>
    </row>
    <row r="19" spans="1:15" ht="18">
      <c r="A19" s="51"/>
      <c r="B19" s="54"/>
      <c r="C19" s="62"/>
      <c r="D19" s="65"/>
      <c r="E19" s="65"/>
      <c r="F19" s="65"/>
      <c r="G19" s="65"/>
      <c r="H19" s="65"/>
      <c r="I19" s="65"/>
      <c r="J19" s="65"/>
      <c r="K19" s="65"/>
      <c r="L19" s="65"/>
      <c r="M19" s="65"/>
      <c r="N19" s="65"/>
      <c r="O19" s="66"/>
    </row>
    <row r="20" spans="1:15" ht="15.75">
      <c r="A20" s="59" t="s">
        <v>7</v>
      </c>
      <c r="B20" s="54"/>
      <c r="C20" s="62"/>
      <c r="D20" s="65"/>
      <c r="E20" s="65"/>
      <c r="F20" s="65"/>
      <c r="G20" s="65"/>
      <c r="H20" s="65"/>
      <c r="I20" s="65"/>
      <c r="J20" s="65"/>
      <c r="K20" s="65"/>
      <c r="L20" s="65"/>
      <c r="M20" s="65"/>
      <c r="N20" s="65"/>
      <c r="O20" s="66"/>
    </row>
    <row r="21" spans="1:15" ht="15" customHeight="1">
      <c r="A21" s="190">
        <f>'P&amp;L Jan'!B23</f>
        <v>2001</v>
      </c>
      <c r="B21" s="196" t="str">
        <f>'P&amp;L Jan'!C23</f>
        <v>Pastor Salary</v>
      </c>
      <c r="C21" s="193">
        <f>'P&amp;L Jan'!E23</f>
        <v>0</v>
      </c>
      <c r="D21" s="195">
        <f>'P&amp;L Feb (2)'!E11</f>
        <v>0</v>
      </c>
      <c r="E21" s="195">
        <f>'P&amp;L Mar (2)'!E23</f>
        <v>0</v>
      </c>
      <c r="F21" s="195">
        <f>'P&amp;L Apr (2)'!E23</f>
        <v>0</v>
      </c>
      <c r="G21" s="195">
        <f>'P&amp;L May (2)'!E23</f>
        <v>0</v>
      </c>
      <c r="H21" s="195">
        <f>'P&amp;L June (2)'!E23</f>
        <v>0</v>
      </c>
      <c r="I21" s="195">
        <f>'P&amp;L July (2)'!E23</f>
        <v>0</v>
      </c>
      <c r="J21" s="195">
        <f>'P&amp;L Aug (2)'!E23</f>
        <v>0</v>
      </c>
      <c r="K21" s="195">
        <f>'P&amp;L Sept (2)'!E23</f>
        <v>0</v>
      </c>
      <c r="L21" s="195">
        <f>'P&amp;L Oct (2)'!E23</f>
        <v>0</v>
      </c>
      <c r="M21" s="195">
        <f>'P&amp;L Nov (2)'!E23</f>
        <v>0</v>
      </c>
      <c r="N21" s="195">
        <f>'P&amp;L Dec (2)'!E23</f>
        <v>0</v>
      </c>
      <c r="O21" s="194">
        <f>SUM(C21:N21)</f>
        <v>0</v>
      </c>
    </row>
    <row r="22" spans="1:15" ht="15">
      <c r="A22" s="190">
        <f>'P&amp;L Jan'!B24</f>
        <v>2002</v>
      </c>
      <c r="B22" s="196" t="str">
        <f>'P&amp;L Jan'!C24</f>
        <v>Pastor Housing</v>
      </c>
      <c r="C22" s="193">
        <f>'P&amp;L Jan'!E24</f>
        <v>0</v>
      </c>
      <c r="D22" s="195">
        <f>'P&amp;L Feb (2)'!E12</f>
        <v>0</v>
      </c>
      <c r="E22" s="195">
        <f>'P&amp;L Mar (2)'!E24</f>
        <v>0</v>
      </c>
      <c r="F22" s="195">
        <f>'P&amp;L Apr (2)'!E24</f>
        <v>0</v>
      </c>
      <c r="G22" s="195">
        <f>'P&amp;L May (2)'!E24</f>
        <v>0</v>
      </c>
      <c r="H22" s="195">
        <f>'P&amp;L June (2)'!E24</f>
        <v>0</v>
      </c>
      <c r="I22" s="195">
        <f>'P&amp;L July (2)'!E24</f>
        <v>0</v>
      </c>
      <c r="J22" s="195">
        <f>'P&amp;L Aug (2)'!E24</f>
        <v>0</v>
      </c>
      <c r="K22" s="195">
        <f>'P&amp;L Sept (2)'!E24</f>
        <v>0</v>
      </c>
      <c r="L22" s="195">
        <f>'P&amp;L Oct (2)'!E24</f>
        <v>0</v>
      </c>
      <c r="M22" s="195">
        <f>'P&amp;L Nov (2)'!E24</f>
        <v>0</v>
      </c>
      <c r="N22" s="195">
        <f>'P&amp;L Dec (2)'!E24</f>
        <v>0</v>
      </c>
      <c r="O22" s="194">
        <f t="shared" ref="O22:O48" si="3">SUM(C22:N22)</f>
        <v>0</v>
      </c>
    </row>
    <row r="23" spans="1:15" ht="15">
      <c r="A23" s="190">
        <f>'P&amp;L Jan'!B25</f>
        <v>2003</v>
      </c>
      <c r="B23" s="196" t="str">
        <f>'P&amp;L Jan'!C25</f>
        <v>Health Insurance</v>
      </c>
      <c r="C23" s="193">
        <f>'P&amp;L Jan'!E25</f>
        <v>0</v>
      </c>
      <c r="D23" s="195">
        <f>'P&amp;L Feb (2)'!E13</f>
        <v>0</v>
      </c>
      <c r="E23" s="195">
        <f>'P&amp;L Mar (2)'!E25</f>
        <v>0</v>
      </c>
      <c r="F23" s="195">
        <f>'P&amp;L Apr (2)'!E25</f>
        <v>0</v>
      </c>
      <c r="G23" s="195">
        <f>'P&amp;L May (2)'!E25</f>
        <v>0</v>
      </c>
      <c r="H23" s="195">
        <f>'P&amp;L June (2)'!E25</f>
        <v>0</v>
      </c>
      <c r="I23" s="195">
        <f>'P&amp;L July (2)'!E25</f>
        <v>0</v>
      </c>
      <c r="J23" s="195">
        <f>'P&amp;L Aug (2)'!E25</f>
        <v>0</v>
      </c>
      <c r="K23" s="195">
        <f>'P&amp;L Sept (2)'!E25</f>
        <v>0</v>
      </c>
      <c r="L23" s="195">
        <f>'P&amp;L Oct (2)'!E25</f>
        <v>0</v>
      </c>
      <c r="M23" s="195">
        <f>'P&amp;L Nov (2)'!E25</f>
        <v>0</v>
      </c>
      <c r="N23" s="195">
        <f>'P&amp;L Dec (2)'!E25</f>
        <v>0</v>
      </c>
      <c r="O23" s="194">
        <f t="shared" si="3"/>
        <v>0</v>
      </c>
    </row>
    <row r="24" spans="1:15" ht="15">
      <c r="A24" s="190">
        <f>'P&amp;L Jan'!B26</f>
        <v>2004</v>
      </c>
      <c r="B24" s="196" t="str">
        <f>'P&amp;L Jan'!C26</f>
        <v>Ministry Expenses</v>
      </c>
      <c r="C24" s="193">
        <f>'P&amp;L Jan'!E26</f>
        <v>0</v>
      </c>
      <c r="D24" s="195">
        <f>'P&amp;L Feb (2)'!E14</f>
        <v>0</v>
      </c>
      <c r="E24" s="195">
        <f>'P&amp;L Mar (2)'!E26</f>
        <v>0</v>
      </c>
      <c r="F24" s="195">
        <f>'P&amp;L Apr (2)'!E26</f>
        <v>0</v>
      </c>
      <c r="G24" s="195">
        <f>'P&amp;L May (2)'!E26</f>
        <v>0</v>
      </c>
      <c r="H24" s="195">
        <f>'P&amp;L June (2)'!E26</f>
        <v>0</v>
      </c>
      <c r="I24" s="195">
        <f>'P&amp;L July (2)'!E26</f>
        <v>0</v>
      </c>
      <c r="J24" s="195">
        <f>'P&amp;L Aug (2)'!E26</f>
        <v>0</v>
      </c>
      <c r="K24" s="195">
        <f>'P&amp;L Sept (2)'!E26</f>
        <v>0</v>
      </c>
      <c r="L24" s="195">
        <f>'P&amp;L Oct (2)'!E26</f>
        <v>0</v>
      </c>
      <c r="M24" s="195">
        <f>'P&amp;L Nov (2)'!E26</f>
        <v>0</v>
      </c>
      <c r="N24" s="195">
        <f>'P&amp;L Dec (2)'!E26</f>
        <v>0</v>
      </c>
      <c r="O24" s="194">
        <f t="shared" si="3"/>
        <v>0</v>
      </c>
    </row>
    <row r="25" spans="1:15" ht="15">
      <c r="A25" s="190">
        <f>'P&amp;L Jan'!B27</f>
        <v>2005</v>
      </c>
      <c r="B25" s="196" t="str">
        <f>'P&amp;L Jan'!C27</f>
        <v>Music Staff</v>
      </c>
      <c r="C25" s="193">
        <f>'P&amp;L Jan'!E27</f>
        <v>0</v>
      </c>
      <c r="D25" s="195">
        <f>'P&amp;L Feb (2)'!E15</f>
        <v>0</v>
      </c>
      <c r="E25" s="195">
        <f>'P&amp;L Mar (2)'!E27</f>
        <v>0</v>
      </c>
      <c r="F25" s="195">
        <f>'P&amp;L Apr (2)'!E27</f>
        <v>0</v>
      </c>
      <c r="G25" s="195">
        <f>'P&amp;L May (2)'!E27</f>
        <v>0</v>
      </c>
      <c r="H25" s="195">
        <f>'P&amp;L June (2)'!E27</f>
        <v>0</v>
      </c>
      <c r="I25" s="195">
        <f>'P&amp;L July (2)'!E27</f>
        <v>0</v>
      </c>
      <c r="J25" s="195">
        <f>'P&amp;L Aug (2)'!E27</f>
        <v>0</v>
      </c>
      <c r="K25" s="195">
        <f>'P&amp;L Sept (2)'!E27</f>
        <v>0</v>
      </c>
      <c r="L25" s="195">
        <f>'P&amp;L Oct (2)'!E27</f>
        <v>0</v>
      </c>
      <c r="M25" s="195">
        <f>'P&amp;L Nov (2)'!E27</f>
        <v>0</v>
      </c>
      <c r="N25" s="195">
        <f>'P&amp;L Dec (2)'!E27</f>
        <v>0</v>
      </c>
      <c r="O25" s="194">
        <f t="shared" si="3"/>
        <v>0</v>
      </c>
    </row>
    <row r="26" spans="1:15" ht="15">
      <c r="A26" s="190">
        <f>'P&amp;L Jan'!B28</f>
        <v>2006</v>
      </c>
      <c r="B26" s="196" t="str">
        <f>'P&amp;L Jan'!C28</f>
        <v>Music Materials</v>
      </c>
      <c r="C26" s="193">
        <f>'P&amp;L Jan'!E28</f>
        <v>0</v>
      </c>
      <c r="D26" s="195">
        <f>'P&amp;L Feb (2)'!E16</f>
        <v>0</v>
      </c>
      <c r="E26" s="195">
        <f>'P&amp;L Mar (2)'!E28</f>
        <v>0</v>
      </c>
      <c r="F26" s="195">
        <f>'P&amp;L Apr (2)'!E28</f>
        <v>0</v>
      </c>
      <c r="G26" s="195">
        <f>'P&amp;L May (2)'!E28</f>
        <v>0</v>
      </c>
      <c r="H26" s="195">
        <f>'P&amp;L June (2)'!E28</f>
        <v>0</v>
      </c>
      <c r="I26" s="195">
        <f>'P&amp;L July (2)'!E28</f>
        <v>0</v>
      </c>
      <c r="J26" s="195">
        <f>'P&amp;L Aug (2)'!E28</f>
        <v>0</v>
      </c>
      <c r="K26" s="195">
        <f>'P&amp;L Sept (2)'!E28</f>
        <v>0</v>
      </c>
      <c r="L26" s="195">
        <f>'P&amp;L Oct (2)'!E28</f>
        <v>0</v>
      </c>
      <c r="M26" s="195">
        <f>'P&amp;L Nov (2)'!E28</f>
        <v>0</v>
      </c>
      <c r="N26" s="195">
        <f>'P&amp;L Dec (2)'!E28</f>
        <v>0</v>
      </c>
      <c r="O26" s="194">
        <f t="shared" si="3"/>
        <v>0</v>
      </c>
    </row>
    <row r="27" spans="1:15" ht="15">
      <c r="A27" s="190">
        <f>'P&amp;L Jan'!B29</f>
        <v>2007</v>
      </c>
      <c r="B27" s="196" t="str">
        <f>'P&amp;L Jan'!C29</f>
        <v>Audio Visual Equipment</v>
      </c>
      <c r="C27" s="193">
        <f>'P&amp;L Jan'!E29</f>
        <v>0</v>
      </c>
      <c r="D27" s="195">
        <f>'P&amp;L Feb (2)'!E17</f>
        <v>0</v>
      </c>
      <c r="E27" s="195">
        <f>'P&amp;L Mar (2)'!E29</f>
        <v>0</v>
      </c>
      <c r="F27" s="195">
        <f>'P&amp;L Apr (2)'!E29</f>
        <v>0</v>
      </c>
      <c r="G27" s="195">
        <f>'P&amp;L May (2)'!E29</f>
        <v>0</v>
      </c>
      <c r="H27" s="195">
        <f>'P&amp;L June (2)'!E29</f>
        <v>0</v>
      </c>
      <c r="I27" s="195">
        <f>'P&amp;L July (2)'!E29</f>
        <v>0</v>
      </c>
      <c r="J27" s="195">
        <f>'P&amp;L Aug (2)'!E29</f>
        <v>0</v>
      </c>
      <c r="K27" s="195">
        <f>'P&amp;L Sept (2)'!E29</f>
        <v>0</v>
      </c>
      <c r="L27" s="195">
        <f>'P&amp;L Oct (2)'!E29</f>
        <v>0</v>
      </c>
      <c r="M27" s="195">
        <f>'P&amp;L Nov (2)'!E29</f>
        <v>0</v>
      </c>
      <c r="N27" s="195">
        <f>'P&amp;L Dec (2)'!E29</f>
        <v>0</v>
      </c>
      <c r="O27" s="194">
        <f t="shared" si="3"/>
        <v>0</v>
      </c>
    </row>
    <row r="28" spans="1:15" ht="15">
      <c r="A28" s="190">
        <f>'P&amp;L Jan'!B30</f>
        <v>2008</v>
      </c>
      <c r="B28" s="196" t="str">
        <f>'P&amp;L Jan'!C30</f>
        <v>Christian Education Materials</v>
      </c>
      <c r="C28" s="193">
        <f>'P&amp;L Jan'!E30</f>
        <v>0</v>
      </c>
      <c r="D28" s="195">
        <f>'P&amp;L Feb (2)'!E18</f>
        <v>0</v>
      </c>
      <c r="E28" s="195">
        <f>'P&amp;L Mar (2)'!E30</f>
        <v>0</v>
      </c>
      <c r="F28" s="195">
        <f>'P&amp;L Apr (2)'!E30</f>
        <v>0</v>
      </c>
      <c r="G28" s="195">
        <f>'P&amp;L May (2)'!E30</f>
        <v>0</v>
      </c>
      <c r="H28" s="195">
        <f>'P&amp;L June (2)'!E30</f>
        <v>0</v>
      </c>
      <c r="I28" s="195">
        <f>'P&amp;L July (2)'!E30</f>
        <v>0</v>
      </c>
      <c r="J28" s="195">
        <f>'P&amp;L Aug (2)'!E30</f>
        <v>0</v>
      </c>
      <c r="K28" s="195">
        <f>'P&amp;L Sept (2)'!E30</f>
        <v>0</v>
      </c>
      <c r="L28" s="195">
        <f>'P&amp;L Oct (2)'!E30</f>
        <v>0</v>
      </c>
      <c r="M28" s="195">
        <f>'P&amp;L Nov (2)'!E30</f>
        <v>0</v>
      </c>
      <c r="N28" s="195">
        <f>'P&amp;L Dec (2)'!E30</f>
        <v>0</v>
      </c>
      <c r="O28" s="194">
        <f t="shared" si="3"/>
        <v>0</v>
      </c>
    </row>
    <row r="29" spans="1:15" ht="15">
      <c r="A29" s="190">
        <f>'P&amp;L Jan'!B31</f>
        <v>2009</v>
      </c>
      <c r="B29" s="196" t="str">
        <f>'P&amp;L Jan'!C31</f>
        <v>Books</v>
      </c>
      <c r="C29" s="193">
        <f>'P&amp;L Jan'!E31</f>
        <v>0</v>
      </c>
      <c r="D29" s="195">
        <f>'P&amp;L Feb (2)'!E19</f>
        <v>0</v>
      </c>
      <c r="E29" s="195">
        <f>'P&amp;L Mar (2)'!E31</f>
        <v>0</v>
      </c>
      <c r="F29" s="195">
        <f>'P&amp;L Apr (2)'!E31</f>
        <v>0</v>
      </c>
      <c r="G29" s="195">
        <f>'P&amp;L May (2)'!E31</f>
        <v>0</v>
      </c>
      <c r="H29" s="195">
        <f>'P&amp;L June (2)'!E31</f>
        <v>0</v>
      </c>
      <c r="I29" s="195">
        <f>'P&amp;L July (2)'!E31</f>
        <v>0</v>
      </c>
      <c r="J29" s="195">
        <f>'P&amp;L Aug (2)'!E31</f>
        <v>0</v>
      </c>
      <c r="K29" s="195">
        <f>'P&amp;L Sept (2)'!E31</f>
        <v>0</v>
      </c>
      <c r="L29" s="195">
        <f>'P&amp;L Oct (2)'!E31</f>
        <v>0</v>
      </c>
      <c r="M29" s="195">
        <f>'P&amp;L Nov (2)'!E31</f>
        <v>0</v>
      </c>
      <c r="N29" s="195">
        <f>'P&amp;L Dec (2)'!E31</f>
        <v>0</v>
      </c>
      <c r="O29" s="194">
        <f t="shared" si="3"/>
        <v>0</v>
      </c>
    </row>
    <row r="30" spans="1:15" ht="15">
      <c r="A30" s="190">
        <f>'P&amp;L Jan'!B32</f>
        <v>2011</v>
      </c>
      <c r="B30" s="196" t="str">
        <f>'P&amp;L Jan'!C32</f>
        <v>Office Supplies, stationary, postage, misc.</v>
      </c>
      <c r="C30" s="193">
        <f>'P&amp;L Jan'!E32</f>
        <v>0</v>
      </c>
      <c r="D30" s="195">
        <f>'P&amp;L Feb (2)'!E20</f>
        <v>0</v>
      </c>
      <c r="E30" s="195">
        <f>'P&amp;L Mar (2)'!E32</f>
        <v>0</v>
      </c>
      <c r="F30" s="195">
        <f>'P&amp;L Apr (2)'!E32</f>
        <v>0</v>
      </c>
      <c r="G30" s="195">
        <f>'P&amp;L May (2)'!E32</f>
        <v>0</v>
      </c>
      <c r="H30" s="195">
        <f>'P&amp;L June (2)'!E32</f>
        <v>0</v>
      </c>
      <c r="I30" s="195">
        <f>'P&amp;L July (2)'!E32</f>
        <v>0</v>
      </c>
      <c r="J30" s="195">
        <f>'P&amp;L Aug (2)'!E32</f>
        <v>0</v>
      </c>
      <c r="K30" s="195">
        <f>'P&amp;L Sept (2)'!E32</f>
        <v>0</v>
      </c>
      <c r="L30" s="195">
        <f>'P&amp;L Oct (2)'!E32</f>
        <v>0</v>
      </c>
      <c r="M30" s="195">
        <f>'P&amp;L Nov (2)'!E32</f>
        <v>0</v>
      </c>
      <c r="N30" s="195">
        <f>'P&amp;L Dec (2)'!E32</f>
        <v>0</v>
      </c>
      <c r="O30" s="194">
        <f t="shared" si="3"/>
        <v>0</v>
      </c>
    </row>
    <row r="31" spans="1:15" ht="15">
      <c r="A31" s="190">
        <f>'P&amp;L Jan'!B33</f>
        <v>2012</v>
      </c>
      <c r="B31" s="196" t="str">
        <f>'P&amp;L Jan'!C33</f>
        <v>Computer costs and supplies</v>
      </c>
      <c r="C31" s="193">
        <f>'P&amp;L Jan'!E33</f>
        <v>0</v>
      </c>
      <c r="D31" s="195">
        <f>'P&amp;L Feb (2)'!E21</f>
        <v>0</v>
      </c>
      <c r="E31" s="195">
        <f>'P&amp;L Mar (2)'!E33</f>
        <v>0</v>
      </c>
      <c r="F31" s="195">
        <f>'P&amp;L Apr (2)'!E33</f>
        <v>0</v>
      </c>
      <c r="G31" s="195">
        <f>'P&amp;L May (2)'!E33</f>
        <v>0</v>
      </c>
      <c r="H31" s="195">
        <f>'P&amp;L June (2)'!E33</f>
        <v>0</v>
      </c>
      <c r="I31" s="195">
        <f>'P&amp;L July (2)'!E33</f>
        <v>0</v>
      </c>
      <c r="J31" s="195">
        <f>'P&amp;L Aug (2)'!E33</f>
        <v>0</v>
      </c>
      <c r="K31" s="195">
        <f>'P&amp;L Sept (2)'!E33</f>
        <v>0</v>
      </c>
      <c r="L31" s="195">
        <f>'P&amp;L Oct (2)'!E33</f>
        <v>0</v>
      </c>
      <c r="M31" s="195">
        <f>'P&amp;L Nov (2)'!E33</f>
        <v>0</v>
      </c>
      <c r="N31" s="195">
        <f>'P&amp;L Dec (2)'!E33</f>
        <v>0</v>
      </c>
      <c r="O31" s="194">
        <f t="shared" si="3"/>
        <v>0</v>
      </c>
    </row>
    <row r="32" spans="1:15" ht="15">
      <c r="A32" s="190">
        <f>'P&amp;L Jan'!B34</f>
        <v>2013</v>
      </c>
      <c r="B32" s="196" t="str">
        <f>'P&amp;L Jan'!C34</f>
        <v>Unassigned</v>
      </c>
      <c r="C32" s="193">
        <f>'P&amp;L Jan'!E34</f>
        <v>0</v>
      </c>
      <c r="D32" s="195">
        <f>'P&amp;L Feb (2)'!E22</f>
        <v>0</v>
      </c>
      <c r="E32" s="195">
        <f>'P&amp;L Mar (2)'!E34</f>
        <v>0</v>
      </c>
      <c r="F32" s="195">
        <f>'P&amp;L Apr (2)'!E34</f>
        <v>0</v>
      </c>
      <c r="G32" s="195">
        <f>'P&amp;L May (2)'!E34</f>
        <v>0</v>
      </c>
      <c r="H32" s="195">
        <f>'P&amp;L June (2)'!E34</f>
        <v>0</v>
      </c>
      <c r="I32" s="195">
        <f>'P&amp;L July (2)'!E34</f>
        <v>0</v>
      </c>
      <c r="J32" s="195">
        <f>'P&amp;L Aug (2)'!E34</f>
        <v>0</v>
      </c>
      <c r="K32" s="195">
        <f>'P&amp;L Sept (2)'!E34</f>
        <v>0</v>
      </c>
      <c r="L32" s="195">
        <f>'P&amp;L Oct (2)'!E34</f>
        <v>0</v>
      </c>
      <c r="M32" s="195">
        <f>'P&amp;L Nov (2)'!E34</f>
        <v>0</v>
      </c>
      <c r="N32" s="195">
        <f>'P&amp;L Dec (2)'!E34</f>
        <v>0</v>
      </c>
      <c r="O32" s="194">
        <f t="shared" si="3"/>
        <v>0</v>
      </c>
    </row>
    <row r="33" spans="1:15" ht="15">
      <c r="A33" s="190">
        <f>'P&amp;L Jan'!B35</f>
        <v>2021</v>
      </c>
      <c r="B33" s="196" t="str">
        <f>'P&amp;L Jan'!C35</f>
        <v>Janitorial Supplies and Services</v>
      </c>
      <c r="C33" s="193">
        <f>'P&amp;L Jan'!E35</f>
        <v>0</v>
      </c>
      <c r="D33" s="195">
        <f>'P&amp;L Feb (2)'!E23</f>
        <v>0</v>
      </c>
      <c r="E33" s="195">
        <f>'P&amp;L Mar (2)'!E35</f>
        <v>0</v>
      </c>
      <c r="F33" s="195">
        <f>'P&amp;L Apr (2)'!E35</f>
        <v>0</v>
      </c>
      <c r="G33" s="195">
        <f>'P&amp;L May (2)'!E35</f>
        <v>0</v>
      </c>
      <c r="H33" s="195">
        <f>'P&amp;L June (2)'!E35</f>
        <v>0</v>
      </c>
      <c r="I33" s="195">
        <f>'P&amp;L July (2)'!E35</f>
        <v>0</v>
      </c>
      <c r="J33" s="195">
        <f>'P&amp;L Aug (2)'!E35</f>
        <v>0</v>
      </c>
      <c r="K33" s="195">
        <f>'P&amp;L Sept (2)'!E35</f>
        <v>0</v>
      </c>
      <c r="L33" s="195">
        <f>'P&amp;L Oct (2)'!E35</f>
        <v>0</v>
      </c>
      <c r="M33" s="195">
        <f>'P&amp;L Nov (2)'!E35</f>
        <v>0</v>
      </c>
      <c r="N33" s="195">
        <f>'P&amp;L Dec (2)'!E35</f>
        <v>0</v>
      </c>
      <c r="O33" s="194">
        <f t="shared" si="3"/>
        <v>0</v>
      </c>
    </row>
    <row r="34" spans="1:15" ht="15">
      <c r="A34" s="190">
        <f>'P&amp;L Jan'!B36</f>
        <v>2022</v>
      </c>
      <c r="B34" s="196" t="str">
        <f>'P&amp;L Jan'!C36</f>
        <v>Repair and Maintenance - (Non-Covenant)</v>
      </c>
      <c r="C34" s="193">
        <f>'P&amp;L Jan'!E36</f>
        <v>0</v>
      </c>
      <c r="D34" s="195">
        <f>'P&amp;L Feb (2)'!E24</f>
        <v>0</v>
      </c>
      <c r="E34" s="195">
        <f>'P&amp;L Mar (2)'!E36</f>
        <v>0</v>
      </c>
      <c r="F34" s="195">
        <f>'P&amp;L Apr (2)'!E36</f>
        <v>0</v>
      </c>
      <c r="G34" s="195">
        <f>'P&amp;L May (2)'!E36</f>
        <v>0</v>
      </c>
      <c r="H34" s="195">
        <f>'P&amp;L June (2)'!E36</f>
        <v>0</v>
      </c>
      <c r="I34" s="195">
        <f>'P&amp;L July (2)'!E36</f>
        <v>0</v>
      </c>
      <c r="J34" s="195">
        <f>'P&amp;L Aug (2)'!E36</f>
        <v>0</v>
      </c>
      <c r="K34" s="195">
        <f>'P&amp;L Sept (2)'!E36</f>
        <v>0</v>
      </c>
      <c r="L34" s="195">
        <f>'P&amp;L Oct (2)'!E36</f>
        <v>0</v>
      </c>
      <c r="M34" s="195">
        <f>'P&amp;L Nov (2)'!E36</f>
        <v>0</v>
      </c>
      <c r="N34" s="195">
        <f>'P&amp;L Dec (2)'!E36</f>
        <v>0</v>
      </c>
      <c r="O34" s="194">
        <f t="shared" si="3"/>
        <v>0</v>
      </c>
    </row>
    <row r="35" spans="1:15" ht="15">
      <c r="A35" s="190">
        <f>'P&amp;L Jan'!B37</f>
        <v>2023</v>
      </c>
      <c r="B35" s="196" t="str">
        <f>'P&amp;L Jan'!C37</f>
        <v>Insurance - Liability</v>
      </c>
      <c r="C35" s="193">
        <f>'P&amp;L Jan'!E37</f>
        <v>0</v>
      </c>
      <c r="D35" s="195">
        <f>'P&amp;L Feb (2)'!E25</f>
        <v>0</v>
      </c>
      <c r="E35" s="195">
        <f>'P&amp;L Mar (2)'!E37</f>
        <v>0</v>
      </c>
      <c r="F35" s="195">
        <f>'P&amp;L Apr (2)'!E37</f>
        <v>0</v>
      </c>
      <c r="G35" s="195">
        <f>'P&amp;L May (2)'!E37</f>
        <v>0</v>
      </c>
      <c r="H35" s="195">
        <f>'P&amp;L June (2)'!E37</f>
        <v>0</v>
      </c>
      <c r="I35" s="195">
        <f>'P&amp;L July (2)'!E37</f>
        <v>0</v>
      </c>
      <c r="J35" s="195">
        <f>'P&amp;L Aug (2)'!E37</f>
        <v>0</v>
      </c>
      <c r="K35" s="195">
        <f>'P&amp;L Sept (2)'!E37</f>
        <v>0</v>
      </c>
      <c r="L35" s="195">
        <f>'P&amp;L Oct (2)'!E37</f>
        <v>0</v>
      </c>
      <c r="M35" s="195">
        <f>'P&amp;L Nov (2)'!E37</f>
        <v>0</v>
      </c>
      <c r="N35" s="195">
        <f>'P&amp;L Dec (2)'!E37</f>
        <v>0</v>
      </c>
      <c r="O35" s="194">
        <f t="shared" si="3"/>
        <v>0</v>
      </c>
    </row>
    <row r="36" spans="1:15" ht="15">
      <c r="A36" s="190">
        <f>'P&amp;L Jan'!B38</f>
        <v>2024</v>
      </c>
      <c r="B36" s="196" t="str">
        <f>'P&amp;L Jan'!C38</f>
        <v>Use Agreement (Utilities &amp; Maint. Reserve)</v>
      </c>
      <c r="C36" s="193">
        <f>'P&amp;L Jan'!E38</f>
        <v>0</v>
      </c>
      <c r="D36" s="195">
        <f>'P&amp;L Feb (2)'!E26</f>
        <v>0</v>
      </c>
      <c r="E36" s="195">
        <f>'P&amp;L Mar (2)'!E38</f>
        <v>0</v>
      </c>
      <c r="F36" s="195">
        <f>'P&amp;L Apr (2)'!E38</f>
        <v>0</v>
      </c>
      <c r="G36" s="195">
        <f>'P&amp;L May (2)'!E38</f>
        <v>0</v>
      </c>
      <c r="H36" s="195">
        <f>'P&amp;L June (2)'!E38</f>
        <v>0</v>
      </c>
      <c r="I36" s="195">
        <f>'P&amp;L July (2)'!E38</f>
        <v>0</v>
      </c>
      <c r="J36" s="195">
        <f>'P&amp;L Aug (2)'!E38</f>
        <v>0</v>
      </c>
      <c r="K36" s="195">
        <f>'P&amp;L Sept (2)'!E38</f>
        <v>0</v>
      </c>
      <c r="L36" s="195">
        <f>'P&amp;L Oct (2)'!E38</f>
        <v>0</v>
      </c>
      <c r="M36" s="195">
        <f>'P&amp;L Nov (2)'!E38</f>
        <v>0</v>
      </c>
      <c r="N36" s="195">
        <f>'P&amp;L Dec (2)'!E38</f>
        <v>0</v>
      </c>
      <c r="O36" s="194">
        <f t="shared" si="3"/>
        <v>0</v>
      </c>
    </row>
    <row r="37" spans="1:15" ht="15">
      <c r="A37" s="190">
        <f>'P&amp;L Jan'!B39</f>
        <v>2025</v>
      </c>
      <c r="B37" s="196" t="str">
        <f>'P&amp;L Jan'!C39</f>
        <v>Landscape</v>
      </c>
      <c r="C37" s="193">
        <f>'P&amp;L Jan'!E39</f>
        <v>0</v>
      </c>
      <c r="D37" s="195">
        <f>'P&amp;L Feb (2)'!E27</f>
        <v>0</v>
      </c>
      <c r="E37" s="195">
        <f>'P&amp;L Mar (2)'!E39</f>
        <v>0</v>
      </c>
      <c r="F37" s="195">
        <f>'P&amp;L Apr (2)'!E39</f>
        <v>0</v>
      </c>
      <c r="G37" s="195">
        <f>'P&amp;L May (2)'!E39</f>
        <v>0</v>
      </c>
      <c r="H37" s="195">
        <f>'P&amp;L June (2)'!E39</f>
        <v>0</v>
      </c>
      <c r="I37" s="195">
        <f>'P&amp;L July (2)'!E39</f>
        <v>0</v>
      </c>
      <c r="J37" s="195">
        <f>'P&amp;L Aug (2)'!E39</f>
        <v>0</v>
      </c>
      <c r="K37" s="195">
        <f>'P&amp;L Sept (2)'!E39</f>
        <v>0</v>
      </c>
      <c r="L37" s="195">
        <f>'P&amp;L Oct (2)'!E39</f>
        <v>0</v>
      </c>
      <c r="M37" s="195">
        <f>'P&amp;L Nov (2)'!E39</f>
        <v>0</v>
      </c>
      <c r="N37" s="195">
        <f>'P&amp;L Dec (2)'!E39</f>
        <v>0</v>
      </c>
      <c r="O37" s="194">
        <f t="shared" si="3"/>
        <v>0</v>
      </c>
    </row>
    <row r="38" spans="1:15" ht="15">
      <c r="A38" s="190">
        <f>'P&amp;L Jan'!B40</f>
        <v>2026</v>
      </c>
      <c r="B38" s="196" t="str">
        <f>'P&amp;L Jan'!C40</f>
        <v>A/C Maintenance</v>
      </c>
      <c r="C38" s="193">
        <f>'P&amp;L Jan'!E40</f>
        <v>0</v>
      </c>
      <c r="D38" s="195">
        <f>'P&amp;L Feb (2)'!E28</f>
        <v>0</v>
      </c>
      <c r="E38" s="195">
        <f>'P&amp;L Mar (2)'!E40</f>
        <v>0</v>
      </c>
      <c r="F38" s="195">
        <f>'P&amp;L Apr (2)'!E40</f>
        <v>0</v>
      </c>
      <c r="G38" s="195">
        <f>'P&amp;L May (2)'!E40</f>
        <v>0</v>
      </c>
      <c r="H38" s="195">
        <f>'P&amp;L June (2)'!E40</f>
        <v>0</v>
      </c>
      <c r="I38" s="195">
        <f>'P&amp;L July (2)'!E40</f>
        <v>0</v>
      </c>
      <c r="J38" s="195">
        <f>'P&amp;L Aug (2)'!E40</f>
        <v>0</v>
      </c>
      <c r="K38" s="195">
        <f>'P&amp;L Sept (2)'!E40</f>
        <v>0</v>
      </c>
      <c r="L38" s="195">
        <f>'P&amp;L Oct (2)'!E40</f>
        <v>0</v>
      </c>
      <c r="M38" s="195">
        <f>'P&amp;L Nov (2)'!E40</f>
        <v>0</v>
      </c>
      <c r="N38" s="195">
        <f>'P&amp;L Dec (2)'!E40</f>
        <v>0</v>
      </c>
      <c r="O38" s="194">
        <f t="shared" si="3"/>
        <v>0</v>
      </c>
    </row>
    <row r="39" spans="1:15" ht="15">
      <c r="A39" s="190">
        <f>'P&amp;L Jan'!B41</f>
        <v>2027</v>
      </c>
      <c r="B39" s="196" t="str">
        <f>'P&amp;L Jan'!C41</f>
        <v>PLayground</v>
      </c>
      <c r="C39" s="193">
        <f>'P&amp;L Jan'!E41</f>
        <v>0</v>
      </c>
      <c r="D39" s="195">
        <f>'P&amp;L Feb (2)'!E29</f>
        <v>0</v>
      </c>
      <c r="E39" s="195">
        <f>'P&amp;L Mar (2)'!E41</f>
        <v>0</v>
      </c>
      <c r="F39" s="195">
        <f>'P&amp;L Apr (2)'!E41</f>
        <v>0</v>
      </c>
      <c r="G39" s="195">
        <f>'P&amp;L May (2)'!E41</f>
        <v>0</v>
      </c>
      <c r="H39" s="195">
        <f>'P&amp;L June (2)'!E41</f>
        <v>0</v>
      </c>
      <c r="I39" s="195">
        <f>'P&amp;L July (2)'!E41</f>
        <v>0</v>
      </c>
      <c r="J39" s="195">
        <f>'P&amp;L Aug (2)'!E41</f>
        <v>0</v>
      </c>
      <c r="K39" s="195">
        <f>'P&amp;L Sept (2)'!E41</f>
        <v>0</v>
      </c>
      <c r="L39" s="195">
        <f>'P&amp;L Oct (2)'!E41</f>
        <v>0</v>
      </c>
      <c r="M39" s="195">
        <f>'P&amp;L Nov (2)'!E41</f>
        <v>0</v>
      </c>
      <c r="N39" s="195">
        <f>'P&amp;L Dec (2)'!E41</f>
        <v>0</v>
      </c>
      <c r="O39" s="194">
        <f t="shared" si="3"/>
        <v>0</v>
      </c>
    </row>
    <row r="40" spans="1:15" ht="15">
      <c r="A40" s="190">
        <f>'P&amp;L Jan'!B42</f>
        <v>2031</v>
      </c>
      <c r="B40" s="196" t="str">
        <f>'P&amp;L Jan'!C42</f>
        <v>Food &amp; Entertainment</v>
      </c>
      <c r="C40" s="193">
        <f>'P&amp;L Jan'!E42</f>
        <v>0</v>
      </c>
      <c r="D40" s="195">
        <f>'P&amp;L Feb (2)'!E30</f>
        <v>0</v>
      </c>
      <c r="E40" s="195">
        <f>'P&amp;L Mar (2)'!E42</f>
        <v>0</v>
      </c>
      <c r="F40" s="195">
        <f>'P&amp;L Apr (2)'!E42</f>
        <v>0</v>
      </c>
      <c r="G40" s="195">
        <f>'P&amp;L May (2)'!E42</f>
        <v>0</v>
      </c>
      <c r="H40" s="195">
        <f>'P&amp;L June (2)'!E42</f>
        <v>0</v>
      </c>
      <c r="I40" s="195">
        <f>'P&amp;L July (2)'!E42</f>
        <v>0</v>
      </c>
      <c r="J40" s="195">
        <f>'P&amp;L Aug (2)'!E42</f>
        <v>0</v>
      </c>
      <c r="K40" s="195">
        <f>'P&amp;L Sept (2)'!E42</f>
        <v>0</v>
      </c>
      <c r="L40" s="195">
        <f>'P&amp;L Oct (2)'!E42</f>
        <v>0</v>
      </c>
      <c r="M40" s="195">
        <f>'P&amp;L Nov (2)'!E42</f>
        <v>0</v>
      </c>
      <c r="N40" s="195">
        <f>'P&amp;L Dec (2)'!E42</f>
        <v>0</v>
      </c>
      <c r="O40" s="194">
        <f t="shared" si="3"/>
        <v>0</v>
      </c>
    </row>
    <row r="41" spans="1:15" ht="15">
      <c r="A41" s="190">
        <f>'P&amp;L Jan'!B43</f>
        <v>2032</v>
      </c>
      <c r="B41" s="196" t="str">
        <f>'P&amp;L Jan'!C43</f>
        <v>Soft Goods</v>
      </c>
      <c r="C41" s="193">
        <f>'P&amp;L Jan'!E43</f>
        <v>0</v>
      </c>
      <c r="D41" s="195">
        <f>'P&amp;L Feb (2)'!E31</f>
        <v>0</v>
      </c>
      <c r="E41" s="195">
        <f>'P&amp;L Mar (2)'!E43</f>
        <v>0</v>
      </c>
      <c r="F41" s="195">
        <f>'P&amp;L Apr (2)'!E43</f>
        <v>0</v>
      </c>
      <c r="G41" s="195">
        <f>'P&amp;L May (2)'!E43</f>
        <v>0</v>
      </c>
      <c r="H41" s="195">
        <f>'P&amp;L June (2)'!E43</f>
        <v>0</v>
      </c>
      <c r="I41" s="195">
        <f>'P&amp;L July (2)'!E43</f>
        <v>0</v>
      </c>
      <c r="J41" s="195">
        <f>'P&amp;L Aug (2)'!E43</f>
        <v>0</v>
      </c>
      <c r="K41" s="195">
        <f>'P&amp;L Sept (2)'!E43</f>
        <v>0</v>
      </c>
      <c r="L41" s="195">
        <f>'P&amp;L Oct (2)'!E43</f>
        <v>0</v>
      </c>
      <c r="M41" s="195">
        <f>'P&amp;L Nov (2)'!E43</f>
        <v>0</v>
      </c>
      <c r="N41" s="195">
        <f>'P&amp;L Dec (2)'!E43</f>
        <v>0</v>
      </c>
      <c r="O41" s="194">
        <f t="shared" si="3"/>
        <v>0</v>
      </c>
    </row>
    <row r="42" spans="1:15" ht="15">
      <c r="A42" s="190">
        <f>'P&amp;L Jan'!B44</f>
        <v>2041</v>
      </c>
      <c r="B42" s="196" t="str">
        <f>'P&amp;L Jan'!C44</f>
        <v>Van Insurance</v>
      </c>
      <c r="C42" s="193">
        <f>'P&amp;L Jan'!E44</f>
        <v>0</v>
      </c>
      <c r="D42" s="195">
        <f>'P&amp;L Feb (2)'!E32</f>
        <v>0</v>
      </c>
      <c r="E42" s="195">
        <f>'P&amp;L Mar (2)'!E44</f>
        <v>0</v>
      </c>
      <c r="F42" s="195">
        <f>'P&amp;L Apr (2)'!E44</f>
        <v>0</v>
      </c>
      <c r="G42" s="195">
        <f>'P&amp;L May (2)'!E44</f>
        <v>0</v>
      </c>
      <c r="H42" s="195">
        <f>'P&amp;L June (2)'!E44</f>
        <v>0</v>
      </c>
      <c r="I42" s="195">
        <f>'P&amp;L July (2)'!E44</f>
        <v>0</v>
      </c>
      <c r="J42" s="195">
        <f>'P&amp;L Aug (2)'!E44</f>
        <v>0</v>
      </c>
      <c r="K42" s="195">
        <f>'P&amp;L Sept (2)'!E44</f>
        <v>0</v>
      </c>
      <c r="L42" s="195">
        <f>'P&amp;L Oct (2)'!E44</f>
        <v>0</v>
      </c>
      <c r="M42" s="195">
        <f>'P&amp;L Nov (2)'!E44</f>
        <v>0</v>
      </c>
      <c r="N42" s="195">
        <f>'P&amp;L Dec (2)'!E44</f>
        <v>0</v>
      </c>
      <c r="O42" s="194">
        <f t="shared" si="3"/>
        <v>0</v>
      </c>
    </row>
    <row r="43" spans="1:15" ht="15">
      <c r="A43" s="190">
        <f>'P&amp;L Jan'!B45</f>
        <v>2042</v>
      </c>
      <c r="B43" s="196" t="str">
        <f>'P&amp;L Jan'!C45</f>
        <v>Van Maintenance</v>
      </c>
      <c r="C43" s="193">
        <f>'P&amp;L Jan'!E45</f>
        <v>0</v>
      </c>
      <c r="D43" s="195">
        <f>'P&amp;L Feb (2)'!E33</f>
        <v>0</v>
      </c>
      <c r="E43" s="195">
        <f>'P&amp;L Mar (2)'!E45</f>
        <v>0</v>
      </c>
      <c r="F43" s="195">
        <f>'P&amp;L Apr (2)'!E45</f>
        <v>0</v>
      </c>
      <c r="G43" s="195">
        <f>'P&amp;L May (2)'!E45</f>
        <v>0</v>
      </c>
      <c r="H43" s="195">
        <f>'P&amp;L June (2)'!E45</f>
        <v>0</v>
      </c>
      <c r="I43" s="195">
        <f>'P&amp;L July (2)'!E45</f>
        <v>0</v>
      </c>
      <c r="J43" s="195">
        <f>'P&amp;L Aug (2)'!E45</f>
        <v>0</v>
      </c>
      <c r="K43" s="195">
        <f>'P&amp;L Sept (2)'!E45</f>
        <v>0</v>
      </c>
      <c r="L43" s="195">
        <f>'P&amp;L Oct (2)'!E45</f>
        <v>0</v>
      </c>
      <c r="M43" s="195">
        <f>'P&amp;L Nov (2)'!E45</f>
        <v>0</v>
      </c>
      <c r="N43" s="195">
        <f>'P&amp;L Dec (2)'!E45</f>
        <v>0</v>
      </c>
      <c r="O43" s="194">
        <f t="shared" si="3"/>
        <v>0</v>
      </c>
    </row>
    <row r="44" spans="1:15" ht="15">
      <c r="A44" s="190">
        <f>'P&amp;L Jan'!B46</f>
        <v>2043</v>
      </c>
      <c r="B44" s="196" t="str">
        <f>'P&amp;L Jan'!C46</f>
        <v>Van Gasoline</v>
      </c>
      <c r="C44" s="193">
        <f>'P&amp;L Jan'!E46</f>
        <v>0</v>
      </c>
      <c r="D44" s="195">
        <f>'P&amp;L Feb (2)'!E34</f>
        <v>0</v>
      </c>
      <c r="E44" s="195">
        <f>'P&amp;L Mar (2)'!E46</f>
        <v>0</v>
      </c>
      <c r="F44" s="195">
        <f>'P&amp;L Apr (2)'!E46</f>
        <v>0</v>
      </c>
      <c r="G44" s="195">
        <f>'P&amp;L May (2)'!E46</f>
        <v>0</v>
      </c>
      <c r="H44" s="195">
        <f>'P&amp;L June (2)'!E46</f>
        <v>0</v>
      </c>
      <c r="I44" s="195">
        <f>'P&amp;L July (2)'!E46</f>
        <v>0</v>
      </c>
      <c r="J44" s="195">
        <f>'P&amp;L Aug (2)'!E46</f>
        <v>0</v>
      </c>
      <c r="K44" s="195">
        <f>'P&amp;L Sept (2)'!E46</f>
        <v>0</v>
      </c>
      <c r="L44" s="195">
        <f>'P&amp;L Oct (2)'!E46</f>
        <v>0</v>
      </c>
      <c r="M44" s="195">
        <f>'P&amp;L Nov (2)'!E46</f>
        <v>0</v>
      </c>
      <c r="N44" s="195">
        <f>'P&amp;L Dec (2)'!E46</f>
        <v>0</v>
      </c>
      <c r="O44" s="194">
        <f t="shared" si="3"/>
        <v>0</v>
      </c>
    </row>
    <row r="45" spans="1:15" ht="15">
      <c r="A45" s="190">
        <f>'P&amp;L Jan'!B47</f>
        <v>2044</v>
      </c>
      <c r="B45" s="196" t="str">
        <f>'P&amp;L Jan'!C47</f>
        <v xml:space="preserve">Purchase of Vans </v>
      </c>
      <c r="C45" s="193">
        <f>'P&amp;L Jan'!E47</f>
        <v>0</v>
      </c>
      <c r="D45" s="195">
        <f>'P&amp;L Feb (2)'!E35</f>
        <v>0</v>
      </c>
      <c r="E45" s="195">
        <f>'P&amp;L Mar (2)'!E47</f>
        <v>0</v>
      </c>
      <c r="F45" s="195">
        <f>'P&amp;L Apr (2)'!E47</f>
        <v>0</v>
      </c>
      <c r="G45" s="195">
        <f>'P&amp;L May (2)'!E47</f>
        <v>0</v>
      </c>
      <c r="H45" s="195">
        <f>'P&amp;L June (2)'!E47</f>
        <v>0</v>
      </c>
      <c r="I45" s="195">
        <f>'P&amp;L July (2)'!E47</f>
        <v>0</v>
      </c>
      <c r="J45" s="195">
        <f>'P&amp;L Aug (2)'!E47</f>
        <v>0</v>
      </c>
      <c r="K45" s="195">
        <f>'P&amp;L Sept (2)'!E47</f>
        <v>0</v>
      </c>
      <c r="L45" s="195">
        <f>'P&amp;L Oct (2)'!E47</f>
        <v>0</v>
      </c>
      <c r="M45" s="195">
        <f>'P&amp;L Nov (2)'!E47</f>
        <v>0</v>
      </c>
      <c r="N45" s="195">
        <f>'P&amp;L Dec (2)'!E47</f>
        <v>0</v>
      </c>
      <c r="O45" s="194">
        <f t="shared" si="3"/>
        <v>0</v>
      </c>
    </row>
    <row r="46" spans="1:15" ht="15">
      <c r="A46" s="190">
        <f>'P&amp;L Jan'!B48</f>
        <v>2051</v>
      </c>
      <c r="B46" s="196" t="str">
        <f>'P&amp;L Jan'!C48</f>
        <v>Support of Missionaries</v>
      </c>
      <c r="C46" s="193">
        <f>'P&amp;L Jan'!E48</f>
        <v>0</v>
      </c>
      <c r="D46" s="195">
        <f>'P&amp;L Feb (2)'!E36</f>
        <v>0</v>
      </c>
      <c r="E46" s="195">
        <f>'P&amp;L Mar (2)'!E48</f>
        <v>0</v>
      </c>
      <c r="F46" s="195">
        <f>'P&amp;L Apr (2)'!E48</f>
        <v>0</v>
      </c>
      <c r="G46" s="195">
        <f>'P&amp;L May (2)'!E48</f>
        <v>0</v>
      </c>
      <c r="H46" s="195">
        <f>'P&amp;L June (2)'!E48</f>
        <v>0</v>
      </c>
      <c r="I46" s="195">
        <f>'P&amp;L July (2)'!E48</f>
        <v>0</v>
      </c>
      <c r="J46" s="195">
        <f>'P&amp;L Aug (2)'!E48</f>
        <v>0</v>
      </c>
      <c r="K46" s="195">
        <f>'P&amp;L Sept (2)'!E48</f>
        <v>0</v>
      </c>
      <c r="L46" s="195">
        <f>'P&amp;L Oct (2)'!E48</f>
        <v>0</v>
      </c>
      <c r="M46" s="195">
        <f>'P&amp;L Nov (2)'!E48</f>
        <v>0</v>
      </c>
      <c r="N46" s="195">
        <f>'P&amp;L Dec (2)'!E48</f>
        <v>0</v>
      </c>
      <c r="O46" s="194">
        <f t="shared" si="3"/>
        <v>0</v>
      </c>
    </row>
    <row r="47" spans="1:15" ht="15">
      <c r="A47" s="190">
        <f>'P&amp;L Jan'!B49</f>
        <v>2061</v>
      </c>
      <c r="B47" s="196" t="str">
        <f>'P&amp;L Jan'!C49</f>
        <v>Miscellaneous</v>
      </c>
      <c r="C47" s="193">
        <f>'P&amp;L Jan'!E49</f>
        <v>0</v>
      </c>
      <c r="D47" s="195">
        <f>'P&amp;L Feb (2)'!E37</f>
        <v>0</v>
      </c>
      <c r="E47" s="195">
        <f>'P&amp;L Mar (2)'!E49</f>
        <v>0</v>
      </c>
      <c r="F47" s="195">
        <f>'P&amp;L Apr (2)'!E49</f>
        <v>0</v>
      </c>
      <c r="G47" s="195">
        <f>'P&amp;L May (2)'!E49</f>
        <v>0</v>
      </c>
      <c r="H47" s="195">
        <f>'P&amp;L June (2)'!E49</f>
        <v>0</v>
      </c>
      <c r="I47" s="195">
        <f>'P&amp;L July (2)'!E49</f>
        <v>0</v>
      </c>
      <c r="J47" s="195">
        <f>'P&amp;L Aug (2)'!E49</f>
        <v>0</v>
      </c>
      <c r="K47" s="195">
        <f>'P&amp;L Sept (2)'!E49</f>
        <v>0</v>
      </c>
      <c r="L47" s="195">
        <f>'P&amp;L Oct (2)'!E49</f>
        <v>0</v>
      </c>
      <c r="M47" s="195">
        <f>'P&amp;L Nov (2)'!E49</f>
        <v>0</v>
      </c>
      <c r="N47" s="195">
        <f>'P&amp;L Dec (2)'!E49</f>
        <v>0</v>
      </c>
      <c r="O47" s="194">
        <f t="shared" si="3"/>
        <v>0</v>
      </c>
    </row>
    <row r="48" spans="1:15" ht="15">
      <c r="A48" s="190">
        <f>'P&amp;L Jan'!B50</f>
        <v>2071</v>
      </c>
      <c r="B48" s="196" t="str">
        <f>'P&amp;L Jan'!C50</f>
        <v>Unassigned</v>
      </c>
      <c r="C48" s="193">
        <f>'P&amp;L Jan'!E50</f>
        <v>0</v>
      </c>
      <c r="D48" s="195">
        <f>'P&amp;L Feb (2)'!E38</f>
        <v>0</v>
      </c>
      <c r="E48" s="195">
        <f>'P&amp;L Mar (2)'!E50</f>
        <v>0</v>
      </c>
      <c r="F48" s="195">
        <f>'P&amp;L Apr (2)'!E50</f>
        <v>0</v>
      </c>
      <c r="G48" s="195">
        <f>'P&amp;L May (2)'!E50</f>
        <v>0</v>
      </c>
      <c r="H48" s="195">
        <f>'P&amp;L June (2)'!E50</f>
        <v>0</v>
      </c>
      <c r="I48" s="195">
        <f>'P&amp;L July (2)'!E50</f>
        <v>0</v>
      </c>
      <c r="J48" s="195">
        <f>'P&amp;L Aug (2)'!E50</f>
        <v>0</v>
      </c>
      <c r="K48" s="195">
        <f>'P&amp;L Sept (2)'!E50</f>
        <v>0</v>
      </c>
      <c r="L48" s="195">
        <f>'P&amp;L Oct (2)'!E50</f>
        <v>0</v>
      </c>
      <c r="M48" s="195">
        <f>'P&amp;L Nov (2)'!E50</f>
        <v>0</v>
      </c>
      <c r="N48" s="195">
        <f>'P&amp;L Dec (2)'!E50</f>
        <v>0</v>
      </c>
      <c r="O48" s="194">
        <f t="shared" si="3"/>
        <v>0</v>
      </c>
    </row>
    <row r="49" spans="1:15" ht="18">
      <c r="A49" s="192"/>
      <c r="B49" s="55" t="s">
        <v>9</v>
      </c>
      <c r="C49" s="223">
        <f>SUM(C21:C48)</f>
        <v>0</v>
      </c>
      <c r="D49" s="224">
        <f>SUM(D21:D48)</f>
        <v>0</v>
      </c>
      <c r="E49" s="224">
        <f t="shared" ref="E49:N49" si="4">SUM(E21:E48)</f>
        <v>0</v>
      </c>
      <c r="F49" s="224">
        <f t="shared" si="4"/>
        <v>0</v>
      </c>
      <c r="G49" s="224">
        <f t="shared" si="4"/>
        <v>0</v>
      </c>
      <c r="H49" s="224">
        <f t="shared" si="4"/>
        <v>0</v>
      </c>
      <c r="I49" s="224">
        <f t="shared" si="4"/>
        <v>0</v>
      </c>
      <c r="J49" s="224">
        <f t="shared" si="4"/>
        <v>0</v>
      </c>
      <c r="K49" s="224">
        <f t="shared" si="4"/>
        <v>0</v>
      </c>
      <c r="L49" s="224">
        <f t="shared" si="4"/>
        <v>0</v>
      </c>
      <c r="M49" s="224">
        <f t="shared" si="4"/>
        <v>0</v>
      </c>
      <c r="N49" s="224">
        <f t="shared" si="4"/>
        <v>0</v>
      </c>
      <c r="O49" s="225">
        <f>SUM(O21:O48)</f>
        <v>0</v>
      </c>
    </row>
    <row r="50" spans="1:15" ht="18">
      <c r="A50" s="51"/>
      <c r="B50" s="54"/>
      <c r="C50" s="193"/>
      <c r="D50" s="195"/>
      <c r="E50" s="195"/>
      <c r="F50" s="195"/>
      <c r="G50" s="195"/>
      <c r="H50" s="195"/>
      <c r="I50" s="195"/>
      <c r="J50" s="195"/>
      <c r="K50" s="195"/>
      <c r="L50" s="195"/>
      <c r="M50" s="195"/>
      <c r="N50" s="195"/>
      <c r="O50" s="194"/>
    </row>
    <row r="51" spans="1:15" ht="15.75">
      <c r="A51" s="58" t="s">
        <v>29</v>
      </c>
      <c r="B51" s="56"/>
      <c r="C51" s="226">
        <f t="shared" ref="C51:O51" si="5">C18-C49</f>
        <v>0</v>
      </c>
      <c r="D51" s="227">
        <f t="shared" si="5"/>
        <v>0</v>
      </c>
      <c r="E51" s="227">
        <f t="shared" si="5"/>
        <v>0</v>
      </c>
      <c r="F51" s="227">
        <f t="shared" si="5"/>
        <v>0</v>
      </c>
      <c r="G51" s="227">
        <f t="shared" si="5"/>
        <v>0</v>
      </c>
      <c r="H51" s="227">
        <f t="shared" si="5"/>
        <v>0</v>
      </c>
      <c r="I51" s="227">
        <f t="shared" si="5"/>
        <v>0</v>
      </c>
      <c r="J51" s="227">
        <f t="shared" si="5"/>
        <v>0</v>
      </c>
      <c r="K51" s="227">
        <f t="shared" si="5"/>
        <v>0</v>
      </c>
      <c r="L51" s="227">
        <f t="shared" si="5"/>
        <v>0</v>
      </c>
      <c r="M51" s="227">
        <f t="shared" si="5"/>
        <v>0</v>
      </c>
      <c r="N51" s="227">
        <f t="shared" si="5"/>
        <v>0</v>
      </c>
      <c r="O51" s="228">
        <f t="shared" si="5"/>
        <v>0</v>
      </c>
    </row>
    <row r="52" spans="1:15" ht="15.75">
      <c r="A52" s="59"/>
      <c r="B52" s="54"/>
      <c r="C52" s="229"/>
      <c r="D52" s="230"/>
      <c r="E52" s="230"/>
      <c r="F52" s="230"/>
      <c r="G52" s="230"/>
      <c r="H52" s="230"/>
      <c r="I52" s="230"/>
      <c r="J52" s="230"/>
      <c r="K52" s="230"/>
      <c r="L52" s="230"/>
      <c r="M52" s="230"/>
      <c r="N52" s="230"/>
      <c r="O52" s="231"/>
    </row>
    <row r="53" spans="1:15" ht="15.75">
      <c r="A53" s="60" t="s">
        <v>26</v>
      </c>
      <c r="B53" s="57"/>
      <c r="C53" s="232">
        <f t="shared" ref="C53:O53" si="6">C6+C51</f>
        <v>0</v>
      </c>
      <c r="D53" s="233">
        <f t="shared" si="6"/>
        <v>0</v>
      </c>
      <c r="E53" s="233">
        <f t="shared" si="6"/>
        <v>0</v>
      </c>
      <c r="F53" s="233">
        <f t="shared" si="6"/>
        <v>0</v>
      </c>
      <c r="G53" s="233">
        <f t="shared" si="6"/>
        <v>0</v>
      </c>
      <c r="H53" s="233">
        <f t="shared" si="6"/>
        <v>0</v>
      </c>
      <c r="I53" s="233">
        <f t="shared" si="6"/>
        <v>0</v>
      </c>
      <c r="J53" s="233">
        <f t="shared" si="6"/>
        <v>0</v>
      </c>
      <c r="K53" s="233">
        <f t="shared" si="6"/>
        <v>0</v>
      </c>
      <c r="L53" s="233">
        <f t="shared" si="6"/>
        <v>0</v>
      </c>
      <c r="M53" s="233">
        <f t="shared" si="6"/>
        <v>0</v>
      </c>
      <c r="N53" s="233">
        <f t="shared" si="6"/>
        <v>0</v>
      </c>
      <c r="O53" s="234">
        <f t="shared" si="6"/>
        <v>0</v>
      </c>
    </row>
    <row r="54" spans="1:15" ht="29.25">
      <c r="A54" s="67"/>
      <c r="B54" s="68" t="s">
        <v>44</v>
      </c>
      <c r="C54" s="235"/>
      <c r="D54" s="236"/>
      <c r="E54" s="236"/>
      <c r="F54" s="236"/>
      <c r="G54" s="236"/>
      <c r="H54" s="236"/>
      <c r="I54" s="236"/>
      <c r="J54" s="236"/>
      <c r="K54" s="236"/>
      <c r="L54" s="236"/>
      <c r="M54" s="236"/>
      <c r="N54" s="236"/>
      <c r="O54" s="237"/>
    </row>
    <row r="55" spans="1:15" ht="18.75" thickBot="1">
      <c r="A55" s="52"/>
      <c r="B55" s="61" t="s">
        <v>30</v>
      </c>
      <c r="C55" s="238">
        <f>C53-C54</f>
        <v>0</v>
      </c>
      <c r="D55" s="239">
        <f>D53-D54</f>
        <v>0</v>
      </c>
      <c r="E55" s="239">
        <f t="shared" ref="E55:N55" si="7">E53-E54</f>
        <v>0</v>
      </c>
      <c r="F55" s="239">
        <f t="shared" si="7"/>
        <v>0</v>
      </c>
      <c r="G55" s="239">
        <f t="shared" si="7"/>
        <v>0</v>
      </c>
      <c r="H55" s="239">
        <f t="shared" si="7"/>
        <v>0</v>
      </c>
      <c r="I55" s="239">
        <f t="shared" si="7"/>
        <v>0</v>
      </c>
      <c r="J55" s="239">
        <f t="shared" si="7"/>
        <v>0</v>
      </c>
      <c r="K55" s="239">
        <f t="shared" si="7"/>
        <v>0</v>
      </c>
      <c r="L55" s="239">
        <f t="shared" si="7"/>
        <v>0</v>
      </c>
      <c r="M55" s="239">
        <f t="shared" si="7"/>
        <v>0</v>
      </c>
      <c r="N55" s="239">
        <f t="shared" si="7"/>
        <v>0</v>
      </c>
      <c r="O55" s="240"/>
    </row>
    <row r="56" spans="1:15" ht="18.75" thickTop="1">
      <c r="A56" s="11"/>
      <c r="B56" s="11"/>
    </row>
  </sheetData>
  <sheetProtection sheet="1" objects="1" scenarios="1"/>
  <mergeCells count="3">
    <mergeCell ref="A3:O3"/>
    <mergeCell ref="A2:O2"/>
    <mergeCell ref="A4:O4"/>
  </mergeCells>
  <pageMargins left="0.2" right="0.2" top="0.25" bottom="0.25" header="0.3" footer="0"/>
  <pageSetup scale="6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G385"/>
  <sheetViews>
    <sheetView topLeftCell="A7" zoomScaleNormal="100" workbookViewId="0">
      <selection activeCell="I19" sqref="I19"/>
    </sheetView>
  </sheetViews>
  <sheetFormatPr defaultRowHeight="12.75"/>
  <cols>
    <col min="1" max="1" width="8.140625" bestFit="1" customWidth="1"/>
    <col min="2" max="2" width="32.140625" customWidth="1"/>
    <col min="3" max="3" width="9" style="1" customWidth="1"/>
    <col min="4" max="5" width="15.7109375" customWidth="1"/>
    <col min="6" max="6" width="14.28515625" customWidth="1"/>
    <col min="7" max="7" width="6" style="2" customWidth="1"/>
  </cols>
  <sheetData>
    <row r="1" spans="1:6" ht="23.25">
      <c r="A1" s="317" t="str">
        <f>'Chart of Accounts'!A1:B1</f>
        <v>Name</v>
      </c>
      <c r="B1" s="318"/>
      <c r="C1" s="318"/>
      <c r="D1" s="318"/>
      <c r="E1" s="318"/>
      <c r="F1" s="319"/>
    </row>
    <row r="2" spans="1:6" ht="18">
      <c r="A2" s="320" t="s">
        <v>1</v>
      </c>
      <c r="B2" s="321"/>
      <c r="C2" s="321"/>
      <c r="D2" s="321"/>
      <c r="E2" s="321"/>
      <c r="F2" s="322"/>
    </row>
    <row r="3" spans="1:6" ht="18">
      <c r="A3" s="323" t="s">
        <v>24</v>
      </c>
      <c r="B3" s="324"/>
      <c r="C3" s="324"/>
      <c r="D3" s="324"/>
      <c r="E3" s="324"/>
      <c r="F3" s="325"/>
    </row>
    <row r="4" spans="1:6" ht="18.75" thickBot="1">
      <c r="A4" s="323"/>
      <c r="B4" s="324"/>
      <c r="C4" s="324"/>
      <c r="D4" s="324"/>
      <c r="E4" s="324"/>
      <c r="F4" s="325"/>
    </row>
    <row r="5" spans="1:6" ht="15.75">
      <c r="A5" s="81"/>
      <c r="B5" s="82"/>
      <c r="C5" s="83"/>
      <c r="D5" s="326"/>
      <c r="E5" s="326"/>
      <c r="F5" s="84"/>
    </row>
    <row r="6" spans="1:6" ht="38.25">
      <c r="A6" s="123" t="s">
        <v>81</v>
      </c>
      <c r="B6" s="25" t="s">
        <v>2</v>
      </c>
      <c r="C6" s="25" t="s">
        <v>6</v>
      </c>
      <c r="D6" s="25" t="s">
        <v>3</v>
      </c>
      <c r="E6" s="25" t="s">
        <v>4</v>
      </c>
      <c r="F6" s="25" t="s">
        <v>5</v>
      </c>
    </row>
    <row r="7" spans="1:6" ht="16.5" thickBot="1">
      <c r="A7" s="85"/>
      <c r="B7" s="19"/>
      <c r="C7" s="14"/>
      <c r="D7" s="9" t="s">
        <v>18</v>
      </c>
      <c r="E7" s="9" t="s">
        <v>19</v>
      </c>
      <c r="F7" s="29"/>
    </row>
    <row r="8" spans="1:6" ht="17.25" thickTop="1" thickBot="1">
      <c r="A8" s="25"/>
      <c r="B8" s="19"/>
      <c r="C8" s="14"/>
      <c r="D8" s="9"/>
      <c r="E8" s="10"/>
      <c r="F8" s="212">
        <v>0</v>
      </c>
    </row>
    <row r="9" spans="1:6" ht="17.25" thickTop="1" thickBot="1">
      <c r="A9" s="100">
        <f>'Chart of Accounts'!A6</f>
        <v>1001</v>
      </c>
      <c r="B9" s="99" t="str">
        <f>'Chart of Accounts'!B6</f>
        <v>Offering / Tithe</v>
      </c>
      <c r="C9" s="14"/>
      <c r="D9" s="316"/>
      <c r="E9" s="316"/>
      <c r="F9" s="26"/>
    </row>
    <row r="10" spans="1:6" ht="14.25" thickTop="1" thickBot="1">
      <c r="A10" s="30"/>
      <c r="B10" s="86" t="s">
        <v>14</v>
      </c>
      <c r="C10" s="27"/>
      <c r="D10" s="28"/>
      <c r="E10" s="28"/>
      <c r="F10" s="214">
        <v>0</v>
      </c>
    </row>
    <row r="11" spans="1:6" ht="13.5" thickTop="1">
      <c r="A11" s="197"/>
      <c r="B11" s="198"/>
      <c r="C11" s="199"/>
      <c r="D11" s="200"/>
      <c r="E11" s="201"/>
      <c r="F11" s="213">
        <f>E11-D11+F10</f>
        <v>0</v>
      </c>
    </row>
    <row r="12" spans="1:6">
      <c r="A12" s="197"/>
      <c r="B12" s="198"/>
      <c r="C12" s="199"/>
      <c r="D12" s="200"/>
      <c r="E12" s="201"/>
      <c r="F12" s="167">
        <f>E12-D12+F11</f>
        <v>0</v>
      </c>
    </row>
    <row r="13" spans="1:6">
      <c r="A13" s="197"/>
      <c r="B13" s="198"/>
      <c r="C13" s="199"/>
      <c r="D13" s="200"/>
      <c r="E13" s="201"/>
      <c r="F13" s="167">
        <f>E13-D13+F12</f>
        <v>0</v>
      </c>
    </row>
    <row r="14" spans="1:6">
      <c r="A14" s="197"/>
      <c r="B14" s="202"/>
      <c r="C14" s="199"/>
      <c r="D14" s="200"/>
      <c r="E14" s="201"/>
      <c r="F14" s="167">
        <f>E14-D14+F13</f>
        <v>0</v>
      </c>
    </row>
    <row r="15" spans="1:6">
      <c r="A15" s="197"/>
      <c r="B15" s="203"/>
      <c r="C15" s="199"/>
      <c r="D15" s="200"/>
      <c r="E15" s="201"/>
      <c r="F15" s="167">
        <f>E15-D15+F14</f>
        <v>0</v>
      </c>
    </row>
    <row r="16" spans="1:6" ht="14.25">
      <c r="A16" s="35"/>
      <c r="B16" s="36" t="s">
        <v>15</v>
      </c>
      <c r="C16" s="37"/>
      <c r="D16" s="168">
        <f>SUM(D11:D15)</f>
        <v>0</v>
      </c>
      <c r="E16" s="169">
        <f>SUM(E11:E15)</f>
        <v>0</v>
      </c>
      <c r="F16" s="170"/>
    </row>
    <row r="17" spans="1:6">
      <c r="A17" s="87"/>
      <c r="B17" s="34"/>
      <c r="C17" s="8"/>
      <c r="D17" s="171"/>
      <c r="E17" s="172"/>
      <c r="F17" s="172"/>
    </row>
    <row r="18" spans="1:6">
      <c r="A18" s="87"/>
      <c r="B18" s="34"/>
      <c r="C18" s="8"/>
      <c r="D18" s="171"/>
      <c r="E18" s="172"/>
      <c r="F18" s="172"/>
    </row>
    <row r="19" spans="1:6" ht="18" customHeight="1">
      <c r="A19" s="105">
        <f>'Chart of Accounts'!A7</f>
        <v>1002</v>
      </c>
      <c r="B19" s="105" t="str">
        <f>'Chart of Accounts'!B7</f>
        <v>ABC Missions Support</v>
      </c>
      <c r="C19" s="8"/>
      <c r="D19" s="173"/>
      <c r="E19" s="174"/>
      <c r="F19" s="175"/>
    </row>
    <row r="20" spans="1:6" ht="18" customHeight="1">
      <c r="A20" s="106"/>
      <c r="B20" s="86" t="s">
        <v>14</v>
      </c>
      <c r="C20" s="27"/>
      <c r="D20" s="176"/>
      <c r="E20" s="177"/>
      <c r="F20" s="178">
        <f>F15</f>
        <v>0</v>
      </c>
    </row>
    <row r="21" spans="1:6">
      <c r="A21" s="197"/>
      <c r="B21" s="203"/>
      <c r="C21" s="199"/>
      <c r="D21" s="200"/>
      <c r="E21" s="201"/>
      <c r="F21" s="167">
        <f>E21-D21+F20</f>
        <v>0</v>
      </c>
    </row>
    <row r="22" spans="1:6">
      <c r="A22" s="197"/>
      <c r="B22" s="203"/>
      <c r="C22" s="199"/>
      <c r="D22" s="200"/>
      <c r="E22" s="201"/>
      <c r="F22" s="167">
        <f>E22-D22+F21</f>
        <v>0</v>
      </c>
    </row>
    <row r="23" spans="1:6">
      <c r="A23" s="197"/>
      <c r="B23" s="203"/>
      <c r="C23" s="199"/>
      <c r="D23" s="200"/>
      <c r="E23" s="201"/>
      <c r="F23" s="167">
        <f>E23-D23+F22</f>
        <v>0</v>
      </c>
    </row>
    <row r="24" spans="1:6">
      <c r="A24" s="197"/>
      <c r="B24" s="203"/>
      <c r="C24" s="199"/>
      <c r="D24" s="200"/>
      <c r="E24" s="201"/>
      <c r="F24" s="167">
        <f>E24-D24+F23</f>
        <v>0</v>
      </c>
    </row>
    <row r="25" spans="1:6">
      <c r="A25" s="107"/>
      <c r="B25" s="36" t="s">
        <v>15</v>
      </c>
      <c r="C25" s="37"/>
      <c r="D25" s="168">
        <f>SUM(D21:D24)</f>
        <v>0</v>
      </c>
      <c r="E25" s="169">
        <f>SUM(E21:E24)</f>
        <v>0</v>
      </c>
      <c r="F25" s="167"/>
    </row>
    <row r="26" spans="1:6" ht="15.75">
      <c r="A26" s="87"/>
      <c r="B26" s="38"/>
      <c r="C26" s="8"/>
      <c r="D26" s="171"/>
      <c r="E26" s="172"/>
      <c r="F26" s="175"/>
    </row>
    <row r="27" spans="1:6" ht="15.75">
      <c r="A27" s="87"/>
      <c r="B27" s="38"/>
      <c r="C27" s="8"/>
      <c r="D27" s="171"/>
      <c r="E27" s="172"/>
      <c r="F27" s="175"/>
    </row>
    <row r="28" spans="1:6" ht="18" customHeight="1">
      <c r="A28" s="105">
        <f>'Chart of Accounts'!A8</f>
        <v>1003</v>
      </c>
      <c r="B28" s="105" t="str">
        <f>'Chart of Accounts'!B8</f>
        <v>XYZ Missions Support</v>
      </c>
      <c r="C28" s="8"/>
      <c r="D28" s="173"/>
      <c r="E28" s="174"/>
      <c r="F28" s="175"/>
    </row>
    <row r="29" spans="1:6" ht="18" customHeight="1">
      <c r="A29" s="106"/>
      <c r="B29" s="86" t="s">
        <v>14</v>
      </c>
      <c r="C29" s="27"/>
      <c r="D29" s="176"/>
      <c r="E29" s="177"/>
      <c r="F29" s="178">
        <f>F24</f>
        <v>0</v>
      </c>
    </row>
    <row r="30" spans="1:6">
      <c r="A30" s="197"/>
      <c r="B30" s="203"/>
      <c r="C30" s="199"/>
      <c r="D30" s="200"/>
      <c r="E30" s="201"/>
      <c r="F30" s="167">
        <f>E30-D30+F29</f>
        <v>0</v>
      </c>
    </row>
    <row r="31" spans="1:6">
      <c r="A31" s="197"/>
      <c r="B31" s="203"/>
      <c r="C31" s="199"/>
      <c r="D31" s="200"/>
      <c r="E31" s="201"/>
      <c r="F31" s="167">
        <f>E31-D31+F30</f>
        <v>0</v>
      </c>
    </row>
    <row r="32" spans="1:6">
      <c r="A32" s="197"/>
      <c r="B32" s="203"/>
      <c r="C32" s="199"/>
      <c r="D32" s="200"/>
      <c r="E32" s="201"/>
      <c r="F32" s="167">
        <f>E32-D32+F31</f>
        <v>0</v>
      </c>
    </row>
    <row r="33" spans="1:7">
      <c r="A33" s="197"/>
      <c r="B33" s="203"/>
      <c r="C33" s="199"/>
      <c r="D33" s="200"/>
      <c r="E33" s="201"/>
      <c r="F33" s="167">
        <f>E33-D33+F32</f>
        <v>0</v>
      </c>
    </row>
    <row r="34" spans="1:7">
      <c r="A34" s="107"/>
      <c r="B34" s="36" t="s">
        <v>15</v>
      </c>
      <c r="C34" s="37"/>
      <c r="D34" s="168">
        <f>SUM(D30:D33)</f>
        <v>0</v>
      </c>
      <c r="E34" s="169">
        <f>SUM(E30:E33)</f>
        <v>0</v>
      </c>
      <c r="F34" s="167"/>
    </row>
    <row r="35" spans="1:7" s="1" customFormat="1" ht="15.75">
      <c r="A35" s="87"/>
      <c r="B35" s="38"/>
      <c r="C35" s="8"/>
      <c r="D35" s="171"/>
      <c r="E35" s="172"/>
      <c r="F35" s="172"/>
      <c r="G35" s="4"/>
    </row>
    <row r="36" spans="1:7" s="1" customFormat="1" ht="15.75">
      <c r="A36" s="87"/>
      <c r="B36" s="38"/>
      <c r="C36" s="8"/>
      <c r="D36" s="171"/>
      <c r="E36" s="172"/>
      <c r="F36" s="172"/>
      <c r="G36" s="4"/>
    </row>
    <row r="37" spans="1:7" ht="18" customHeight="1">
      <c r="A37" s="105">
        <f>'Chart of Accounts'!A9</f>
        <v>1004</v>
      </c>
      <c r="B37" s="105" t="str">
        <f>'Chart of Accounts'!B9</f>
        <v>TLC  Support</v>
      </c>
      <c r="C37" s="8"/>
      <c r="D37" s="173"/>
      <c r="E37" s="174"/>
      <c r="F37" s="175"/>
    </row>
    <row r="38" spans="1:7" ht="14.25">
      <c r="A38" s="108"/>
      <c r="B38" s="86" t="s">
        <v>14</v>
      </c>
      <c r="C38" s="27"/>
      <c r="D38" s="176"/>
      <c r="E38" s="177"/>
      <c r="F38" s="178">
        <f>F33</f>
        <v>0</v>
      </c>
    </row>
    <row r="39" spans="1:7">
      <c r="A39" s="197"/>
      <c r="B39" s="203"/>
      <c r="C39" s="199"/>
      <c r="D39" s="200"/>
      <c r="E39" s="201"/>
      <c r="F39" s="167">
        <f>E39-D39+F38</f>
        <v>0</v>
      </c>
    </row>
    <row r="40" spans="1:7">
      <c r="A40" s="197"/>
      <c r="B40" s="203"/>
      <c r="C40" s="199"/>
      <c r="D40" s="200"/>
      <c r="E40" s="201"/>
      <c r="F40" s="167">
        <f>E40-D40+F39</f>
        <v>0</v>
      </c>
    </row>
    <row r="41" spans="1:7">
      <c r="A41" s="197"/>
      <c r="B41" s="203"/>
      <c r="C41" s="199"/>
      <c r="D41" s="200"/>
      <c r="E41" s="201"/>
      <c r="F41" s="167">
        <f>E41-D41+F40</f>
        <v>0</v>
      </c>
    </row>
    <row r="42" spans="1:7">
      <c r="A42" s="197"/>
      <c r="B42" s="203"/>
      <c r="C42" s="199"/>
      <c r="D42" s="200"/>
      <c r="E42" s="201"/>
      <c r="F42" s="167">
        <f>E42-D42+F41</f>
        <v>0</v>
      </c>
    </row>
    <row r="43" spans="1:7">
      <c r="A43" s="107"/>
      <c r="B43" s="36" t="s">
        <v>15</v>
      </c>
      <c r="C43" s="37"/>
      <c r="D43" s="168">
        <f>SUM(D39:D42)</f>
        <v>0</v>
      </c>
      <c r="E43" s="169">
        <f>SUM(E39:E42)</f>
        <v>0</v>
      </c>
      <c r="F43" s="167"/>
    </row>
    <row r="44" spans="1:7" s="1" customFormat="1" ht="15.75">
      <c r="A44" s="87"/>
      <c r="B44" s="38"/>
      <c r="C44" s="8"/>
      <c r="D44" s="171"/>
      <c r="E44" s="172"/>
      <c r="F44" s="172"/>
      <c r="G44" s="4"/>
    </row>
    <row r="45" spans="1:7" s="1" customFormat="1" ht="15.75">
      <c r="A45" s="87"/>
      <c r="B45" s="38"/>
      <c r="C45" s="8"/>
      <c r="D45" s="171"/>
      <c r="E45" s="172"/>
      <c r="F45" s="172"/>
      <c r="G45" s="4"/>
    </row>
    <row r="46" spans="1:7" ht="18" customHeight="1">
      <c r="A46" s="105">
        <f>'Chart of Accounts'!A10</f>
        <v>1005</v>
      </c>
      <c r="B46" s="105" t="str">
        <f>'Chart of Accounts'!B10</f>
        <v>MMM Support</v>
      </c>
      <c r="C46" s="8"/>
      <c r="D46" s="171"/>
      <c r="E46" s="172"/>
      <c r="F46" s="175"/>
    </row>
    <row r="47" spans="1:7" ht="18" customHeight="1">
      <c r="A47" s="106"/>
      <c r="B47" s="86" t="s">
        <v>14</v>
      </c>
      <c r="C47" s="27"/>
      <c r="D47" s="176"/>
      <c r="E47" s="177"/>
      <c r="F47" s="178">
        <f>F42</f>
        <v>0</v>
      </c>
    </row>
    <row r="48" spans="1:7" ht="12.75" customHeight="1">
      <c r="A48" s="197"/>
      <c r="B48" s="203"/>
      <c r="C48" s="199"/>
      <c r="D48" s="200"/>
      <c r="E48" s="204"/>
      <c r="F48" s="167">
        <f>E48-D48+F47</f>
        <v>0</v>
      </c>
    </row>
    <row r="49" spans="1:7" ht="12.75" customHeight="1">
      <c r="A49" s="197"/>
      <c r="B49" s="203"/>
      <c r="C49" s="199"/>
      <c r="D49" s="200"/>
      <c r="E49" s="204"/>
      <c r="F49" s="167">
        <f>E49-D49+F48</f>
        <v>0</v>
      </c>
    </row>
    <row r="50" spans="1:7" ht="12.75" customHeight="1">
      <c r="A50" s="197"/>
      <c r="B50" s="203"/>
      <c r="C50" s="199"/>
      <c r="D50" s="200"/>
      <c r="E50" s="201"/>
      <c r="F50" s="167">
        <f>E50-D50+F49</f>
        <v>0</v>
      </c>
    </row>
    <row r="51" spans="1:7">
      <c r="A51" s="197"/>
      <c r="B51" s="203"/>
      <c r="C51" s="199"/>
      <c r="D51" s="200"/>
      <c r="E51" s="201"/>
      <c r="F51" s="167">
        <f>E51-D51+F50</f>
        <v>0</v>
      </c>
    </row>
    <row r="52" spans="1:7">
      <c r="A52" s="92"/>
      <c r="B52" s="36" t="s">
        <v>15</v>
      </c>
      <c r="C52" s="37"/>
      <c r="D52" s="168">
        <f>SUM(D48:D51)</f>
        <v>0</v>
      </c>
      <c r="E52" s="169">
        <f>SUM(E48:E51)</f>
        <v>0</v>
      </c>
      <c r="F52" s="167"/>
    </row>
    <row r="53" spans="1:7" s="1" customFormat="1" ht="15.75">
      <c r="A53" s="87"/>
      <c r="B53" s="38"/>
      <c r="C53" s="8"/>
      <c r="D53" s="171"/>
      <c r="E53" s="172"/>
      <c r="F53" s="172"/>
      <c r="G53" s="4"/>
    </row>
    <row r="54" spans="1:7" s="1" customFormat="1" ht="15.75">
      <c r="A54" s="87"/>
      <c r="B54" s="38"/>
      <c r="C54" s="8"/>
      <c r="D54" s="171"/>
      <c r="E54" s="172"/>
      <c r="F54" s="172"/>
      <c r="G54" s="4"/>
    </row>
    <row r="55" spans="1:7" ht="18" customHeight="1">
      <c r="A55" s="105">
        <f>'Chart of Accounts'!A11</f>
        <v>1006</v>
      </c>
      <c r="B55" s="105" t="str">
        <f>'Chart of Accounts'!B11</f>
        <v>Fundraising</v>
      </c>
      <c r="C55" s="8"/>
      <c r="D55" s="171"/>
      <c r="E55" s="172"/>
      <c r="F55" s="175"/>
    </row>
    <row r="56" spans="1:7" ht="18" customHeight="1">
      <c r="A56" s="106"/>
      <c r="B56" s="86" t="s">
        <v>14</v>
      </c>
      <c r="C56" s="27"/>
      <c r="D56" s="176"/>
      <c r="E56" s="177"/>
      <c r="F56" s="178">
        <f>F51</f>
        <v>0</v>
      </c>
    </row>
    <row r="57" spans="1:7" ht="12.75" customHeight="1">
      <c r="A57" s="197"/>
      <c r="B57" s="203"/>
      <c r="C57" s="199"/>
      <c r="D57" s="200"/>
      <c r="E57" s="204"/>
      <c r="F57" s="167">
        <f>E57-D57+F56</f>
        <v>0</v>
      </c>
    </row>
    <row r="58" spans="1:7" ht="12.75" customHeight="1">
      <c r="A58" s="197"/>
      <c r="B58" s="203"/>
      <c r="C58" s="199"/>
      <c r="D58" s="200"/>
      <c r="E58" s="204"/>
      <c r="F58" s="167">
        <f>E58-D58+F57</f>
        <v>0</v>
      </c>
    </row>
    <row r="59" spans="1:7">
      <c r="A59" s="197"/>
      <c r="B59" s="203"/>
      <c r="C59" s="199"/>
      <c r="D59" s="200"/>
      <c r="E59" s="201"/>
      <c r="F59" s="167">
        <f>E59-D59+F58</f>
        <v>0</v>
      </c>
    </row>
    <row r="60" spans="1:7">
      <c r="A60" s="197"/>
      <c r="B60" s="203"/>
      <c r="C60" s="199"/>
      <c r="D60" s="200"/>
      <c r="E60" s="201"/>
      <c r="F60" s="167">
        <f>E60-D60+F59</f>
        <v>0</v>
      </c>
    </row>
    <row r="61" spans="1:7">
      <c r="A61" s="107"/>
      <c r="B61" s="36" t="s">
        <v>15</v>
      </c>
      <c r="C61" s="37"/>
      <c r="D61" s="168">
        <f>SUM(D57:D60)</f>
        <v>0</v>
      </c>
      <c r="E61" s="169">
        <f>SUM(E57:E60)</f>
        <v>0</v>
      </c>
      <c r="F61" s="167"/>
    </row>
    <row r="62" spans="1:7" s="1" customFormat="1" ht="15.75">
      <c r="A62" s="87"/>
      <c r="B62" s="38"/>
      <c r="C62" s="8"/>
      <c r="D62" s="171"/>
      <c r="E62" s="172"/>
      <c r="F62" s="172"/>
      <c r="G62" s="4"/>
    </row>
    <row r="63" spans="1:7" s="1" customFormat="1" ht="15.75">
      <c r="A63" s="87"/>
      <c r="B63" s="38"/>
      <c r="C63" s="8"/>
      <c r="D63" s="171"/>
      <c r="E63" s="172"/>
      <c r="F63" s="172"/>
      <c r="G63" s="4"/>
    </row>
    <row r="64" spans="1:7" ht="18" customHeight="1">
      <c r="A64" s="105">
        <f>'Chart of Accounts'!A12</f>
        <v>1007</v>
      </c>
      <c r="B64" s="105" t="str">
        <f>'Chart of Accounts'!B12</f>
        <v>Additional Support</v>
      </c>
      <c r="C64" s="8"/>
      <c r="D64" s="171"/>
      <c r="E64" s="172"/>
      <c r="F64" s="175"/>
    </row>
    <row r="65" spans="1:7" s="1" customFormat="1" ht="18" customHeight="1">
      <c r="A65" s="106"/>
      <c r="B65" s="86" t="s">
        <v>14</v>
      </c>
      <c r="C65" s="27"/>
      <c r="D65" s="176"/>
      <c r="E65" s="177"/>
      <c r="F65" s="178">
        <f>F60</f>
        <v>0</v>
      </c>
      <c r="G65" s="4"/>
    </row>
    <row r="66" spans="1:7" s="1" customFormat="1" ht="12.75" customHeight="1">
      <c r="A66" s="197"/>
      <c r="B66" s="203"/>
      <c r="C66" s="199"/>
      <c r="D66" s="200"/>
      <c r="E66" s="204"/>
      <c r="F66" s="167">
        <f>E66-D66+F65</f>
        <v>0</v>
      </c>
      <c r="G66" s="4"/>
    </row>
    <row r="67" spans="1:7" s="1" customFormat="1" ht="12.75" customHeight="1">
      <c r="A67" s="197"/>
      <c r="B67" s="203"/>
      <c r="C67" s="199"/>
      <c r="D67" s="200"/>
      <c r="E67" s="204"/>
      <c r="F67" s="167">
        <f>E67-D67+F66</f>
        <v>0</v>
      </c>
      <c r="G67" s="4"/>
    </row>
    <row r="68" spans="1:7">
      <c r="A68" s="197"/>
      <c r="B68" s="203"/>
      <c r="C68" s="199"/>
      <c r="D68" s="200"/>
      <c r="E68" s="201"/>
      <c r="F68" s="167">
        <f>E68-D68+F67</f>
        <v>0</v>
      </c>
    </row>
    <row r="69" spans="1:7">
      <c r="A69" s="197"/>
      <c r="B69" s="203"/>
      <c r="C69" s="199"/>
      <c r="D69" s="200"/>
      <c r="E69" s="201"/>
      <c r="F69" s="167">
        <f>E69-D69+F68</f>
        <v>0</v>
      </c>
    </row>
    <row r="70" spans="1:7">
      <c r="A70" s="107"/>
      <c r="B70" s="36" t="s">
        <v>15</v>
      </c>
      <c r="C70" s="37"/>
      <c r="D70" s="168">
        <f>SUM(D66:D69)</f>
        <v>0</v>
      </c>
      <c r="E70" s="169">
        <f>SUM(E66:E69)</f>
        <v>0</v>
      </c>
      <c r="F70" s="167"/>
    </row>
    <row r="71" spans="1:7" s="1" customFormat="1" ht="15.75">
      <c r="A71" s="87"/>
      <c r="B71" s="38"/>
      <c r="C71" s="32"/>
      <c r="D71" s="171"/>
      <c r="E71" s="172"/>
      <c r="F71" s="172"/>
      <c r="G71" s="4"/>
    </row>
    <row r="72" spans="1:7" s="1" customFormat="1" ht="15.75">
      <c r="A72" s="87"/>
      <c r="B72" s="38"/>
      <c r="C72" s="32"/>
      <c r="D72" s="171"/>
      <c r="E72" s="172"/>
      <c r="F72" s="172"/>
      <c r="G72" s="4"/>
    </row>
    <row r="73" spans="1:7" ht="18" customHeight="1">
      <c r="A73" s="105">
        <f>'Chart of Accounts'!A13</f>
        <v>1008</v>
      </c>
      <c r="B73" s="105" t="str">
        <f>'Chart of Accounts'!B13</f>
        <v>Designated Gifts for Vans</v>
      </c>
      <c r="C73" s="8"/>
      <c r="D73" s="171"/>
      <c r="E73" s="172"/>
      <c r="F73" s="175"/>
    </row>
    <row r="74" spans="1:7" s="1" customFormat="1" ht="18" customHeight="1">
      <c r="A74" s="106"/>
      <c r="B74" s="86" t="s">
        <v>14</v>
      </c>
      <c r="C74" s="27"/>
      <c r="D74" s="176"/>
      <c r="E74" s="177"/>
      <c r="F74" s="178">
        <f>F69</f>
        <v>0</v>
      </c>
      <c r="G74" s="4"/>
    </row>
    <row r="75" spans="1:7" s="1" customFormat="1" ht="12.75" customHeight="1">
      <c r="A75" s="197"/>
      <c r="B75" s="203"/>
      <c r="C75" s="199"/>
      <c r="D75" s="200"/>
      <c r="E75" s="204"/>
      <c r="F75" s="167">
        <f>E75-D75+F74</f>
        <v>0</v>
      </c>
      <c r="G75" s="4"/>
    </row>
    <row r="76" spans="1:7" s="1" customFormat="1" ht="12.75" customHeight="1">
      <c r="A76" s="197"/>
      <c r="B76" s="203"/>
      <c r="C76" s="199"/>
      <c r="D76" s="200"/>
      <c r="E76" s="204"/>
      <c r="F76" s="167">
        <f>E76-D76+F75</f>
        <v>0</v>
      </c>
      <c r="G76" s="4"/>
    </row>
    <row r="77" spans="1:7">
      <c r="A77" s="197"/>
      <c r="B77" s="203"/>
      <c r="C77" s="199"/>
      <c r="D77" s="200"/>
      <c r="E77" s="201"/>
      <c r="F77" s="167">
        <f>E77-D77+F76</f>
        <v>0</v>
      </c>
    </row>
    <row r="78" spans="1:7">
      <c r="A78" s="197"/>
      <c r="B78" s="203"/>
      <c r="C78" s="199"/>
      <c r="D78" s="200"/>
      <c r="E78" s="201"/>
      <c r="F78" s="167">
        <f>E78-D78+F77</f>
        <v>0</v>
      </c>
    </row>
    <row r="79" spans="1:7">
      <c r="A79" s="107"/>
      <c r="B79" s="36" t="s">
        <v>15</v>
      </c>
      <c r="C79" s="37"/>
      <c r="D79" s="168">
        <f>SUM(D75:D78)</f>
        <v>0</v>
      </c>
      <c r="E79" s="169">
        <f>SUM(E75:E78)</f>
        <v>0</v>
      </c>
      <c r="F79" s="167"/>
    </row>
    <row r="80" spans="1:7" s="1" customFormat="1" ht="15.75">
      <c r="A80" s="87"/>
      <c r="B80" s="38"/>
      <c r="C80" s="32"/>
      <c r="D80" s="171"/>
      <c r="E80" s="172"/>
      <c r="F80" s="172"/>
      <c r="G80" s="4"/>
    </row>
    <row r="81" spans="1:7" s="1" customFormat="1" ht="15.75">
      <c r="A81" s="102"/>
      <c r="B81" s="38"/>
      <c r="C81" s="32"/>
      <c r="D81" s="171"/>
      <c r="E81" s="172"/>
      <c r="F81" s="172"/>
      <c r="G81" s="4"/>
    </row>
    <row r="82" spans="1:7" s="1" customFormat="1" ht="15.75">
      <c r="A82" s="105">
        <f>'Chart of Accounts'!A14</f>
        <v>1009</v>
      </c>
      <c r="B82" s="105" t="str">
        <f>'Chart of Accounts'!B14</f>
        <v>Unassigned</v>
      </c>
      <c r="C82" s="8"/>
      <c r="D82" s="171"/>
      <c r="E82" s="172"/>
      <c r="F82" s="175"/>
      <c r="G82" s="4"/>
    </row>
    <row r="83" spans="1:7" s="1" customFormat="1">
      <c r="A83" s="106"/>
      <c r="B83" s="86" t="s">
        <v>14</v>
      </c>
      <c r="C83" s="27"/>
      <c r="D83" s="176"/>
      <c r="E83" s="177"/>
      <c r="F83" s="178">
        <f>F78</f>
        <v>0</v>
      </c>
      <c r="G83" s="4"/>
    </row>
    <row r="84" spans="1:7" s="1" customFormat="1" ht="12.75" customHeight="1">
      <c r="A84" s="197"/>
      <c r="B84" s="203"/>
      <c r="C84" s="199"/>
      <c r="D84" s="200"/>
      <c r="E84" s="204"/>
      <c r="F84" s="167">
        <f>E84-D84+F83</f>
        <v>0</v>
      </c>
      <c r="G84" s="4"/>
    </row>
    <row r="85" spans="1:7" s="1" customFormat="1" ht="12.75" customHeight="1">
      <c r="A85" s="197"/>
      <c r="B85" s="203"/>
      <c r="C85" s="199"/>
      <c r="D85" s="200"/>
      <c r="E85" s="204"/>
      <c r="F85" s="167">
        <f>E85-D85+F84</f>
        <v>0</v>
      </c>
      <c r="G85" s="4"/>
    </row>
    <row r="86" spans="1:7" s="1" customFormat="1">
      <c r="A86" s="197"/>
      <c r="B86" s="203"/>
      <c r="C86" s="199"/>
      <c r="D86" s="200"/>
      <c r="E86" s="201"/>
      <c r="F86" s="167">
        <f>E86-D86+F85</f>
        <v>0</v>
      </c>
      <c r="G86" s="4"/>
    </row>
    <row r="87" spans="1:7" s="1" customFormat="1">
      <c r="A87" s="197"/>
      <c r="B87" s="203"/>
      <c r="C87" s="199"/>
      <c r="D87" s="200"/>
      <c r="E87" s="201"/>
      <c r="F87" s="167">
        <f>E87-D87+F86</f>
        <v>0</v>
      </c>
      <c r="G87" s="4"/>
    </row>
    <row r="88" spans="1:7" s="1" customFormat="1">
      <c r="A88" s="45"/>
      <c r="B88" s="36" t="s">
        <v>15</v>
      </c>
      <c r="C88" s="37"/>
      <c r="D88" s="168">
        <f>SUM(D84:D87)</f>
        <v>0</v>
      </c>
      <c r="E88" s="169">
        <f>SUM(E84:E87)</f>
        <v>0</v>
      </c>
      <c r="F88" s="167"/>
      <c r="G88" s="4"/>
    </row>
    <row r="89" spans="1:7" s="1" customFormat="1" ht="15.75">
      <c r="A89" s="87"/>
      <c r="B89" s="38"/>
      <c r="C89" s="32"/>
      <c r="D89" s="171"/>
      <c r="E89" s="172"/>
      <c r="F89" s="172"/>
      <c r="G89" s="4"/>
    </row>
    <row r="90" spans="1:7" s="1" customFormat="1" ht="15.75">
      <c r="A90" s="87"/>
      <c r="B90" s="38"/>
      <c r="C90" s="32"/>
      <c r="D90" s="171"/>
      <c r="E90" s="172"/>
      <c r="F90" s="172"/>
      <c r="G90" s="4"/>
    </row>
    <row r="91" spans="1:7" s="1" customFormat="1" ht="15.75">
      <c r="A91" s="104">
        <f>'Chart of Accounts'!A18</f>
        <v>2001</v>
      </c>
      <c r="B91" s="104" t="str">
        <f>'Chart of Accounts'!B18</f>
        <v>Pastor Salary</v>
      </c>
      <c r="C91" s="8"/>
      <c r="D91" s="171"/>
      <c r="E91" s="172"/>
      <c r="F91" s="175"/>
      <c r="G91" s="4"/>
    </row>
    <row r="92" spans="1:7" s="1" customFormat="1">
      <c r="A92" s="89"/>
      <c r="B92" s="86" t="s">
        <v>14</v>
      </c>
      <c r="C92" s="27"/>
      <c r="D92" s="176"/>
      <c r="E92" s="177"/>
      <c r="F92" s="178">
        <f>F87</f>
        <v>0</v>
      </c>
      <c r="G92" s="4"/>
    </row>
    <row r="93" spans="1:7" s="1" customFormat="1" ht="12.75" customHeight="1">
      <c r="A93" s="205"/>
      <c r="B93" s="206"/>
      <c r="C93" s="199"/>
      <c r="D93" s="200"/>
      <c r="E93" s="204"/>
      <c r="F93" s="167">
        <f>E93-D93+F92</f>
        <v>0</v>
      </c>
      <c r="G93" s="4"/>
    </row>
    <row r="94" spans="1:7" s="1" customFormat="1" ht="12.75" customHeight="1">
      <c r="A94" s="205"/>
      <c r="B94" s="203"/>
      <c r="C94" s="199"/>
      <c r="D94" s="200"/>
      <c r="E94" s="204"/>
      <c r="F94" s="167">
        <f>E94-D94+F93</f>
        <v>0</v>
      </c>
      <c r="G94" s="4"/>
    </row>
    <row r="95" spans="1:7" s="1" customFormat="1">
      <c r="A95" s="205"/>
      <c r="B95" s="203"/>
      <c r="C95" s="199"/>
      <c r="D95" s="200"/>
      <c r="E95" s="201"/>
      <c r="F95" s="167">
        <f>E95-D95+F94</f>
        <v>0</v>
      </c>
      <c r="G95" s="4"/>
    </row>
    <row r="96" spans="1:7" s="1" customFormat="1">
      <c r="A96" s="205"/>
      <c r="B96" s="203"/>
      <c r="C96" s="199"/>
      <c r="D96" s="200"/>
      <c r="E96" s="201"/>
      <c r="F96" s="167">
        <f>E96-D96+F95</f>
        <v>0</v>
      </c>
      <c r="G96" s="4"/>
    </row>
    <row r="97" spans="1:7" s="1" customFormat="1">
      <c r="A97" s="42"/>
      <c r="B97" s="36" t="s">
        <v>15</v>
      </c>
      <c r="C97" s="37"/>
      <c r="D97" s="168">
        <f>SUM(D93:D96)</f>
        <v>0</v>
      </c>
      <c r="E97" s="169">
        <f>SUM(E93:E96)</f>
        <v>0</v>
      </c>
      <c r="F97" s="167"/>
      <c r="G97" s="4"/>
    </row>
    <row r="98" spans="1:7" s="1" customFormat="1" ht="15.75">
      <c r="A98" s="87"/>
      <c r="B98" s="38"/>
      <c r="C98" s="32"/>
      <c r="D98" s="171"/>
      <c r="E98" s="172"/>
      <c r="F98" s="172"/>
      <c r="G98" s="4"/>
    </row>
    <row r="99" spans="1:7" s="1" customFormat="1" ht="15.75">
      <c r="A99" s="87"/>
      <c r="B99" s="38"/>
      <c r="C99" s="32"/>
      <c r="D99" s="171"/>
      <c r="E99" s="172"/>
      <c r="F99" s="172"/>
      <c r="G99" s="4"/>
    </row>
    <row r="100" spans="1:7" ht="18" customHeight="1">
      <c r="A100" s="104">
        <f>'Chart of Accounts'!A19</f>
        <v>2002</v>
      </c>
      <c r="B100" s="104" t="str">
        <f>'Chart of Accounts'!B19</f>
        <v>Pastor Housing</v>
      </c>
      <c r="C100" s="8"/>
      <c r="D100" s="171"/>
      <c r="E100" s="172"/>
      <c r="F100" s="175"/>
    </row>
    <row r="101" spans="1:7" s="1" customFormat="1" ht="18" customHeight="1">
      <c r="A101" s="89"/>
      <c r="B101" s="86" t="s">
        <v>14</v>
      </c>
      <c r="C101" s="27"/>
      <c r="D101" s="176"/>
      <c r="E101" s="177"/>
      <c r="F101" s="178">
        <f>F96</f>
        <v>0</v>
      </c>
      <c r="G101" s="4"/>
    </row>
    <row r="102" spans="1:7" s="1" customFormat="1" ht="12.75" customHeight="1">
      <c r="A102" s="205"/>
      <c r="B102" s="203"/>
      <c r="C102" s="199"/>
      <c r="D102" s="200"/>
      <c r="E102" s="204"/>
      <c r="F102" s="167">
        <f>E102-D102+F101</f>
        <v>0</v>
      </c>
      <c r="G102" s="4"/>
    </row>
    <row r="103" spans="1:7" s="1" customFormat="1" ht="12.75" customHeight="1">
      <c r="A103" s="205"/>
      <c r="B103" s="203"/>
      <c r="C103" s="199"/>
      <c r="D103" s="200"/>
      <c r="E103" s="204"/>
      <c r="F103" s="167">
        <f>E103-D103+F102</f>
        <v>0</v>
      </c>
      <c r="G103" s="4"/>
    </row>
    <row r="104" spans="1:7">
      <c r="A104" s="205"/>
      <c r="B104" s="203"/>
      <c r="C104" s="199"/>
      <c r="D104" s="200"/>
      <c r="E104" s="201"/>
      <c r="F104" s="167">
        <f>E104-D104+F103</f>
        <v>0</v>
      </c>
    </row>
    <row r="105" spans="1:7">
      <c r="A105" s="205"/>
      <c r="B105" s="203"/>
      <c r="C105" s="199"/>
      <c r="D105" s="200"/>
      <c r="E105" s="201"/>
      <c r="F105" s="167">
        <f>E105-D105+F104</f>
        <v>0</v>
      </c>
    </row>
    <row r="106" spans="1:7" s="13" customFormat="1">
      <c r="A106" s="42"/>
      <c r="B106" s="36" t="s">
        <v>15</v>
      </c>
      <c r="C106" s="37"/>
      <c r="D106" s="168">
        <f>SUM(D102:D105)</f>
        <v>0</v>
      </c>
      <c r="E106" s="169">
        <f>SUM(E102:E105)</f>
        <v>0</v>
      </c>
      <c r="F106" s="167"/>
      <c r="G106" s="3"/>
    </row>
    <row r="107" spans="1:7" s="40" customFormat="1" ht="15.75">
      <c r="A107" s="87"/>
      <c r="B107" s="38"/>
      <c r="C107" s="32"/>
      <c r="D107" s="171"/>
      <c r="E107" s="172"/>
      <c r="F107" s="172"/>
      <c r="G107" s="39"/>
    </row>
    <row r="108" spans="1:7" s="40" customFormat="1" ht="15.75">
      <c r="A108" s="87"/>
      <c r="B108" s="38"/>
      <c r="C108" s="32"/>
      <c r="D108" s="171"/>
      <c r="E108" s="172"/>
      <c r="F108" s="172"/>
      <c r="G108" s="39"/>
    </row>
    <row r="109" spans="1:7" s="40" customFormat="1" ht="15.75">
      <c r="A109" s="104">
        <f>'Chart of Accounts'!A20</f>
        <v>2003</v>
      </c>
      <c r="B109" s="104" t="str">
        <f>'Chart of Accounts'!B20</f>
        <v>Health Insurance</v>
      </c>
      <c r="C109" s="8"/>
      <c r="D109" s="171"/>
      <c r="E109" s="172"/>
      <c r="F109" s="175"/>
      <c r="G109" s="39"/>
    </row>
    <row r="110" spans="1:7" s="40" customFormat="1">
      <c r="A110" s="89"/>
      <c r="B110" s="86" t="s">
        <v>14</v>
      </c>
      <c r="C110" s="27"/>
      <c r="D110" s="176"/>
      <c r="E110" s="177"/>
      <c r="F110" s="178">
        <f>F105</f>
        <v>0</v>
      </c>
      <c r="G110" s="39"/>
    </row>
    <row r="111" spans="1:7" s="40" customFormat="1">
      <c r="A111" s="205"/>
      <c r="B111" s="203"/>
      <c r="C111" s="199"/>
      <c r="D111" s="200"/>
      <c r="E111" s="204"/>
      <c r="F111" s="167">
        <f>E111-D111+F110</f>
        <v>0</v>
      </c>
      <c r="G111" s="39"/>
    </row>
    <row r="112" spans="1:7" s="40" customFormat="1">
      <c r="A112" s="205"/>
      <c r="B112" s="203"/>
      <c r="C112" s="199"/>
      <c r="D112" s="200"/>
      <c r="E112" s="204"/>
      <c r="F112" s="167">
        <f>E112-D112+F111</f>
        <v>0</v>
      </c>
      <c r="G112" s="39"/>
    </row>
    <row r="113" spans="1:7" s="40" customFormat="1">
      <c r="A113" s="205"/>
      <c r="B113" s="203"/>
      <c r="C113" s="199"/>
      <c r="D113" s="200"/>
      <c r="E113" s="201"/>
      <c r="F113" s="167">
        <f>E113-D113+F112</f>
        <v>0</v>
      </c>
      <c r="G113" s="39"/>
    </row>
    <row r="114" spans="1:7" s="40" customFormat="1">
      <c r="A114" s="205"/>
      <c r="B114" s="203"/>
      <c r="C114" s="199"/>
      <c r="D114" s="200"/>
      <c r="E114" s="201"/>
      <c r="F114" s="167">
        <f>E114-D114+F113</f>
        <v>0</v>
      </c>
      <c r="G114" s="39"/>
    </row>
    <row r="115" spans="1:7" s="40" customFormat="1">
      <c r="A115" s="42"/>
      <c r="B115" s="36" t="s">
        <v>15</v>
      </c>
      <c r="C115" s="37"/>
      <c r="D115" s="168">
        <f>SUM(D111:D114)</f>
        <v>0</v>
      </c>
      <c r="E115" s="169">
        <f>SUM(E111:E114)</f>
        <v>0</v>
      </c>
      <c r="F115" s="167"/>
      <c r="G115" s="39"/>
    </row>
    <row r="116" spans="1:7" s="40" customFormat="1" ht="15.75">
      <c r="A116" s="87"/>
      <c r="B116" s="38"/>
      <c r="C116" s="32"/>
      <c r="D116" s="171"/>
      <c r="E116" s="172"/>
      <c r="F116" s="172"/>
      <c r="G116" s="39"/>
    </row>
    <row r="117" spans="1:7" s="40" customFormat="1" ht="15.75">
      <c r="A117" s="87"/>
      <c r="B117" s="38"/>
      <c r="C117" s="32"/>
      <c r="D117" s="171"/>
      <c r="E117" s="172"/>
      <c r="F117" s="172"/>
      <c r="G117" s="39"/>
    </row>
    <row r="118" spans="1:7" s="40" customFormat="1" ht="15.75">
      <c r="A118" s="104">
        <f>'Chart of Accounts'!A21</f>
        <v>2004</v>
      </c>
      <c r="B118" s="104" t="str">
        <f>'Chart of Accounts'!B21</f>
        <v>Ministry Expenses</v>
      </c>
      <c r="C118" s="8"/>
      <c r="D118" s="171"/>
      <c r="E118" s="172"/>
      <c r="F118" s="175"/>
      <c r="G118" s="39"/>
    </row>
    <row r="119" spans="1:7" s="40" customFormat="1" ht="15.75">
      <c r="A119" s="104"/>
      <c r="B119" s="103" t="s">
        <v>14</v>
      </c>
      <c r="C119" s="27"/>
      <c r="D119" s="176"/>
      <c r="E119" s="177"/>
      <c r="F119" s="178">
        <f>F114</f>
        <v>0</v>
      </c>
      <c r="G119" s="39"/>
    </row>
    <row r="120" spans="1:7" s="40" customFormat="1">
      <c r="A120" s="205"/>
      <c r="B120" s="203"/>
      <c r="C120" s="199"/>
      <c r="D120" s="200"/>
      <c r="E120" s="204"/>
      <c r="F120" s="167">
        <f>E120-D120+F119</f>
        <v>0</v>
      </c>
      <c r="G120" s="39"/>
    </row>
    <row r="121" spans="1:7" s="40" customFormat="1">
      <c r="A121" s="205"/>
      <c r="B121" s="203"/>
      <c r="C121" s="199"/>
      <c r="D121" s="200"/>
      <c r="E121" s="204"/>
      <c r="F121" s="167">
        <f>E121-D121+F120</f>
        <v>0</v>
      </c>
      <c r="G121" s="39"/>
    </row>
    <row r="122" spans="1:7" s="40" customFormat="1">
      <c r="A122" s="205"/>
      <c r="B122" s="203"/>
      <c r="C122" s="199"/>
      <c r="D122" s="200"/>
      <c r="E122" s="201"/>
      <c r="F122" s="167">
        <f>E122-D122+F121</f>
        <v>0</v>
      </c>
      <c r="G122" s="39"/>
    </row>
    <row r="123" spans="1:7" s="40" customFormat="1">
      <c r="A123" s="205"/>
      <c r="B123" s="203"/>
      <c r="C123" s="199"/>
      <c r="D123" s="200"/>
      <c r="E123" s="201"/>
      <c r="F123" s="167">
        <f>E123-D123+F122</f>
        <v>0</v>
      </c>
      <c r="G123" s="39"/>
    </row>
    <row r="124" spans="1:7" s="40" customFormat="1">
      <c r="A124" s="42"/>
      <c r="B124" s="36" t="s">
        <v>15</v>
      </c>
      <c r="C124" s="37"/>
      <c r="D124" s="168">
        <f>SUM(D120:D123)</f>
        <v>0</v>
      </c>
      <c r="E124" s="169">
        <f>SUM(E120:E123)</f>
        <v>0</v>
      </c>
      <c r="F124" s="167"/>
      <c r="G124" s="39"/>
    </row>
    <row r="125" spans="1:7" s="40" customFormat="1" ht="15.75">
      <c r="A125" s="87"/>
      <c r="B125" s="38"/>
      <c r="C125" s="32"/>
      <c r="D125" s="171"/>
      <c r="E125" s="172"/>
      <c r="F125" s="172"/>
      <c r="G125" s="39"/>
    </row>
    <row r="126" spans="1:7" s="40" customFormat="1" ht="15.75">
      <c r="A126" s="87"/>
      <c r="B126" s="38"/>
      <c r="C126" s="32"/>
      <c r="D126" s="171"/>
      <c r="E126" s="172"/>
      <c r="F126" s="172"/>
      <c r="G126" s="39"/>
    </row>
    <row r="127" spans="1:7" s="40" customFormat="1" ht="15.75">
      <c r="A127" s="104">
        <f>'Chart of Accounts'!A22</f>
        <v>2005</v>
      </c>
      <c r="B127" s="104" t="str">
        <f>'Chart of Accounts'!B22</f>
        <v>Music Staff</v>
      </c>
      <c r="C127" s="8"/>
      <c r="D127" s="171"/>
      <c r="E127" s="172"/>
      <c r="F127" s="175"/>
      <c r="G127" s="39"/>
    </row>
    <row r="128" spans="1:7" s="40" customFormat="1">
      <c r="A128" s="89"/>
      <c r="B128" s="86" t="s">
        <v>14</v>
      </c>
      <c r="C128" s="27"/>
      <c r="D128" s="176"/>
      <c r="E128" s="177"/>
      <c r="F128" s="178">
        <f>F123</f>
        <v>0</v>
      </c>
      <c r="G128" s="39"/>
    </row>
    <row r="129" spans="1:7" s="40" customFormat="1">
      <c r="A129" s="205"/>
      <c r="B129" s="203"/>
      <c r="C129" s="199"/>
      <c r="D129" s="200"/>
      <c r="E129" s="204"/>
      <c r="F129" s="167">
        <f>E129-D129+F128</f>
        <v>0</v>
      </c>
      <c r="G129" s="39"/>
    </row>
    <row r="130" spans="1:7" s="40" customFormat="1">
      <c r="A130" s="205"/>
      <c r="B130" s="203"/>
      <c r="C130" s="199"/>
      <c r="D130" s="200"/>
      <c r="E130" s="204"/>
      <c r="F130" s="167">
        <f>E130-D130+F129</f>
        <v>0</v>
      </c>
      <c r="G130" s="39"/>
    </row>
    <row r="131" spans="1:7" s="40" customFormat="1">
      <c r="A131" s="205"/>
      <c r="B131" s="203"/>
      <c r="C131" s="199"/>
      <c r="D131" s="200"/>
      <c r="E131" s="201"/>
      <c r="F131" s="167">
        <f>E131-D131+F130</f>
        <v>0</v>
      </c>
      <c r="G131" s="39"/>
    </row>
    <row r="132" spans="1:7" s="40" customFormat="1">
      <c r="A132" s="205"/>
      <c r="B132" s="203"/>
      <c r="C132" s="199"/>
      <c r="D132" s="200"/>
      <c r="E132" s="201"/>
      <c r="F132" s="167">
        <f>E132-D132+F131</f>
        <v>0</v>
      </c>
      <c r="G132" s="39"/>
    </row>
    <row r="133" spans="1:7" s="40" customFormat="1">
      <c r="A133" s="42"/>
      <c r="B133" s="36" t="s">
        <v>15</v>
      </c>
      <c r="C133" s="37"/>
      <c r="D133" s="168">
        <f>SUM(D129:D132)</f>
        <v>0</v>
      </c>
      <c r="E133" s="169">
        <f>SUM(E129:E132)</f>
        <v>0</v>
      </c>
      <c r="F133" s="167"/>
      <c r="G133" s="39"/>
    </row>
    <row r="134" spans="1:7" s="40" customFormat="1" ht="15.75">
      <c r="A134" s="87"/>
      <c r="B134" s="38"/>
      <c r="C134" s="32"/>
      <c r="D134" s="171"/>
      <c r="E134" s="172"/>
      <c r="F134" s="172"/>
      <c r="G134" s="39"/>
    </row>
    <row r="135" spans="1:7" s="40" customFormat="1" ht="15.75">
      <c r="A135" s="87"/>
      <c r="B135" s="38"/>
      <c r="C135" s="32"/>
      <c r="D135" s="171"/>
      <c r="E135" s="172"/>
      <c r="F135" s="172"/>
      <c r="G135" s="39"/>
    </row>
    <row r="136" spans="1:7" s="40" customFormat="1" ht="15.75">
      <c r="A136" s="104">
        <f>'Chart of Accounts'!A23</f>
        <v>2006</v>
      </c>
      <c r="B136" s="104" t="str">
        <f>'Chart of Accounts'!B23</f>
        <v>Music Materials</v>
      </c>
      <c r="C136" s="8"/>
      <c r="D136" s="171"/>
      <c r="E136" s="172"/>
      <c r="F136" s="175"/>
      <c r="G136" s="39"/>
    </row>
    <row r="137" spans="1:7" s="40" customFormat="1">
      <c r="A137" s="89"/>
      <c r="B137" s="86" t="s">
        <v>14</v>
      </c>
      <c r="C137" s="27"/>
      <c r="D137" s="176"/>
      <c r="E137" s="177"/>
      <c r="F137" s="178">
        <f>F132</f>
        <v>0</v>
      </c>
      <c r="G137" s="39"/>
    </row>
    <row r="138" spans="1:7" s="40" customFormat="1">
      <c r="A138" s="205"/>
      <c r="B138" s="203"/>
      <c r="C138" s="199"/>
      <c r="D138" s="200"/>
      <c r="E138" s="204"/>
      <c r="F138" s="167">
        <f>E138-D138+F137</f>
        <v>0</v>
      </c>
      <c r="G138" s="39"/>
    </row>
    <row r="139" spans="1:7" s="40" customFormat="1">
      <c r="A139" s="205"/>
      <c r="B139" s="203"/>
      <c r="C139" s="199"/>
      <c r="D139" s="200"/>
      <c r="E139" s="204"/>
      <c r="F139" s="167">
        <f>E139-D139+F138</f>
        <v>0</v>
      </c>
      <c r="G139" s="39"/>
    </row>
    <row r="140" spans="1:7" s="40" customFormat="1">
      <c r="A140" s="205"/>
      <c r="B140" s="203"/>
      <c r="C140" s="199"/>
      <c r="D140" s="200"/>
      <c r="E140" s="201"/>
      <c r="F140" s="167">
        <f>E140-D140+F139</f>
        <v>0</v>
      </c>
      <c r="G140" s="39"/>
    </row>
    <row r="141" spans="1:7" s="40" customFormat="1">
      <c r="A141" s="205"/>
      <c r="B141" s="203"/>
      <c r="C141" s="199"/>
      <c r="D141" s="200"/>
      <c r="E141" s="201"/>
      <c r="F141" s="167">
        <f>E141-D141+F140</f>
        <v>0</v>
      </c>
      <c r="G141" s="39"/>
    </row>
    <row r="142" spans="1:7" s="40" customFormat="1">
      <c r="A142" s="42"/>
      <c r="B142" s="36" t="s">
        <v>15</v>
      </c>
      <c r="C142" s="37"/>
      <c r="D142" s="168">
        <f>SUM(D138:D141)</f>
        <v>0</v>
      </c>
      <c r="E142" s="169">
        <f>SUM(E138:E141)</f>
        <v>0</v>
      </c>
      <c r="F142" s="167"/>
      <c r="G142" s="39"/>
    </row>
    <row r="143" spans="1:7" s="40" customFormat="1" ht="15.75">
      <c r="A143" s="87"/>
      <c r="B143" s="38"/>
      <c r="C143" s="32"/>
      <c r="D143" s="171"/>
      <c r="E143" s="172"/>
      <c r="F143" s="172"/>
      <c r="G143" s="39"/>
    </row>
    <row r="144" spans="1:7" s="40" customFormat="1" ht="15.75">
      <c r="A144" s="87"/>
      <c r="B144" s="38"/>
      <c r="C144" s="32"/>
      <c r="D144" s="171"/>
      <c r="E144" s="172"/>
      <c r="F144" s="172"/>
      <c r="G144" s="39"/>
    </row>
    <row r="145" spans="1:7" s="40" customFormat="1" ht="15.75">
      <c r="A145" s="104">
        <f>'Chart of Accounts'!A24</f>
        <v>2007</v>
      </c>
      <c r="B145" s="104" t="str">
        <f>'Chart of Accounts'!B24</f>
        <v>Audio Visual Equipment</v>
      </c>
      <c r="C145" s="8"/>
      <c r="D145" s="171"/>
      <c r="E145" s="172"/>
      <c r="F145" s="175"/>
      <c r="G145" s="39"/>
    </row>
    <row r="146" spans="1:7" s="40" customFormat="1">
      <c r="A146" s="89"/>
      <c r="B146" s="86" t="s">
        <v>14</v>
      </c>
      <c r="C146" s="27"/>
      <c r="D146" s="176"/>
      <c r="E146" s="177"/>
      <c r="F146" s="178">
        <f>F141</f>
        <v>0</v>
      </c>
      <c r="G146" s="39"/>
    </row>
    <row r="147" spans="1:7" s="40" customFormat="1">
      <c r="A147" s="205"/>
      <c r="B147" s="203"/>
      <c r="C147" s="199"/>
      <c r="D147" s="200"/>
      <c r="E147" s="204"/>
      <c r="F147" s="167">
        <f>E147-D147+F146</f>
        <v>0</v>
      </c>
      <c r="G147" s="39"/>
    </row>
    <row r="148" spans="1:7" s="40" customFormat="1">
      <c r="A148" s="205"/>
      <c r="B148" s="203"/>
      <c r="C148" s="199"/>
      <c r="D148" s="200"/>
      <c r="E148" s="204"/>
      <c r="F148" s="167">
        <f>E148-D148+F147</f>
        <v>0</v>
      </c>
      <c r="G148" s="39"/>
    </row>
    <row r="149" spans="1:7" s="40" customFormat="1">
      <c r="A149" s="205"/>
      <c r="B149" s="203"/>
      <c r="C149" s="199"/>
      <c r="D149" s="200"/>
      <c r="E149" s="201"/>
      <c r="F149" s="167">
        <f>E149-D149+F148</f>
        <v>0</v>
      </c>
      <c r="G149" s="39"/>
    </row>
    <row r="150" spans="1:7" s="40" customFormat="1">
      <c r="A150" s="205"/>
      <c r="B150" s="203"/>
      <c r="C150" s="199"/>
      <c r="D150" s="200"/>
      <c r="E150" s="201"/>
      <c r="F150" s="167">
        <f>E150-D150+F149</f>
        <v>0</v>
      </c>
      <c r="G150" s="39"/>
    </row>
    <row r="151" spans="1:7" s="40" customFormat="1">
      <c r="A151" s="42"/>
      <c r="B151" s="36" t="s">
        <v>15</v>
      </c>
      <c r="C151" s="37"/>
      <c r="D151" s="168">
        <f>SUM(D147:D150)</f>
        <v>0</v>
      </c>
      <c r="E151" s="169">
        <f>SUM(E147:E150)</f>
        <v>0</v>
      </c>
      <c r="F151" s="167"/>
      <c r="G151" s="39"/>
    </row>
    <row r="152" spans="1:7" s="40" customFormat="1" ht="15.75">
      <c r="A152" s="87"/>
      <c r="B152" s="38"/>
      <c r="C152" s="32"/>
      <c r="D152" s="171"/>
      <c r="E152" s="172"/>
      <c r="F152" s="172"/>
      <c r="G152" s="39"/>
    </row>
    <row r="153" spans="1:7" s="40" customFormat="1" ht="15.75">
      <c r="A153" s="87"/>
      <c r="B153" s="38"/>
      <c r="C153" s="32"/>
      <c r="D153" s="171"/>
      <c r="E153" s="172"/>
      <c r="F153" s="172"/>
      <c r="G153" s="39"/>
    </row>
    <row r="154" spans="1:7" s="40" customFormat="1" ht="15.75">
      <c r="A154" s="104">
        <f>'Chart of Accounts'!A25</f>
        <v>2008</v>
      </c>
      <c r="B154" s="104" t="str">
        <f>'Chart of Accounts'!B25</f>
        <v>Christian Education Materials</v>
      </c>
      <c r="C154" s="8"/>
      <c r="D154" s="171"/>
      <c r="E154" s="172"/>
      <c r="F154" s="175"/>
      <c r="G154" s="39"/>
    </row>
    <row r="155" spans="1:7" s="40" customFormat="1">
      <c r="A155" s="89"/>
      <c r="B155" s="86" t="s">
        <v>14</v>
      </c>
      <c r="C155" s="27"/>
      <c r="D155" s="176"/>
      <c r="E155" s="177"/>
      <c r="F155" s="178">
        <f>F150</f>
        <v>0</v>
      </c>
      <c r="G155" s="39"/>
    </row>
    <row r="156" spans="1:7" s="40" customFormat="1">
      <c r="A156" s="205"/>
      <c r="B156" s="203"/>
      <c r="C156" s="199"/>
      <c r="D156" s="200"/>
      <c r="E156" s="204"/>
      <c r="F156" s="167">
        <f>E156-D156+F155</f>
        <v>0</v>
      </c>
      <c r="G156" s="39"/>
    </row>
    <row r="157" spans="1:7" s="40" customFormat="1">
      <c r="A157" s="205"/>
      <c r="B157" s="203"/>
      <c r="C157" s="199"/>
      <c r="D157" s="200"/>
      <c r="E157" s="204"/>
      <c r="F157" s="167">
        <f>E157-D157+F156</f>
        <v>0</v>
      </c>
      <c r="G157" s="39"/>
    </row>
    <row r="158" spans="1:7" s="40" customFormat="1">
      <c r="A158" s="205"/>
      <c r="B158" s="203"/>
      <c r="C158" s="199"/>
      <c r="D158" s="200"/>
      <c r="E158" s="201"/>
      <c r="F158" s="167">
        <f>E158-D158+F157</f>
        <v>0</v>
      </c>
      <c r="G158" s="39"/>
    </row>
    <row r="159" spans="1:7" s="40" customFormat="1">
      <c r="A159" s="205"/>
      <c r="B159" s="203"/>
      <c r="C159" s="199"/>
      <c r="D159" s="200"/>
      <c r="E159" s="201"/>
      <c r="F159" s="167">
        <f>E159-D159+F158</f>
        <v>0</v>
      </c>
      <c r="G159" s="39"/>
    </row>
    <row r="160" spans="1:7" s="40" customFormat="1">
      <c r="A160" s="42"/>
      <c r="B160" s="36" t="s">
        <v>15</v>
      </c>
      <c r="C160" s="37"/>
      <c r="D160" s="168">
        <f>SUM(D156:D159)</f>
        <v>0</v>
      </c>
      <c r="E160" s="169">
        <f>SUM(E156:E159)</f>
        <v>0</v>
      </c>
      <c r="F160" s="167"/>
      <c r="G160" s="39"/>
    </row>
    <row r="161" spans="1:7" s="40" customFormat="1" ht="15.75">
      <c r="A161" s="87"/>
      <c r="B161" s="38"/>
      <c r="C161" s="32"/>
      <c r="D161" s="171"/>
      <c r="E161" s="172"/>
      <c r="F161" s="172"/>
      <c r="G161" s="39"/>
    </row>
    <row r="162" spans="1:7" s="40" customFormat="1" ht="15.75">
      <c r="A162" s="87"/>
      <c r="B162" s="38"/>
      <c r="C162" s="32"/>
      <c r="D162" s="171"/>
      <c r="E162" s="172"/>
      <c r="F162" s="172"/>
      <c r="G162" s="39"/>
    </row>
    <row r="163" spans="1:7" s="40" customFormat="1" ht="15.75">
      <c r="A163" s="104">
        <f>'Chart of Accounts'!A26</f>
        <v>2009</v>
      </c>
      <c r="B163" s="104" t="str">
        <f>'Chart of Accounts'!B26</f>
        <v>Books</v>
      </c>
      <c r="C163" s="8"/>
      <c r="D163" s="171"/>
      <c r="E163" s="172"/>
      <c r="F163" s="175"/>
      <c r="G163" s="39"/>
    </row>
    <row r="164" spans="1:7" s="40" customFormat="1">
      <c r="A164" s="89"/>
      <c r="B164" s="86" t="s">
        <v>14</v>
      </c>
      <c r="C164" s="27"/>
      <c r="D164" s="176"/>
      <c r="E164" s="177"/>
      <c r="F164" s="178">
        <f>F159</f>
        <v>0</v>
      </c>
      <c r="G164" s="39"/>
    </row>
    <row r="165" spans="1:7" s="40" customFormat="1">
      <c r="A165" s="205"/>
      <c r="B165" s="203"/>
      <c r="C165" s="199"/>
      <c r="D165" s="200"/>
      <c r="E165" s="204"/>
      <c r="F165" s="167">
        <f>E165-D165+F164</f>
        <v>0</v>
      </c>
      <c r="G165" s="39"/>
    </row>
    <row r="166" spans="1:7" s="40" customFormat="1">
      <c r="A166" s="205"/>
      <c r="B166" s="203"/>
      <c r="C166" s="199"/>
      <c r="D166" s="200"/>
      <c r="E166" s="204"/>
      <c r="F166" s="167">
        <f>E166-D166+F165</f>
        <v>0</v>
      </c>
      <c r="G166" s="39"/>
    </row>
    <row r="167" spans="1:7" s="40" customFormat="1">
      <c r="A167" s="205"/>
      <c r="B167" s="203"/>
      <c r="C167" s="199"/>
      <c r="D167" s="200"/>
      <c r="E167" s="201"/>
      <c r="F167" s="167">
        <f>E167-D167+F166</f>
        <v>0</v>
      </c>
      <c r="G167" s="39"/>
    </row>
    <row r="168" spans="1:7" s="40" customFormat="1">
      <c r="A168" s="205"/>
      <c r="B168" s="203"/>
      <c r="C168" s="199"/>
      <c r="D168" s="200"/>
      <c r="E168" s="201"/>
      <c r="F168" s="167">
        <f>E168-D168+F167</f>
        <v>0</v>
      </c>
      <c r="G168" s="39"/>
    </row>
    <row r="169" spans="1:7" s="40" customFormat="1">
      <c r="A169" s="42"/>
      <c r="B169" s="36" t="s">
        <v>15</v>
      </c>
      <c r="C169" s="37"/>
      <c r="D169" s="168">
        <f>SUM(D165:D168)</f>
        <v>0</v>
      </c>
      <c r="E169" s="169">
        <f>SUM(E165:E168)</f>
        <v>0</v>
      </c>
      <c r="F169" s="167"/>
      <c r="G169" s="39"/>
    </row>
    <row r="170" spans="1:7" s="40" customFormat="1" ht="15.75">
      <c r="A170" s="87"/>
      <c r="B170" s="38"/>
      <c r="C170" s="32"/>
      <c r="D170" s="171"/>
      <c r="E170" s="172"/>
      <c r="F170" s="172"/>
      <c r="G170" s="39"/>
    </row>
    <row r="171" spans="1:7" s="40" customFormat="1" ht="15.75">
      <c r="A171" s="87"/>
      <c r="B171" s="38"/>
      <c r="C171" s="32"/>
      <c r="D171" s="171"/>
      <c r="E171" s="172"/>
      <c r="F171" s="172"/>
      <c r="G171" s="39"/>
    </row>
    <row r="172" spans="1:7" s="40" customFormat="1" ht="15.75">
      <c r="A172" s="101">
        <f>'Chart of Accounts'!A28</f>
        <v>2011</v>
      </c>
      <c r="B172" s="101" t="str">
        <f>'Chart of Accounts'!B28</f>
        <v>Office Supplies, stationary, postage, misc.</v>
      </c>
      <c r="C172" s="8"/>
      <c r="D172" s="171"/>
      <c r="E172" s="172"/>
      <c r="F172" s="175"/>
      <c r="G172" s="39"/>
    </row>
    <row r="173" spans="1:7" s="40" customFormat="1">
      <c r="A173" s="88"/>
      <c r="B173" s="86" t="s">
        <v>14</v>
      </c>
      <c r="C173" s="27"/>
      <c r="D173" s="176"/>
      <c r="E173" s="177"/>
      <c r="F173" s="178">
        <f>F168</f>
        <v>0</v>
      </c>
      <c r="G173" s="39"/>
    </row>
    <row r="174" spans="1:7" s="40" customFormat="1">
      <c r="A174" s="207"/>
      <c r="B174" s="203"/>
      <c r="C174" s="199"/>
      <c r="D174" s="200"/>
      <c r="E174" s="204"/>
      <c r="F174" s="167">
        <f>E174-D174+F173</f>
        <v>0</v>
      </c>
      <c r="G174" s="39"/>
    </row>
    <row r="175" spans="1:7" s="40" customFormat="1">
      <c r="A175" s="207"/>
      <c r="B175" s="203"/>
      <c r="C175" s="199"/>
      <c r="D175" s="200"/>
      <c r="E175" s="204"/>
      <c r="F175" s="167">
        <f>E175-D175+F174</f>
        <v>0</v>
      </c>
      <c r="G175" s="39"/>
    </row>
    <row r="176" spans="1:7" s="40" customFormat="1">
      <c r="A176" s="207"/>
      <c r="B176" s="203"/>
      <c r="C176" s="199"/>
      <c r="D176" s="200"/>
      <c r="E176" s="201"/>
      <c r="F176" s="167">
        <f>E176-D176+F175</f>
        <v>0</v>
      </c>
      <c r="G176" s="39"/>
    </row>
    <row r="177" spans="1:7" s="40" customFormat="1">
      <c r="A177" s="207"/>
      <c r="B177" s="203"/>
      <c r="C177" s="199"/>
      <c r="D177" s="200"/>
      <c r="E177" s="201"/>
      <c r="F177" s="167">
        <f>E177-D177+F176</f>
        <v>0</v>
      </c>
      <c r="G177" s="39"/>
    </row>
    <row r="178" spans="1:7" s="40" customFormat="1">
      <c r="A178" s="109"/>
      <c r="B178" s="36" t="s">
        <v>15</v>
      </c>
      <c r="C178" s="37"/>
      <c r="D178" s="168">
        <f>SUM(D174:D177)</f>
        <v>0</v>
      </c>
      <c r="E178" s="169">
        <f>SUM(E174:E177)</f>
        <v>0</v>
      </c>
      <c r="F178" s="167"/>
      <c r="G178" s="39"/>
    </row>
    <row r="179" spans="1:7" s="40" customFormat="1" ht="15.75">
      <c r="A179" s="87"/>
      <c r="B179" s="38"/>
      <c r="C179" s="32"/>
      <c r="D179" s="171"/>
      <c r="E179" s="172"/>
      <c r="F179" s="172"/>
      <c r="G179" s="39"/>
    </row>
    <row r="180" spans="1:7" s="40" customFormat="1" ht="15.75">
      <c r="A180" s="87"/>
      <c r="B180" s="38"/>
      <c r="C180" s="32"/>
      <c r="D180" s="171"/>
      <c r="E180" s="172"/>
      <c r="F180" s="172"/>
      <c r="G180" s="39"/>
    </row>
    <row r="181" spans="1:7" s="40" customFormat="1" ht="15.75">
      <c r="A181" s="101">
        <f>'Chart of Accounts'!A29</f>
        <v>2012</v>
      </c>
      <c r="B181" s="101" t="str">
        <f>'Chart of Accounts'!B29</f>
        <v>Computer costs and supplies</v>
      </c>
      <c r="C181" s="8"/>
      <c r="D181" s="171"/>
      <c r="E181" s="172"/>
      <c r="F181" s="175"/>
      <c r="G181" s="39"/>
    </row>
    <row r="182" spans="1:7" s="40" customFormat="1">
      <c r="A182" s="88"/>
      <c r="B182" s="86" t="s">
        <v>14</v>
      </c>
      <c r="C182" s="27"/>
      <c r="D182" s="176"/>
      <c r="E182" s="177"/>
      <c r="F182" s="178">
        <f>F177</f>
        <v>0</v>
      </c>
      <c r="G182" s="39"/>
    </row>
    <row r="183" spans="1:7" s="40" customFormat="1">
      <c r="A183" s="207"/>
      <c r="B183" s="203"/>
      <c r="C183" s="199"/>
      <c r="D183" s="200"/>
      <c r="E183" s="204"/>
      <c r="F183" s="167">
        <f>E183-D183+F182</f>
        <v>0</v>
      </c>
      <c r="G183" s="39"/>
    </row>
    <row r="184" spans="1:7" s="40" customFormat="1">
      <c r="A184" s="207"/>
      <c r="B184" s="203"/>
      <c r="C184" s="199"/>
      <c r="D184" s="200"/>
      <c r="E184" s="204"/>
      <c r="F184" s="167">
        <f>E184-D184+F183</f>
        <v>0</v>
      </c>
      <c r="G184" s="39"/>
    </row>
    <row r="185" spans="1:7" s="40" customFormat="1">
      <c r="A185" s="207"/>
      <c r="B185" s="203"/>
      <c r="C185" s="199"/>
      <c r="D185" s="200"/>
      <c r="E185" s="201"/>
      <c r="F185" s="167">
        <f>E185-D185+F184</f>
        <v>0</v>
      </c>
      <c r="G185" s="39"/>
    </row>
    <row r="186" spans="1:7" s="40" customFormat="1">
      <c r="A186" s="207"/>
      <c r="B186" s="203"/>
      <c r="C186" s="199"/>
      <c r="D186" s="200"/>
      <c r="E186" s="201"/>
      <c r="F186" s="167">
        <f>E186-D186+F185</f>
        <v>0</v>
      </c>
      <c r="G186" s="39"/>
    </row>
    <row r="187" spans="1:7" s="40" customFormat="1">
      <c r="A187" s="109"/>
      <c r="B187" s="36" t="s">
        <v>15</v>
      </c>
      <c r="C187" s="37"/>
      <c r="D187" s="168">
        <f>SUM(D183:D186)</f>
        <v>0</v>
      </c>
      <c r="E187" s="169">
        <f>SUM(E183:E186)</f>
        <v>0</v>
      </c>
      <c r="F187" s="167"/>
      <c r="G187" s="39"/>
    </row>
    <row r="188" spans="1:7" s="40" customFormat="1" ht="15.75">
      <c r="A188" s="87"/>
      <c r="B188" s="38"/>
      <c r="C188" s="32"/>
      <c r="D188" s="171"/>
      <c r="E188" s="172"/>
      <c r="F188" s="172"/>
      <c r="G188" s="39"/>
    </row>
    <row r="189" spans="1:7" s="40" customFormat="1" ht="15.75">
      <c r="A189" s="87"/>
      <c r="B189" s="38"/>
      <c r="C189" s="32"/>
      <c r="D189" s="171"/>
      <c r="E189" s="172"/>
      <c r="F189" s="172"/>
      <c r="G189" s="39"/>
    </row>
    <row r="190" spans="1:7" s="40" customFormat="1" ht="15.75">
      <c r="A190" s="101">
        <f>'Chart of Accounts'!A30</f>
        <v>2013</v>
      </c>
      <c r="B190" s="101" t="str">
        <f>'Chart of Accounts'!B30</f>
        <v>Unassigned</v>
      </c>
      <c r="C190" s="8"/>
      <c r="D190" s="171"/>
      <c r="E190" s="172"/>
      <c r="F190" s="175"/>
      <c r="G190" s="39"/>
    </row>
    <row r="191" spans="1:7" s="40" customFormat="1">
      <c r="A191" s="88"/>
      <c r="B191" s="86" t="s">
        <v>14</v>
      </c>
      <c r="C191" s="27"/>
      <c r="D191" s="176"/>
      <c r="E191" s="177"/>
      <c r="F191" s="178">
        <f>F186</f>
        <v>0</v>
      </c>
      <c r="G191" s="39"/>
    </row>
    <row r="192" spans="1:7" s="40" customFormat="1">
      <c r="A192" s="207"/>
      <c r="B192" s="203"/>
      <c r="C192" s="199"/>
      <c r="D192" s="200"/>
      <c r="E192" s="204"/>
      <c r="F192" s="167">
        <f>E192-D192+F191</f>
        <v>0</v>
      </c>
      <c r="G192" s="39"/>
    </row>
    <row r="193" spans="1:7" s="40" customFormat="1">
      <c r="A193" s="207"/>
      <c r="B193" s="203"/>
      <c r="C193" s="199"/>
      <c r="D193" s="200"/>
      <c r="E193" s="204"/>
      <c r="F193" s="167">
        <f>E193-D193+F192</f>
        <v>0</v>
      </c>
      <c r="G193" s="39"/>
    </row>
    <row r="194" spans="1:7" s="40" customFormat="1">
      <c r="A194" s="207"/>
      <c r="B194" s="203"/>
      <c r="C194" s="199"/>
      <c r="D194" s="200"/>
      <c r="E194" s="201"/>
      <c r="F194" s="167">
        <f>E194-D194+F193</f>
        <v>0</v>
      </c>
      <c r="G194" s="39"/>
    </row>
    <row r="195" spans="1:7" s="40" customFormat="1">
      <c r="A195" s="207"/>
      <c r="B195" s="203"/>
      <c r="C195" s="199"/>
      <c r="D195" s="200"/>
      <c r="E195" s="201"/>
      <c r="F195" s="167">
        <f>E195-D195+F194</f>
        <v>0</v>
      </c>
      <c r="G195" s="39"/>
    </row>
    <row r="196" spans="1:7" s="40" customFormat="1">
      <c r="A196" s="109"/>
      <c r="B196" s="36" t="s">
        <v>15</v>
      </c>
      <c r="C196" s="37"/>
      <c r="D196" s="168">
        <f>SUM(D192:D195)</f>
        <v>0</v>
      </c>
      <c r="E196" s="169">
        <f>SUM(E192:E195)</f>
        <v>0</v>
      </c>
      <c r="F196" s="167"/>
      <c r="G196" s="39"/>
    </row>
    <row r="197" spans="1:7" s="40" customFormat="1" ht="15.75">
      <c r="A197" s="87"/>
      <c r="B197" s="38"/>
      <c r="C197" s="32"/>
      <c r="D197" s="171"/>
      <c r="E197" s="172"/>
      <c r="F197" s="172"/>
      <c r="G197" s="39"/>
    </row>
    <row r="198" spans="1:7" s="40" customFormat="1" ht="15.75">
      <c r="A198" s="87"/>
      <c r="B198" s="38"/>
      <c r="C198" s="32"/>
      <c r="D198" s="171"/>
      <c r="E198" s="172"/>
      <c r="F198" s="172"/>
      <c r="G198" s="39"/>
    </row>
    <row r="199" spans="1:7" s="40" customFormat="1" ht="15.75">
      <c r="A199" s="110">
        <f>'Chart of Accounts'!A32</f>
        <v>2021</v>
      </c>
      <c r="B199" s="110" t="str">
        <f>'Chart of Accounts'!B32</f>
        <v>Janitorial Supplies and Services</v>
      </c>
      <c r="C199" s="8"/>
      <c r="D199" s="171"/>
      <c r="E199" s="172"/>
      <c r="F199" s="175"/>
      <c r="G199" s="39"/>
    </row>
    <row r="200" spans="1:7" s="40" customFormat="1">
      <c r="A200" s="111"/>
      <c r="B200" s="86" t="s">
        <v>14</v>
      </c>
      <c r="C200" s="27"/>
      <c r="D200" s="176"/>
      <c r="E200" s="177"/>
      <c r="F200" s="178">
        <f>F195</f>
        <v>0</v>
      </c>
      <c r="G200" s="39"/>
    </row>
    <row r="201" spans="1:7" s="40" customFormat="1">
      <c r="A201" s="208"/>
      <c r="B201" s="203"/>
      <c r="C201" s="199"/>
      <c r="D201" s="200"/>
      <c r="E201" s="204"/>
      <c r="F201" s="167">
        <f>E201-D201+F200</f>
        <v>0</v>
      </c>
      <c r="G201" s="39"/>
    </row>
    <row r="202" spans="1:7" s="40" customFormat="1">
      <c r="A202" s="208"/>
      <c r="B202" s="203"/>
      <c r="C202" s="199"/>
      <c r="D202" s="200"/>
      <c r="E202" s="204"/>
      <c r="F202" s="167">
        <f>E202-D202+F201</f>
        <v>0</v>
      </c>
      <c r="G202" s="39"/>
    </row>
    <row r="203" spans="1:7" s="40" customFormat="1">
      <c r="A203" s="208"/>
      <c r="B203" s="203"/>
      <c r="C203" s="199"/>
      <c r="D203" s="200"/>
      <c r="E203" s="201"/>
      <c r="F203" s="167">
        <f>E203-D203+F202</f>
        <v>0</v>
      </c>
      <c r="G203" s="39"/>
    </row>
    <row r="204" spans="1:7" s="40" customFormat="1">
      <c r="A204" s="208"/>
      <c r="B204" s="203"/>
      <c r="C204" s="199"/>
      <c r="D204" s="200"/>
      <c r="E204" s="201"/>
      <c r="F204" s="167">
        <f>E204-D204+F203</f>
        <v>0</v>
      </c>
      <c r="G204" s="39"/>
    </row>
    <row r="205" spans="1:7" s="40" customFormat="1">
      <c r="A205" s="112"/>
      <c r="B205" s="36" t="s">
        <v>15</v>
      </c>
      <c r="C205" s="37"/>
      <c r="D205" s="168">
        <f>SUM(D201:D204)</f>
        <v>0</v>
      </c>
      <c r="E205" s="169">
        <f>SUM(E201:E204)</f>
        <v>0</v>
      </c>
      <c r="F205" s="167"/>
      <c r="G205" s="39"/>
    </row>
    <row r="206" spans="1:7" s="40" customFormat="1" ht="15.75">
      <c r="A206" s="87"/>
      <c r="B206" s="38"/>
      <c r="C206" s="32"/>
      <c r="D206" s="171"/>
      <c r="E206" s="172"/>
      <c r="F206" s="172"/>
      <c r="G206" s="39"/>
    </row>
    <row r="207" spans="1:7" s="40" customFormat="1" ht="15.75">
      <c r="A207" s="87"/>
      <c r="B207" s="38"/>
      <c r="C207" s="32"/>
      <c r="D207" s="171"/>
      <c r="E207" s="172"/>
      <c r="F207" s="172"/>
      <c r="G207" s="39"/>
    </row>
    <row r="208" spans="1:7" s="40" customFormat="1" ht="15.75">
      <c r="A208" s="110">
        <f>'Chart of Accounts'!A33</f>
        <v>2022</v>
      </c>
      <c r="B208" s="110" t="str">
        <f>'Chart of Accounts'!B33</f>
        <v>Repair and Maintenance - (Non-Covenant)</v>
      </c>
      <c r="C208" s="8"/>
      <c r="D208" s="171"/>
      <c r="E208" s="172"/>
      <c r="F208" s="175"/>
      <c r="G208" s="39"/>
    </row>
    <row r="209" spans="1:7" s="40" customFormat="1">
      <c r="A209" s="111"/>
      <c r="B209" s="86" t="s">
        <v>14</v>
      </c>
      <c r="C209" s="27"/>
      <c r="D209" s="176"/>
      <c r="E209" s="177"/>
      <c r="F209" s="178">
        <f>F204</f>
        <v>0</v>
      </c>
      <c r="G209" s="39"/>
    </row>
    <row r="210" spans="1:7" s="40" customFormat="1">
      <c r="A210" s="208"/>
      <c r="B210" s="203"/>
      <c r="C210" s="199"/>
      <c r="D210" s="200"/>
      <c r="E210" s="204"/>
      <c r="F210" s="167">
        <f>E210-D210+F209</f>
        <v>0</v>
      </c>
      <c r="G210" s="39"/>
    </row>
    <row r="211" spans="1:7" s="40" customFormat="1">
      <c r="A211" s="208"/>
      <c r="B211" s="203"/>
      <c r="C211" s="199"/>
      <c r="D211" s="200"/>
      <c r="E211" s="204"/>
      <c r="F211" s="167">
        <f>E211-D211+F210</f>
        <v>0</v>
      </c>
      <c r="G211" s="39"/>
    </row>
    <row r="212" spans="1:7" s="40" customFormat="1">
      <c r="A212" s="208"/>
      <c r="B212" s="203"/>
      <c r="C212" s="199"/>
      <c r="D212" s="200"/>
      <c r="E212" s="201"/>
      <c r="F212" s="167">
        <f>E212-D212+F211</f>
        <v>0</v>
      </c>
      <c r="G212" s="39"/>
    </row>
    <row r="213" spans="1:7" s="40" customFormat="1">
      <c r="A213" s="208"/>
      <c r="B213" s="203"/>
      <c r="C213" s="199"/>
      <c r="D213" s="200"/>
      <c r="E213" s="201"/>
      <c r="F213" s="167">
        <f>E213-D213+F212</f>
        <v>0</v>
      </c>
      <c r="G213" s="39"/>
    </row>
    <row r="214" spans="1:7" s="40" customFormat="1">
      <c r="A214" s="112"/>
      <c r="B214" s="36" t="s">
        <v>15</v>
      </c>
      <c r="C214" s="37"/>
      <c r="D214" s="168">
        <f>SUM(D210:D213)</f>
        <v>0</v>
      </c>
      <c r="E214" s="169">
        <f>SUM(E210:E213)</f>
        <v>0</v>
      </c>
      <c r="F214" s="167"/>
      <c r="G214" s="39"/>
    </row>
    <row r="215" spans="1:7" s="40" customFormat="1" ht="15.75">
      <c r="A215" s="87"/>
      <c r="B215" s="38"/>
      <c r="C215" s="32"/>
      <c r="D215" s="171"/>
      <c r="E215" s="172"/>
      <c r="F215" s="172"/>
      <c r="G215" s="39"/>
    </row>
    <row r="216" spans="1:7" s="40" customFormat="1" ht="15.75">
      <c r="A216" s="87"/>
      <c r="B216" s="38"/>
      <c r="C216" s="32"/>
      <c r="D216" s="171"/>
      <c r="E216" s="172"/>
      <c r="F216" s="172"/>
      <c r="G216" s="39"/>
    </row>
    <row r="217" spans="1:7" s="40" customFormat="1" ht="15.75">
      <c r="A217" s="110">
        <f>'Chart of Accounts'!A34</f>
        <v>2023</v>
      </c>
      <c r="B217" s="110" t="str">
        <f>'Chart of Accounts'!B34</f>
        <v>Insurance - Liability</v>
      </c>
      <c r="C217" s="8"/>
      <c r="D217" s="171"/>
      <c r="E217" s="172"/>
      <c r="F217" s="175"/>
      <c r="G217" s="39"/>
    </row>
    <row r="218" spans="1:7" s="40" customFormat="1">
      <c r="A218" s="111"/>
      <c r="B218" s="86" t="s">
        <v>14</v>
      </c>
      <c r="C218" s="27"/>
      <c r="D218" s="176"/>
      <c r="E218" s="177"/>
      <c r="F218" s="178">
        <f>F213</f>
        <v>0</v>
      </c>
      <c r="G218" s="39"/>
    </row>
    <row r="219" spans="1:7" s="40" customFormat="1">
      <c r="A219" s="208"/>
      <c r="B219" s="203"/>
      <c r="C219" s="199"/>
      <c r="D219" s="200"/>
      <c r="E219" s="204"/>
      <c r="F219" s="167">
        <f>E219-D219+F218</f>
        <v>0</v>
      </c>
      <c r="G219" s="39"/>
    </row>
    <row r="220" spans="1:7" s="40" customFormat="1">
      <c r="A220" s="208"/>
      <c r="B220" s="203"/>
      <c r="C220" s="199"/>
      <c r="D220" s="200"/>
      <c r="E220" s="204"/>
      <c r="F220" s="167">
        <f>E220-D220+F219</f>
        <v>0</v>
      </c>
      <c r="G220" s="39"/>
    </row>
    <row r="221" spans="1:7" s="40" customFormat="1">
      <c r="A221" s="208"/>
      <c r="B221" s="203"/>
      <c r="C221" s="199"/>
      <c r="D221" s="200"/>
      <c r="E221" s="201"/>
      <c r="F221" s="167">
        <f>E221-D221+F220</f>
        <v>0</v>
      </c>
      <c r="G221" s="39"/>
    </row>
    <row r="222" spans="1:7" s="40" customFormat="1">
      <c r="A222" s="208"/>
      <c r="B222" s="203"/>
      <c r="C222" s="199"/>
      <c r="D222" s="200"/>
      <c r="E222" s="201"/>
      <c r="F222" s="167">
        <f>E222-D222+F221</f>
        <v>0</v>
      </c>
      <c r="G222" s="39"/>
    </row>
    <row r="223" spans="1:7" s="40" customFormat="1">
      <c r="A223" s="112"/>
      <c r="B223" s="36" t="s">
        <v>15</v>
      </c>
      <c r="C223" s="37"/>
      <c r="D223" s="168">
        <f>SUM(D219:D222)</f>
        <v>0</v>
      </c>
      <c r="E223" s="169">
        <f>SUM(E219:E222)</f>
        <v>0</v>
      </c>
      <c r="F223" s="167"/>
      <c r="G223" s="39"/>
    </row>
    <row r="224" spans="1:7" s="40" customFormat="1" ht="15.75">
      <c r="A224" s="87"/>
      <c r="B224" s="38"/>
      <c r="C224" s="32"/>
      <c r="D224" s="171"/>
      <c r="E224" s="172"/>
      <c r="F224" s="172"/>
      <c r="G224" s="39"/>
    </row>
    <row r="225" spans="1:7" s="40" customFormat="1" ht="15.75">
      <c r="A225" s="87"/>
      <c r="B225" s="38"/>
      <c r="C225" s="32"/>
      <c r="D225" s="171"/>
      <c r="E225" s="172"/>
      <c r="F225" s="172"/>
      <c r="G225" s="39"/>
    </row>
    <row r="226" spans="1:7" s="40" customFormat="1" ht="15.75">
      <c r="A226" s="110">
        <f>'Chart of Accounts'!A35</f>
        <v>2024</v>
      </c>
      <c r="B226" s="110" t="str">
        <f>'Chart of Accounts'!B35</f>
        <v>Use Agreement (Utilities &amp; Maint. Reserve)</v>
      </c>
      <c r="C226" s="8"/>
      <c r="D226" s="171"/>
      <c r="E226" s="172"/>
      <c r="F226" s="175"/>
      <c r="G226" s="39"/>
    </row>
    <row r="227" spans="1:7" s="40" customFormat="1">
      <c r="A227" s="111"/>
      <c r="B227" s="86" t="s">
        <v>14</v>
      </c>
      <c r="C227" s="27"/>
      <c r="D227" s="176"/>
      <c r="E227" s="177"/>
      <c r="F227" s="178">
        <f>F222</f>
        <v>0</v>
      </c>
      <c r="G227" s="39"/>
    </row>
    <row r="228" spans="1:7" s="40" customFormat="1">
      <c r="A228" s="208"/>
      <c r="B228" s="203"/>
      <c r="C228" s="199"/>
      <c r="D228" s="200"/>
      <c r="E228" s="204"/>
      <c r="F228" s="167">
        <f>E228-D228+F227</f>
        <v>0</v>
      </c>
      <c r="G228" s="39"/>
    </row>
    <row r="229" spans="1:7" s="40" customFormat="1">
      <c r="A229" s="208"/>
      <c r="B229" s="203"/>
      <c r="C229" s="199"/>
      <c r="D229" s="200"/>
      <c r="E229" s="204"/>
      <c r="F229" s="167">
        <f>E229-D229+F228</f>
        <v>0</v>
      </c>
      <c r="G229" s="39"/>
    </row>
    <row r="230" spans="1:7" s="40" customFormat="1">
      <c r="A230" s="208"/>
      <c r="B230" s="203"/>
      <c r="C230" s="199"/>
      <c r="D230" s="200"/>
      <c r="E230" s="201"/>
      <c r="F230" s="167">
        <f>E230-D230+F229</f>
        <v>0</v>
      </c>
      <c r="G230" s="39"/>
    </row>
    <row r="231" spans="1:7" s="40" customFormat="1">
      <c r="A231" s="208"/>
      <c r="B231" s="203"/>
      <c r="C231" s="199"/>
      <c r="D231" s="200"/>
      <c r="E231" s="201"/>
      <c r="F231" s="167">
        <f>E231-D231+F230</f>
        <v>0</v>
      </c>
      <c r="G231" s="39"/>
    </row>
    <row r="232" spans="1:7" s="40" customFormat="1">
      <c r="A232" s="112"/>
      <c r="B232" s="36" t="s">
        <v>15</v>
      </c>
      <c r="C232" s="37"/>
      <c r="D232" s="168">
        <f>SUM(D228:D231)</f>
        <v>0</v>
      </c>
      <c r="E232" s="169">
        <f>SUM(E228:E231)</f>
        <v>0</v>
      </c>
      <c r="F232" s="167"/>
      <c r="G232" s="39"/>
    </row>
    <row r="233" spans="1:7" s="40" customFormat="1" ht="15.75">
      <c r="A233" s="87"/>
      <c r="B233" s="38"/>
      <c r="C233" s="32"/>
      <c r="D233" s="171"/>
      <c r="E233" s="172"/>
      <c r="F233" s="172"/>
      <c r="G233" s="39"/>
    </row>
    <row r="234" spans="1:7" s="40" customFormat="1" ht="15.75">
      <c r="A234" s="87"/>
      <c r="B234" s="38"/>
      <c r="C234" s="32"/>
      <c r="D234" s="171"/>
      <c r="E234" s="172"/>
      <c r="F234" s="172"/>
      <c r="G234" s="39"/>
    </row>
    <row r="235" spans="1:7" s="40" customFormat="1" ht="15.75">
      <c r="A235" s="110">
        <f>'Chart of Accounts'!A36</f>
        <v>2025</v>
      </c>
      <c r="B235" s="110" t="str">
        <f>'Chart of Accounts'!B36</f>
        <v>Landscape</v>
      </c>
      <c r="C235" s="8"/>
      <c r="D235" s="171"/>
      <c r="E235" s="172"/>
      <c r="F235" s="175"/>
      <c r="G235" s="39"/>
    </row>
    <row r="236" spans="1:7" s="40" customFormat="1">
      <c r="A236" s="111"/>
      <c r="B236" s="86" t="s">
        <v>14</v>
      </c>
      <c r="C236" s="27"/>
      <c r="D236" s="176"/>
      <c r="E236" s="177"/>
      <c r="F236" s="178">
        <f>F231</f>
        <v>0</v>
      </c>
      <c r="G236" s="39"/>
    </row>
    <row r="237" spans="1:7" s="40" customFormat="1">
      <c r="A237" s="208"/>
      <c r="B237" s="203"/>
      <c r="C237" s="199"/>
      <c r="D237" s="200"/>
      <c r="E237" s="204"/>
      <c r="F237" s="167">
        <f>E237-D237+F236</f>
        <v>0</v>
      </c>
      <c r="G237" s="39"/>
    </row>
    <row r="238" spans="1:7" s="40" customFormat="1">
      <c r="A238" s="208"/>
      <c r="B238" s="203"/>
      <c r="C238" s="199"/>
      <c r="D238" s="200"/>
      <c r="E238" s="204"/>
      <c r="F238" s="167">
        <f>E238-D238+F237</f>
        <v>0</v>
      </c>
      <c r="G238" s="39"/>
    </row>
    <row r="239" spans="1:7" s="40" customFormat="1">
      <c r="A239" s="208"/>
      <c r="B239" s="203"/>
      <c r="C239" s="199"/>
      <c r="D239" s="200"/>
      <c r="E239" s="201"/>
      <c r="F239" s="167">
        <f>E239-D239+F238</f>
        <v>0</v>
      </c>
      <c r="G239" s="39"/>
    </row>
    <row r="240" spans="1:7" s="40" customFormat="1">
      <c r="A240" s="208"/>
      <c r="B240" s="203"/>
      <c r="C240" s="199"/>
      <c r="D240" s="200"/>
      <c r="E240" s="201"/>
      <c r="F240" s="167">
        <f>E240-D240+F239</f>
        <v>0</v>
      </c>
      <c r="G240" s="39"/>
    </row>
    <row r="241" spans="1:7" s="40" customFormat="1">
      <c r="A241" s="112"/>
      <c r="B241" s="36" t="s">
        <v>15</v>
      </c>
      <c r="C241" s="37"/>
      <c r="D241" s="168">
        <f>SUM(D237:D240)</f>
        <v>0</v>
      </c>
      <c r="E241" s="169">
        <f>SUM(E237:E240)</f>
        <v>0</v>
      </c>
      <c r="F241" s="167"/>
      <c r="G241" s="39"/>
    </row>
    <row r="242" spans="1:7" s="40" customFormat="1" ht="15.75">
      <c r="A242" s="87"/>
      <c r="B242" s="38"/>
      <c r="C242" s="32"/>
      <c r="D242" s="171"/>
      <c r="E242" s="172"/>
      <c r="F242" s="172"/>
      <c r="G242" s="39"/>
    </row>
    <row r="243" spans="1:7" s="40" customFormat="1" ht="15.75">
      <c r="A243" s="87"/>
      <c r="B243" s="38"/>
      <c r="C243" s="32"/>
      <c r="D243" s="171"/>
      <c r="E243" s="172"/>
      <c r="F243" s="172"/>
      <c r="G243" s="39"/>
    </row>
    <row r="244" spans="1:7" s="40" customFormat="1" ht="15.75">
      <c r="A244" s="110">
        <f>'Chart of Accounts'!A37</f>
        <v>2026</v>
      </c>
      <c r="B244" s="110" t="str">
        <f>'Chart of Accounts'!B37</f>
        <v>A/C Maintenance</v>
      </c>
      <c r="C244" s="8"/>
      <c r="D244" s="171"/>
      <c r="E244" s="172"/>
      <c r="F244" s="175"/>
      <c r="G244" s="39"/>
    </row>
    <row r="245" spans="1:7" s="40" customFormat="1">
      <c r="A245" s="111"/>
      <c r="B245" s="86" t="s">
        <v>14</v>
      </c>
      <c r="C245" s="27"/>
      <c r="D245" s="176"/>
      <c r="E245" s="177"/>
      <c r="F245" s="178">
        <f>F240</f>
        <v>0</v>
      </c>
      <c r="G245" s="39"/>
    </row>
    <row r="246" spans="1:7" s="40" customFormat="1">
      <c r="A246" s="208"/>
      <c r="B246" s="203"/>
      <c r="C246" s="199"/>
      <c r="D246" s="200"/>
      <c r="E246" s="204"/>
      <c r="F246" s="167">
        <f>E246-D246+F245</f>
        <v>0</v>
      </c>
      <c r="G246" s="39"/>
    </row>
    <row r="247" spans="1:7" s="40" customFormat="1">
      <c r="A247" s="208"/>
      <c r="B247" s="203"/>
      <c r="C247" s="199"/>
      <c r="D247" s="200"/>
      <c r="E247" s="204"/>
      <c r="F247" s="167">
        <f>E247-D247+F246</f>
        <v>0</v>
      </c>
      <c r="G247" s="39"/>
    </row>
    <row r="248" spans="1:7" s="40" customFormat="1">
      <c r="A248" s="208"/>
      <c r="B248" s="203"/>
      <c r="C248" s="199"/>
      <c r="D248" s="200"/>
      <c r="E248" s="201"/>
      <c r="F248" s="167">
        <f>E248-D248+F247</f>
        <v>0</v>
      </c>
      <c r="G248" s="39"/>
    </row>
    <row r="249" spans="1:7" s="40" customFormat="1">
      <c r="A249" s="208"/>
      <c r="B249" s="203"/>
      <c r="C249" s="199"/>
      <c r="D249" s="200"/>
      <c r="E249" s="201"/>
      <c r="F249" s="167">
        <f>E249-D249+F248</f>
        <v>0</v>
      </c>
      <c r="G249" s="39"/>
    </row>
    <row r="250" spans="1:7" s="40" customFormat="1">
      <c r="A250" s="112"/>
      <c r="B250" s="36" t="s">
        <v>15</v>
      </c>
      <c r="C250" s="37"/>
      <c r="D250" s="168">
        <f>SUM(D246:D249)</f>
        <v>0</v>
      </c>
      <c r="E250" s="169">
        <f>SUM(E246:E249)</f>
        <v>0</v>
      </c>
      <c r="F250" s="167"/>
      <c r="G250" s="39"/>
    </row>
    <row r="251" spans="1:7" s="40" customFormat="1" ht="15.75">
      <c r="A251" s="87"/>
      <c r="B251" s="38"/>
      <c r="C251" s="32"/>
      <c r="D251" s="171"/>
      <c r="E251" s="172"/>
      <c r="F251" s="172"/>
      <c r="G251" s="39"/>
    </row>
    <row r="252" spans="1:7" s="40" customFormat="1" ht="15.75">
      <c r="A252" s="87"/>
      <c r="B252" s="38"/>
      <c r="C252" s="32"/>
      <c r="D252" s="171"/>
      <c r="E252" s="172"/>
      <c r="F252" s="172"/>
      <c r="G252" s="39"/>
    </row>
    <row r="253" spans="1:7" s="40" customFormat="1" ht="15.75">
      <c r="A253" s="110">
        <f>'Chart of Accounts'!A38</f>
        <v>2027</v>
      </c>
      <c r="B253" s="110" t="str">
        <f>'Chart of Accounts'!B38</f>
        <v>PLayground</v>
      </c>
      <c r="C253" s="8"/>
      <c r="D253" s="171"/>
      <c r="E253" s="172"/>
      <c r="F253" s="175"/>
      <c r="G253" s="39"/>
    </row>
    <row r="254" spans="1:7" s="40" customFormat="1">
      <c r="A254" s="111"/>
      <c r="B254" s="86" t="s">
        <v>14</v>
      </c>
      <c r="C254" s="27"/>
      <c r="D254" s="176"/>
      <c r="E254" s="177"/>
      <c r="F254" s="178">
        <f>F249</f>
        <v>0</v>
      </c>
      <c r="G254" s="39"/>
    </row>
    <row r="255" spans="1:7" s="40" customFormat="1">
      <c r="A255" s="208"/>
      <c r="B255" s="203"/>
      <c r="C255" s="199"/>
      <c r="D255" s="200"/>
      <c r="E255" s="204"/>
      <c r="F255" s="167">
        <f>E255-D255+F254</f>
        <v>0</v>
      </c>
      <c r="G255" s="39"/>
    </row>
    <row r="256" spans="1:7" s="40" customFormat="1">
      <c r="A256" s="208"/>
      <c r="B256" s="203"/>
      <c r="C256" s="199"/>
      <c r="D256" s="200"/>
      <c r="E256" s="204"/>
      <c r="F256" s="167">
        <f>E256-D256+F255</f>
        <v>0</v>
      </c>
      <c r="G256" s="39"/>
    </row>
    <row r="257" spans="1:7" s="40" customFormat="1">
      <c r="A257" s="208"/>
      <c r="B257" s="203"/>
      <c r="C257" s="199"/>
      <c r="D257" s="200"/>
      <c r="E257" s="201"/>
      <c r="F257" s="167">
        <f>E257-D257+F256</f>
        <v>0</v>
      </c>
      <c r="G257" s="39"/>
    </row>
    <row r="258" spans="1:7" s="40" customFormat="1">
      <c r="A258" s="208"/>
      <c r="B258" s="203"/>
      <c r="C258" s="199"/>
      <c r="D258" s="200"/>
      <c r="E258" s="201"/>
      <c r="F258" s="167">
        <f>E258-D258+F257</f>
        <v>0</v>
      </c>
      <c r="G258" s="39"/>
    </row>
    <row r="259" spans="1:7" s="40" customFormat="1">
      <c r="A259" s="112"/>
      <c r="B259" s="36" t="s">
        <v>15</v>
      </c>
      <c r="C259" s="37"/>
      <c r="D259" s="168">
        <f>SUM(D255:D258)</f>
        <v>0</v>
      </c>
      <c r="E259" s="169">
        <f>SUM(E255:E258)</f>
        <v>0</v>
      </c>
      <c r="F259" s="167"/>
      <c r="G259" s="39"/>
    </row>
    <row r="260" spans="1:7" s="40" customFormat="1" ht="15.75">
      <c r="A260" s="87"/>
      <c r="B260" s="38"/>
      <c r="C260" s="32"/>
      <c r="D260" s="171"/>
      <c r="E260" s="172"/>
      <c r="F260" s="172"/>
      <c r="G260" s="39"/>
    </row>
    <row r="261" spans="1:7" s="40" customFormat="1" ht="15.75">
      <c r="A261" s="87"/>
      <c r="B261" s="38"/>
      <c r="C261" s="32"/>
      <c r="D261" s="171"/>
      <c r="E261" s="172"/>
      <c r="F261" s="172"/>
      <c r="G261" s="39"/>
    </row>
    <row r="262" spans="1:7" s="40" customFormat="1" ht="15.75">
      <c r="A262" s="113">
        <f>'Chart of Accounts'!A40</f>
        <v>2031</v>
      </c>
      <c r="B262" s="113" t="str">
        <f>'Chart of Accounts'!B40</f>
        <v>Food &amp; Entertainment</v>
      </c>
      <c r="C262" s="8"/>
      <c r="D262" s="171"/>
      <c r="E262" s="172"/>
      <c r="F262" s="175"/>
      <c r="G262" s="39"/>
    </row>
    <row r="263" spans="1:7" s="40" customFormat="1">
      <c r="A263" s="114"/>
      <c r="B263" s="86" t="s">
        <v>14</v>
      </c>
      <c r="C263" s="27"/>
      <c r="D263" s="176"/>
      <c r="E263" s="177"/>
      <c r="F263" s="178">
        <f>F258</f>
        <v>0</v>
      </c>
      <c r="G263" s="39"/>
    </row>
    <row r="264" spans="1:7" s="40" customFormat="1">
      <c r="A264" s="209"/>
      <c r="B264" s="203"/>
      <c r="C264" s="199"/>
      <c r="D264" s="200"/>
      <c r="E264" s="204"/>
      <c r="F264" s="167">
        <f>E264-D264+F263</f>
        <v>0</v>
      </c>
      <c r="G264" s="39"/>
    </row>
    <row r="265" spans="1:7" s="40" customFormat="1">
      <c r="A265" s="209"/>
      <c r="B265" s="203"/>
      <c r="C265" s="199"/>
      <c r="D265" s="200"/>
      <c r="E265" s="204"/>
      <c r="F265" s="167">
        <f>E265-D265+F264</f>
        <v>0</v>
      </c>
      <c r="G265" s="39"/>
    </row>
    <row r="266" spans="1:7" s="40" customFormat="1">
      <c r="A266" s="209"/>
      <c r="B266" s="203"/>
      <c r="C266" s="199"/>
      <c r="D266" s="200"/>
      <c r="E266" s="201"/>
      <c r="F266" s="167">
        <f>E266-D266+F265</f>
        <v>0</v>
      </c>
      <c r="G266" s="39"/>
    </row>
    <row r="267" spans="1:7" s="40" customFormat="1">
      <c r="A267" s="209"/>
      <c r="B267" s="203"/>
      <c r="C267" s="199"/>
      <c r="D267" s="200"/>
      <c r="E267" s="201"/>
      <c r="F267" s="167">
        <f>E267-D267+F266</f>
        <v>0</v>
      </c>
      <c r="G267" s="39"/>
    </row>
    <row r="268" spans="1:7" s="40" customFormat="1">
      <c r="A268" s="115"/>
      <c r="B268" s="36" t="s">
        <v>15</v>
      </c>
      <c r="C268" s="37"/>
      <c r="D268" s="168">
        <f>SUM(D264:D267)</f>
        <v>0</v>
      </c>
      <c r="E268" s="169">
        <f>SUM(E264:E267)</f>
        <v>0</v>
      </c>
      <c r="F268" s="167"/>
      <c r="G268" s="39"/>
    </row>
    <row r="269" spans="1:7" s="40" customFormat="1" ht="15.75">
      <c r="A269" s="87"/>
      <c r="B269" s="38"/>
      <c r="C269" s="32"/>
      <c r="D269" s="171"/>
      <c r="E269" s="172"/>
      <c r="F269" s="172"/>
      <c r="G269" s="39"/>
    </row>
    <row r="270" spans="1:7" s="40" customFormat="1" ht="15.75">
      <c r="A270" s="87"/>
      <c r="B270" s="38"/>
      <c r="C270" s="32"/>
      <c r="D270" s="171"/>
      <c r="E270" s="172"/>
      <c r="F270" s="172"/>
      <c r="G270" s="39"/>
    </row>
    <row r="271" spans="1:7" s="40" customFormat="1" ht="15.75">
      <c r="A271" s="113">
        <f>'Chart of Accounts'!A41</f>
        <v>2032</v>
      </c>
      <c r="B271" s="113" t="str">
        <f>'Chart of Accounts'!B41</f>
        <v>Soft Goods</v>
      </c>
      <c r="C271" s="8"/>
      <c r="D271" s="171"/>
      <c r="E271" s="172"/>
      <c r="F271" s="175"/>
      <c r="G271" s="39"/>
    </row>
    <row r="272" spans="1:7" s="40" customFormat="1">
      <c r="A272" s="114"/>
      <c r="B272" s="86" t="s">
        <v>14</v>
      </c>
      <c r="C272" s="27"/>
      <c r="D272" s="176"/>
      <c r="E272" s="177"/>
      <c r="F272" s="178">
        <f>F267</f>
        <v>0</v>
      </c>
      <c r="G272" s="39"/>
    </row>
    <row r="273" spans="1:7" s="40" customFormat="1">
      <c r="A273" s="209"/>
      <c r="B273" s="203"/>
      <c r="C273" s="199"/>
      <c r="D273" s="200"/>
      <c r="E273" s="204"/>
      <c r="F273" s="167">
        <f>E273-D273+F272</f>
        <v>0</v>
      </c>
      <c r="G273" s="39"/>
    </row>
    <row r="274" spans="1:7" s="40" customFormat="1">
      <c r="A274" s="209"/>
      <c r="B274" s="203"/>
      <c r="C274" s="199"/>
      <c r="D274" s="200"/>
      <c r="E274" s="204"/>
      <c r="F274" s="167">
        <f>E274-D274+F273</f>
        <v>0</v>
      </c>
      <c r="G274" s="39"/>
    </row>
    <row r="275" spans="1:7" s="40" customFormat="1">
      <c r="A275" s="209"/>
      <c r="B275" s="203"/>
      <c r="C275" s="199"/>
      <c r="D275" s="200"/>
      <c r="E275" s="201"/>
      <c r="F275" s="167">
        <f>E275-D275+F274</f>
        <v>0</v>
      </c>
      <c r="G275" s="39"/>
    </row>
    <row r="276" spans="1:7" s="40" customFormat="1">
      <c r="A276" s="209"/>
      <c r="B276" s="203"/>
      <c r="C276" s="199"/>
      <c r="D276" s="200"/>
      <c r="E276" s="201"/>
      <c r="F276" s="167">
        <f>E276-D276+F275</f>
        <v>0</v>
      </c>
      <c r="G276" s="39"/>
    </row>
    <row r="277" spans="1:7" s="40" customFormat="1">
      <c r="A277" s="115"/>
      <c r="B277" s="36" t="s">
        <v>15</v>
      </c>
      <c r="C277" s="37"/>
      <c r="D277" s="168">
        <f>SUM(D273:D276)</f>
        <v>0</v>
      </c>
      <c r="E277" s="169">
        <f>SUM(E273:E276)</f>
        <v>0</v>
      </c>
      <c r="F277" s="167"/>
      <c r="G277" s="39"/>
    </row>
    <row r="278" spans="1:7" s="40" customFormat="1" ht="15.75">
      <c r="A278" s="87"/>
      <c r="B278" s="38"/>
      <c r="C278" s="32"/>
      <c r="D278" s="171"/>
      <c r="E278" s="172"/>
      <c r="F278" s="172"/>
      <c r="G278" s="39"/>
    </row>
    <row r="279" spans="1:7" s="40" customFormat="1" ht="15.75">
      <c r="A279" s="87"/>
      <c r="B279" s="38"/>
      <c r="C279" s="32"/>
      <c r="D279" s="171"/>
      <c r="E279" s="172"/>
      <c r="F279" s="172"/>
      <c r="G279" s="39"/>
    </row>
    <row r="280" spans="1:7" s="40" customFormat="1" ht="15.75">
      <c r="A280" s="116">
        <f>'Chart of Accounts'!A43</f>
        <v>2041</v>
      </c>
      <c r="B280" s="116" t="str">
        <f>'Chart of Accounts'!B43</f>
        <v>Van Insurance</v>
      </c>
      <c r="C280" s="8"/>
      <c r="D280" s="171"/>
      <c r="E280" s="172"/>
      <c r="F280" s="175"/>
      <c r="G280" s="39"/>
    </row>
    <row r="281" spans="1:7" s="40" customFormat="1">
      <c r="A281" s="117"/>
      <c r="B281" s="86" t="s">
        <v>14</v>
      </c>
      <c r="C281" s="27"/>
      <c r="D281" s="176"/>
      <c r="E281" s="177"/>
      <c r="F281" s="178">
        <f>F276</f>
        <v>0</v>
      </c>
      <c r="G281" s="39"/>
    </row>
    <row r="282" spans="1:7" s="40" customFormat="1">
      <c r="A282" s="210"/>
      <c r="B282" s="203"/>
      <c r="C282" s="199"/>
      <c r="D282" s="200"/>
      <c r="E282" s="204"/>
      <c r="F282" s="167">
        <f>E282-D282+F281</f>
        <v>0</v>
      </c>
      <c r="G282" s="39"/>
    </row>
    <row r="283" spans="1:7" s="40" customFormat="1">
      <c r="A283" s="210"/>
      <c r="B283" s="203"/>
      <c r="C283" s="199"/>
      <c r="D283" s="200"/>
      <c r="E283" s="204"/>
      <c r="F283" s="167">
        <f>E283-D283+F282</f>
        <v>0</v>
      </c>
      <c r="G283" s="39"/>
    </row>
    <row r="284" spans="1:7" s="40" customFormat="1">
      <c r="A284" s="210"/>
      <c r="B284" s="203"/>
      <c r="C284" s="199"/>
      <c r="D284" s="200"/>
      <c r="E284" s="201"/>
      <c r="F284" s="167">
        <f>E284-D284+F283</f>
        <v>0</v>
      </c>
      <c r="G284" s="39"/>
    </row>
    <row r="285" spans="1:7" s="40" customFormat="1">
      <c r="A285" s="210"/>
      <c r="B285" s="203"/>
      <c r="C285" s="199"/>
      <c r="D285" s="200"/>
      <c r="E285" s="201"/>
      <c r="F285" s="167">
        <f>E285-D285+F284</f>
        <v>0</v>
      </c>
      <c r="G285" s="39"/>
    </row>
    <row r="286" spans="1:7" s="40" customFormat="1">
      <c r="A286" s="118"/>
      <c r="B286" s="36" t="s">
        <v>15</v>
      </c>
      <c r="C286" s="37"/>
      <c r="D286" s="168">
        <f>SUM(D282:D285)</f>
        <v>0</v>
      </c>
      <c r="E286" s="169">
        <f>SUM(E282:E285)</f>
        <v>0</v>
      </c>
      <c r="F286" s="167"/>
      <c r="G286" s="39"/>
    </row>
    <row r="287" spans="1:7" s="40" customFormat="1" ht="15.75">
      <c r="A287" s="87"/>
      <c r="B287" s="38"/>
      <c r="C287" s="32"/>
      <c r="D287" s="171"/>
      <c r="E287" s="172"/>
      <c r="F287" s="172"/>
      <c r="G287" s="39"/>
    </row>
    <row r="288" spans="1:7" s="40" customFormat="1" ht="15.75">
      <c r="A288" s="87"/>
      <c r="B288" s="38"/>
      <c r="C288" s="32"/>
      <c r="D288" s="171"/>
      <c r="E288" s="172"/>
      <c r="F288" s="172"/>
      <c r="G288" s="39"/>
    </row>
    <row r="289" spans="1:7" s="40" customFormat="1" ht="15.75">
      <c r="A289" s="116">
        <f>'Chart of Accounts'!A44</f>
        <v>2042</v>
      </c>
      <c r="B289" s="116" t="str">
        <f>'Chart of Accounts'!B44</f>
        <v>Van Maintenance</v>
      </c>
      <c r="C289" s="8"/>
      <c r="D289" s="171"/>
      <c r="E289" s="172"/>
      <c r="F289" s="175"/>
      <c r="G289" s="39"/>
    </row>
    <row r="290" spans="1:7" s="40" customFormat="1">
      <c r="A290" s="117"/>
      <c r="B290" s="86" t="s">
        <v>14</v>
      </c>
      <c r="C290" s="27"/>
      <c r="D290" s="176"/>
      <c r="E290" s="177"/>
      <c r="F290" s="178">
        <f>F285</f>
        <v>0</v>
      </c>
      <c r="G290" s="39"/>
    </row>
    <row r="291" spans="1:7" s="40" customFormat="1">
      <c r="A291" s="210"/>
      <c r="B291" s="203"/>
      <c r="C291" s="199"/>
      <c r="D291" s="200"/>
      <c r="E291" s="204"/>
      <c r="F291" s="167">
        <f>E291-D291+F290</f>
        <v>0</v>
      </c>
      <c r="G291" s="39"/>
    </row>
    <row r="292" spans="1:7" s="40" customFormat="1">
      <c r="A292" s="210"/>
      <c r="B292" s="203"/>
      <c r="C292" s="199"/>
      <c r="D292" s="200"/>
      <c r="E292" s="204"/>
      <c r="F292" s="167">
        <f>E292-D292+F291</f>
        <v>0</v>
      </c>
      <c r="G292" s="39"/>
    </row>
    <row r="293" spans="1:7" s="40" customFormat="1">
      <c r="A293" s="210"/>
      <c r="B293" s="203"/>
      <c r="C293" s="199"/>
      <c r="D293" s="200"/>
      <c r="E293" s="201"/>
      <c r="F293" s="167">
        <f>E293-D293+F292</f>
        <v>0</v>
      </c>
      <c r="G293" s="39"/>
    </row>
    <row r="294" spans="1:7" s="40" customFormat="1">
      <c r="A294" s="210"/>
      <c r="B294" s="203"/>
      <c r="C294" s="199"/>
      <c r="D294" s="200"/>
      <c r="E294" s="201"/>
      <c r="F294" s="167">
        <f>E294-D294+F293</f>
        <v>0</v>
      </c>
      <c r="G294" s="39"/>
    </row>
    <row r="295" spans="1:7" s="40" customFormat="1">
      <c r="A295" s="118"/>
      <c r="B295" s="36" t="s">
        <v>15</v>
      </c>
      <c r="C295" s="37"/>
      <c r="D295" s="168">
        <f>SUM(D291:D294)</f>
        <v>0</v>
      </c>
      <c r="E295" s="169">
        <f>SUM(E291:E294)</f>
        <v>0</v>
      </c>
      <c r="F295" s="167"/>
      <c r="G295" s="39"/>
    </row>
    <row r="296" spans="1:7" s="40" customFormat="1" ht="15.75">
      <c r="A296" s="87"/>
      <c r="B296" s="38"/>
      <c r="C296" s="32"/>
      <c r="D296" s="171"/>
      <c r="E296" s="172"/>
      <c r="F296" s="172"/>
      <c r="G296" s="39"/>
    </row>
    <row r="297" spans="1:7" s="40" customFormat="1" ht="15.75">
      <c r="A297" s="87"/>
      <c r="B297" s="38"/>
      <c r="C297" s="32"/>
      <c r="D297" s="171"/>
      <c r="E297" s="172"/>
      <c r="F297" s="172"/>
      <c r="G297" s="39"/>
    </row>
    <row r="298" spans="1:7" s="40" customFormat="1" ht="15.75">
      <c r="A298" s="116">
        <f>'Chart of Accounts'!A45</f>
        <v>2043</v>
      </c>
      <c r="B298" s="116" t="str">
        <f>'Chart of Accounts'!B45</f>
        <v>Van Gasoline</v>
      </c>
      <c r="C298" s="8"/>
      <c r="D298" s="171"/>
      <c r="E298" s="172"/>
      <c r="F298" s="175"/>
      <c r="G298" s="39"/>
    </row>
    <row r="299" spans="1:7" s="40" customFormat="1">
      <c r="A299" s="117"/>
      <c r="B299" s="86" t="s">
        <v>14</v>
      </c>
      <c r="C299" s="27"/>
      <c r="D299" s="176"/>
      <c r="E299" s="177"/>
      <c r="F299" s="178">
        <f>F294</f>
        <v>0</v>
      </c>
      <c r="G299" s="39"/>
    </row>
    <row r="300" spans="1:7" s="40" customFormat="1">
      <c r="A300" s="210"/>
      <c r="B300" s="203"/>
      <c r="C300" s="199"/>
      <c r="D300" s="200"/>
      <c r="E300" s="204"/>
      <c r="F300" s="167">
        <f>E300-D300+F299</f>
        <v>0</v>
      </c>
      <c r="G300" s="39"/>
    </row>
    <row r="301" spans="1:7" s="40" customFormat="1">
      <c r="A301" s="210"/>
      <c r="B301" s="203"/>
      <c r="C301" s="199"/>
      <c r="D301" s="200"/>
      <c r="E301" s="204"/>
      <c r="F301" s="167">
        <f>E301-D301+F300</f>
        <v>0</v>
      </c>
      <c r="G301" s="39"/>
    </row>
    <row r="302" spans="1:7" s="40" customFormat="1">
      <c r="A302" s="210"/>
      <c r="B302" s="203"/>
      <c r="C302" s="199"/>
      <c r="D302" s="200"/>
      <c r="E302" s="201"/>
      <c r="F302" s="167">
        <f>E302-D302+F301</f>
        <v>0</v>
      </c>
      <c r="G302" s="39"/>
    </row>
    <row r="303" spans="1:7" s="40" customFormat="1">
      <c r="A303" s="210"/>
      <c r="B303" s="203"/>
      <c r="C303" s="199"/>
      <c r="D303" s="200"/>
      <c r="E303" s="201"/>
      <c r="F303" s="167">
        <f>E303-D303+F302</f>
        <v>0</v>
      </c>
      <c r="G303" s="39"/>
    </row>
    <row r="304" spans="1:7" s="40" customFormat="1">
      <c r="A304" s="118"/>
      <c r="B304" s="36" t="s">
        <v>15</v>
      </c>
      <c r="C304" s="37"/>
      <c r="D304" s="168">
        <f>SUM(D300:D303)</f>
        <v>0</v>
      </c>
      <c r="E304" s="169">
        <f>SUM(E300:E303)</f>
        <v>0</v>
      </c>
      <c r="F304" s="167"/>
      <c r="G304" s="39"/>
    </row>
    <row r="305" spans="1:7" s="40" customFormat="1">
      <c r="A305" s="33"/>
      <c r="B305" s="34"/>
      <c r="C305" s="8"/>
      <c r="D305" s="171"/>
      <c r="E305" s="172"/>
      <c r="F305" s="175"/>
      <c r="G305" s="39"/>
    </row>
    <row r="306" spans="1:7" s="40" customFormat="1">
      <c r="A306" s="33"/>
      <c r="B306" s="34"/>
      <c r="C306" s="8"/>
      <c r="D306" s="171"/>
      <c r="E306" s="172"/>
      <c r="F306" s="175"/>
      <c r="G306" s="39"/>
    </row>
    <row r="307" spans="1:7" s="40" customFormat="1" ht="15.75">
      <c r="A307" s="116">
        <f>'Chart of Accounts'!A46</f>
        <v>2044</v>
      </c>
      <c r="B307" s="116" t="str">
        <f>'Chart of Accounts'!B46</f>
        <v xml:space="preserve">Purchase of Vans </v>
      </c>
      <c r="C307" s="8"/>
      <c r="D307" s="171"/>
      <c r="E307" s="172"/>
      <c r="F307" s="175"/>
      <c r="G307" s="39"/>
    </row>
    <row r="308" spans="1:7" s="40" customFormat="1">
      <c r="A308" s="117"/>
      <c r="B308" s="86" t="s">
        <v>14</v>
      </c>
      <c r="C308" s="27"/>
      <c r="D308" s="176"/>
      <c r="E308" s="177"/>
      <c r="F308" s="178">
        <f>F303</f>
        <v>0</v>
      </c>
      <c r="G308" s="39"/>
    </row>
    <row r="309" spans="1:7" s="40" customFormat="1">
      <c r="A309" s="210"/>
      <c r="B309" s="203"/>
      <c r="C309" s="199"/>
      <c r="D309" s="200"/>
      <c r="E309" s="204"/>
      <c r="F309" s="167">
        <f>E309-D309+F308</f>
        <v>0</v>
      </c>
      <c r="G309" s="39"/>
    </row>
    <row r="310" spans="1:7" s="40" customFormat="1">
      <c r="A310" s="210"/>
      <c r="B310" s="203"/>
      <c r="C310" s="199"/>
      <c r="D310" s="200"/>
      <c r="E310" s="204"/>
      <c r="F310" s="167">
        <f>E310-D310+F309</f>
        <v>0</v>
      </c>
      <c r="G310" s="39"/>
    </row>
    <row r="311" spans="1:7" s="40" customFormat="1">
      <c r="A311" s="210"/>
      <c r="B311" s="203"/>
      <c r="C311" s="199"/>
      <c r="D311" s="200"/>
      <c r="E311" s="201"/>
      <c r="F311" s="167">
        <f>E311-D311+F310</f>
        <v>0</v>
      </c>
      <c r="G311" s="39"/>
    </row>
    <row r="312" spans="1:7" s="40" customFormat="1">
      <c r="A312" s="210"/>
      <c r="B312" s="203"/>
      <c r="C312" s="199"/>
      <c r="D312" s="200"/>
      <c r="E312" s="201"/>
      <c r="F312" s="167">
        <f>E312-D312+F311</f>
        <v>0</v>
      </c>
      <c r="G312" s="39"/>
    </row>
    <row r="313" spans="1:7" s="40" customFormat="1">
      <c r="A313" s="118"/>
      <c r="B313" s="36" t="s">
        <v>15</v>
      </c>
      <c r="C313" s="37"/>
      <c r="D313" s="168">
        <f>SUM(D309:D312)</f>
        <v>0</v>
      </c>
      <c r="E313" s="169">
        <f>SUM(E309:E312)</f>
        <v>0</v>
      </c>
      <c r="F313" s="167"/>
      <c r="G313" s="39"/>
    </row>
    <row r="314" spans="1:7" s="40" customFormat="1">
      <c r="A314" s="33"/>
      <c r="B314" s="34"/>
      <c r="C314" s="8"/>
      <c r="D314" s="171"/>
      <c r="E314" s="172"/>
      <c r="F314" s="175"/>
      <c r="G314" s="39"/>
    </row>
    <row r="315" spans="1:7" s="40" customFormat="1">
      <c r="A315" s="33"/>
      <c r="B315" s="34"/>
      <c r="C315" s="8"/>
      <c r="D315" s="171"/>
      <c r="E315" s="172"/>
      <c r="F315" s="175"/>
      <c r="G315" s="39"/>
    </row>
    <row r="316" spans="1:7" ht="18" customHeight="1">
      <c r="A316" s="120">
        <f>'Chart of Accounts'!A48</f>
        <v>2051</v>
      </c>
      <c r="B316" s="120" t="str">
        <f>'Chart of Accounts'!B48</f>
        <v>Support of Missionaries</v>
      </c>
      <c r="C316" s="8"/>
      <c r="D316" s="171"/>
      <c r="E316" s="172"/>
      <c r="F316" s="175"/>
    </row>
    <row r="317" spans="1:7" s="1" customFormat="1" ht="18" customHeight="1">
      <c r="A317" s="121"/>
      <c r="B317" s="86" t="s">
        <v>14</v>
      </c>
      <c r="C317" s="27"/>
      <c r="D317" s="176"/>
      <c r="E317" s="177"/>
      <c r="F317" s="178">
        <f>F312</f>
        <v>0</v>
      </c>
      <c r="G317" s="4"/>
    </row>
    <row r="318" spans="1:7" s="1" customFormat="1" ht="12.75" customHeight="1">
      <c r="A318" s="211"/>
      <c r="B318" s="203"/>
      <c r="C318" s="199"/>
      <c r="D318" s="200"/>
      <c r="E318" s="204"/>
      <c r="F318" s="167">
        <f>E318-D318+F317</f>
        <v>0</v>
      </c>
      <c r="G318" s="4"/>
    </row>
    <row r="319" spans="1:7" s="1" customFormat="1" ht="12.75" customHeight="1">
      <c r="A319" s="211"/>
      <c r="B319" s="203"/>
      <c r="C319" s="199"/>
      <c r="D319" s="200"/>
      <c r="E319" s="204"/>
      <c r="F319" s="167">
        <f>E319-D319+F318</f>
        <v>0</v>
      </c>
      <c r="G319" s="4"/>
    </row>
    <row r="320" spans="1:7">
      <c r="A320" s="211"/>
      <c r="B320" s="203"/>
      <c r="C320" s="199"/>
      <c r="D320" s="200"/>
      <c r="E320" s="201"/>
      <c r="F320" s="167">
        <f>E320-D320+F319</f>
        <v>0</v>
      </c>
    </row>
    <row r="321" spans="1:7">
      <c r="A321" s="211"/>
      <c r="B321" s="203"/>
      <c r="C321" s="199"/>
      <c r="D321" s="200"/>
      <c r="E321" s="201"/>
      <c r="F321" s="167">
        <f>E321-D321+F320</f>
        <v>0</v>
      </c>
    </row>
    <row r="322" spans="1:7" s="13" customFormat="1">
      <c r="A322" s="122"/>
      <c r="B322" s="36" t="s">
        <v>15</v>
      </c>
      <c r="C322" s="37"/>
      <c r="D322" s="168">
        <f>SUM(D318:D321)</f>
        <v>0</v>
      </c>
      <c r="E322" s="169">
        <f>SUM(E318:E321)</f>
        <v>0</v>
      </c>
      <c r="F322" s="167"/>
      <c r="G322" s="3"/>
    </row>
    <row r="323" spans="1:7" s="13" customFormat="1">
      <c r="A323" s="33"/>
      <c r="B323" s="34"/>
      <c r="C323" s="8"/>
      <c r="D323" s="171"/>
      <c r="E323" s="172"/>
      <c r="F323" s="175"/>
      <c r="G323" s="3"/>
    </row>
    <row r="324" spans="1:7" s="40" customFormat="1" ht="15.75">
      <c r="A324" s="33"/>
      <c r="B324" s="38"/>
      <c r="C324" s="32"/>
      <c r="D324" s="171"/>
      <c r="E324" s="172"/>
      <c r="F324" s="172"/>
      <c r="G324" s="39"/>
    </row>
    <row r="325" spans="1:7" ht="18" customHeight="1">
      <c r="A325" s="295">
        <f>'Chart of Accounts'!A50</f>
        <v>2061</v>
      </c>
      <c r="B325" s="295" t="str">
        <f>'Chart of Accounts'!B50</f>
        <v>Miscellaneous</v>
      </c>
      <c r="C325" s="8"/>
      <c r="D325" s="171"/>
      <c r="E325" s="172"/>
      <c r="F325" s="175"/>
    </row>
    <row r="326" spans="1:7" s="1" customFormat="1" ht="18" customHeight="1">
      <c r="A326" s="296"/>
      <c r="B326" s="86" t="s">
        <v>14</v>
      </c>
      <c r="C326" s="27"/>
      <c r="D326" s="176"/>
      <c r="E326" s="177"/>
      <c r="F326" s="178">
        <f>F321</f>
        <v>0</v>
      </c>
      <c r="G326" s="4"/>
    </row>
    <row r="327" spans="1:7" s="1" customFormat="1" ht="12.75" customHeight="1">
      <c r="A327" s="297"/>
      <c r="B327" s="203"/>
      <c r="C327" s="199"/>
      <c r="D327" s="200"/>
      <c r="E327" s="204"/>
      <c r="F327" s="167">
        <f>E327-D327+F326</f>
        <v>0</v>
      </c>
      <c r="G327" s="4"/>
    </row>
    <row r="328" spans="1:7" s="1" customFormat="1" ht="12.75" customHeight="1">
      <c r="A328" s="297"/>
      <c r="B328" s="203"/>
      <c r="C328" s="199"/>
      <c r="D328" s="200"/>
      <c r="E328" s="204"/>
      <c r="F328" s="167">
        <f>E328-D328+F327</f>
        <v>0</v>
      </c>
      <c r="G328" s="4"/>
    </row>
    <row r="329" spans="1:7" ht="12.75" customHeight="1">
      <c r="A329" s="297"/>
      <c r="B329" s="203"/>
      <c r="C329" s="199"/>
      <c r="D329" s="200"/>
      <c r="E329" s="201"/>
      <c r="F329" s="167">
        <f>E329-D329+F328</f>
        <v>0</v>
      </c>
    </row>
    <row r="330" spans="1:7" ht="12.75" customHeight="1">
      <c r="A330" s="297"/>
      <c r="B330" s="203"/>
      <c r="C330" s="199"/>
      <c r="D330" s="200"/>
      <c r="E330" s="201"/>
      <c r="F330" s="167">
        <f>E330-D330+F329</f>
        <v>0</v>
      </c>
    </row>
    <row r="331" spans="1:7" s="13" customFormat="1">
      <c r="A331" s="298"/>
      <c r="B331" s="36" t="s">
        <v>15</v>
      </c>
      <c r="C331" s="37"/>
      <c r="D331" s="168">
        <f>SUM(D327:D330)</f>
        <v>0</v>
      </c>
      <c r="E331" s="169">
        <f>SUM(E327:E330)</f>
        <v>0</v>
      </c>
      <c r="F331" s="167"/>
      <c r="G331" s="3"/>
    </row>
    <row r="332" spans="1:7" s="13" customFormat="1">
      <c r="A332" s="33"/>
      <c r="B332" s="34"/>
      <c r="C332" s="8"/>
      <c r="D332" s="171"/>
      <c r="E332" s="172"/>
      <c r="F332" s="175"/>
      <c r="G332" s="3"/>
    </row>
    <row r="333" spans="1:7" s="13" customFormat="1">
      <c r="A333" s="33"/>
      <c r="B333" s="34"/>
      <c r="C333" s="8"/>
      <c r="D333" s="171"/>
      <c r="E333" s="172"/>
      <c r="F333" s="175"/>
      <c r="G333" s="3"/>
    </row>
    <row r="334" spans="1:7" s="13" customFormat="1" ht="15.75">
      <c r="A334" s="295">
        <f>'Chart of Accounts'!A51</f>
        <v>2071</v>
      </c>
      <c r="B334" s="295" t="str">
        <f>'Chart of Accounts'!B51</f>
        <v>Unassigned</v>
      </c>
      <c r="C334" s="8"/>
      <c r="D334" s="171"/>
      <c r="E334" s="172"/>
      <c r="F334" s="175"/>
      <c r="G334" s="3"/>
    </row>
    <row r="335" spans="1:7" s="13" customFormat="1">
      <c r="A335" s="296"/>
      <c r="B335" s="86" t="s">
        <v>14</v>
      </c>
      <c r="C335" s="27"/>
      <c r="D335" s="176"/>
      <c r="E335" s="177"/>
      <c r="F335" s="178">
        <f>F330</f>
        <v>0</v>
      </c>
      <c r="G335" s="3"/>
    </row>
    <row r="336" spans="1:7" s="13" customFormat="1">
      <c r="A336" s="297"/>
      <c r="B336" s="203"/>
      <c r="C336" s="199"/>
      <c r="D336" s="200"/>
      <c r="E336" s="204"/>
      <c r="F336" s="167">
        <f>E336-D336+F335</f>
        <v>0</v>
      </c>
      <c r="G336" s="3"/>
    </row>
    <row r="337" spans="1:7" s="13" customFormat="1">
      <c r="A337" s="297"/>
      <c r="B337" s="203"/>
      <c r="C337" s="199"/>
      <c r="D337" s="200"/>
      <c r="E337" s="204"/>
      <c r="F337" s="167">
        <f>E337-D337+F336</f>
        <v>0</v>
      </c>
      <c r="G337" s="3"/>
    </row>
    <row r="338" spans="1:7" s="13" customFormat="1">
      <c r="A338" s="297"/>
      <c r="B338" s="203"/>
      <c r="C338" s="199"/>
      <c r="D338" s="200"/>
      <c r="E338" s="201"/>
      <c r="F338" s="167">
        <f>E338-D338+F337</f>
        <v>0</v>
      </c>
      <c r="G338" s="3"/>
    </row>
    <row r="339" spans="1:7" s="13" customFormat="1">
      <c r="A339" s="297"/>
      <c r="B339" s="203"/>
      <c r="C339" s="199"/>
      <c r="D339" s="200"/>
      <c r="E339" s="201"/>
      <c r="F339" s="167">
        <f>E339-D339+F338</f>
        <v>0</v>
      </c>
      <c r="G339" s="3"/>
    </row>
    <row r="340" spans="1:7" s="13" customFormat="1">
      <c r="A340" s="298"/>
      <c r="B340" s="36" t="s">
        <v>15</v>
      </c>
      <c r="C340" s="37"/>
      <c r="D340" s="168">
        <f>SUM(D336:D339)</f>
        <v>0</v>
      </c>
      <c r="E340" s="169">
        <f>SUM(E336:E339)</f>
        <v>0</v>
      </c>
      <c r="F340" s="167"/>
      <c r="G340" s="3"/>
    </row>
    <row r="341" spans="1:7" s="13" customFormat="1">
      <c r="A341" s="33"/>
      <c r="B341" s="34"/>
      <c r="C341" s="8"/>
      <c r="D341" s="171"/>
      <c r="E341" s="172"/>
      <c r="F341" s="175"/>
      <c r="G341" s="3"/>
    </row>
    <row r="342" spans="1:7">
      <c r="A342" s="90"/>
      <c r="B342" s="5"/>
      <c r="C342" s="8"/>
      <c r="D342" s="173"/>
      <c r="E342" s="174"/>
      <c r="F342" s="175"/>
    </row>
    <row r="343" spans="1:7" ht="15">
      <c r="A343" s="90"/>
      <c r="B343" s="44" t="s">
        <v>16</v>
      </c>
      <c r="C343" s="41"/>
      <c r="D343" s="179" t="s">
        <v>78</v>
      </c>
      <c r="E343" s="170" t="s">
        <v>79</v>
      </c>
      <c r="F343" s="180">
        <f>F10</f>
        <v>0</v>
      </c>
    </row>
    <row r="344" spans="1:7" s="1" customFormat="1" ht="18" customHeight="1">
      <c r="A344" s="91"/>
      <c r="B344" s="44" t="s">
        <v>80</v>
      </c>
      <c r="C344" s="43"/>
      <c r="D344" s="181">
        <f>D16+D25+D34+D43+D52+D61+D70+D79+D88+D97+D106+D115+D124+D133+D142+D151+D160+D169+D178+D187+D196+D205+D214+D223+D232+D241+D250+D259+D268+D277+D286+D295+D304+D313+D322+D331</f>
        <v>0</v>
      </c>
      <c r="E344" s="181">
        <f>E16+E25+E34+E43+E52+E61+E70+E79+E88+E97+E106+E115+E124+E133+E142+E151+E160+E169+E178+E187+E196+E205+E214+E223+E232+E241+E250+E259+E268+E277+E286+E295+E304+E313+E322+E331</f>
        <v>0</v>
      </c>
      <c r="F344" s="182"/>
      <c r="G344" s="4"/>
    </row>
    <row r="345" spans="1:7" s="1" customFormat="1" ht="17.25" customHeight="1">
      <c r="A345" s="91"/>
      <c r="B345" s="44"/>
      <c r="C345" s="43"/>
      <c r="D345" s="181"/>
      <c r="E345" s="180"/>
      <c r="F345" s="182"/>
      <c r="G345" s="4"/>
    </row>
    <row r="346" spans="1:7" s="1" customFormat="1" ht="17.25" customHeight="1">
      <c r="A346" s="91"/>
      <c r="B346" s="44" t="s">
        <v>17</v>
      </c>
      <c r="C346" s="43"/>
      <c r="D346" s="183"/>
      <c r="E346" s="166"/>
      <c r="F346" s="184">
        <f>F343-D344+E344</f>
        <v>0</v>
      </c>
      <c r="G346" s="4"/>
    </row>
    <row r="347" spans="1:7" s="1" customFormat="1" ht="17.25" customHeight="1">
      <c r="A347" s="2"/>
      <c r="B347" s="2"/>
      <c r="C347" s="4"/>
      <c r="D347" s="2"/>
      <c r="E347" s="2"/>
      <c r="F347" s="2"/>
      <c r="G347" s="4"/>
    </row>
    <row r="348" spans="1:7" s="1" customFormat="1" ht="17.25" customHeight="1">
      <c r="A348"/>
      <c r="B348"/>
      <c r="D348"/>
      <c r="E348" s="6"/>
      <c r="F348"/>
      <c r="G348" s="4"/>
    </row>
    <row r="349" spans="1:7" s="1" customFormat="1" ht="17.25" customHeight="1">
      <c r="A349"/>
      <c r="B349"/>
      <c r="D349"/>
      <c r="E349"/>
      <c r="F349" s="7"/>
      <c r="G349" s="4"/>
    </row>
    <row r="350" spans="1:7" s="1" customFormat="1" ht="17.25" customHeight="1">
      <c r="A350"/>
      <c r="B350"/>
      <c r="D350"/>
      <c r="E350"/>
      <c r="F350"/>
      <c r="G350" s="4"/>
    </row>
    <row r="351" spans="1:7" s="1" customFormat="1" ht="17.25" customHeight="1">
      <c r="G351" s="4"/>
    </row>
    <row r="352" spans="1:7" s="1" customFormat="1" ht="17.25" customHeight="1">
      <c r="G352" s="4"/>
    </row>
    <row r="353" spans="7:7" s="1" customFormat="1" ht="17.25" customHeight="1">
      <c r="G353" s="4"/>
    </row>
    <row r="354" spans="7:7" s="1" customFormat="1" ht="17.25" customHeight="1">
      <c r="G354" s="4"/>
    </row>
    <row r="355" spans="7:7" s="1" customFormat="1" ht="17.25" customHeight="1">
      <c r="G355" s="4"/>
    </row>
    <row r="356" spans="7:7" s="1" customFormat="1" ht="17.25" customHeight="1">
      <c r="G356" s="4"/>
    </row>
    <row r="357" spans="7:7" s="1" customFormat="1" ht="17.25" customHeight="1">
      <c r="G357" s="4"/>
    </row>
    <row r="358" spans="7:7" s="1" customFormat="1" ht="17.25" customHeight="1">
      <c r="G358" s="4"/>
    </row>
    <row r="359" spans="7:7" s="1" customFormat="1" ht="17.25" customHeight="1">
      <c r="G359" s="4"/>
    </row>
    <row r="360" spans="7:7" s="1" customFormat="1" ht="17.25" customHeight="1">
      <c r="G360" s="4"/>
    </row>
    <row r="361" spans="7:7" s="1" customFormat="1" ht="17.25" customHeight="1">
      <c r="G361" s="4"/>
    </row>
    <row r="362" spans="7:7" s="1" customFormat="1" ht="17.25" customHeight="1">
      <c r="G362" s="4"/>
    </row>
    <row r="363" spans="7:7" s="1" customFormat="1" ht="17.25" customHeight="1">
      <c r="G363" s="4"/>
    </row>
    <row r="364" spans="7:7" s="1" customFormat="1" ht="17.25" customHeight="1">
      <c r="G364" s="4"/>
    </row>
    <row r="365" spans="7:7" s="1" customFormat="1" ht="17.25" customHeight="1">
      <c r="G365" s="4"/>
    </row>
    <row r="366" spans="7:7" s="1" customFormat="1" ht="17.25" customHeight="1">
      <c r="G366" s="4"/>
    </row>
    <row r="367" spans="7:7" s="1" customFormat="1" ht="17.25" customHeight="1">
      <c r="G367" s="4"/>
    </row>
    <row r="368" spans="7:7" s="1" customFormat="1" ht="17.25" customHeight="1">
      <c r="G368" s="4"/>
    </row>
    <row r="369" spans="7:7" s="1" customFormat="1" ht="17.25" customHeight="1">
      <c r="G369" s="4"/>
    </row>
    <row r="370" spans="7:7" s="1" customFormat="1" ht="17.25" customHeight="1">
      <c r="G370" s="4"/>
    </row>
    <row r="371" spans="7:7" s="1" customFormat="1" ht="17.25" customHeight="1">
      <c r="G371" s="4"/>
    </row>
    <row r="372" spans="7:7" s="1" customFormat="1" ht="17.25" customHeight="1">
      <c r="G372" s="4"/>
    </row>
    <row r="373" spans="7:7" s="1" customFormat="1" ht="17.25" customHeight="1">
      <c r="G373" s="4"/>
    </row>
    <row r="374" spans="7:7" s="1" customFormat="1" ht="17.25" customHeight="1">
      <c r="G374" s="4"/>
    </row>
    <row r="375" spans="7:7" s="1" customFormat="1" ht="17.25" customHeight="1">
      <c r="G375" s="4"/>
    </row>
    <row r="376" spans="7:7" s="1" customFormat="1" ht="17.25" customHeight="1">
      <c r="G376" s="4"/>
    </row>
    <row r="377" spans="7:7" s="1" customFormat="1" ht="17.25" customHeight="1">
      <c r="G377" s="4"/>
    </row>
    <row r="378" spans="7:7" s="1" customFormat="1" ht="17.25" customHeight="1">
      <c r="G378" s="4"/>
    </row>
    <row r="379" spans="7:7" s="1" customFormat="1">
      <c r="G379" s="4"/>
    </row>
    <row r="380" spans="7:7" s="1" customFormat="1">
      <c r="G380" s="4"/>
    </row>
    <row r="381" spans="7:7" s="1" customFormat="1">
      <c r="G381" s="4"/>
    </row>
    <row r="382" spans="7:7" s="1" customFormat="1">
      <c r="G382" s="4"/>
    </row>
    <row r="383" spans="7:7" s="1" customFormat="1">
      <c r="G383" s="4"/>
    </row>
    <row r="384" spans="7:7" s="1" customFormat="1">
      <c r="G384" s="4"/>
    </row>
    <row r="385" spans="7:7" s="1" customFormat="1">
      <c r="G385" s="4"/>
    </row>
  </sheetData>
  <sheetProtection sheet="1" objects="1" scenarios="1"/>
  <mergeCells count="6">
    <mergeCell ref="D9:E9"/>
    <mergeCell ref="A1:F1"/>
    <mergeCell ref="A2:F2"/>
    <mergeCell ref="A4:F4"/>
    <mergeCell ref="D5:E5"/>
    <mergeCell ref="A3:F3"/>
  </mergeCells>
  <phoneticPr fontId="9" type="noConversion"/>
  <printOptions gridLines="1"/>
  <pageMargins left="0.75" right="0.75" top="1" bottom="0.5" header="0.5" footer="0.5"/>
  <pageSetup scale="42" fitToHeight="4"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0"/>
    <pageSetUpPr fitToPage="1"/>
  </sheetPr>
  <dimension ref="A1:G60"/>
  <sheetViews>
    <sheetView topLeftCell="A28" zoomScaleNormal="100" workbookViewId="0">
      <selection activeCell="E23" sqref="E23"/>
    </sheetView>
  </sheetViews>
  <sheetFormatPr defaultRowHeight="12.75"/>
  <cols>
    <col min="1" max="1" width="4.42578125" customWidth="1"/>
    <col min="2" max="2" width="11.140625" customWidth="1"/>
    <col min="3" max="3" width="35.85546875" customWidth="1"/>
    <col min="4" max="4" width="3" customWidth="1"/>
    <col min="5" max="5" width="15.28515625" customWidth="1"/>
    <col min="6" max="6" width="3" customWidth="1"/>
    <col min="7" max="7" width="19.7109375" customWidth="1"/>
  </cols>
  <sheetData>
    <row r="1" spans="1:7">
      <c r="A1" s="72"/>
      <c r="B1" s="72"/>
      <c r="C1" s="72"/>
      <c r="D1" s="72"/>
      <c r="E1" s="72"/>
      <c r="F1" s="72"/>
      <c r="G1" s="72"/>
    </row>
    <row r="2" spans="1:7" ht="22.5">
      <c r="A2" s="304" t="str">
        <f>'Chart of Accounts'!A1:B1</f>
        <v>Name</v>
      </c>
      <c r="B2" s="304"/>
      <c r="C2" s="304"/>
      <c r="D2" s="304"/>
      <c r="E2" s="304"/>
      <c r="F2" s="304"/>
      <c r="G2" s="304"/>
    </row>
    <row r="3" spans="1:7" ht="20.25">
      <c r="A3" s="305" t="s">
        <v>23</v>
      </c>
      <c r="B3" s="305"/>
      <c r="C3" s="305"/>
      <c r="D3" s="305"/>
      <c r="E3" s="305"/>
      <c r="F3" s="305"/>
      <c r="G3" s="305"/>
    </row>
    <row r="4" spans="1:7" ht="18">
      <c r="A4" s="306" t="s">
        <v>24</v>
      </c>
      <c r="B4" s="306"/>
      <c r="C4" s="306"/>
      <c r="D4" s="306"/>
      <c r="E4" s="306"/>
      <c r="F4" s="306"/>
      <c r="G4" s="306"/>
    </row>
    <row r="5" spans="1:7" ht="13.5" thickBot="1">
      <c r="A5" s="72"/>
      <c r="B5" s="72"/>
      <c r="C5" s="72"/>
      <c r="D5" s="72"/>
      <c r="E5" s="72"/>
      <c r="F5" s="72"/>
      <c r="G5" s="72"/>
    </row>
    <row r="6" spans="1:7" ht="13.5" thickTop="1">
      <c r="A6" s="124"/>
      <c r="B6" s="125"/>
      <c r="C6" s="125"/>
      <c r="D6" s="125"/>
      <c r="E6" s="125"/>
      <c r="F6" s="125"/>
      <c r="G6" s="126"/>
    </row>
    <row r="7" spans="1:7" ht="13.5" thickBot="1">
      <c r="A7" s="127"/>
      <c r="B7" s="2"/>
      <c r="C7" s="2"/>
      <c r="D7" s="2"/>
      <c r="E7" s="2"/>
      <c r="F7" s="2"/>
      <c r="G7" s="128"/>
    </row>
    <row r="8" spans="1:7" ht="19.5" thickTop="1" thickBot="1">
      <c r="A8" s="127"/>
      <c r="B8" s="129" t="s">
        <v>25</v>
      </c>
      <c r="C8" s="130"/>
      <c r="D8" s="130"/>
      <c r="E8" s="131"/>
      <c r="F8" s="2"/>
      <c r="G8" s="189">
        <v>0</v>
      </c>
    </row>
    <row r="9" spans="1:7" ht="18.75" thickTop="1">
      <c r="A9" s="127"/>
      <c r="B9" s="2"/>
      <c r="C9" s="130"/>
      <c r="D9" s="130"/>
      <c r="E9" s="132"/>
      <c r="F9" s="2"/>
      <c r="G9" s="128"/>
    </row>
    <row r="10" spans="1:7" ht="18">
      <c r="A10" s="78"/>
      <c r="B10" s="138" t="str">
        <f>'Chart of Accounts'!B5</f>
        <v>Revenue Accounts</v>
      </c>
      <c r="C10" s="139"/>
      <c r="D10" s="138"/>
      <c r="E10" s="140"/>
      <c r="F10" s="139"/>
      <c r="G10" s="79"/>
    </row>
    <row r="11" spans="1:7" ht="14.25">
      <c r="A11" s="78"/>
      <c r="B11" s="141">
        <f>'Chart of Accounts'!A6</f>
        <v>1001</v>
      </c>
      <c r="C11" s="141" t="str">
        <f>'Chart of Accounts'!B6</f>
        <v>Offering / Tithe</v>
      </c>
      <c r="D11" s="142"/>
      <c r="E11" s="143">
        <f>'GL-Jan'!E16-'GL-Jan'!D16</f>
        <v>0</v>
      </c>
      <c r="F11" s="142"/>
      <c r="G11" s="94"/>
    </row>
    <row r="12" spans="1:7" ht="14.25">
      <c r="A12" s="78"/>
      <c r="B12" s="141">
        <f>'Chart of Accounts'!A7</f>
        <v>1002</v>
      </c>
      <c r="C12" s="141" t="str">
        <f>'Chart of Accounts'!B7</f>
        <v>ABC Missions Support</v>
      </c>
      <c r="D12" s="142"/>
      <c r="E12" s="143">
        <f>'GL-Jan'!E25-'GL-Jan'!D25</f>
        <v>0</v>
      </c>
      <c r="F12" s="142"/>
      <c r="G12" s="94"/>
    </row>
    <row r="13" spans="1:7" ht="14.25">
      <c r="A13" s="78"/>
      <c r="B13" s="141">
        <f>'Chart of Accounts'!A8</f>
        <v>1003</v>
      </c>
      <c r="C13" s="141" t="str">
        <f>'Chart of Accounts'!B8</f>
        <v>XYZ Missions Support</v>
      </c>
      <c r="D13" s="142"/>
      <c r="E13" s="143">
        <f>'GL-Jan'!E34-'GL-Jan'!D34</f>
        <v>0</v>
      </c>
      <c r="F13" s="142"/>
      <c r="G13" s="94"/>
    </row>
    <row r="14" spans="1:7" ht="14.25">
      <c r="A14" s="78"/>
      <c r="B14" s="141">
        <f>'Chart of Accounts'!A9</f>
        <v>1004</v>
      </c>
      <c r="C14" s="141" t="str">
        <f>'Chart of Accounts'!B9</f>
        <v>TLC  Support</v>
      </c>
      <c r="D14" s="142"/>
      <c r="E14" s="143">
        <f>'GL-Jan'!E43-'GL-Jan'!D43</f>
        <v>0</v>
      </c>
      <c r="F14" s="142"/>
      <c r="G14" s="94"/>
    </row>
    <row r="15" spans="1:7" ht="14.25">
      <c r="A15" s="78"/>
      <c r="B15" s="141">
        <f>'Chart of Accounts'!A10</f>
        <v>1005</v>
      </c>
      <c r="C15" s="141" t="str">
        <f>'Chart of Accounts'!B10</f>
        <v>MMM Support</v>
      </c>
      <c r="D15" s="142"/>
      <c r="E15" s="143">
        <f>'GL-Jan'!E52-'GL-Jan'!D52</f>
        <v>0</v>
      </c>
      <c r="F15" s="142"/>
      <c r="G15" s="94"/>
    </row>
    <row r="16" spans="1:7" ht="14.25">
      <c r="A16" s="78"/>
      <c r="B16" s="141">
        <f>'Chart of Accounts'!A11</f>
        <v>1006</v>
      </c>
      <c r="C16" s="141" t="str">
        <f>'Chart of Accounts'!B11</f>
        <v>Fundraising</v>
      </c>
      <c r="D16" s="142"/>
      <c r="E16" s="143">
        <f>'GL-Jan'!E61-'GL-Jan'!D61</f>
        <v>0</v>
      </c>
      <c r="F16" s="142"/>
      <c r="G16" s="94"/>
    </row>
    <row r="17" spans="1:7" ht="14.25">
      <c r="A17" s="78"/>
      <c r="B17" s="141">
        <f>'Chart of Accounts'!A12</f>
        <v>1007</v>
      </c>
      <c r="C17" s="141" t="str">
        <f>'Chart of Accounts'!B12</f>
        <v>Additional Support</v>
      </c>
      <c r="D17" s="142"/>
      <c r="E17" s="143">
        <f>'GL-Jan'!E70-'GL-Jan'!D70</f>
        <v>0</v>
      </c>
      <c r="F17" s="142"/>
      <c r="G17" s="94"/>
    </row>
    <row r="18" spans="1:7" ht="14.25">
      <c r="A18" s="78"/>
      <c r="B18" s="141">
        <f>'Chart of Accounts'!A13</f>
        <v>1008</v>
      </c>
      <c r="C18" s="141" t="str">
        <f>'Chart of Accounts'!B13</f>
        <v>Designated Gifts for Vans</v>
      </c>
      <c r="D18" s="142"/>
      <c r="E18" s="143">
        <f>'GL-Jan'!E79-'GL-Jan'!D79</f>
        <v>0</v>
      </c>
      <c r="F18" s="142"/>
      <c r="G18" s="94"/>
    </row>
    <row r="19" spans="1:7" ht="14.25">
      <c r="A19" s="78"/>
      <c r="B19" s="141">
        <f>'Chart of Accounts'!A14</f>
        <v>1009</v>
      </c>
      <c r="C19" s="141" t="str">
        <f>'Chart of Accounts'!B14</f>
        <v>Unassigned</v>
      </c>
      <c r="D19" s="142"/>
      <c r="E19" s="143">
        <f>'GL-Jan'!E88-'GL-Jan'!D88</f>
        <v>0</v>
      </c>
      <c r="F19" s="142"/>
      <c r="G19" s="94"/>
    </row>
    <row r="20" spans="1:7" ht="15.75">
      <c r="A20" s="78"/>
      <c r="B20" s="144"/>
      <c r="C20" s="145" t="s">
        <v>8</v>
      </c>
      <c r="D20" s="146"/>
      <c r="E20" s="147"/>
      <c r="F20" s="144"/>
      <c r="G20" s="148">
        <f>SUM(E11:E19)</f>
        <v>0</v>
      </c>
    </row>
    <row r="21" spans="1:7" ht="18.75">
      <c r="A21" s="78"/>
      <c r="B21" s="139"/>
      <c r="C21" s="149"/>
      <c r="D21" s="149"/>
      <c r="E21" s="150"/>
      <c r="F21" s="139"/>
      <c r="G21" s="151"/>
    </row>
    <row r="22" spans="1:7" ht="18">
      <c r="A22" s="78"/>
      <c r="B22" s="138" t="s">
        <v>7</v>
      </c>
      <c r="C22" s="139"/>
      <c r="D22" s="138"/>
      <c r="E22" s="140"/>
      <c r="F22" s="139"/>
      <c r="G22" s="151"/>
    </row>
    <row r="23" spans="1:7" ht="14.25">
      <c r="A23" s="78"/>
      <c r="B23" s="142">
        <f>'Chart of Accounts'!A18</f>
        <v>2001</v>
      </c>
      <c r="C23" s="142" t="str">
        <f>'Chart of Accounts'!B18</f>
        <v>Pastor Salary</v>
      </c>
      <c r="D23" s="152"/>
      <c r="E23" s="143">
        <f>'GL-Jan'!D97-'GL-Jan'!E97</f>
        <v>0</v>
      </c>
      <c r="F23" s="139"/>
      <c r="G23" s="151"/>
    </row>
    <row r="24" spans="1:7" ht="14.25">
      <c r="A24" s="78"/>
      <c r="B24" s="142">
        <f>'Chart of Accounts'!A19</f>
        <v>2002</v>
      </c>
      <c r="C24" s="142" t="str">
        <f>'Chart of Accounts'!B19</f>
        <v>Pastor Housing</v>
      </c>
      <c r="D24" s="152"/>
      <c r="E24" s="143">
        <f>'GL-Jan'!D106-'GL-Jan'!E106</f>
        <v>0</v>
      </c>
      <c r="F24" s="139"/>
      <c r="G24" s="151"/>
    </row>
    <row r="25" spans="1:7" ht="14.25">
      <c r="A25" s="78"/>
      <c r="B25" s="142">
        <f>'Chart of Accounts'!A20</f>
        <v>2003</v>
      </c>
      <c r="C25" s="142" t="str">
        <f>'Chart of Accounts'!B20</f>
        <v>Health Insurance</v>
      </c>
      <c r="D25" s="152"/>
      <c r="E25" s="143">
        <f>'GL-Jan'!D115-'GL-Jan'!E9124</f>
        <v>0</v>
      </c>
      <c r="F25" s="139"/>
      <c r="G25" s="151"/>
    </row>
    <row r="26" spans="1:7" ht="14.25">
      <c r="A26" s="78"/>
      <c r="B26" s="142">
        <f>'Chart of Accounts'!A21</f>
        <v>2004</v>
      </c>
      <c r="C26" s="142" t="str">
        <f>'Chart of Accounts'!B21</f>
        <v>Ministry Expenses</v>
      </c>
      <c r="D26" s="152"/>
      <c r="E26" s="143">
        <f>'GL-Jan'!D124-'GL-Jan'!E124</f>
        <v>0</v>
      </c>
      <c r="F26" s="139"/>
      <c r="G26" s="151"/>
    </row>
    <row r="27" spans="1:7" ht="14.25">
      <c r="A27" s="78"/>
      <c r="B27" s="142">
        <f>'Chart of Accounts'!A22</f>
        <v>2005</v>
      </c>
      <c r="C27" s="142" t="str">
        <f>'Chart of Accounts'!B22</f>
        <v>Music Staff</v>
      </c>
      <c r="D27" s="152"/>
      <c r="E27" s="143">
        <f>'GL-Jan'!D133-'GL-Jan'!E133</f>
        <v>0</v>
      </c>
      <c r="F27" s="139"/>
      <c r="G27" s="151"/>
    </row>
    <row r="28" spans="1:7" ht="14.25">
      <c r="A28" s="78"/>
      <c r="B28" s="142">
        <f>'Chart of Accounts'!A23</f>
        <v>2006</v>
      </c>
      <c r="C28" s="142" t="str">
        <f>'Chart of Accounts'!B23</f>
        <v>Music Materials</v>
      </c>
      <c r="D28" s="152"/>
      <c r="E28" s="143">
        <f>'GL-Jan'!D142-'GL-Jan'!E142</f>
        <v>0</v>
      </c>
      <c r="F28" s="139"/>
      <c r="G28" s="151"/>
    </row>
    <row r="29" spans="1:7" ht="14.25">
      <c r="A29" s="78"/>
      <c r="B29" s="142">
        <f>'Chart of Accounts'!A24</f>
        <v>2007</v>
      </c>
      <c r="C29" s="142" t="str">
        <f>'Chart of Accounts'!B24</f>
        <v>Audio Visual Equipment</v>
      </c>
      <c r="D29" s="152"/>
      <c r="E29" s="143">
        <f>'GL-Jan'!D151-'GL-Jan'!E151</f>
        <v>0</v>
      </c>
      <c r="F29" s="139"/>
      <c r="G29" s="151"/>
    </row>
    <row r="30" spans="1:7" ht="14.25">
      <c r="A30" s="78"/>
      <c r="B30" s="142">
        <f>'Chart of Accounts'!A25</f>
        <v>2008</v>
      </c>
      <c r="C30" s="142" t="str">
        <f>'Chart of Accounts'!B25</f>
        <v>Christian Education Materials</v>
      </c>
      <c r="D30" s="152"/>
      <c r="E30" s="143">
        <f>'GL-Jan'!D160-'GL-Jan'!E160</f>
        <v>0</v>
      </c>
      <c r="F30" s="139"/>
      <c r="G30" s="151"/>
    </row>
    <row r="31" spans="1:7" ht="14.25">
      <c r="A31" s="78"/>
      <c r="B31" s="142">
        <f>'Chart of Accounts'!A26</f>
        <v>2009</v>
      </c>
      <c r="C31" s="142" t="str">
        <f>'Chart of Accounts'!B26</f>
        <v>Books</v>
      </c>
      <c r="D31" s="152"/>
      <c r="E31" s="143">
        <f>'GL-Jan'!D169-'GL-Jan'!E169</f>
        <v>0</v>
      </c>
      <c r="F31" s="139"/>
      <c r="G31" s="151"/>
    </row>
    <row r="32" spans="1:7" ht="14.25">
      <c r="A32" s="78"/>
      <c r="B32" s="142">
        <f>'Chart of Accounts'!A28</f>
        <v>2011</v>
      </c>
      <c r="C32" s="142" t="str">
        <f>'Chart of Accounts'!B28</f>
        <v>Office Supplies, stationary, postage, misc.</v>
      </c>
      <c r="D32" s="152"/>
      <c r="E32" s="143">
        <f>'GL-Jan'!D178-'GL-Jan'!E178</f>
        <v>0</v>
      </c>
      <c r="F32" s="139"/>
      <c r="G32" s="151"/>
    </row>
    <row r="33" spans="1:7" ht="14.25">
      <c r="A33" s="78"/>
      <c r="B33" s="142">
        <f>'Chart of Accounts'!A29</f>
        <v>2012</v>
      </c>
      <c r="C33" s="142" t="str">
        <f>'Chart of Accounts'!B29</f>
        <v>Computer costs and supplies</v>
      </c>
      <c r="D33" s="152"/>
      <c r="E33" s="143">
        <f>'GL-Jan'!D187-'GL-Jan'!E187</f>
        <v>0</v>
      </c>
      <c r="F33" s="139"/>
      <c r="G33" s="151"/>
    </row>
    <row r="34" spans="1:7" ht="14.25">
      <c r="A34" s="78"/>
      <c r="B34" s="142">
        <f>'Chart of Accounts'!A30</f>
        <v>2013</v>
      </c>
      <c r="C34" s="142" t="str">
        <f>'Chart of Accounts'!B30</f>
        <v>Unassigned</v>
      </c>
      <c r="D34" s="152"/>
      <c r="E34" s="143">
        <f>'GL-Jan'!D196-'GL-Jan'!E196</f>
        <v>0</v>
      </c>
      <c r="F34" s="139"/>
      <c r="G34" s="151"/>
    </row>
    <row r="35" spans="1:7" ht="14.25">
      <c r="A35" s="78"/>
      <c r="B35" s="142">
        <f>'Chart of Accounts'!A32</f>
        <v>2021</v>
      </c>
      <c r="C35" s="142" t="str">
        <f>'Chart of Accounts'!B32</f>
        <v>Janitorial Supplies and Services</v>
      </c>
      <c r="D35" s="152"/>
      <c r="E35" s="143">
        <f>'GL-Jan'!D205-'GL-Jan'!E205</f>
        <v>0</v>
      </c>
      <c r="F35" s="139"/>
      <c r="G35" s="151"/>
    </row>
    <row r="36" spans="1:7" ht="14.25">
      <c r="A36" s="78"/>
      <c r="B36" s="142">
        <f>'Chart of Accounts'!A33</f>
        <v>2022</v>
      </c>
      <c r="C36" s="142" t="str">
        <f>'Chart of Accounts'!B33</f>
        <v>Repair and Maintenance - (Non-Covenant)</v>
      </c>
      <c r="D36" s="152"/>
      <c r="E36" s="143">
        <f>'GL-Jan'!D214-'GL-Jan'!E214</f>
        <v>0</v>
      </c>
      <c r="F36" s="139"/>
      <c r="G36" s="151"/>
    </row>
    <row r="37" spans="1:7" ht="14.25">
      <c r="A37" s="78"/>
      <c r="B37" s="142">
        <f>'Chart of Accounts'!A34</f>
        <v>2023</v>
      </c>
      <c r="C37" s="142" t="str">
        <f>'Chart of Accounts'!B34</f>
        <v>Insurance - Liability</v>
      </c>
      <c r="D37" s="152"/>
      <c r="E37" s="143">
        <f>'GL-Jan'!D223-'GL-Jan'!E223</f>
        <v>0</v>
      </c>
      <c r="F37" s="139"/>
      <c r="G37" s="151"/>
    </row>
    <row r="38" spans="1:7" ht="14.25">
      <c r="A38" s="78"/>
      <c r="B38" s="142">
        <f>'Chart of Accounts'!A35</f>
        <v>2024</v>
      </c>
      <c r="C38" s="142" t="str">
        <f>'Chart of Accounts'!B35</f>
        <v>Use Agreement (Utilities &amp; Maint. Reserve)</v>
      </c>
      <c r="D38" s="152"/>
      <c r="E38" s="143">
        <f>'GL-Jan'!D232-'GL-Jan'!E232</f>
        <v>0</v>
      </c>
      <c r="F38" s="139"/>
      <c r="G38" s="151"/>
    </row>
    <row r="39" spans="1:7" ht="14.25">
      <c r="A39" s="78"/>
      <c r="B39" s="142">
        <f>'Chart of Accounts'!A36</f>
        <v>2025</v>
      </c>
      <c r="C39" s="142" t="str">
        <f>'Chart of Accounts'!B36</f>
        <v>Landscape</v>
      </c>
      <c r="D39" s="152"/>
      <c r="E39" s="143">
        <f>'GL-Jan'!D241-'GL-Jan'!E241</f>
        <v>0</v>
      </c>
      <c r="F39" s="139"/>
      <c r="G39" s="151"/>
    </row>
    <row r="40" spans="1:7" ht="14.25">
      <c r="A40" s="78"/>
      <c r="B40" s="142">
        <f>'Chart of Accounts'!A37</f>
        <v>2026</v>
      </c>
      <c r="C40" s="142" t="str">
        <f>'Chart of Accounts'!B37</f>
        <v>A/C Maintenance</v>
      </c>
      <c r="D40" s="152"/>
      <c r="E40" s="143">
        <f>'GL-Jan'!D250-'GL-Jan'!E250</f>
        <v>0</v>
      </c>
      <c r="F40" s="139"/>
      <c r="G40" s="151"/>
    </row>
    <row r="41" spans="1:7" ht="14.25">
      <c r="A41" s="78"/>
      <c r="B41" s="142">
        <f>'Chart of Accounts'!A38</f>
        <v>2027</v>
      </c>
      <c r="C41" s="142" t="str">
        <f>'Chart of Accounts'!B38</f>
        <v>PLayground</v>
      </c>
      <c r="D41" s="152"/>
      <c r="E41" s="143">
        <f>'GL-Jan'!D259-'GL-Jan'!E259</f>
        <v>0</v>
      </c>
      <c r="F41" s="139"/>
      <c r="G41" s="151"/>
    </row>
    <row r="42" spans="1:7" ht="14.25">
      <c r="A42" s="78"/>
      <c r="B42" s="142">
        <f>'Chart of Accounts'!A40</f>
        <v>2031</v>
      </c>
      <c r="C42" s="142" t="str">
        <f>'Chart of Accounts'!B40</f>
        <v>Food &amp; Entertainment</v>
      </c>
      <c r="D42" s="152"/>
      <c r="E42" s="143">
        <f>'GL-Jan'!D268-'GL-Jan'!E268</f>
        <v>0</v>
      </c>
      <c r="F42" s="139"/>
      <c r="G42" s="151"/>
    </row>
    <row r="43" spans="1:7" ht="14.25">
      <c r="A43" s="78"/>
      <c r="B43" s="142">
        <f>'Chart of Accounts'!A41</f>
        <v>2032</v>
      </c>
      <c r="C43" s="142" t="str">
        <f>'Chart of Accounts'!B41</f>
        <v>Soft Goods</v>
      </c>
      <c r="D43" s="152"/>
      <c r="E43" s="143">
        <f>'GL-Jan'!D277-'GL-Jan'!E277</f>
        <v>0</v>
      </c>
      <c r="F43" s="139"/>
      <c r="G43" s="151"/>
    </row>
    <row r="44" spans="1:7" ht="14.25">
      <c r="A44" s="78"/>
      <c r="B44" s="142">
        <f>'Chart of Accounts'!A43</f>
        <v>2041</v>
      </c>
      <c r="C44" s="142" t="str">
        <f>'Chart of Accounts'!B43</f>
        <v>Van Insurance</v>
      </c>
      <c r="D44" s="152"/>
      <c r="E44" s="143">
        <f>'GL-Jan'!D286-'GL-Jan'!E286</f>
        <v>0</v>
      </c>
      <c r="F44" s="139"/>
      <c r="G44" s="151"/>
    </row>
    <row r="45" spans="1:7" ht="14.25">
      <c r="A45" s="78"/>
      <c r="B45" s="142">
        <f>'Chart of Accounts'!A44</f>
        <v>2042</v>
      </c>
      <c r="C45" s="142" t="str">
        <f>'Chart of Accounts'!B44</f>
        <v>Van Maintenance</v>
      </c>
      <c r="D45" s="152"/>
      <c r="E45" s="143">
        <f>'GL-Jan'!D295-'GL-Jan'!E295</f>
        <v>0</v>
      </c>
      <c r="F45" s="139"/>
      <c r="G45" s="151"/>
    </row>
    <row r="46" spans="1:7" ht="14.25">
      <c r="A46" s="78"/>
      <c r="B46" s="142">
        <f>'Chart of Accounts'!A45</f>
        <v>2043</v>
      </c>
      <c r="C46" s="142" t="str">
        <f>'Chart of Accounts'!B45</f>
        <v>Van Gasoline</v>
      </c>
      <c r="D46" s="152"/>
      <c r="E46" s="143">
        <f>'GL-Jan'!D304-'GL-Jan'!E304</f>
        <v>0</v>
      </c>
      <c r="F46" s="139"/>
      <c r="G46" s="151"/>
    </row>
    <row r="47" spans="1:7" ht="14.25">
      <c r="A47" s="78"/>
      <c r="B47" s="142">
        <f>'Chart of Accounts'!A46</f>
        <v>2044</v>
      </c>
      <c r="C47" s="142" t="str">
        <f>'Chart of Accounts'!B46</f>
        <v xml:space="preserve">Purchase of Vans </v>
      </c>
      <c r="D47" s="152"/>
      <c r="E47" s="143">
        <f>'GL-Jan'!D313-'GL-Jan'!E313</f>
        <v>0</v>
      </c>
      <c r="F47" s="139"/>
      <c r="G47" s="151"/>
    </row>
    <row r="48" spans="1:7" ht="14.25">
      <c r="A48" s="78"/>
      <c r="B48" s="142">
        <f>'Chart of Accounts'!A48</f>
        <v>2051</v>
      </c>
      <c r="C48" s="142" t="str">
        <f>'Chart of Accounts'!B48</f>
        <v>Support of Missionaries</v>
      </c>
      <c r="D48" s="152"/>
      <c r="E48" s="143">
        <f>'GL-Jan'!D322-'GL-Jan'!E322</f>
        <v>0</v>
      </c>
      <c r="F48" s="139"/>
      <c r="G48" s="151"/>
    </row>
    <row r="49" spans="1:7" ht="14.25">
      <c r="A49" s="78"/>
      <c r="B49" s="142">
        <f>'Chart of Accounts'!A50</f>
        <v>2061</v>
      </c>
      <c r="C49" s="142" t="str">
        <f>'Chart of Accounts'!B50</f>
        <v>Miscellaneous</v>
      </c>
      <c r="D49" s="152"/>
      <c r="E49" s="143">
        <f>'GL-Jan'!D331-'GL-Jan'!E331</f>
        <v>0</v>
      </c>
      <c r="F49" s="139"/>
      <c r="G49" s="151"/>
    </row>
    <row r="50" spans="1:7" ht="14.25">
      <c r="A50" s="78"/>
      <c r="B50" s="142">
        <f>'Chart of Accounts'!A51</f>
        <v>2071</v>
      </c>
      <c r="C50" s="142" t="str">
        <f>'Chart of Accounts'!B51</f>
        <v>Unassigned</v>
      </c>
      <c r="D50" s="152"/>
      <c r="E50" s="143">
        <f>'GL-Jan'!D340-'GL-Jan'!E340</f>
        <v>0</v>
      </c>
      <c r="F50" s="139"/>
      <c r="G50" s="151"/>
    </row>
    <row r="51" spans="1:7" ht="15.75">
      <c r="A51" s="78"/>
      <c r="B51" s="144"/>
      <c r="C51" s="145" t="s">
        <v>9</v>
      </c>
      <c r="D51" s="146"/>
      <c r="E51" s="147"/>
      <c r="F51" s="144"/>
      <c r="G51" s="148">
        <f>SUM(E23:E50)</f>
        <v>0</v>
      </c>
    </row>
    <row r="52" spans="1:7" ht="18">
      <c r="A52" s="78"/>
      <c r="B52" s="139"/>
      <c r="C52" s="153"/>
      <c r="D52" s="154"/>
      <c r="E52" s="155"/>
      <c r="F52" s="139"/>
      <c r="G52" s="151"/>
    </row>
    <row r="53" spans="1:7" ht="15.75">
      <c r="A53" s="78"/>
      <c r="B53" s="156" t="s">
        <v>82</v>
      </c>
      <c r="C53" s="157"/>
      <c r="D53" s="158"/>
      <c r="E53" s="159"/>
      <c r="F53" s="157"/>
      <c r="G53" s="160">
        <f>G20-G51</f>
        <v>0</v>
      </c>
    </row>
    <row r="54" spans="1:7" ht="18">
      <c r="A54" s="78"/>
      <c r="B54" s="139"/>
      <c r="C54" s="161"/>
      <c r="D54" s="161"/>
      <c r="E54" s="162"/>
      <c r="F54" s="139"/>
      <c r="G54" s="151"/>
    </row>
    <row r="55" spans="1:7" ht="15.75">
      <c r="A55" s="78"/>
      <c r="B55" s="163" t="s">
        <v>26</v>
      </c>
      <c r="C55" s="163"/>
      <c r="D55" s="163"/>
      <c r="E55" s="164"/>
      <c r="F55" s="163"/>
      <c r="G55" s="165">
        <f>G8+G53</f>
        <v>0</v>
      </c>
    </row>
    <row r="56" spans="1:7" ht="18.75" thickBot="1">
      <c r="A56" s="133"/>
      <c r="B56" s="134"/>
      <c r="C56" s="135"/>
      <c r="D56" s="135"/>
      <c r="E56" s="136"/>
      <c r="F56" s="134"/>
      <c r="G56" s="137"/>
    </row>
    <row r="57" spans="1:7" ht="18.75" thickTop="1">
      <c r="C57" s="16"/>
      <c r="D57" s="16"/>
      <c r="E57" s="18"/>
    </row>
    <row r="58" spans="1:7" ht="18">
      <c r="C58" s="16"/>
      <c r="D58" s="16"/>
      <c r="E58" s="18"/>
    </row>
    <row r="59" spans="1:7" ht="18">
      <c r="C59" s="16"/>
      <c r="D59" s="16"/>
      <c r="E59" s="17"/>
    </row>
    <row r="60" spans="1:7" ht="18">
      <c r="C60" s="15"/>
      <c r="D60" s="16"/>
      <c r="E60" s="12"/>
    </row>
  </sheetData>
  <sheetProtection sheet="1"/>
  <mergeCells count="3">
    <mergeCell ref="A2:G2"/>
    <mergeCell ref="A3:G3"/>
    <mergeCell ref="A4:G4"/>
  </mergeCells>
  <phoneticPr fontId="9" type="noConversion"/>
  <pageMargins left="0.75" right="0.75" top="0.25" bottom="0.25" header="0.5" footer="0.5"/>
  <pageSetup scale="91"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G385"/>
  <sheetViews>
    <sheetView topLeftCell="A19" zoomScaleNormal="100" workbookViewId="0">
      <selection activeCell="E14" sqref="E14"/>
    </sheetView>
  </sheetViews>
  <sheetFormatPr defaultRowHeight="12.75"/>
  <cols>
    <col min="1" max="1" width="8.140625" bestFit="1" customWidth="1"/>
    <col min="2" max="2" width="32.140625" customWidth="1"/>
    <col min="3" max="3" width="9" style="1" customWidth="1"/>
    <col min="4" max="5" width="15.7109375" customWidth="1"/>
    <col min="6" max="6" width="14.28515625" customWidth="1"/>
    <col min="7" max="7" width="6" style="2" customWidth="1"/>
  </cols>
  <sheetData>
    <row r="1" spans="1:6" ht="23.25">
      <c r="A1" s="317" t="str">
        <f>'Chart of Accounts'!A1:B1</f>
        <v>Name</v>
      </c>
      <c r="B1" s="318"/>
      <c r="C1" s="318"/>
      <c r="D1" s="318"/>
      <c r="E1" s="318"/>
      <c r="F1" s="319"/>
    </row>
    <row r="2" spans="1:6" ht="18">
      <c r="A2" s="320" t="s">
        <v>1</v>
      </c>
      <c r="B2" s="321"/>
      <c r="C2" s="321"/>
      <c r="D2" s="321"/>
      <c r="E2" s="321"/>
      <c r="F2" s="322"/>
    </row>
    <row r="3" spans="1:6" ht="18">
      <c r="A3" s="323" t="s">
        <v>45</v>
      </c>
      <c r="B3" s="324"/>
      <c r="C3" s="324"/>
      <c r="D3" s="324"/>
      <c r="E3" s="324"/>
      <c r="F3" s="325"/>
    </row>
    <row r="4" spans="1:6" ht="18.75" thickBot="1">
      <c r="A4" s="323"/>
      <c r="B4" s="324"/>
      <c r="C4" s="324"/>
      <c r="D4" s="324"/>
      <c r="E4" s="324"/>
      <c r="F4" s="325"/>
    </row>
    <row r="5" spans="1:6" ht="15.75">
      <c r="A5" s="81"/>
      <c r="B5" s="82"/>
      <c r="C5" s="83"/>
      <c r="D5" s="326"/>
      <c r="E5" s="326"/>
      <c r="F5" s="84"/>
    </row>
    <row r="6" spans="1:6" ht="38.25">
      <c r="A6" s="123" t="s">
        <v>81</v>
      </c>
      <c r="B6" s="25" t="s">
        <v>2</v>
      </c>
      <c r="C6" s="25" t="s">
        <v>6</v>
      </c>
      <c r="D6" s="25" t="s">
        <v>3</v>
      </c>
      <c r="E6" s="25" t="s">
        <v>4</v>
      </c>
      <c r="F6" s="25" t="s">
        <v>5</v>
      </c>
    </row>
    <row r="7" spans="1:6" ht="16.5" thickBot="1">
      <c r="A7" s="85"/>
      <c r="B7" s="19"/>
      <c r="C7" s="14"/>
      <c r="D7" s="9" t="s">
        <v>18</v>
      </c>
      <c r="E7" s="9" t="s">
        <v>19</v>
      </c>
      <c r="F7" s="29"/>
    </row>
    <row r="8" spans="1:6" ht="17.25" thickTop="1" thickBot="1">
      <c r="A8" s="25"/>
      <c r="B8" s="19"/>
      <c r="C8" s="14"/>
      <c r="D8" s="9"/>
      <c r="E8" s="10"/>
      <c r="F8" s="119"/>
    </row>
    <row r="9" spans="1:6" ht="16.5" thickTop="1">
      <c r="A9" s="100">
        <f>'Chart of Accounts'!A6</f>
        <v>1001</v>
      </c>
      <c r="B9" s="99" t="str">
        <f>'Chart of Accounts'!B6</f>
        <v>Offering / Tithe</v>
      </c>
      <c r="C9" s="14"/>
      <c r="D9" s="316"/>
      <c r="E9" s="316"/>
      <c r="F9" s="26"/>
    </row>
    <row r="10" spans="1:6">
      <c r="A10" s="30"/>
      <c r="B10" s="86" t="s">
        <v>14</v>
      </c>
      <c r="C10" s="27"/>
      <c r="D10" s="28"/>
      <c r="E10" s="28"/>
      <c r="F10" s="31">
        <f>'GL-Jan'!F346</f>
        <v>0</v>
      </c>
    </row>
    <row r="11" spans="1:6">
      <c r="A11" s="197"/>
      <c r="B11" s="198"/>
      <c r="C11" s="199"/>
      <c r="D11" s="200"/>
      <c r="E11" s="201"/>
      <c r="F11" s="167">
        <f>E11-D11+F10</f>
        <v>0</v>
      </c>
    </row>
    <row r="12" spans="1:6">
      <c r="A12" s="197"/>
      <c r="B12" s="198"/>
      <c r="C12" s="199"/>
      <c r="D12" s="200"/>
      <c r="E12" s="201"/>
      <c r="F12" s="167">
        <f>E12-D12+F11</f>
        <v>0</v>
      </c>
    </row>
    <row r="13" spans="1:6">
      <c r="A13" s="197"/>
      <c r="B13" s="198"/>
      <c r="C13" s="199"/>
      <c r="D13" s="200"/>
      <c r="E13" s="201"/>
      <c r="F13" s="167">
        <f>E13-D13+F12</f>
        <v>0</v>
      </c>
    </row>
    <row r="14" spans="1:6">
      <c r="A14" s="197"/>
      <c r="B14" s="202"/>
      <c r="C14" s="199"/>
      <c r="D14" s="200"/>
      <c r="E14" s="201"/>
      <c r="F14" s="167">
        <f>E14-D14+F13</f>
        <v>0</v>
      </c>
    </row>
    <row r="15" spans="1:6">
      <c r="A15" s="197"/>
      <c r="B15" s="203"/>
      <c r="C15" s="199"/>
      <c r="D15" s="200"/>
      <c r="E15" s="201"/>
      <c r="F15" s="167">
        <f>E15-D15+F14</f>
        <v>0</v>
      </c>
    </row>
    <row r="16" spans="1:6" ht="14.25">
      <c r="A16" s="35"/>
      <c r="B16" s="36" t="s">
        <v>15</v>
      </c>
      <c r="C16" s="37"/>
      <c r="D16" s="168">
        <f>SUM(D11:D15)</f>
        <v>0</v>
      </c>
      <c r="E16" s="169">
        <f>SUM(E11:E15)</f>
        <v>0</v>
      </c>
      <c r="F16" s="170"/>
    </row>
    <row r="17" spans="1:6">
      <c r="A17" s="87"/>
      <c r="B17" s="34"/>
      <c r="C17" s="8"/>
      <c r="D17" s="171"/>
      <c r="E17" s="172"/>
      <c r="F17" s="172"/>
    </row>
    <row r="18" spans="1:6">
      <c r="A18" s="87"/>
      <c r="B18" s="34"/>
      <c r="C18" s="8"/>
      <c r="D18" s="171"/>
      <c r="E18" s="172"/>
      <c r="F18" s="172"/>
    </row>
    <row r="19" spans="1:6" ht="18" customHeight="1">
      <c r="A19" s="105">
        <f>'Chart of Accounts'!A7</f>
        <v>1002</v>
      </c>
      <c r="B19" s="105" t="str">
        <f>'Chart of Accounts'!B7</f>
        <v>ABC Missions Support</v>
      </c>
      <c r="C19" s="8"/>
      <c r="D19" s="173"/>
      <c r="E19" s="174"/>
      <c r="F19" s="175"/>
    </row>
    <row r="20" spans="1:6" ht="18" customHeight="1">
      <c r="A20" s="106"/>
      <c r="B20" s="86" t="s">
        <v>14</v>
      </c>
      <c r="C20" s="27"/>
      <c r="D20" s="176"/>
      <c r="E20" s="177"/>
      <c r="F20" s="178">
        <f>F15</f>
        <v>0</v>
      </c>
    </row>
    <row r="21" spans="1:6">
      <c r="A21" s="197"/>
      <c r="B21" s="203"/>
      <c r="C21" s="199"/>
      <c r="D21" s="200"/>
      <c r="E21" s="201"/>
      <c r="F21" s="167">
        <f>E21-D21+F20</f>
        <v>0</v>
      </c>
    </row>
    <row r="22" spans="1:6">
      <c r="A22" s="197"/>
      <c r="B22" s="203"/>
      <c r="C22" s="199"/>
      <c r="D22" s="200"/>
      <c r="E22" s="201"/>
      <c r="F22" s="167">
        <f>E22-D22+F21</f>
        <v>0</v>
      </c>
    </row>
    <row r="23" spans="1:6">
      <c r="A23" s="197"/>
      <c r="B23" s="203"/>
      <c r="C23" s="199"/>
      <c r="D23" s="200"/>
      <c r="E23" s="201"/>
      <c r="F23" s="167">
        <f>E23-D23+F22</f>
        <v>0</v>
      </c>
    </row>
    <row r="24" spans="1:6">
      <c r="A24" s="197"/>
      <c r="B24" s="203"/>
      <c r="C24" s="199"/>
      <c r="D24" s="200"/>
      <c r="E24" s="201"/>
      <c r="F24" s="167">
        <f>E24-D24+F23</f>
        <v>0</v>
      </c>
    </row>
    <row r="25" spans="1:6">
      <c r="A25" s="107"/>
      <c r="B25" s="36" t="s">
        <v>15</v>
      </c>
      <c r="C25" s="37"/>
      <c r="D25" s="168">
        <f>SUM(D21:D24)</f>
        <v>0</v>
      </c>
      <c r="E25" s="169">
        <f>SUM(E21:E24)</f>
        <v>0</v>
      </c>
      <c r="F25" s="167"/>
    </row>
    <row r="26" spans="1:6" ht="15.75">
      <c r="A26" s="87"/>
      <c r="B26" s="38"/>
      <c r="C26" s="8"/>
      <c r="D26" s="171"/>
      <c r="E26" s="172"/>
      <c r="F26" s="175"/>
    </row>
    <row r="27" spans="1:6" ht="15.75">
      <c r="A27" s="87"/>
      <c r="B27" s="38"/>
      <c r="C27" s="8"/>
      <c r="D27" s="171"/>
      <c r="E27" s="172"/>
      <c r="F27" s="175"/>
    </row>
    <row r="28" spans="1:6" ht="18" customHeight="1">
      <c r="A28" s="105">
        <f>'Chart of Accounts'!A8</f>
        <v>1003</v>
      </c>
      <c r="B28" s="105" t="str">
        <f>'Chart of Accounts'!B8</f>
        <v>XYZ Missions Support</v>
      </c>
      <c r="C28" s="8"/>
      <c r="D28" s="173"/>
      <c r="E28" s="174"/>
      <c r="F28" s="175"/>
    </row>
    <row r="29" spans="1:6" ht="18" customHeight="1">
      <c r="A29" s="106"/>
      <c r="B29" s="86" t="s">
        <v>14</v>
      </c>
      <c r="C29" s="27"/>
      <c r="D29" s="176"/>
      <c r="E29" s="177"/>
      <c r="F29" s="178">
        <f>F24</f>
        <v>0</v>
      </c>
    </row>
    <row r="30" spans="1:6">
      <c r="A30" s="197"/>
      <c r="B30" s="203"/>
      <c r="C30" s="199"/>
      <c r="D30" s="200"/>
      <c r="E30" s="201"/>
      <c r="F30" s="167">
        <f>E30-D30+F29</f>
        <v>0</v>
      </c>
    </row>
    <row r="31" spans="1:6">
      <c r="A31" s="197"/>
      <c r="B31" s="203"/>
      <c r="C31" s="199"/>
      <c r="D31" s="200"/>
      <c r="E31" s="201"/>
      <c r="F31" s="167">
        <f>E31-D31+F30</f>
        <v>0</v>
      </c>
    </row>
    <row r="32" spans="1:6">
      <c r="A32" s="197"/>
      <c r="B32" s="203"/>
      <c r="C32" s="199"/>
      <c r="D32" s="200"/>
      <c r="E32" s="201"/>
      <c r="F32" s="167">
        <f>E32-D32+F31</f>
        <v>0</v>
      </c>
    </row>
    <row r="33" spans="1:7">
      <c r="A33" s="197"/>
      <c r="B33" s="203"/>
      <c r="C33" s="199"/>
      <c r="D33" s="200"/>
      <c r="E33" s="201"/>
      <c r="F33" s="167">
        <f>E33-D33+F32</f>
        <v>0</v>
      </c>
    </row>
    <row r="34" spans="1:7">
      <c r="A34" s="107"/>
      <c r="B34" s="36" t="s">
        <v>15</v>
      </c>
      <c r="C34" s="37"/>
      <c r="D34" s="168">
        <f>SUM(D30:D33)</f>
        <v>0</v>
      </c>
      <c r="E34" s="169">
        <f>SUM(E30:E33)</f>
        <v>0</v>
      </c>
      <c r="F34" s="167"/>
    </row>
    <row r="35" spans="1:7" s="1" customFormat="1" ht="15.75">
      <c r="A35" s="87"/>
      <c r="B35" s="38"/>
      <c r="C35" s="8"/>
      <c r="D35" s="171"/>
      <c r="E35" s="172"/>
      <c r="F35" s="172"/>
      <c r="G35" s="4"/>
    </row>
    <row r="36" spans="1:7" s="1" customFormat="1" ht="15.75">
      <c r="A36" s="87"/>
      <c r="B36" s="38"/>
      <c r="C36" s="8"/>
      <c r="D36" s="171"/>
      <c r="E36" s="172"/>
      <c r="F36" s="172"/>
      <c r="G36" s="4"/>
    </row>
    <row r="37" spans="1:7" ht="18" customHeight="1">
      <c r="A37" s="105">
        <f>'Chart of Accounts'!A9</f>
        <v>1004</v>
      </c>
      <c r="B37" s="105" t="str">
        <f>'Chart of Accounts'!B9</f>
        <v>TLC  Support</v>
      </c>
      <c r="C37" s="8"/>
      <c r="D37" s="173"/>
      <c r="E37" s="174"/>
      <c r="F37" s="175"/>
    </row>
    <row r="38" spans="1:7" ht="14.25">
      <c r="A38" s="108"/>
      <c r="B38" s="86" t="s">
        <v>14</v>
      </c>
      <c r="C38" s="27"/>
      <c r="D38" s="176"/>
      <c r="E38" s="177"/>
      <c r="F38" s="178">
        <f>F33</f>
        <v>0</v>
      </c>
    </row>
    <row r="39" spans="1:7">
      <c r="A39" s="197"/>
      <c r="B39" s="203"/>
      <c r="C39" s="199"/>
      <c r="D39" s="200"/>
      <c r="E39" s="201"/>
      <c r="F39" s="167">
        <f>E39-D39+F38</f>
        <v>0</v>
      </c>
    </row>
    <row r="40" spans="1:7">
      <c r="A40" s="197"/>
      <c r="B40" s="203"/>
      <c r="C40" s="199"/>
      <c r="D40" s="200"/>
      <c r="E40" s="201"/>
      <c r="F40" s="167">
        <f>E40-D40+F39</f>
        <v>0</v>
      </c>
    </row>
    <row r="41" spans="1:7">
      <c r="A41" s="197"/>
      <c r="B41" s="203"/>
      <c r="C41" s="199"/>
      <c r="D41" s="200"/>
      <c r="E41" s="201"/>
      <c r="F41" s="167">
        <f>E41-D41+F40</f>
        <v>0</v>
      </c>
    </row>
    <row r="42" spans="1:7">
      <c r="A42" s="197"/>
      <c r="B42" s="203"/>
      <c r="C42" s="199"/>
      <c r="D42" s="200"/>
      <c r="E42" s="201"/>
      <c r="F42" s="167">
        <f>E42-D42+F41</f>
        <v>0</v>
      </c>
    </row>
    <row r="43" spans="1:7">
      <c r="A43" s="107"/>
      <c r="B43" s="36" t="s">
        <v>15</v>
      </c>
      <c r="C43" s="37"/>
      <c r="D43" s="168">
        <f>SUM(D39:D42)</f>
        <v>0</v>
      </c>
      <c r="E43" s="169">
        <f>SUM(E39:E42)</f>
        <v>0</v>
      </c>
      <c r="F43" s="167"/>
    </row>
    <row r="44" spans="1:7" s="1" customFormat="1" ht="15.75">
      <c r="A44" s="87"/>
      <c r="B44" s="38"/>
      <c r="C44" s="8"/>
      <c r="D44" s="171"/>
      <c r="E44" s="172"/>
      <c r="F44" s="172"/>
      <c r="G44" s="4"/>
    </row>
    <row r="45" spans="1:7" s="1" customFormat="1" ht="15.75">
      <c r="A45" s="87"/>
      <c r="B45" s="38"/>
      <c r="C45" s="8"/>
      <c r="D45" s="171"/>
      <c r="E45" s="172"/>
      <c r="F45" s="172"/>
      <c r="G45" s="4"/>
    </row>
    <row r="46" spans="1:7" ht="18" customHeight="1">
      <c r="A46" s="105">
        <f>'Chart of Accounts'!A10</f>
        <v>1005</v>
      </c>
      <c r="B46" s="105" t="str">
        <f>'Chart of Accounts'!B10</f>
        <v>MMM Support</v>
      </c>
      <c r="C46" s="8"/>
      <c r="D46" s="171"/>
      <c r="E46" s="172"/>
      <c r="F46" s="175"/>
    </row>
    <row r="47" spans="1:7" ht="18" customHeight="1">
      <c r="A47" s="106"/>
      <c r="B47" s="86" t="s">
        <v>14</v>
      </c>
      <c r="C47" s="27"/>
      <c r="D47" s="176"/>
      <c r="E47" s="177"/>
      <c r="F47" s="178">
        <f>F42</f>
        <v>0</v>
      </c>
    </row>
    <row r="48" spans="1:7" ht="12.75" customHeight="1">
      <c r="A48" s="197"/>
      <c r="B48" s="203"/>
      <c r="C48" s="199"/>
      <c r="D48" s="200"/>
      <c r="E48" s="204"/>
      <c r="F48" s="167">
        <f>E48-D48+F47</f>
        <v>0</v>
      </c>
    </row>
    <row r="49" spans="1:7" ht="12.75" customHeight="1">
      <c r="A49" s="197"/>
      <c r="B49" s="203"/>
      <c r="C49" s="199"/>
      <c r="D49" s="200"/>
      <c r="E49" s="204"/>
      <c r="F49" s="167">
        <f>E49-D49+F48</f>
        <v>0</v>
      </c>
    </row>
    <row r="50" spans="1:7" ht="12.75" customHeight="1">
      <c r="A50" s="197"/>
      <c r="B50" s="203"/>
      <c r="C50" s="199"/>
      <c r="D50" s="200"/>
      <c r="E50" s="201"/>
      <c r="F50" s="167">
        <f>E50-D50+F49</f>
        <v>0</v>
      </c>
    </row>
    <row r="51" spans="1:7">
      <c r="A51" s="197"/>
      <c r="B51" s="203"/>
      <c r="C51" s="199"/>
      <c r="D51" s="200"/>
      <c r="E51" s="201"/>
      <c r="F51" s="167">
        <f>E51-D51+F50</f>
        <v>0</v>
      </c>
    </row>
    <row r="52" spans="1:7">
      <c r="A52" s="92"/>
      <c r="B52" s="36" t="s">
        <v>15</v>
      </c>
      <c r="C52" s="37"/>
      <c r="D52" s="168">
        <f>SUM(D48:D51)</f>
        <v>0</v>
      </c>
      <c r="E52" s="169">
        <f>SUM(E48:E51)</f>
        <v>0</v>
      </c>
      <c r="F52" s="167"/>
    </row>
    <row r="53" spans="1:7" s="1" customFormat="1" ht="15.75">
      <c r="A53" s="87"/>
      <c r="B53" s="38"/>
      <c r="C53" s="8"/>
      <c r="D53" s="171"/>
      <c r="E53" s="172"/>
      <c r="F53" s="172"/>
      <c r="G53" s="4"/>
    </row>
    <row r="54" spans="1:7" s="1" customFormat="1" ht="15.75">
      <c r="A54" s="87"/>
      <c r="B54" s="38"/>
      <c r="C54" s="8"/>
      <c r="D54" s="171"/>
      <c r="E54" s="172"/>
      <c r="F54" s="172"/>
      <c r="G54" s="4"/>
    </row>
    <row r="55" spans="1:7" ht="18" customHeight="1">
      <c r="A55" s="105">
        <f>'Chart of Accounts'!A11</f>
        <v>1006</v>
      </c>
      <c r="B55" s="105" t="str">
        <f>'Chart of Accounts'!B11</f>
        <v>Fundraising</v>
      </c>
      <c r="C55" s="8"/>
      <c r="D55" s="171"/>
      <c r="E55" s="172"/>
      <c r="F55" s="175"/>
    </row>
    <row r="56" spans="1:7" ht="18" customHeight="1">
      <c r="A56" s="106"/>
      <c r="B56" s="86" t="s">
        <v>14</v>
      </c>
      <c r="C56" s="27"/>
      <c r="D56" s="176"/>
      <c r="E56" s="177"/>
      <c r="F56" s="178">
        <f>F51</f>
        <v>0</v>
      </c>
    </row>
    <row r="57" spans="1:7" ht="12.75" customHeight="1">
      <c r="A57" s="197"/>
      <c r="B57" s="203"/>
      <c r="C57" s="199"/>
      <c r="D57" s="200"/>
      <c r="E57" s="204"/>
      <c r="F57" s="167">
        <f>E57-D57+F56</f>
        <v>0</v>
      </c>
    </row>
    <row r="58" spans="1:7" ht="12.75" customHeight="1">
      <c r="A58" s="197"/>
      <c r="B58" s="203"/>
      <c r="C58" s="199"/>
      <c r="D58" s="200"/>
      <c r="E58" s="204"/>
      <c r="F58" s="167">
        <f>E58-D58+F57</f>
        <v>0</v>
      </c>
    </row>
    <row r="59" spans="1:7">
      <c r="A59" s="197"/>
      <c r="B59" s="203"/>
      <c r="C59" s="199"/>
      <c r="D59" s="200"/>
      <c r="E59" s="201"/>
      <c r="F59" s="167">
        <f>E59-D59+F58</f>
        <v>0</v>
      </c>
    </row>
    <row r="60" spans="1:7">
      <c r="A60" s="197"/>
      <c r="B60" s="203"/>
      <c r="C60" s="199"/>
      <c r="D60" s="200"/>
      <c r="E60" s="201"/>
      <c r="F60" s="167">
        <f>E60-D60+F59</f>
        <v>0</v>
      </c>
    </row>
    <row r="61" spans="1:7">
      <c r="A61" s="107"/>
      <c r="B61" s="36" t="s">
        <v>15</v>
      </c>
      <c r="C61" s="37"/>
      <c r="D61" s="168">
        <f>SUM(D57:D60)</f>
        <v>0</v>
      </c>
      <c r="E61" s="169">
        <f>SUM(E57:E60)</f>
        <v>0</v>
      </c>
      <c r="F61" s="167"/>
    </row>
    <row r="62" spans="1:7" s="1" customFormat="1" ht="15.75">
      <c r="A62" s="87"/>
      <c r="B62" s="38"/>
      <c r="C62" s="8"/>
      <c r="D62" s="171"/>
      <c r="E62" s="172"/>
      <c r="F62" s="172"/>
      <c r="G62" s="4"/>
    </row>
    <row r="63" spans="1:7" s="1" customFormat="1" ht="15.75">
      <c r="A63" s="87"/>
      <c r="B63" s="38"/>
      <c r="C63" s="8"/>
      <c r="D63" s="171"/>
      <c r="E63" s="172"/>
      <c r="F63" s="172"/>
      <c r="G63" s="4"/>
    </row>
    <row r="64" spans="1:7" ht="18" customHeight="1">
      <c r="A64" s="105">
        <f>'Chart of Accounts'!A12</f>
        <v>1007</v>
      </c>
      <c r="B64" s="105" t="str">
        <f>'Chart of Accounts'!B12</f>
        <v>Additional Support</v>
      </c>
      <c r="C64" s="8"/>
      <c r="D64" s="171"/>
      <c r="E64" s="172"/>
      <c r="F64" s="175"/>
    </row>
    <row r="65" spans="1:7" s="1" customFormat="1" ht="18" customHeight="1">
      <c r="A65" s="106"/>
      <c r="B65" s="86" t="s">
        <v>14</v>
      </c>
      <c r="C65" s="27"/>
      <c r="D65" s="176"/>
      <c r="E65" s="177"/>
      <c r="F65" s="178">
        <f>F60</f>
        <v>0</v>
      </c>
      <c r="G65" s="4"/>
    </row>
    <row r="66" spans="1:7" s="1" customFormat="1" ht="12.75" customHeight="1">
      <c r="A66" s="197"/>
      <c r="B66" s="203"/>
      <c r="C66" s="199"/>
      <c r="D66" s="200"/>
      <c r="E66" s="204"/>
      <c r="F66" s="167">
        <f>E66-D66+F65</f>
        <v>0</v>
      </c>
      <c r="G66" s="4"/>
    </row>
    <row r="67" spans="1:7" s="1" customFormat="1" ht="12.75" customHeight="1">
      <c r="A67" s="197"/>
      <c r="B67" s="203"/>
      <c r="C67" s="199"/>
      <c r="D67" s="200"/>
      <c r="E67" s="204"/>
      <c r="F67" s="167">
        <f>E67-D67+F66</f>
        <v>0</v>
      </c>
      <c r="G67" s="4"/>
    </row>
    <row r="68" spans="1:7">
      <c r="A68" s="197"/>
      <c r="B68" s="203"/>
      <c r="C68" s="199"/>
      <c r="D68" s="200"/>
      <c r="E68" s="201"/>
      <c r="F68" s="167">
        <f>E68-D68+F67</f>
        <v>0</v>
      </c>
    </row>
    <row r="69" spans="1:7">
      <c r="A69" s="197"/>
      <c r="B69" s="203"/>
      <c r="C69" s="199"/>
      <c r="D69" s="200"/>
      <c r="E69" s="201"/>
      <c r="F69" s="167">
        <f>E69-D69+F68</f>
        <v>0</v>
      </c>
    </row>
    <row r="70" spans="1:7">
      <c r="A70" s="107"/>
      <c r="B70" s="36" t="s">
        <v>15</v>
      </c>
      <c r="C70" s="37"/>
      <c r="D70" s="168">
        <f>SUM(D66:D69)</f>
        <v>0</v>
      </c>
      <c r="E70" s="169">
        <f>SUM(E66:E69)</f>
        <v>0</v>
      </c>
      <c r="F70" s="167"/>
    </row>
    <row r="71" spans="1:7" s="1" customFormat="1" ht="15.75">
      <c r="A71" s="87"/>
      <c r="B71" s="38"/>
      <c r="C71" s="32"/>
      <c r="D71" s="171"/>
      <c r="E71" s="172"/>
      <c r="F71" s="172"/>
      <c r="G71" s="4"/>
    </row>
    <row r="72" spans="1:7" s="1" customFormat="1" ht="15.75">
      <c r="A72" s="87"/>
      <c r="B72" s="38"/>
      <c r="C72" s="32"/>
      <c r="D72" s="171"/>
      <c r="E72" s="172"/>
      <c r="F72" s="172"/>
      <c r="G72" s="4"/>
    </row>
    <row r="73" spans="1:7" ht="18" customHeight="1">
      <c r="A73" s="105">
        <f>'Chart of Accounts'!A13</f>
        <v>1008</v>
      </c>
      <c r="B73" s="105" t="str">
        <f>'Chart of Accounts'!B13</f>
        <v>Designated Gifts for Vans</v>
      </c>
      <c r="C73" s="8"/>
      <c r="D73" s="171"/>
      <c r="E73" s="172"/>
      <c r="F73" s="175"/>
    </row>
    <row r="74" spans="1:7" s="1" customFormat="1" ht="18" customHeight="1">
      <c r="A74" s="106"/>
      <c r="B74" s="86" t="s">
        <v>14</v>
      </c>
      <c r="C74" s="27"/>
      <c r="D74" s="176"/>
      <c r="E74" s="177"/>
      <c r="F74" s="178">
        <f>F69</f>
        <v>0</v>
      </c>
      <c r="G74" s="4"/>
    </row>
    <row r="75" spans="1:7" s="1" customFormat="1" ht="12.75" customHeight="1">
      <c r="A75" s="197"/>
      <c r="B75" s="203"/>
      <c r="C75" s="199"/>
      <c r="D75" s="200"/>
      <c r="E75" s="204"/>
      <c r="F75" s="167">
        <f>E75-D75+F74</f>
        <v>0</v>
      </c>
      <c r="G75" s="4"/>
    </row>
    <row r="76" spans="1:7" s="1" customFormat="1" ht="12.75" customHeight="1">
      <c r="A76" s="197"/>
      <c r="B76" s="203"/>
      <c r="C76" s="199"/>
      <c r="D76" s="200"/>
      <c r="E76" s="204"/>
      <c r="F76" s="167">
        <f>E76-D76+F75</f>
        <v>0</v>
      </c>
      <c r="G76" s="4"/>
    </row>
    <row r="77" spans="1:7">
      <c r="A77" s="197"/>
      <c r="B77" s="203"/>
      <c r="C77" s="199"/>
      <c r="D77" s="200"/>
      <c r="E77" s="201"/>
      <c r="F77" s="167">
        <f>E77-D77+F76</f>
        <v>0</v>
      </c>
    </row>
    <row r="78" spans="1:7">
      <c r="A78" s="197"/>
      <c r="B78" s="203"/>
      <c r="C78" s="199"/>
      <c r="D78" s="200"/>
      <c r="E78" s="201"/>
      <c r="F78" s="167">
        <f>E78-D78+F77</f>
        <v>0</v>
      </c>
    </row>
    <row r="79" spans="1:7">
      <c r="A79" s="107"/>
      <c r="B79" s="36" t="s">
        <v>15</v>
      </c>
      <c r="C79" s="37"/>
      <c r="D79" s="168">
        <f>SUM(D75:D78)</f>
        <v>0</v>
      </c>
      <c r="E79" s="169">
        <f>SUM(E75:E78)</f>
        <v>0</v>
      </c>
      <c r="F79" s="167"/>
    </row>
    <row r="80" spans="1:7" s="1" customFormat="1" ht="15.75">
      <c r="A80" s="87"/>
      <c r="B80" s="38"/>
      <c r="C80" s="32"/>
      <c r="D80" s="171"/>
      <c r="E80" s="172"/>
      <c r="F80" s="172"/>
      <c r="G80" s="4"/>
    </row>
    <row r="81" spans="1:7" s="1" customFormat="1" ht="15.75">
      <c r="A81" s="102"/>
      <c r="B81" s="38"/>
      <c r="C81" s="32"/>
      <c r="D81" s="171"/>
      <c r="E81" s="172"/>
      <c r="F81" s="172"/>
      <c r="G81" s="4"/>
    </row>
    <row r="82" spans="1:7" s="1" customFormat="1" ht="15.75">
      <c r="A82" s="105">
        <f>'Chart of Accounts'!A14</f>
        <v>1009</v>
      </c>
      <c r="B82" s="105" t="str">
        <f>'Chart of Accounts'!B14</f>
        <v>Unassigned</v>
      </c>
      <c r="C82" s="8"/>
      <c r="D82" s="171"/>
      <c r="E82" s="172"/>
      <c r="F82" s="175"/>
      <c r="G82" s="4"/>
    </row>
    <row r="83" spans="1:7" s="1" customFormat="1">
      <c r="A83" s="106"/>
      <c r="B83" s="86" t="s">
        <v>14</v>
      </c>
      <c r="C83" s="27"/>
      <c r="D83" s="176"/>
      <c r="E83" s="177"/>
      <c r="F83" s="178">
        <f>F78</f>
        <v>0</v>
      </c>
      <c r="G83" s="4"/>
    </row>
    <row r="84" spans="1:7" s="1" customFormat="1" ht="12.75" customHeight="1">
      <c r="A84" s="197"/>
      <c r="B84" s="203"/>
      <c r="C84" s="199"/>
      <c r="D84" s="200"/>
      <c r="E84" s="204"/>
      <c r="F84" s="167">
        <f>E84-D84+F83</f>
        <v>0</v>
      </c>
      <c r="G84" s="4"/>
    </row>
    <row r="85" spans="1:7" s="1" customFormat="1" ht="12.75" customHeight="1">
      <c r="A85" s="197"/>
      <c r="B85" s="203"/>
      <c r="C85" s="199"/>
      <c r="D85" s="200"/>
      <c r="E85" s="204"/>
      <c r="F85" s="167">
        <f>E85-D85+F84</f>
        <v>0</v>
      </c>
      <c r="G85" s="4"/>
    </row>
    <row r="86" spans="1:7" s="1" customFormat="1">
      <c r="A86" s="197"/>
      <c r="B86" s="203"/>
      <c r="C86" s="199"/>
      <c r="D86" s="200"/>
      <c r="E86" s="201"/>
      <c r="F86" s="167">
        <f>E86-D86+F85</f>
        <v>0</v>
      </c>
      <c r="G86" s="4"/>
    </row>
    <row r="87" spans="1:7" s="1" customFormat="1">
      <c r="A87" s="197"/>
      <c r="B87" s="203"/>
      <c r="C87" s="199"/>
      <c r="D87" s="200"/>
      <c r="E87" s="201"/>
      <c r="F87" s="167">
        <f>E87-D87+F86</f>
        <v>0</v>
      </c>
      <c r="G87" s="4"/>
    </row>
    <row r="88" spans="1:7" s="1" customFormat="1">
      <c r="A88" s="45"/>
      <c r="B88" s="36" t="s">
        <v>15</v>
      </c>
      <c r="C88" s="37"/>
      <c r="D88" s="168">
        <f>SUM(D84:D87)</f>
        <v>0</v>
      </c>
      <c r="E88" s="169">
        <f>SUM(E84:E87)</f>
        <v>0</v>
      </c>
      <c r="F88" s="167"/>
      <c r="G88" s="4"/>
    </row>
    <row r="89" spans="1:7" s="1" customFormat="1" ht="15.75">
      <c r="A89" s="87"/>
      <c r="B89" s="38"/>
      <c r="C89" s="32"/>
      <c r="D89" s="171"/>
      <c r="E89" s="172"/>
      <c r="F89" s="172"/>
      <c r="G89" s="4"/>
    </row>
    <row r="90" spans="1:7" s="1" customFormat="1" ht="15.75">
      <c r="A90" s="87"/>
      <c r="B90" s="38"/>
      <c r="C90" s="32"/>
      <c r="D90" s="171"/>
      <c r="E90" s="172"/>
      <c r="F90" s="172"/>
      <c r="G90" s="4"/>
    </row>
    <row r="91" spans="1:7" s="1" customFormat="1" ht="15.75">
      <c r="A91" s="104">
        <f>'Chart of Accounts'!A18</f>
        <v>2001</v>
      </c>
      <c r="B91" s="104" t="str">
        <f>'Chart of Accounts'!B18</f>
        <v>Pastor Salary</v>
      </c>
      <c r="C91" s="8"/>
      <c r="D91" s="171"/>
      <c r="E91" s="172"/>
      <c r="F91" s="175"/>
      <c r="G91" s="4"/>
    </row>
    <row r="92" spans="1:7" s="1" customFormat="1">
      <c r="A92" s="89"/>
      <c r="B92" s="86" t="s">
        <v>14</v>
      </c>
      <c r="C92" s="27"/>
      <c r="D92" s="176"/>
      <c r="E92" s="177"/>
      <c r="F92" s="178">
        <f>F87</f>
        <v>0</v>
      </c>
      <c r="G92" s="4"/>
    </row>
    <row r="93" spans="1:7" s="1" customFormat="1" ht="12.75" customHeight="1">
      <c r="A93" s="205"/>
      <c r="B93" s="206"/>
      <c r="C93" s="199"/>
      <c r="D93" s="200"/>
      <c r="E93" s="204"/>
      <c r="F93" s="167">
        <f>E93-D93+F92</f>
        <v>0</v>
      </c>
      <c r="G93" s="4"/>
    </row>
    <row r="94" spans="1:7" s="1" customFormat="1" ht="12.75" customHeight="1">
      <c r="A94" s="205"/>
      <c r="B94" s="203"/>
      <c r="C94" s="199"/>
      <c r="D94" s="200"/>
      <c r="E94" s="204"/>
      <c r="F94" s="167">
        <f>E94-D94+F93</f>
        <v>0</v>
      </c>
      <c r="G94" s="4"/>
    </row>
    <row r="95" spans="1:7" s="1" customFormat="1">
      <c r="A95" s="205"/>
      <c r="B95" s="203"/>
      <c r="C95" s="199"/>
      <c r="D95" s="200"/>
      <c r="E95" s="201"/>
      <c r="F95" s="167">
        <f>E95-D95+F94</f>
        <v>0</v>
      </c>
      <c r="G95" s="4"/>
    </row>
    <row r="96" spans="1:7" s="1" customFormat="1">
      <c r="A96" s="205"/>
      <c r="B96" s="203"/>
      <c r="C96" s="199"/>
      <c r="D96" s="200"/>
      <c r="E96" s="201"/>
      <c r="F96" s="167">
        <f>E96-D96+F95</f>
        <v>0</v>
      </c>
      <c r="G96" s="4"/>
    </row>
    <row r="97" spans="1:7" s="1" customFormat="1">
      <c r="A97" s="42"/>
      <c r="B97" s="36" t="s">
        <v>15</v>
      </c>
      <c r="C97" s="37"/>
      <c r="D97" s="168">
        <f>SUM(D93:D96)</f>
        <v>0</v>
      </c>
      <c r="E97" s="169">
        <f>SUM(E93:E96)</f>
        <v>0</v>
      </c>
      <c r="F97" s="167"/>
      <c r="G97" s="4"/>
    </row>
    <row r="98" spans="1:7" s="1" customFormat="1" ht="15.75">
      <c r="A98" s="87"/>
      <c r="B98" s="38"/>
      <c r="C98" s="32"/>
      <c r="D98" s="171"/>
      <c r="E98" s="172"/>
      <c r="F98" s="172"/>
      <c r="G98" s="4"/>
    </row>
    <row r="99" spans="1:7" s="1" customFormat="1" ht="15.75">
      <c r="A99" s="87"/>
      <c r="B99" s="38"/>
      <c r="C99" s="32"/>
      <c r="D99" s="171"/>
      <c r="E99" s="172"/>
      <c r="F99" s="172"/>
      <c r="G99" s="4"/>
    </row>
    <row r="100" spans="1:7" ht="18" customHeight="1">
      <c r="A100" s="104">
        <f>'Chart of Accounts'!A19</f>
        <v>2002</v>
      </c>
      <c r="B100" s="104" t="str">
        <f>'Chart of Accounts'!B19</f>
        <v>Pastor Housing</v>
      </c>
      <c r="C100" s="8"/>
      <c r="D100" s="171"/>
      <c r="E100" s="172"/>
      <c r="F100" s="175"/>
    </row>
    <row r="101" spans="1:7" s="1" customFormat="1" ht="18" customHeight="1">
      <c r="A101" s="89"/>
      <c r="B101" s="86" t="s">
        <v>14</v>
      </c>
      <c r="C101" s="27"/>
      <c r="D101" s="176"/>
      <c r="E101" s="177"/>
      <c r="F101" s="178">
        <f>F96</f>
        <v>0</v>
      </c>
      <c r="G101" s="4"/>
    </row>
    <row r="102" spans="1:7" s="1" customFormat="1" ht="12.75" customHeight="1">
      <c r="A102" s="205"/>
      <c r="B102" s="203"/>
      <c r="C102" s="199"/>
      <c r="D102" s="200"/>
      <c r="E102" s="204"/>
      <c r="F102" s="167">
        <f>E102-D102+F101</f>
        <v>0</v>
      </c>
      <c r="G102" s="4"/>
    </row>
    <row r="103" spans="1:7" s="1" customFormat="1" ht="12.75" customHeight="1">
      <c r="A103" s="205"/>
      <c r="B103" s="203"/>
      <c r="C103" s="199"/>
      <c r="D103" s="200"/>
      <c r="E103" s="204"/>
      <c r="F103" s="167">
        <f>E103-D103+F102</f>
        <v>0</v>
      </c>
      <c r="G103" s="4"/>
    </row>
    <row r="104" spans="1:7">
      <c r="A104" s="205"/>
      <c r="B104" s="203"/>
      <c r="C104" s="199"/>
      <c r="D104" s="200"/>
      <c r="E104" s="201"/>
      <c r="F104" s="167">
        <f>E104-D104+F103</f>
        <v>0</v>
      </c>
    </row>
    <row r="105" spans="1:7">
      <c r="A105" s="205"/>
      <c r="B105" s="203"/>
      <c r="C105" s="199"/>
      <c r="D105" s="200"/>
      <c r="E105" s="201"/>
      <c r="F105" s="167">
        <f>E105-D105+F104</f>
        <v>0</v>
      </c>
    </row>
    <row r="106" spans="1:7" s="13" customFormat="1">
      <c r="A106" s="42"/>
      <c r="B106" s="36" t="s">
        <v>15</v>
      </c>
      <c r="C106" s="37"/>
      <c r="D106" s="168">
        <f>SUM(D102:D105)</f>
        <v>0</v>
      </c>
      <c r="E106" s="169">
        <f>SUM(E102:E105)</f>
        <v>0</v>
      </c>
      <c r="F106" s="167"/>
      <c r="G106" s="3"/>
    </row>
    <row r="107" spans="1:7" s="40" customFormat="1" ht="15.75">
      <c r="A107" s="87"/>
      <c r="B107" s="38"/>
      <c r="C107" s="32"/>
      <c r="D107" s="171"/>
      <c r="E107" s="172"/>
      <c r="F107" s="172"/>
      <c r="G107" s="39"/>
    </row>
    <row r="108" spans="1:7" s="40" customFormat="1" ht="15.75">
      <c r="A108" s="87"/>
      <c r="B108" s="38"/>
      <c r="C108" s="32"/>
      <c r="D108" s="171"/>
      <c r="E108" s="172"/>
      <c r="F108" s="172"/>
      <c r="G108" s="39"/>
    </row>
    <row r="109" spans="1:7" s="40" customFormat="1" ht="15.75">
      <c r="A109" s="104">
        <f>'Chart of Accounts'!A20</f>
        <v>2003</v>
      </c>
      <c r="B109" s="104" t="str">
        <f>'Chart of Accounts'!B20</f>
        <v>Health Insurance</v>
      </c>
      <c r="C109" s="8"/>
      <c r="D109" s="171"/>
      <c r="E109" s="172"/>
      <c r="F109" s="175"/>
      <c r="G109" s="39"/>
    </row>
    <row r="110" spans="1:7" s="40" customFormat="1">
      <c r="A110" s="89"/>
      <c r="B110" s="86" t="s">
        <v>14</v>
      </c>
      <c r="C110" s="27"/>
      <c r="D110" s="176"/>
      <c r="E110" s="177"/>
      <c r="F110" s="178">
        <f>F105</f>
        <v>0</v>
      </c>
      <c r="G110" s="39"/>
    </row>
    <row r="111" spans="1:7" s="40" customFormat="1">
      <c r="A111" s="205"/>
      <c r="B111" s="203"/>
      <c r="C111" s="199"/>
      <c r="D111" s="200"/>
      <c r="E111" s="204"/>
      <c r="F111" s="167">
        <f>E111-D111+F110</f>
        <v>0</v>
      </c>
      <c r="G111" s="39"/>
    </row>
    <row r="112" spans="1:7" s="40" customFormat="1">
      <c r="A112" s="205"/>
      <c r="B112" s="203"/>
      <c r="C112" s="199"/>
      <c r="D112" s="200"/>
      <c r="E112" s="204"/>
      <c r="F112" s="167">
        <f>E112-D112+F111</f>
        <v>0</v>
      </c>
      <c r="G112" s="39"/>
    </row>
    <row r="113" spans="1:7" s="40" customFormat="1">
      <c r="A113" s="205"/>
      <c r="B113" s="203"/>
      <c r="C113" s="199"/>
      <c r="D113" s="200"/>
      <c r="E113" s="201"/>
      <c r="F113" s="167">
        <f>E113-D113+F112</f>
        <v>0</v>
      </c>
      <c r="G113" s="39"/>
    </row>
    <row r="114" spans="1:7" s="40" customFormat="1">
      <c r="A114" s="205"/>
      <c r="B114" s="203"/>
      <c r="C114" s="199"/>
      <c r="D114" s="200"/>
      <c r="E114" s="201"/>
      <c r="F114" s="167">
        <f>E114-D114+F113</f>
        <v>0</v>
      </c>
      <c r="G114" s="39"/>
    </row>
    <row r="115" spans="1:7" s="40" customFormat="1">
      <c r="A115" s="42"/>
      <c r="B115" s="36" t="s">
        <v>15</v>
      </c>
      <c r="C115" s="37"/>
      <c r="D115" s="168">
        <f>SUM(D111:D114)</f>
        <v>0</v>
      </c>
      <c r="E115" s="169">
        <f>SUM(E111:E114)</f>
        <v>0</v>
      </c>
      <c r="F115" s="167"/>
      <c r="G115" s="39"/>
    </row>
    <row r="116" spans="1:7" s="40" customFormat="1" ht="15.75">
      <c r="A116" s="87"/>
      <c r="B116" s="38"/>
      <c r="C116" s="32"/>
      <c r="D116" s="171"/>
      <c r="E116" s="172"/>
      <c r="F116" s="172"/>
      <c r="G116" s="39"/>
    </row>
    <row r="117" spans="1:7" s="40" customFormat="1" ht="15.75">
      <c r="A117" s="87"/>
      <c r="B117" s="38"/>
      <c r="C117" s="32"/>
      <c r="D117" s="171"/>
      <c r="E117" s="172"/>
      <c r="F117" s="172"/>
      <c r="G117" s="39"/>
    </row>
    <row r="118" spans="1:7" s="40" customFormat="1" ht="15.75">
      <c r="A118" s="104">
        <f>'Chart of Accounts'!A21</f>
        <v>2004</v>
      </c>
      <c r="B118" s="104" t="str">
        <f>'Chart of Accounts'!B21</f>
        <v>Ministry Expenses</v>
      </c>
      <c r="C118" s="8"/>
      <c r="D118" s="171"/>
      <c r="E118" s="172"/>
      <c r="F118" s="175"/>
      <c r="G118" s="39"/>
    </row>
    <row r="119" spans="1:7" s="40" customFormat="1" ht="15.75">
      <c r="A119" s="104"/>
      <c r="B119" s="103" t="s">
        <v>14</v>
      </c>
      <c r="C119" s="27"/>
      <c r="D119" s="176"/>
      <c r="E119" s="177"/>
      <c r="F119" s="178">
        <f>F114</f>
        <v>0</v>
      </c>
      <c r="G119" s="39"/>
    </row>
    <row r="120" spans="1:7" s="40" customFormat="1">
      <c r="A120" s="205"/>
      <c r="B120" s="203"/>
      <c r="C120" s="199"/>
      <c r="D120" s="200"/>
      <c r="E120" s="204"/>
      <c r="F120" s="167">
        <f>E120-D120+F119</f>
        <v>0</v>
      </c>
      <c r="G120" s="39"/>
    </row>
    <row r="121" spans="1:7" s="40" customFormat="1">
      <c r="A121" s="205"/>
      <c r="B121" s="203"/>
      <c r="C121" s="199"/>
      <c r="D121" s="200"/>
      <c r="E121" s="204"/>
      <c r="F121" s="167">
        <f>E121-D121+F120</f>
        <v>0</v>
      </c>
      <c r="G121" s="39"/>
    </row>
    <row r="122" spans="1:7" s="40" customFormat="1">
      <c r="A122" s="205"/>
      <c r="B122" s="203"/>
      <c r="C122" s="199"/>
      <c r="D122" s="200"/>
      <c r="E122" s="201"/>
      <c r="F122" s="167">
        <f>E122-D122+F121</f>
        <v>0</v>
      </c>
      <c r="G122" s="39"/>
    </row>
    <row r="123" spans="1:7" s="40" customFormat="1">
      <c r="A123" s="205"/>
      <c r="B123" s="203"/>
      <c r="C123" s="199"/>
      <c r="D123" s="200"/>
      <c r="E123" s="201"/>
      <c r="F123" s="167">
        <f>E123-D123+F122</f>
        <v>0</v>
      </c>
      <c r="G123" s="39"/>
    </row>
    <row r="124" spans="1:7" s="40" customFormat="1">
      <c r="A124" s="42"/>
      <c r="B124" s="36" t="s">
        <v>15</v>
      </c>
      <c r="C124" s="37"/>
      <c r="D124" s="168">
        <f>SUM(D120:D123)</f>
        <v>0</v>
      </c>
      <c r="E124" s="169">
        <f>SUM(E120:E123)</f>
        <v>0</v>
      </c>
      <c r="F124" s="167"/>
      <c r="G124" s="39"/>
    </row>
    <row r="125" spans="1:7" s="40" customFormat="1" ht="15.75">
      <c r="A125" s="87"/>
      <c r="B125" s="38"/>
      <c r="C125" s="32"/>
      <c r="D125" s="171"/>
      <c r="E125" s="172"/>
      <c r="F125" s="172"/>
      <c r="G125" s="39"/>
    </row>
    <row r="126" spans="1:7" s="40" customFormat="1" ht="15.75">
      <c r="A126" s="87"/>
      <c r="B126" s="38"/>
      <c r="C126" s="32"/>
      <c r="D126" s="171"/>
      <c r="E126" s="172"/>
      <c r="F126" s="172"/>
      <c r="G126" s="39"/>
    </row>
    <row r="127" spans="1:7" s="40" customFormat="1" ht="15.75">
      <c r="A127" s="104">
        <f>'Chart of Accounts'!A22</f>
        <v>2005</v>
      </c>
      <c r="B127" s="104" t="str">
        <f>'Chart of Accounts'!B22</f>
        <v>Music Staff</v>
      </c>
      <c r="C127" s="8"/>
      <c r="D127" s="171"/>
      <c r="E127" s="172"/>
      <c r="F127" s="175"/>
      <c r="G127" s="39"/>
    </row>
    <row r="128" spans="1:7" s="40" customFormat="1">
      <c r="A128" s="89"/>
      <c r="B128" s="86" t="s">
        <v>14</v>
      </c>
      <c r="C128" s="27"/>
      <c r="D128" s="176"/>
      <c r="E128" s="177"/>
      <c r="F128" s="178">
        <f>F123</f>
        <v>0</v>
      </c>
      <c r="G128" s="39"/>
    </row>
    <row r="129" spans="1:7" s="40" customFormat="1">
      <c r="A129" s="205"/>
      <c r="B129" s="203"/>
      <c r="C129" s="199"/>
      <c r="D129" s="200"/>
      <c r="E129" s="204"/>
      <c r="F129" s="167">
        <f>E129-D129+F128</f>
        <v>0</v>
      </c>
      <c r="G129" s="39"/>
    </row>
    <row r="130" spans="1:7" s="40" customFormat="1">
      <c r="A130" s="205"/>
      <c r="B130" s="203"/>
      <c r="C130" s="199"/>
      <c r="D130" s="200"/>
      <c r="E130" s="204"/>
      <c r="F130" s="167">
        <f>E130-D130+F129</f>
        <v>0</v>
      </c>
      <c r="G130" s="39"/>
    </row>
    <row r="131" spans="1:7" s="40" customFormat="1">
      <c r="A131" s="205"/>
      <c r="B131" s="203"/>
      <c r="C131" s="199"/>
      <c r="D131" s="200"/>
      <c r="E131" s="201"/>
      <c r="F131" s="167">
        <f>E131-D131+F130</f>
        <v>0</v>
      </c>
      <c r="G131" s="39"/>
    </row>
    <row r="132" spans="1:7" s="40" customFormat="1">
      <c r="A132" s="205"/>
      <c r="B132" s="203"/>
      <c r="C132" s="199"/>
      <c r="D132" s="200"/>
      <c r="E132" s="201"/>
      <c r="F132" s="167">
        <f>E132-D132+F131</f>
        <v>0</v>
      </c>
      <c r="G132" s="39"/>
    </row>
    <row r="133" spans="1:7" s="40" customFormat="1">
      <c r="A133" s="42"/>
      <c r="B133" s="36" t="s">
        <v>15</v>
      </c>
      <c r="C133" s="37"/>
      <c r="D133" s="168">
        <f>SUM(D129:D132)</f>
        <v>0</v>
      </c>
      <c r="E133" s="169">
        <f>SUM(E129:E132)</f>
        <v>0</v>
      </c>
      <c r="F133" s="167"/>
      <c r="G133" s="39"/>
    </row>
    <row r="134" spans="1:7" s="40" customFormat="1" ht="15.75">
      <c r="A134" s="87"/>
      <c r="B134" s="38"/>
      <c r="C134" s="32"/>
      <c r="D134" s="171"/>
      <c r="E134" s="172"/>
      <c r="F134" s="172"/>
      <c r="G134" s="39"/>
    </row>
    <row r="135" spans="1:7" s="40" customFormat="1" ht="15.75">
      <c r="A135" s="87"/>
      <c r="B135" s="38"/>
      <c r="C135" s="32"/>
      <c r="D135" s="171"/>
      <c r="E135" s="172"/>
      <c r="F135" s="172"/>
      <c r="G135" s="39"/>
    </row>
    <row r="136" spans="1:7" s="40" customFormat="1" ht="15.75">
      <c r="A136" s="104">
        <f>'Chart of Accounts'!A23</f>
        <v>2006</v>
      </c>
      <c r="B136" s="104" t="str">
        <f>'Chart of Accounts'!B23</f>
        <v>Music Materials</v>
      </c>
      <c r="C136" s="8"/>
      <c r="D136" s="171"/>
      <c r="E136" s="172"/>
      <c r="F136" s="175"/>
      <c r="G136" s="39"/>
    </row>
    <row r="137" spans="1:7" s="40" customFormat="1">
      <c r="A137" s="89"/>
      <c r="B137" s="86" t="s">
        <v>14</v>
      </c>
      <c r="C137" s="27"/>
      <c r="D137" s="176"/>
      <c r="E137" s="177"/>
      <c r="F137" s="178">
        <f>F132</f>
        <v>0</v>
      </c>
      <c r="G137" s="39"/>
    </row>
    <row r="138" spans="1:7" s="40" customFormat="1">
      <c r="A138" s="205"/>
      <c r="B138" s="203"/>
      <c r="C138" s="199"/>
      <c r="D138" s="200"/>
      <c r="E138" s="204"/>
      <c r="F138" s="167">
        <f>E138-D138+F137</f>
        <v>0</v>
      </c>
      <c r="G138" s="39"/>
    </row>
    <row r="139" spans="1:7" s="40" customFormat="1">
      <c r="A139" s="205"/>
      <c r="B139" s="203"/>
      <c r="C139" s="199"/>
      <c r="D139" s="200"/>
      <c r="E139" s="204"/>
      <c r="F139" s="167">
        <f>E139-D139+F138</f>
        <v>0</v>
      </c>
      <c r="G139" s="39"/>
    </row>
    <row r="140" spans="1:7" s="40" customFormat="1">
      <c r="A140" s="205"/>
      <c r="B140" s="203"/>
      <c r="C140" s="199"/>
      <c r="D140" s="200"/>
      <c r="E140" s="201"/>
      <c r="F140" s="167">
        <f>E140-D140+F139</f>
        <v>0</v>
      </c>
      <c r="G140" s="39"/>
    </row>
    <row r="141" spans="1:7" s="40" customFormat="1">
      <c r="A141" s="205"/>
      <c r="B141" s="203"/>
      <c r="C141" s="199"/>
      <c r="D141" s="200"/>
      <c r="E141" s="201"/>
      <c r="F141" s="167">
        <f>E141-D141+F140</f>
        <v>0</v>
      </c>
      <c r="G141" s="39"/>
    </row>
    <row r="142" spans="1:7" s="40" customFormat="1">
      <c r="A142" s="42"/>
      <c r="B142" s="36" t="s">
        <v>15</v>
      </c>
      <c r="C142" s="37"/>
      <c r="D142" s="168">
        <f>SUM(D138:D141)</f>
        <v>0</v>
      </c>
      <c r="E142" s="169">
        <f>SUM(E138:E141)</f>
        <v>0</v>
      </c>
      <c r="F142" s="167"/>
      <c r="G142" s="39"/>
    </row>
    <row r="143" spans="1:7" s="40" customFormat="1" ht="15.75">
      <c r="A143" s="87"/>
      <c r="B143" s="38"/>
      <c r="C143" s="32"/>
      <c r="D143" s="171"/>
      <c r="E143" s="172"/>
      <c r="F143" s="172"/>
      <c r="G143" s="39"/>
    </row>
    <row r="144" spans="1:7" s="40" customFormat="1" ht="15.75">
      <c r="A144" s="87"/>
      <c r="B144" s="38"/>
      <c r="C144" s="32"/>
      <c r="D144" s="171"/>
      <c r="E144" s="172"/>
      <c r="F144" s="172"/>
      <c r="G144" s="39"/>
    </row>
    <row r="145" spans="1:7" s="40" customFormat="1" ht="15.75">
      <c r="A145" s="104">
        <f>'Chart of Accounts'!A24</f>
        <v>2007</v>
      </c>
      <c r="B145" s="104" t="str">
        <f>'Chart of Accounts'!B24</f>
        <v>Audio Visual Equipment</v>
      </c>
      <c r="C145" s="8"/>
      <c r="D145" s="171"/>
      <c r="E145" s="172"/>
      <c r="F145" s="175"/>
      <c r="G145" s="39"/>
    </row>
    <row r="146" spans="1:7" s="40" customFormat="1">
      <c r="A146" s="89"/>
      <c r="B146" s="86" t="s">
        <v>14</v>
      </c>
      <c r="C146" s="27"/>
      <c r="D146" s="176"/>
      <c r="E146" s="177"/>
      <c r="F146" s="178">
        <f>F141</f>
        <v>0</v>
      </c>
      <c r="G146" s="39"/>
    </row>
    <row r="147" spans="1:7" s="40" customFormat="1">
      <c r="A147" s="205"/>
      <c r="B147" s="203"/>
      <c r="C147" s="199"/>
      <c r="D147" s="200"/>
      <c r="E147" s="204"/>
      <c r="F147" s="167">
        <f>E147-D147+F146</f>
        <v>0</v>
      </c>
      <c r="G147" s="39"/>
    </row>
    <row r="148" spans="1:7" s="40" customFormat="1">
      <c r="A148" s="205"/>
      <c r="B148" s="203"/>
      <c r="C148" s="199"/>
      <c r="D148" s="200"/>
      <c r="E148" s="204"/>
      <c r="F148" s="167">
        <f>E148-D148+F147</f>
        <v>0</v>
      </c>
      <c r="G148" s="39"/>
    </row>
    <row r="149" spans="1:7" s="40" customFormat="1">
      <c r="A149" s="205"/>
      <c r="B149" s="203"/>
      <c r="C149" s="199"/>
      <c r="D149" s="200"/>
      <c r="E149" s="201"/>
      <c r="F149" s="167">
        <f>E149-D149+F148</f>
        <v>0</v>
      </c>
      <c r="G149" s="39"/>
    </row>
    <row r="150" spans="1:7" s="40" customFormat="1">
      <c r="A150" s="205"/>
      <c r="B150" s="203"/>
      <c r="C150" s="199"/>
      <c r="D150" s="200"/>
      <c r="E150" s="201"/>
      <c r="F150" s="167">
        <f>E150-D150+F149</f>
        <v>0</v>
      </c>
      <c r="G150" s="39"/>
    </row>
    <row r="151" spans="1:7" s="40" customFormat="1">
      <c r="A151" s="42"/>
      <c r="B151" s="36" t="s">
        <v>15</v>
      </c>
      <c r="C151" s="37"/>
      <c r="D151" s="168">
        <f>SUM(D147:D150)</f>
        <v>0</v>
      </c>
      <c r="E151" s="169">
        <f>SUM(E147:E150)</f>
        <v>0</v>
      </c>
      <c r="F151" s="167"/>
      <c r="G151" s="39"/>
    </row>
    <row r="152" spans="1:7" s="40" customFormat="1" ht="15.75">
      <c r="A152" s="87"/>
      <c r="B152" s="38"/>
      <c r="C152" s="32"/>
      <c r="D152" s="171"/>
      <c r="E152" s="172"/>
      <c r="F152" s="172"/>
      <c r="G152" s="39"/>
    </row>
    <row r="153" spans="1:7" s="40" customFormat="1" ht="15.75">
      <c r="A153" s="87"/>
      <c r="B153" s="38"/>
      <c r="C153" s="32"/>
      <c r="D153" s="171"/>
      <c r="E153" s="172"/>
      <c r="F153" s="172"/>
      <c r="G153" s="39"/>
    </row>
    <row r="154" spans="1:7" s="40" customFormat="1" ht="15.75">
      <c r="A154" s="104">
        <f>'Chart of Accounts'!A25</f>
        <v>2008</v>
      </c>
      <c r="B154" s="104" t="str">
        <f>'Chart of Accounts'!B25</f>
        <v>Christian Education Materials</v>
      </c>
      <c r="C154" s="8"/>
      <c r="D154" s="171"/>
      <c r="E154" s="172"/>
      <c r="F154" s="175"/>
      <c r="G154" s="39"/>
    </row>
    <row r="155" spans="1:7" s="40" customFormat="1">
      <c r="A155" s="89"/>
      <c r="B155" s="86" t="s">
        <v>14</v>
      </c>
      <c r="C155" s="27"/>
      <c r="D155" s="176"/>
      <c r="E155" s="177"/>
      <c r="F155" s="178">
        <f>F150</f>
        <v>0</v>
      </c>
      <c r="G155" s="39"/>
    </row>
    <row r="156" spans="1:7" s="40" customFormat="1">
      <c r="A156" s="205"/>
      <c r="B156" s="203"/>
      <c r="C156" s="199"/>
      <c r="D156" s="200"/>
      <c r="E156" s="204"/>
      <c r="F156" s="167">
        <f>E156-D156+F155</f>
        <v>0</v>
      </c>
      <c r="G156" s="39"/>
    </row>
    <row r="157" spans="1:7" s="40" customFormat="1">
      <c r="A157" s="205"/>
      <c r="B157" s="203"/>
      <c r="C157" s="199"/>
      <c r="D157" s="200"/>
      <c r="E157" s="204"/>
      <c r="F157" s="167">
        <f>E157-D157+F156</f>
        <v>0</v>
      </c>
      <c r="G157" s="39"/>
    </row>
    <row r="158" spans="1:7" s="40" customFormat="1">
      <c r="A158" s="205"/>
      <c r="B158" s="203"/>
      <c r="C158" s="199"/>
      <c r="D158" s="200"/>
      <c r="E158" s="201"/>
      <c r="F158" s="167">
        <f>E158-D158+F157</f>
        <v>0</v>
      </c>
      <c r="G158" s="39"/>
    </row>
    <row r="159" spans="1:7" s="40" customFormat="1">
      <c r="A159" s="205"/>
      <c r="B159" s="203"/>
      <c r="C159" s="199"/>
      <c r="D159" s="200"/>
      <c r="E159" s="201"/>
      <c r="F159" s="167">
        <f>E159-D159+F158</f>
        <v>0</v>
      </c>
      <c r="G159" s="39"/>
    </row>
    <row r="160" spans="1:7" s="40" customFormat="1">
      <c r="A160" s="42"/>
      <c r="B160" s="36" t="s">
        <v>15</v>
      </c>
      <c r="C160" s="37"/>
      <c r="D160" s="168">
        <f>SUM(D156:D159)</f>
        <v>0</v>
      </c>
      <c r="E160" s="169">
        <f>SUM(E156:E159)</f>
        <v>0</v>
      </c>
      <c r="F160" s="167"/>
      <c r="G160" s="39"/>
    </row>
    <row r="161" spans="1:7" s="40" customFormat="1" ht="15.75">
      <c r="A161" s="87"/>
      <c r="B161" s="38"/>
      <c r="C161" s="32"/>
      <c r="D161" s="171"/>
      <c r="E161" s="172"/>
      <c r="F161" s="172"/>
      <c r="G161" s="39"/>
    </row>
    <row r="162" spans="1:7" s="40" customFormat="1" ht="15.75">
      <c r="A162" s="87"/>
      <c r="B162" s="38"/>
      <c r="C162" s="32"/>
      <c r="D162" s="171"/>
      <c r="E162" s="172"/>
      <c r="F162" s="172"/>
      <c r="G162" s="39"/>
    </row>
    <row r="163" spans="1:7" s="40" customFormat="1" ht="15.75">
      <c r="A163" s="104">
        <f>'Chart of Accounts'!A26</f>
        <v>2009</v>
      </c>
      <c r="B163" s="104" t="str">
        <f>'Chart of Accounts'!B26</f>
        <v>Books</v>
      </c>
      <c r="C163" s="8"/>
      <c r="D163" s="171"/>
      <c r="E163" s="172"/>
      <c r="F163" s="175"/>
      <c r="G163" s="39"/>
    </row>
    <row r="164" spans="1:7" s="40" customFormat="1">
      <c r="A164" s="89"/>
      <c r="B164" s="86" t="s">
        <v>14</v>
      </c>
      <c r="C164" s="27"/>
      <c r="D164" s="176"/>
      <c r="E164" s="177"/>
      <c r="F164" s="178">
        <f>F159</f>
        <v>0</v>
      </c>
      <c r="G164" s="39"/>
    </row>
    <row r="165" spans="1:7" s="40" customFormat="1">
      <c r="A165" s="205"/>
      <c r="B165" s="203"/>
      <c r="C165" s="199"/>
      <c r="D165" s="200"/>
      <c r="E165" s="204"/>
      <c r="F165" s="167">
        <f>E165-D165+F164</f>
        <v>0</v>
      </c>
      <c r="G165" s="39"/>
    </row>
    <row r="166" spans="1:7" s="40" customFormat="1">
      <c r="A166" s="205"/>
      <c r="B166" s="203"/>
      <c r="C166" s="199"/>
      <c r="D166" s="200"/>
      <c r="E166" s="204"/>
      <c r="F166" s="167">
        <f>E166-D166+F165</f>
        <v>0</v>
      </c>
      <c r="G166" s="39"/>
    </row>
    <row r="167" spans="1:7" s="40" customFormat="1">
      <c r="A167" s="205"/>
      <c r="B167" s="203"/>
      <c r="C167" s="199"/>
      <c r="D167" s="200"/>
      <c r="E167" s="201"/>
      <c r="F167" s="167">
        <f>E167-D167+F166</f>
        <v>0</v>
      </c>
      <c r="G167" s="39"/>
    </row>
    <row r="168" spans="1:7" s="40" customFormat="1">
      <c r="A168" s="205"/>
      <c r="B168" s="203"/>
      <c r="C168" s="199"/>
      <c r="D168" s="200"/>
      <c r="E168" s="201"/>
      <c r="F168" s="167">
        <f>E168-D168+F167</f>
        <v>0</v>
      </c>
      <c r="G168" s="39"/>
    </row>
    <row r="169" spans="1:7" s="40" customFormat="1">
      <c r="A169" s="42"/>
      <c r="B169" s="36" t="s">
        <v>15</v>
      </c>
      <c r="C169" s="37"/>
      <c r="D169" s="168">
        <f>SUM(D165:D168)</f>
        <v>0</v>
      </c>
      <c r="E169" s="169">
        <f>SUM(E165:E168)</f>
        <v>0</v>
      </c>
      <c r="F169" s="167"/>
      <c r="G169" s="39"/>
    </row>
    <row r="170" spans="1:7" s="40" customFormat="1" ht="15.75">
      <c r="A170" s="87"/>
      <c r="B170" s="38"/>
      <c r="C170" s="32"/>
      <c r="D170" s="171"/>
      <c r="E170" s="172"/>
      <c r="F170" s="172"/>
      <c r="G170" s="39"/>
    </row>
    <row r="171" spans="1:7" s="40" customFormat="1" ht="15.75">
      <c r="A171" s="87"/>
      <c r="B171" s="38"/>
      <c r="C171" s="32"/>
      <c r="D171" s="171"/>
      <c r="E171" s="172"/>
      <c r="F171" s="172"/>
      <c r="G171" s="39"/>
    </row>
    <row r="172" spans="1:7" s="40" customFormat="1" ht="15.75">
      <c r="A172" s="101">
        <f>'Chart of Accounts'!A28</f>
        <v>2011</v>
      </c>
      <c r="B172" s="101" t="str">
        <f>'Chart of Accounts'!B28</f>
        <v>Office Supplies, stationary, postage, misc.</v>
      </c>
      <c r="C172" s="8"/>
      <c r="D172" s="171"/>
      <c r="E172" s="172"/>
      <c r="F172" s="175"/>
      <c r="G172" s="39"/>
    </row>
    <row r="173" spans="1:7" s="40" customFormat="1">
      <c r="A173" s="88"/>
      <c r="B173" s="86" t="s">
        <v>14</v>
      </c>
      <c r="C173" s="27"/>
      <c r="D173" s="176"/>
      <c r="E173" s="177"/>
      <c r="F173" s="178">
        <f>F168</f>
        <v>0</v>
      </c>
      <c r="G173" s="39"/>
    </row>
    <row r="174" spans="1:7" s="40" customFormat="1">
      <c r="A174" s="207"/>
      <c r="B174" s="203"/>
      <c r="C174" s="199"/>
      <c r="D174" s="200"/>
      <c r="E174" s="204"/>
      <c r="F174" s="167">
        <f>E174-D174+F173</f>
        <v>0</v>
      </c>
      <c r="G174" s="39"/>
    </row>
    <row r="175" spans="1:7" s="40" customFormat="1">
      <c r="A175" s="207"/>
      <c r="B175" s="203"/>
      <c r="C175" s="199"/>
      <c r="D175" s="200"/>
      <c r="E175" s="204"/>
      <c r="F175" s="167">
        <f>E175-D175+F174</f>
        <v>0</v>
      </c>
      <c r="G175" s="39"/>
    </row>
    <row r="176" spans="1:7" s="40" customFormat="1">
      <c r="A176" s="207"/>
      <c r="B176" s="203"/>
      <c r="C176" s="199"/>
      <c r="D176" s="200"/>
      <c r="E176" s="201"/>
      <c r="F176" s="167">
        <f>E176-D176+F175</f>
        <v>0</v>
      </c>
      <c r="G176" s="39"/>
    </row>
    <row r="177" spans="1:7" s="40" customFormat="1">
      <c r="A177" s="207"/>
      <c r="B177" s="203"/>
      <c r="C177" s="199"/>
      <c r="D177" s="200"/>
      <c r="E177" s="201"/>
      <c r="F177" s="167">
        <f>E177-D177+F176</f>
        <v>0</v>
      </c>
      <c r="G177" s="39"/>
    </row>
    <row r="178" spans="1:7" s="40" customFormat="1">
      <c r="A178" s="109"/>
      <c r="B178" s="36" t="s">
        <v>15</v>
      </c>
      <c r="C178" s="37"/>
      <c r="D178" s="168">
        <f>SUM(D174:D177)</f>
        <v>0</v>
      </c>
      <c r="E178" s="169">
        <f>SUM(E174:E177)</f>
        <v>0</v>
      </c>
      <c r="F178" s="167"/>
      <c r="G178" s="39"/>
    </row>
    <row r="179" spans="1:7" s="40" customFormat="1" ht="15.75">
      <c r="A179" s="87"/>
      <c r="B179" s="38"/>
      <c r="C179" s="32"/>
      <c r="D179" s="171"/>
      <c r="E179" s="172"/>
      <c r="F179" s="172"/>
      <c r="G179" s="39"/>
    </row>
    <row r="180" spans="1:7" s="40" customFormat="1" ht="15.75">
      <c r="A180" s="87"/>
      <c r="B180" s="38"/>
      <c r="C180" s="32"/>
      <c r="D180" s="171"/>
      <c r="E180" s="172"/>
      <c r="F180" s="172"/>
      <c r="G180" s="39"/>
    </row>
    <row r="181" spans="1:7" s="40" customFormat="1" ht="15.75">
      <c r="A181" s="101">
        <f>'Chart of Accounts'!A29</f>
        <v>2012</v>
      </c>
      <c r="B181" s="101" t="str">
        <f>'Chart of Accounts'!B29</f>
        <v>Computer costs and supplies</v>
      </c>
      <c r="C181" s="8"/>
      <c r="D181" s="171"/>
      <c r="E181" s="172"/>
      <c r="F181" s="175"/>
      <c r="G181" s="39"/>
    </row>
    <row r="182" spans="1:7" s="40" customFormat="1">
      <c r="A182" s="88"/>
      <c r="B182" s="86" t="s">
        <v>14</v>
      </c>
      <c r="C182" s="27"/>
      <c r="D182" s="176"/>
      <c r="E182" s="177"/>
      <c r="F182" s="178">
        <f>F177</f>
        <v>0</v>
      </c>
      <c r="G182" s="39"/>
    </row>
    <row r="183" spans="1:7" s="40" customFormat="1">
      <c r="A183" s="207"/>
      <c r="B183" s="203"/>
      <c r="C183" s="199"/>
      <c r="D183" s="200"/>
      <c r="E183" s="204"/>
      <c r="F183" s="167">
        <f>E183-D183+F182</f>
        <v>0</v>
      </c>
      <c r="G183" s="39"/>
    </row>
    <row r="184" spans="1:7" s="40" customFormat="1">
      <c r="A184" s="207"/>
      <c r="B184" s="203"/>
      <c r="C184" s="199"/>
      <c r="D184" s="200"/>
      <c r="E184" s="204"/>
      <c r="F184" s="167">
        <f>E184-D184+F183</f>
        <v>0</v>
      </c>
      <c r="G184" s="39"/>
    </row>
    <row r="185" spans="1:7" s="40" customFormat="1">
      <c r="A185" s="207"/>
      <c r="B185" s="203"/>
      <c r="C185" s="199"/>
      <c r="D185" s="200"/>
      <c r="E185" s="201"/>
      <c r="F185" s="167">
        <f>E185-D185+F184</f>
        <v>0</v>
      </c>
      <c r="G185" s="39"/>
    </row>
    <row r="186" spans="1:7" s="40" customFormat="1">
      <c r="A186" s="207"/>
      <c r="B186" s="203"/>
      <c r="C186" s="199"/>
      <c r="D186" s="200"/>
      <c r="E186" s="201"/>
      <c r="F186" s="167">
        <f>E186-D186+F185</f>
        <v>0</v>
      </c>
      <c r="G186" s="39"/>
    </row>
    <row r="187" spans="1:7" s="40" customFormat="1">
      <c r="A187" s="109"/>
      <c r="B187" s="36" t="s">
        <v>15</v>
      </c>
      <c r="C187" s="37"/>
      <c r="D187" s="168">
        <f>SUM(D183:D186)</f>
        <v>0</v>
      </c>
      <c r="E187" s="169">
        <f>SUM(E183:E186)</f>
        <v>0</v>
      </c>
      <c r="F187" s="167"/>
      <c r="G187" s="39"/>
    </row>
    <row r="188" spans="1:7" s="40" customFormat="1" ht="15.75">
      <c r="A188" s="87"/>
      <c r="B188" s="38"/>
      <c r="C188" s="32"/>
      <c r="D188" s="171"/>
      <c r="E188" s="172"/>
      <c r="F188" s="172"/>
      <c r="G188" s="39"/>
    </row>
    <row r="189" spans="1:7" s="40" customFormat="1" ht="15.75">
      <c r="A189" s="87"/>
      <c r="B189" s="38"/>
      <c r="C189" s="32"/>
      <c r="D189" s="171"/>
      <c r="E189" s="172"/>
      <c r="F189" s="172"/>
      <c r="G189" s="39"/>
    </row>
    <row r="190" spans="1:7" s="40" customFormat="1" ht="15.75">
      <c r="A190" s="101">
        <f>'Chart of Accounts'!A30</f>
        <v>2013</v>
      </c>
      <c r="B190" s="101" t="str">
        <f>'Chart of Accounts'!B30</f>
        <v>Unassigned</v>
      </c>
      <c r="C190" s="8"/>
      <c r="D190" s="171"/>
      <c r="E190" s="172"/>
      <c r="F190" s="175"/>
      <c r="G190" s="39"/>
    </row>
    <row r="191" spans="1:7" s="40" customFormat="1">
      <c r="A191" s="88"/>
      <c r="B191" s="86" t="s">
        <v>14</v>
      </c>
      <c r="C191" s="27"/>
      <c r="D191" s="176"/>
      <c r="E191" s="177"/>
      <c r="F191" s="178">
        <f>F186</f>
        <v>0</v>
      </c>
      <c r="G191" s="39"/>
    </row>
    <row r="192" spans="1:7" s="40" customFormat="1">
      <c r="A192" s="207"/>
      <c r="B192" s="203"/>
      <c r="C192" s="199"/>
      <c r="D192" s="200"/>
      <c r="E192" s="204"/>
      <c r="F192" s="167">
        <f>E192-D192+F191</f>
        <v>0</v>
      </c>
      <c r="G192" s="39"/>
    </row>
    <row r="193" spans="1:7" s="40" customFormat="1">
      <c r="A193" s="207"/>
      <c r="B193" s="203"/>
      <c r="C193" s="199"/>
      <c r="D193" s="200"/>
      <c r="E193" s="204"/>
      <c r="F193" s="167">
        <f>E193-D193+F192</f>
        <v>0</v>
      </c>
      <c r="G193" s="39"/>
    </row>
    <row r="194" spans="1:7" s="40" customFormat="1">
      <c r="A194" s="207"/>
      <c r="B194" s="203"/>
      <c r="C194" s="199"/>
      <c r="D194" s="200"/>
      <c r="E194" s="201"/>
      <c r="F194" s="167">
        <f>E194-D194+F193</f>
        <v>0</v>
      </c>
      <c r="G194" s="39"/>
    </row>
    <row r="195" spans="1:7" s="40" customFormat="1">
      <c r="A195" s="207"/>
      <c r="B195" s="203"/>
      <c r="C195" s="199"/>
      <c r="D195" s="200"/>
      <c r="E195" s="201"/>
      <c r="F195" s="167">
        <f>E195-D195+F194</f>
        <v>0</v>
      </c>
      <c r="G195" s="39"/>
    </row>
    <row r="196" spans="1:7" s="40" customFormat="1">
      <c r="A196" s="109"/>
      <c r="B196" s="36" t="s">
        <v>15</v>
      </c>
      <c r="C196" s="37"/>
      <c r="D196" s="168">
        <f>SUM(D192:D195)</f>
        <v>0</v>
      </c>
      <c r="E196" s="169">
        <f>SUM(E192:E195)</f>
        <v>0</v>
      </c>
      <c r="F196" s="167"/>
      <c r="G196" s="39"/>
    </row>
    <row r="197" spans="1:7" s="40" customFormat="1" ht="15.75">
      <c r="A197" s="87"/>
      <c r="B197" s="38"/>
      <c r="C197" s="32"/>
      <c r="D197" s="171"/>
      <c r="E197" s="172"/>
      <c r="F197" s="172"/>
      <c r="G197" s="39"/>
    </row>
    <row r="198" spans="1:7" s="40" customFormat="1" ht="15.75">
      <c r="A198" s="87"/>
      <c r="B198" s="38"/>
      <c r="C198" s="32"/>
      <c r="D198" s="171"/>
      <c r="E198" s="172"/>
      <c r="F198" s="172"/>
      <c r="G198" s="39"/>
    </row>
    <row r="199" spans="1:7" s="40" customFormat="1" ht="15.75">
      <c r="A199" s="110">
        <f>'Chart of Accounts'!A32</f>
        <v>2021</v>
      </c>
      <c r="B199" s="110" t="str">
        <f>'Chart of Accounts'!B32</f>
        <v>Janitorial Supplies and Services</v>
      </c>
      <c r="C199" s="8"/>
      <c r="D199" s="171"/>
      <c r="E199" s="172"/>
      <c r="F199" s="175"/>
      <c r="G199" s="39"/>
    </row>
    <row r="200" spans="1:7" s="40" customFormat="1">
      <c r="A200" s="111"/>
      <c r="B200" s="86" t="s">
        <v>14</v>
      </c>
      <c r="C200" s="27"/>
      <c r="D200" s="176"/>
      <c r="E200" s="177"/>
      <c r="F200" s="178">
        <f>F195</f>
        <v>0</v>
      </c>
      <c r="G200" s="39"/>
    </row>
    <row r="201" spans="1:7" s="40" customFormat="1">
      <c r="A201" s="208"/>
      <c r="B201" s="203"/>
      <c r="C201" s="199"/>
      <c r="D201" s="200"/>
      <c r="E201" s="204"/>
      <c r="F201" s="167">
        <f>E201-D201+F200</f>
        <v>0</v>
      </c>
      <c r="G201" s="39"/>
    </row>
    <row r="202" spans="1:7" s="40" customFormat="1">
      <c r="A202" s="208"/>
      <c r="B202" s="203"/>
      <c r="C202" s="199"/>
      <c r="D202" s="200"/>
      <c r="E202" s="204"/>
      <c r="F202" s="167">
        <f>E202-D202+F201</f>
        <v>0</v>
      </c>
      <c r="G202" s="39"/>
    </row>
    <row r="203" spans="1:7" s="40" customFormat="1">
      <c r="A203" s="208"/>
      <c r="B203" s="203"/>
      <c r="C203" s="199"/>
      <c r="D203" s="200"/>
      <c r="E203" s="201"/>
      <c r="F203" s="167">
        <f>E203-D203+F202</f>
        <v>0</v>
      </c>
      <c r="G203" s="39"/>
    </row>
    <row r="204" spans="1:7" s="40" customFormat="1">
      <c r="A204" s="208"/>
      <c r="B204" s="203"/>
      <c r="C204" s="199"/>
      <c r="D204" s="200"/>
      <c r="E204" s="201"/>
      <c r="F204" s="167">
        <f>E204-D204+F203</f>
        <v>0</v>
      </c>
      <c r="G204" s="39"/>
    </row>
    <row r="205" spans="1:7" s="40" customFormat="1">
      <c r="A205" s="112"/>
      <c r="B205" s="36" t="s">
        <v>15</v>
      </c>
      <c r="C205" s="37"/>
      <c r="D205" s="168">
        <f>SUM(D201:D204)</f>
        <v>0</v>
      </c>
      <c r="E205" s="169">
        <f>SUM(E201:E204)</f>
        <v>0</v>
      </c>
      <c r="F205" s="167"/>
      <c r="G205" s="39"/>
    </row>
    <row r="206" spans="1:7" s="40" customFormat="1" ht="15.75">
      <c r="A206" s="87"/>
      <c r="B206" s="38"/>
      <c r="C206" s="32"/>
      <c r="D206" s="171"/>
      <c r="E206" s="172"/>
      <c r="F206" s="172"/>
      <c r="G206" s="39"/>
    </row>
    <row r="207" spans="1:7" s="40" customFormat="1" ht="15.75">
      <c r="A207" s="87"/>
      <c r="B207" s="38"/>
      <c r="C207" s="32"/>
      <c r="D207" s="171"/>
      <c r="E207" s="172"/>
      <c r="F207" s="172"/>
      <c r="G207" s="39"/>
    </row>
    <row r="208" spans="1:7" s="40" customFormat="1" ht="15.75">
      <c r="A208" s="110">
        <f>'Chart of Accounts'!A33</f>
        <v>2022</v>
      </c>
      <c r="B208" s="110" t="str">
        <f>'Chart of Accounts'!B33</f>
        <v>Repair and Maintenance - (Non-Covenant)</v>
      </c>
      <c r="C208" s="8"/>
      <c r="D208" s="171"/>
      <c r="E208" s="172"/>
      <c r="F208" s="175"/>
      <c r="G208" s="39"/>
    </row>
    <row r="209" spans="1:7" s="40" customFormat="1">
      <c r="A209" s="111"/>
      <c r="B209" s="86" t="s">
        <v>14</v>
      </c>
      <c r="C209" s="27"/>
      <c r="D209" s="176"/>
      <c r="E209" s="177"/>
      <c r="F209" s="178">
        <f>F204</f>
        <v>0</v>
      </c>
      <c r="G209" s="39"/>
    </row>
    <row r="210" spans="1:7" s="40" customFormat="1">
      <c r="A210" s="208"/>
      <c r="B210" s="203"/>
      <c r="C210" s="199"/>
      <c r="D210" s="200"/>
      <c r="E210" s="204"/>
      <c r="F210" s="167">
        <f>E210-D210+F209</f>
        <v>0</v>
      </c>
      <c r="G210" s="39"/>
    </row>
    <row r="211" spans="1:7" s="40" customFormat="1">
      <c r="A211" s="208"/>
      <c r="B211" s="203"/>
      <c r="C211" s="199"/>
      <c r="D211" s="200"/>
      <c r="E211" s="204"/>
      <c r="F211" s="167">
        <f>E211-D211+F210</f>
        <v>0</v>
      </c>
      <c r="G211" s="39"/>
    </row>
    <row r="212" spans="1:7" s="40" customFormat="1">
      <c r="A212" s="208"/>
      <c r="B212" s="203"/>
      <c r="C212" s="199"/>
      <c r="D212" s="200"/>
      <c r="E212" s="201"/>
      <c r="F212" s="167">
        <f>E212-D212+F211</f>
        <v>0</v>
      </c>
      <c r="G212" s="39"/>
    </row>
    <row r="213" spans="1:7" s="40" customFormat="1">
      <c r="A213" s="208"/>
      <c r="B213" s="203"/>
      <c r="C213" s="199"/>
      <c r="D213" s="200"/>
      <c r="E213" s="201"/>
      <c r="F213" s="167">
        <f>E213-D213+F212</f>
        <v>0</v>
      </c>
      <c r="G213" s="39"/>
    </row>
    <row r="214" spans="1:7" s="40" customFormat="1">
      <c r="A214" s="112"/>
      <c r="B214" s="36" t="s">
        <v>15</v>
      </c>
      <c r="C214" s="37"/>
      <c r="D214" s="168">
        <f>SUM(D210:D213)</f>
        <v>0</v>
      </c>
      <c r="E214" s="169">
        <f>SUM(E210:E213)</f>
        <v>0</v>
      </c>
      <c r="F214" s="167"/>
      <c r="G214" s="39"/>
    </row>
    <row r="215" spans="1:7" s="40" customFormat="1" ht="15.75">
      <c r="A215" s="87"/>
      <c r="B215" s="38"/>
      <c r="C215" s="32"/>
      <c r="D215" s="171"/>
      <c r="E215" s="172"/>
      <c r="F215" s="172"/>
      <c r="G215" s="39"/>
    </row>
    <row r="216" spans="1:7" s="40" customFormat="1" ht="15.75">
      <c r="A216" s="87"/>
      <c r="B216" s="38"/>
      <c r="C216" s="32"/>
      <c r="D216" s="171"/>
      <c r="E216" s="172"/>
      <c r="F216" s="172"/>
      <c r="G216" s="39"/>
    </row>
    <row r="217" spans="1:7" s="40" customFormat="1" ht="15.75">
      <c r="A217" s="110">
        <f>'Chart of Accounts'!A34</f>
        <v>2023</v>
      </c>
      <c r="B217" s="110" t="str">
        <f>'Chart of Accounts'!B34</f>
        <v>Insurance - Liability</v>
      </c>
      <c r="C217" s="8"/>
      <c r="D217" s="171"/>
      <c r="E217" s="172"/>
      <c r="F217" s="175"/>
      <c r="G217" s="39"/>
    </row>
    <row r="218" spans="1:7" s="40" customFormat="1">
      <c r="A218" s="111"/>
      <c r="B218" s="86" t="s">
        <v>14</v>
      </c>
      <c r="C218" s="27"/>
      <c r="D218" s="176"/>
      <c r="E218" s="177"/>
      <c r="F218" s="178">
        <f>F213</f>
        <v>0</v>
      </c>
      <c r="G218" s="39"/>
    </row>
    <row r="219" spans="1:7" s="40" customFormat="1">
      <c r="A219" s="208"/>
      <c r="B219" s="203"/>
      <c r="C219" s="199"/>
      <c r="D219" s="200"/>
      <c r="E219" s="204"/>
      <c r="F219" s="167">
        <f>E219-D219+F218</f>
        <v>0</v>
      </c>
      <c r="G219" s="39"/>
    </row>
    <row r="220" spans="1:7" s="40" customFormat="1">
      <c r="A220" s="208"/>
      <c r="B220" s="203"/>
      <c r="C220" s="199"/>
      <c r="D220" s="200"/>
      <c r="E220" s="204"/>
      <c r="F220" s="167">
        <f>E220-D220+F219</f>
        <v>0</v>
      </c>
      <c r="G220" s="39"/>
    </row>
    <row r="221" spans="1:7" s="40" customFormat="1">
      <c r="A221" s="208"/>
      <c r="B221" s="203"/>
      <c r="C221" s="199"/>
      <c r="D221" s="200"/>
      <c r="E221" s="201"/>
      <c r="F221" s="167">
        <f>E221-D221+F220</f>
        <v>0</v>
      </c>
      <c r="G221" s="39"/>
    </row>
    <row r="222" spans="1:7" s="40" customFormat="1">
      <c r="A222" s="208"/>
      <c r="B222" s="203"/>
      <c r="C222" s="199"/>
      <c r="D222" s="200"/>
      <c r="E222" s="201"/>
      <c r="F222" s="167">
        <f>E222-D222+F221</f>
        <v>0</v>
      </c>
      <c r="G222" s="39"/>
    </row>
    <row r="223" spans="1:7" s="40" customFormat="1">
      <c r="A223" s="112"/>
      <c r="B223" s="36" t="s">
        <v>15</v>
      </c>
      <c r="C223" s="37"/>
      <c r="D223" s="168">
        <f>SUM(D219:D222)</f>
        <v>0</v>
      </c>
      <c r="E223" s="169">
        <f>SUM(E219:E222)</f>
        <v>0</v>
      </c>
      <c r="F223" s="167"/>
      <c r="G223" s="39"/>
    </row>
    <row r="224" spans="1:7" s="40" customFormat="1" ht="15.75">
      <c r="A224" s="87"/>
      <c r="B224" s="38"/>
      <c r="C224" s="32"/>
      <c r="D224" s="171"/>
      <c r="E224" s="172"/>
      <c r="F224" s="172"/>
      <c r="G224" s="39"/>
    </row>
    <row r="225" spans="1:7" s="40" customFormat="1" ht="15.75">
      <c r="A225" s="87"/>
      <c r="B225" s="38"/>
      <c r="C225" s="32"/>
      <c r="D225" s="171"/>
      <c r="E225" s="172"/>
      <c r="F225" s="172"/>
      <c r="G225" s="39"/>
    </row>
    <row r="226" spans="1:7" s="40" customFormat="1" ht="15.75">
      <c r="A226" s="110">
        <f>'Chart of Accounts'!A35</f>
        <v>2024</v>
      </c>
      <c r="B226" s="110" t="str">
        <f>'Chart of Accounts'!B35</f>
        <v>Use Agreement (Utilities &amp; Maint. Reserve)</v>
      </c>
      <c r="C226" s="8"/>
      <c r="D226" s="171"/>
      <c r="E226" s="172"/>
      <c r="F226" s="175"/>
      <c r="G226" s="39"/>
    </row>
    <row r="227" spans="1:7" s="40" customFormat="1">
      <c r="A227" s="111"/>
      <c r="B227" s="86" t="s">
        <v>14</v>
      </c>
      <c r="C227" s="27"/>
      <c r="D227" s="176"/>
      <c r="E227" s="177"/>
      <c r="F227" s="178">
        <f>F222</f>
        <v>0</v>
      </c>
      <c r="G227" s="39"/>
    </row>
    <row r="228" spans="1:7" s="40" customFormat="1">
      <c r="A228" s="208"/>
      <c r="B228" s="203"/>
      <c r="C228" s="199"/>
      <c r="D228" s="200"/>
      <c r="E228" s="204"/>
      <c r="F228" s="167">
        <f>E228-D228+F227</f>
        <v>0</v>
      </c>
      <c r="G228" s="39"/>
    </row>
    <row r="229" spans="1:7" s="40" customFormat="1">
      <c r="A229" s="208"/>
      <c r="B229" s="203"/>
      <c r="C229" s="199"/>
      <c r="D229" s="200"/>
      <c r="E229" s="204"/>
      <c r="F229" s="167">
        <f>E229-D229+F228</f>
        <v>0</v>
      </c>
      <c r="G229" s="39"/>
    </row>
    <row r="230" spans="1:7" s="40" customFormat="1">
      <c r="A230" s="208"/>
      <c r="B230" s="203"/>
      <c r="C230" s="199"/>
      <c r="D230" s="200"/>
      <c r="E230" s="201"/>
      <c r="F230" s="167">
        <f>E230-D230+F229</f>
        <v>0</v>
      </c>
      <c r="G230" s="39"/>
    </row>
    <row r="231" spans="1:7" s="40" customFormat="1">
      <c r="A231" s="208"/>
      <c r="B231" s="203"/>
      <c r="C231" s="199"/>
      <c r="D231" s="200"/>
      <c r="E231" s="201"/>
      <c r="F231" s="167">
        <f>E231-D231+F230</f>
        <v>0</v>
      </c>
      <c r="G231" s="39"/>
    </row>
    <row r="232" spans="1:7" s="40" customFormat="1">
      <c r="A232" s="112"/>
      <c r="B232" s="36" t="s">
        <v>15</v>
      </c>
      <c r="C232" s="37"/>
      <c r="D232" s="168">
        <f>SUM(D228:D231)</f>
        <v>0</v>
      </c>
      <c r="E232" s="169">
        <f>SUM(E228:E231)</f>
        <v>0</v>
      </c>
      <c r="F232" s="167"/>
      <c r="G232" s="39"/>
    </row>
    <row r="233" spans="1:7" s="40" customFormat="1" ht="15.75">
      <c r="A233" s="87"/>
      <c r="B233" s="38"/>
      <c r="C233" s="32"/>
      <c r="D233" s="171"/>
      <c r="E233" s="172"/>
      <c r="F233" s="172"/>
      <c r="G233" s="39"/>
    </row>
    <row r="234" spans="1:7" s="40" customFormat="1" ht="15.75">
      <c r="A234" s="87"/>
      <c r="B234" s="38"/>
      <c r="C234" s="32"/>
      <c r="D234" s="171"/>
      <c r="E234" s="172"/>
      <c r="F234" s="172"/>
      <c r="G234" s="39"/>
    </row>
    <row r="235" spans="1:7" s="40" customFormat="1" ht="15.75">
      <c r="A235" s="110">
        <f>'Chart of Accounts'!A36</f>
        <v>2025</v>
      </c>
      <c r="B235" s="110" t="str">
        <f>'Chart of Accounts'!B36</f>
        <v>Landscape</v>
      </c>
      <c r="C235" s="8"/>
      <c r="D235" s="171"/>
      <c r="E235" s="172"/>
      <c r="F235" s="175"/>
      <c r="G235" s="39"/>
    </row>
    <row r="236" spans="1:7" s="40" customFormat="1">
      <c r="A236" s="111"/>
      <c r="B236" s="86" t="s">
        <v>14</v>
      </c>
      <c r="C236" s="27"/>
      <c r="D236" s="176"/>
      <c r="E236" s="177"/>
      <c r="F236" s="178">
        <f>F231</f>
        <v>0</v>
      </c>
      <c r="G236" s="39"/>
    </row>
    <row r="237" spans="1:7" s="40" customFormat="1">
      <c r="A237" s="208"/>
      <c r="B237" s="203"/>
      <c r="C237" s="199"/>
      <c r="D237" s="200"/>
      <c r="E237" s="204"/>
      <c r="F237" s="167">
        <f>E237-D237+F236</f>
        <v>0</v>
      </c>
      <c r="G237" s="39"/>
    </row>
    <row r="238" spans="1:7" s="40" customFormat="1">
      <c r="A238" s="208"/>
      <c r="B238" s="203"/>
      <c r="C238" s="199"/>
      <c r="D238" s="200"/>
      <c r="E238" s="204"/>
      <c r="F238" s="167">
        <f>E238-D238+F237</f>
        <v>0</v>
      </c>
      <c r="G238" s="39"/>
    </row>
    <row r="239" spans="1:7" s="40" customFormat="1">
      <c r="A239" s="208"/>
      <c r="B239" s="203"/>
      <c r="C239" s="199"/>
      <c r="D239" s="200"/>
      <c r="E239" s="201"/>
      <c r="F239" s="167">
        <f>E239-D239+F238</f>
        <v>0</v>
      </c>
      <c r="G239" s="39"/>
    </row>
    <row r="240" spans="1:7" s="40" customFormat="1">
      <c r="A240" s="208"/>
      <c r="B240" s="203"/>
      <c r="C240" s="199"/>
      <c r="D240" s="200"/>
      <c r="E240" s="201"/>
      <c r="F240" s="167">
        <f>E240-D240+F239</f>
        <v>0</v>
      </c>
      <c r="G240" s="39"/>
    </row>
    <row r="241" spans="1:7" s="40" customFormat="1">
      <c r="A241" s="112"/>
      <c r="B241" s="36" t="s">
        <v>15</v>
      </c>
      <c r="C241" s="37"/>
      <c r="D241" s="168">
        <f>SUM(D237:D240)</f>
        <v>0</v>
      </c>
      <c r="E241" s="169">
        <f>SUM(E237:E240)</f>
        <v>0</v>
      </c>
      <c r="F241" s="167"/>
      <c r="G241" s="39"/>
    </row>
    <row r="242" spans="1:7" s="40" customFormat="1" ht="15.75">
      <c r="A242" s="87"/>
      <c r="B242" s="38"/>
      <c r="C242" s="32"/>
      <c r="D242" s="171"/>
      <c r="E242" s="172"/>
      <c r="F242" s="172"/>
      <c r="G242" s="39"/>
    </row>
    <row r="243" spans="1:7" s="40" customFormat="1" ht="15.75">
      <c r="A243" s="87"/>
      <c r="B243" s="38"/>
      <c r="C243" s="32"/>
      <c r="D243" s="171"/>
      <c r="E243" s="172"/>
      <c r="F243" s="172"/>
      <c r="G243" s="39"/>
    </row>
    <row r="244" spans="1:7" s="40" customFormat="1" ht="15.75">
      <c r="A244" s="110">
        <f>'Chart of Accounts'!A37</f>
        <v>2026</v>
      </c>
      <c r="B244" s="110" t="str">
        <f>'Chart of Accounts'!B37</f>
        <v>A/C Maintenance</v>
      </c>
      <c r="C244" s="8"/>
      <c r="D244" s="171"/>
      <c r="E244" s="172"/>
      <c r="F244" s="175"/>
      <c r="G244" s="39"/>
    </row>
    <row r="245" spans="1:7" s="40" customFormat="1">
      <c r="A245" s="111"/>
      <c r="B245" s="86" t="s">
        <v>14</v>
      </c>
      <c r="C245" s="27"/>
      <c r="D245" s="176"/>
      <c r="E245" s="177"/>
      <c r="F245" s="178">
        <f>F240</f>
        <v>0</v>
      </c>
      <c r="G245" s="39"/>
    </row>
    <row r="246" spans="1:7" s="40" customFormat="1">
      <c r="A246" s="208"/>
      <c r="B246" s="203"/>
      <c r="C246" s="199"/>
      <c r="D246" s="200"/>
      <c r="E246" s="204"/>
      <c r="F246" s="167">
        <f>E246-D246+F245</f>
        <v>0</v>
      </c>
      <c r="G246" s="39"/>
    </row>
    <row r="247" spans="1:7" s="40" customFormat="1">
      <c r="A247" s="208"/>
      <c r="B247" s="203"/>
      <c r="C247" s="199"/>
      <c r="D247" s="200"/>
      <c r="E247" s="204"/>
      <c r="F247" s="167">
        <f>E247-D247+F246</f>
        <v>0</v>
      </c>
      <c r="G247" s="39"/>
    </row>
    <row r="248" spans="1:7" s="40" customFormat="1">
      <c r="A248" s="208"/>
      <c r="B248" s="203"/>
      <c r="C248" s="199"/>
      <c r="D248" s="200"/>
      <c r="E248" s="201"/>
      <c r="F248" s="167">
        <f>E248-D248+F247</f>
        <v>0</v>
      </c>
      <c r="G248" s="39"/>
    </row>
    <row r="249" spans="1:7" s="40" customFormat="1">
      <c r="A249" s="208"/>
      <c r="B249" s="203"/>
      <c r="C249" s="199"/>
      <c r="D249" s="200"/>
      <c r="E249" s="201"/>
      <c r="F249" s="167">
        <f>E249-D249+F248</f>
        <v>0</v>
      </c>
      <c r="G249" s="39"/>
    </row>
    <row r="250" spans="1:7" s="40" customFormat="1">
      <c r="A250" s="112"/>
      <c r="B250" s="36" t="s">
        <v>15</v>
      </c>
      <c r="C250" s="37"/>
      <c r="D250" s="168">
        <f>SUM(D246:D249)</f>
        <v>0</v>
      </c>
      <c r="E250" s="169">
        <f>SUM(E246:E249)</f>
        <v>0</v>
      </c>
      <c r="F250" s="167"/>
      <c r="G250" s="39"/>
    </row>
    <row r="251" spans="1:7" s="40" customFormat="1" ht="15.75">
      <c r="A251" s="87"/>
      <c r="B251" s="38"/>
      <c r="C251" s="32"/>
      <c r="D251" s="171"/>
      <c r="E251" s="172"/>
      <c r="F251" s="172"/>
      <c r="G251" s="39"/>
    </row>
    <row r="252" spans="1:7" s="40" customFormat="1" ht="15.75">
      <c r="A252" s="87"/>
      <c r="B252" s="38"/>
      <c r="C252" s="32"/>
      <c r="D252" s="171"/>
      <c r="E252" s="172"/>
      <c r="F252" s="172"/>
      <c r="G252" s="39"/>
    </row>
    <row r="253" spans="1:7" s="40" customFormat="1" ht="15.75">
      <c r="A253" s="110">
        <f>'Chart of Accounts'!A38</f>
        <v>2027</v>
      </c>
      <c r="B253" s="110" t="str">
        <f>'Chart of Accounts'!B38</f>
        <v>PLayground</v>
      </c>
      <c r="C253" s="8"/>
      <c r="D253" s="171"/>
      <c r="E253" s="172"/>
      <c r="F253" s="175"/>
      <c r="G253" s="39"/>
    </row>
    <row r="254" spans="1:7" s="40" customFormat="1">
      <c r="A254" s="111"/>
      <c r="B254" s="86" t="s">
        <v>14</v>
      </c>
      <c r="C254" s="27"/>
      <c r="D254" s="176"/>
      <c r="E254" s="177"/>
      <c r="F254" s="178">
        <f>F249</f>
        <v>0</v>
      </c>
      <c r="G254" s="39"/>
    </row>
    <row r="255" spans="1:7" s="40" customFormat="1">
      <c r="A255" s="208"/>
      <c r="B255" s="203"/>
      <c r="C255" s="199"/>
      <c r="D255" s="200"/>
      <c r="E255" s="204"/>
      <c r="F255" s="167">
        <f>E255-D255+F254</f>
        <v>0</v>
      </c>
      <c r="G255" s="39"/>
    </row>
    <row r="256" spans="1:7" s="40" customFormat="1">
      <c r="A256" s="208"/>
      <c r="B256" s="203"/>
      <c r="C256" s="199"/>
      <c r="D256" s="200"/>
      <c r="E256" s="204"/>
      <c r="F256" s="167">
        <f>E256-D256+F255</f>
        <v>0</v>
      </c>
      <c r="G256" s="39"/>
    </row>
    <row r="257" spans="1:7" s="40" customFormat="1">
      <c r="A257" s="208"/>
      <c r="B257" s="203"/>
      <c r="C257" s="199"/>
      <c r="D257" s="200"/>
      <c r="E257" s="201"/>
      <c r="F257" s="167">
        <f>E257-D257+F256</f>
        <v>0</v>
      </c>
      <c r="G257" s="39"/>
    </row>
    <row r="258" spans="1:7" s="40" customFormat="1">
      <c r="A258" s="208"/>
      <c r="B258" s="203"/>
      <c r="C258" s="199"/>
      <c r="D258" s="200"/>
      <c r="E258" s="201"/>
      <c r="F258" s="167">
        <f>E258-D258+F257</f>
        <v>0</v>
      </c>
      <c r="G258" s="39"/>
    </row>
    <row r="259" spans="1:7" s="40" customFormat="1">
      <c r="A259" s="112"/>
      <c r="B259" s="36" t="s">
        <v>15</v>
      </c>
      <c r="C259" s="37"/>
      <c r="D259" s="168">
        <f>SUM(D255:D258)</f>
        <v>0</v>
      </c>
      <c r="E259" s="169">
        <f>SUM(E255:E258)</f>
        <v>0</v>
      </c>
      <c r="F259" s="167"/>
      <c r="G259" s="39"/>
    </row>
    <row r="260" spans="1:7" s="40" customFormat="1" ht="15.75">
      <c r="A260" s="87"/>
      <c r="B260" s="38"/>
      <c r="C260" s="32"/>
      <c r="D260" s="171"/>
      <c r="E260" s="172"/>
      <c r="F260" s="172"/>
      <c r="G260" s="39"/>
    </row>
    <row r="261" spans="1:7" s="40" customFormat="1" ht="15.75">
      <c r="A261" s="87"/>
      <c r="B261" s="38"/>
      <c r="C261" s="32"/>
      <c r="D261" s="171"/>
      <c r="E261" s="172"/>
      <c r="F261" s="172"/>
      <c r="G261" s="39"/>
    </row>
    <row r="262" spans="1:7" s="40" customFormat="1" ht="15.75">
      <c r="A262" s="113">
        <f>'Chart of Accounts'!A40</f>
        <v>2031</v>
      </c>
      <c r="B262" s="113" t="str">
        <f>'Chart of Accounts'!B40</f>
        <v>Food &amp; Entertainment</v>
      </c>
      <c r="C262" s="8"/>
      <c r="D262" s="171"/>
      <c r="E262" s="172"/>
      <c r="F262" s="175"/>
      <c r="G262" s="39"/>
    </row>
    <row r="263" spans="1:7" s="40" customFormat="1">
      <c r="A263" s="114"/>
      <c r="B263" s="86" t="s">
        <v>14</v>
      </c>
      <c r="C263" s="27"/>
      <c r="D263" s="176"/>
      <c r="E263" s="177"/>
      <c r="F263" s="178">
        <f>F258</f>
        <v>0</v>
      </c>
      <c r="G263" s="39"/>
    </row>
    <row r="264" spans="1:7" s="40" customFormat="1">
      <c r="A264" s="209"/>
      <c r="B264" s="203"/>
      <c r="C264" s="199"/>
      <c r="D264" s="200"/>
      <c r="E264" s="204"/>
      <c r="F264" s="167">
        <f>E264-D264+F263</f>
        <v>0</v>
      </c>
      <c r="G264" s="39"/>
    </row>
    <row r="265" spans="1:7" s="40" customFormat="1">
      <c r="A265" s="209"/>
      <c r="B265" s="203"/>
      <c r="C265" s="199"/>
      <c r="D265" s="200"/>
      <c r="E265" s="204"/>
      <c r="F265" s="167">
        <f>E265-D265+F264</f>
        <v>0</v>
      </c>
      <c r="G265" s="39"/>
    </row>
    <row r="266" spans="1:7" s="40" customFormat="1">
      <c r="A266" s="209"/>
      <c r="B266" s="203"/>
      <c r="C266" s="199"/>
      <c r="D266" s="200"/>
      <c r="E266" s="201"/>
      <c r="F266" s="167">
        <f>E266-D266+F265</f>
        <v>0</v>
      </c>
      <c r="G266" s="39"/>
    </row>
    <row r="267" spans="1:7" s="40" customFormat="1">
      <c r="A267" s="209"/>
      <c r="B267" s="203"/>
      <c r="C267" s="199"/>
      <c r="D267" s="200"/>
      <c r="E267" s="201"/>
      <c r="F267" s="167">
        <f>E267-D267+F266</f>
        <v>0</v>
      </c>
      <c r="G267" s="39"/>
    </row>
    <row r="268" spans="1:7" s="40" customFormat="1">
      <c r="A268" s="115"/>
      <c r="B268" s="36" t="s">
        <v>15</v>
      </c>
      <c r="C268" s="37"/>
      <c r="D268" s="168">
        <f>SUM(D264:D267)</f>
        <v>0</v>
      </c>
      <c r="E268" s="169">
        <f>SUM(E264:E267)</f>
        <v>0</v>
      </c>
      <c r="F268" s="167"/>
      <c r="G268" s="39"/>
    </row>
    <row r="269" spans="1:7" s="40" customFormat="1" ht="15.75">
      <c r="A269" s="87"/>
      <c r="B269" s="38"/>
      <c r="C269" s="32"/>
      <c r="D269" s="171"/>
      <c r="E269" s="172"/>
      <c r="F269" s="172"/>
      <c r="G269" s="39"/>
    </row>
    <row r="270" spans="1:7" s="40" customFormat="1" ht="15.75">
      <c r="A270" s="87"/>
      <c r="B270" s="38"/>
      <c r="C270" s="32"/>
      <c r="D270" s="171"/>
      <c r="E270" s="172"/>
      <c r="F270" s="172"/>
      <c r="G270" s="39"/>
    </row>
    <row r="271" spans="1:7" s="40" customFormat="1" ht="15.75">
      <c r="A271" s="113">
        <f>'Chart of Accounts'!A41</f>
        <v>2032</v>
      </c>
      <c r="B271" s="113" t="str">
        <f>'Chart of Accounts'!B41</f>
        <v>Soft Goods</v>
      </c>
      <c r="C271" s="8"/>
      <c r="D271" s="171"/>
      <c r="E271" s="172"/>
      <c r="F271" s="175"/>
      <c r="G271" s="39"/>
    </row>
    <row r="272" spans="1:7" s="40" customFormat="1">
      <c r="A272" s="114"/>
      <c r="B272" s="86" t="s">
        <v>14</v>
      </c>
      <c r="C272" s="27"/>
      <c r="D272" s="176"/>
      <c r="E272" s="177"/>
      <c r="F272" s="178">
        <f>F267</f>
        <v>0</v>
      </c>
      <c r="G272" s="39"/>
    </row>
    <row r="273" spans="1:7" s="40" customFormat="1">
      <c r="A273" s="209"/>
      <c r="B273" s="203"/>
      <c r="C273" s="199"/>
      <c r="D273" s="200"/>
      <c r="E273" s="204"/>
      <c r="F273" s="167">
        <f>E273-D273+F272</f>
        <v>0</v>
      </c>
      <c r="G273" s="39"/>
    </row>
    <row r="274" spans="1:7" s="40" customFormat="1">
      <c r="A274" s="209"/>
      <c r="B274" s="203"/>
      <c r="C274" s="199"/>
      <c r="D274" s="200"/>
      <c r="E274" s="204"/>
      <c r="F274" s="167">
        <f>E274-D274+F273</f>
        <v>0</v>
      </c>
      <c r="G274" s="39"/>
    </row>
    <row r="275" spans="1:7" s="40" customFormat="1">
      <c r="A275" s="209"/>
      <c r="B275" s="203"/>
      <c r="C275" s="199"/>
      <c r="D275" s="200"/>
      <c r="E275" s="201"/>
      <c r="F275" s="167">
        <f>E275-D275+F274</f>
        <v>0</v>
      </c>
      <c r="G275" s="39"/>
    </row>
    <row r="276" spans="1:7" s="40" customFormat="1">
      <c r="A276" s="209"/>
      <c r="B276" s="203"/>
      <c r="C276" s="199"/>
      <c r="D276" s="200"/>
      <c r="E276" s="201"/>
      <c r="F276" s="167">
        <f>E276-D276+F275</f>
        <v>0</v>
      </c>
      <c r="G276" s="39"/>
    </row>
    <row r="277" spans="1:7" s="40" customFormat="1">
      <c r="A277" s="115"/>
      <c r="B277" s="36" t="s">
        <v>15</v>
      </c>
      <c r="C277" s="37"/>
      <c r="D277" s="168">
        <f>SUM(D273:D276)</f>
        <v>0</v>
      </c>
      <c r="E277" s="169">
        <f>SUM(E273:E276)</f>
        <v>0</v>
      </c>
      <c r="F277" s="167"/>
      <c r="G277" s="39"/>
    </row>
    <row r="278" spans="1:7" s="40" customFormat="1" ht="15.75">
      <c r="A278" s="87"/>
      <c r="B278" s="38"/>
      <c r="C278" s="32"/>
      <c r="D278" s="171"/>
      <c r="E278" s="172"/>
      <c r="F278" s="172"/>
      <c r="G278" s="39"/>
    </row>
    <row r="279" spans="1:7" s="40" customFormat="1" ht="15.75">
      <c r="A279" s="87"/>
      <c r="B279" s="38"/>
      <c r="C279" s="32"/>
      <c r="D279" s="171"/>
      <c r="E279" s="172"/>
      <c r="F279" s="172"/>
      <c r="G279" s="39"/>
    </row>
    <row r="280" spans="1:7" s="40" customFormat="1" ht="15.75">
      <c r="A280" s="116">
        <f>'Chart of Accounts'!A43</f>
        <v>2041</v>
      </c>
      <c r="B280" s="116" t="str">
        <f>'Chart of Accounts'!B43</f>
        <v>Van Insurance</v>
      </c>
      <c r="C280" s="8"/>
      <c r="D280" s="171"/>
      <c r="E280" s="172"/>
      <c r="F280" s="175"/>
      <c r="G280" s="39"/>
    </row>
    <row r="281" spans="1:7" s="40" customFormat="1">
      <c r="A281" s="117"/>
      <c r="B281" s="86" t="s">
        <v>14</v>
      </c>
      <c r="C281" s="27"/>
      <c r="D281" s="176"/>
      <c r="E281" s="177"/>
      <c r="F281" s="178">
        <f>F276</f>
        <v>0</v>
      </c>
      <c r="G281" s="39"/>
    </row>
    <row r="282" spans="1:7" s="40" customFormat="1">
      <c r="A282" s="210"/>
      <c r="B282" s="203"/>
      <c r="C282" s="199"/>
      <c r="D282" s="200"/>
      <c r="E282" s="204"/>
      <c r="F282" s="167">
        <f>E282-D282+F281</f>
        <v>0</v>
      </c>
      <c r="G282" s="39"/>
    </row>
    <row r="283" spans="1:7" s="40" customFormat="1">
      <c r="A283" s="210"/>
      <c r="B283" s="203"/>
      <c r="C283" s="199"/>
      <c r="D283" s="200"/>
      <c r="E283" s="204"/>
      <c r="F283" s="167">
        <f>E283-D283+F282</f>
        <v>0</v>
      </c>
      <c r="G283" s="39"/>
    </row>
    <row r="284" spans="1:7" s="40" customFormat="1">
      <c r="A284" s="210"/>
      <c r="B284" s="203"/>
      <c r="C284" s="199"/>
      <c r="D284" s="200"/>
      <c r="E284" s="201"/>
      <c r="F284" s="167">
        <f>E284-D284+F283</f>
        <v>0</v>
      </c>
      <c r="G284" s="39"/>
    </row>
    <row r="285" spans="1:7" s="40" customFormat="1">
      <c r="A285" s="210"/>
      <c r="B285" s="203"/>
      <c r="C285" s="199"/>
      <c r="D285" s="200"/>
      <c r="E285" s="201"/>
      <c r="F285" s="167">
        <f>E285-D285+F284</f>
        <v>0</v>
      </c>
      <c r="G285" s="39"/>
    </row>
    <row r="286" spans="1:7" s="40" customFormat="1">
      <c r="A286" s="118"/>
      <c r="B286" s="36" t="s">
        <v>15</v>
      </c>
      <c r="C286" s="37"/>
      <c r="D286" s="168">
        <f>SUM(D282:D285)</f>
        <v>0</v>
      </c>
      <c r="E286" s="169">
        <f>SUM(E282:E285)</f>
        <v>0</v>
      </c>
      <c r="F286" s="167"/>
      <c r="G286" s="39"/>
    </row>
    <row r="287" spans="1:7" s="40" customFormat="1" ht="15.75">
      <c r="A287" s="87"/>
      <c r="B287" s="38"/>
      <c r="C287" s="32"/>
      <c r="D287" s="171"/>
      <c r="E287" s="172"/>
      <c r="F287" s="172"/>
      <c r="G287" s="39"/>
    </row>
    <row r="288" spans="1:7" s="40" customFormat="1" ht="15.75">
      <c r="A288" s="87"/>
      <c r="B288" s="38"/>
      <c r="C288" s="32"/>
      <c r="D288" s="171"/>
      <c r="E288" s="172"/>
      <c r="F288" s="172"/>
      <c r="G288" s="39"/>
    </row>
    <row r="289" spans="1:7" s="40" customFormat="1" ht="15.75">
      <c r="A289" s="116">
        <f>'Chart of Accounts'!A44</f>
        <v>2042</v>
      </c>
      <c r="B289" s="116" t="str">
        <f>'Chart of Accounts'!B44</f>
        <v>Van Maintenance</v>
      </c>
      <c r="C289" s="8"/>
      <c r="D289" s="171"/>
      <c r="E289" s="172"/>
      <c r="F289" s="175"/>
      <c r="G289" s="39"/>
    </row>
    <row r="290" spans="1:7" s="40" customFormat="1">
      <c r="A290" s="117"/>
      <c r="B290" s="86" t="s">
        <v>14</v>
      </c>
      <c r="C290" s="27"/>
      <c r="D290" s="176"/>
      <c r="E290" s="177"/>
      <c r="F290" s="178">
        <f>F285</f>
        <v>0</v>
      </c>
      <c r="G290" s="39"/>
    </row>
    <row r="291" spans="1:7" s="40" customFormat="1">
      <c r="A291" s="210"/>
      <c r="B291" s="203"/>
      <c r="C291" s="199"/>
      <c r="D291" s="200"/>
      <c r="E291" s="204"/>
      <c r="F291" s="167">
        <f>E291-D291+F290</f>
        <v>0</v>
      </c>
      <c r="G291" s="39"/>
    </row>
    <row r="292" spans="1:7" s="40" customFormat="1">
      <c r="A292" s="210"/>
      <c r="B292" s="203"/>
      <c r="C292" s="199"/>
      <c r="D292" s="200"/>
      <c r="E292" s="204"/>
      <c r="F292" s="167">
        <f>E292-D292+F291</f>
        <v>0</v>
      </c>
      <c r="G292" s="39"/>
    </row>
    <row r="293" spans="1:7" s="40" customFormat="1">
      <c r="A293" s="210"/>
      <c r="B293" s="203"/>
      <c r="C293" s="199"/>
      <c r="D293" s="200"/>
      <c r="E293" s="201"/>
      <c r="F293" s="167">
        <f>E293-D293+F292</f>
        <v>0</v>
      </c>
      <c r="G293" s="39"/>
    </row>
    <row r="294" spans="1:7" s="40" customFormat="1">
      <c r="A294" s="210"/>
      <c r="B294" s="203"/>
      <c r="C294" s="199"/>
      <c r="D294" s="200"/>
      <c r="E294" s="201"/>
      <c r="F294" s="167">
        <f>E294-D294+F293</f>
        <v>0</v>
      </c>
      <c r="G294" s="39"/>
    </row>
    <row r="295" spans="1:7" s="40" customFormat="1">
      <c r="A295" s="118"/>
      <c r="B295" s="36" t="s">
        <v>15</v>
      </c>
      <c r="C295" s="37"/>
      <c r="D295" s="168">
        <f>SUM(D291:D294)</f>
        <v>0</v>
      </c>
      <c r="E295" s="169">
        <f>SUM(E291:E294)</f>
        <v>0</v>
      </c>
      <c r="F295" s="167"/>
      <c r="G295" s="39"/>
    </row>
    <row r="296" spans="1:7" s="40" customFormat="1" ht="15.75">
      <c r="A296" s="87"/>
      <c r="B296" s="38"/>
      <c r="C296" s="32"/>
      <c r="D296" s="171"/>
      <c r="E296" s="172"/>
      <c r="F296" s="172"/>
      <c r="G296" s="39"/>
    </row>
    <row r="297" spans="1:7" s="40" customFormat="1" ht="15.75">
      <c r="A297" s="87"/>
      <c r="B297" s="38"/>
      <c r="C297" s="32"/>
      <c r="D297" s="171"/>
      <c r="E297" s="172"/>
      <c r="F297" s="172"/>
      <c r="G297" s="39"/>
    </row>
    <row r="298" spans="1:7" s="40" customFormat="1" ht="15.75">
      <c r="A298" s="116">
        <f>'Chart of Accounts'!A45</f>
        <v>2043</v>
      </c>
      <c r="B298" s="116" t="str">
        <f>'Chart of Accounts'!B45</f>
        <v>Van Gasoline</v>
      </c>
      <c r="C298" s="8"/>
      <c r="D298" s="171"/>
      <c r="E298" s="172"/>
      <c r="F298" s="175"/>
      <c r="G298" s="39"/>
    </row>
    <row r="299" spans="1:7" s="40" customFormat="1">
      <c r="A299" s="117"/>
      <c r="B299" s="86" t="s">
        <v>14</v>
      </c>
      <c r="C299" s="27"/>
      <c r="D299" s="176"/>
      <c r="E299" s="177"/>
      <c r="F299" s="178">
        <f>F294</f>
        <v>0</v>
      </c>
      <c r="G299" s="39"/>
    </row>
    <row r="300" spans="1:7" s="40" customFormat="1">
      <c r="A300" s="210"/>
      <c r="B300" s="203"/>
      <c r="C300" s="199"/>
      <c r="D300" s="200"/>
      <c r="E300" s="204"/>
      <c r="F300" s="167">
        <f>E300-D300+F299</f>
        <v>0</v>
      </c>
      <c r="G300" s="39"/>
    </row>
    <row r="301" spans="1:7" s="40" customFormat="1">
      <c r="A301" s="210"/>
      <c r="B301" s="203"/>
      <c r="C301" s="199"/>
      <c r="D301" s="200"/>
      <c r="E301" s="204"/>
      <c r="F301" s="167">
        <f>E301-D301+F300</f>
        <v>0</v>
      </c>
      <c r="G301" s="39"/>
    </row>
    <row r="302" spans="1:7" s="40" customFormat="1">
      <c r="A302" s="210"/>
      <c r="B302" s="203"/>
      <c r="C302" s="199"/>
      <c r="D302" s="200"/>
      <c r="E302" s="201"/>
      <c r="F302" s="167">
        <f>E302-D302+F301</f>
        <v>0</v>
      </c>
      <c r="G302" s="39"/>
    </row>
    <row r="303" spans="1:7" s="40" customFormat="1">
      <c r="A303" s="210"/>
      <c r="B303" s="203"/>
      <c r="C303" s="199"/>
      <c r="D303" s="200"/>
      <c r="E303" s="201"/>
      <c r="F303" s="167">
        <f>E303-D303+F302</f>
        <v>0</v>
      </c>
      <c r="G303" s="39"/>
    </row>
    <row r="304" spans="1:7" s="40" customFormat="1">
      <c r="A304" s="241"/>
      <c r="B304" s="242" t="s">
        <v>15</v>
      </c>
      <c r="C304" s="243"/>
      <c r="D304" s="244">
        <f>SUM(D300:D303)</f>
        <v>0</v>
      </c>
      <c r="E304" s="245">
        <f>SUM(E300:E303)</f>
        <v>0</v>
      </c>
      <c r="F304" s="167"/>
      <c r="G304" s="39"/>
    </row>
    <row r="305" spans="1:7" s="40" customFormat="1">
      <c r="A305" s="33"/>
      <c r="B305" s="34"/>
      <c r="C305" s="8"/>
      <c r="D305" s="171"/>
      <c r="E305" s="172"/>
      <c r="F305" s="175"/>
      <c r="G305" s="39"/>
    </row>
    <row r="306" spans="1:7" s="40" customFormat="1">
      <c r="A306" s="33"/>
      <c r="B306" s="34"/>
      <c r="C306" s="8"/>
      <c r="D306" s="171"/>
      <c r="E306" s="172"/>
      <c r="F306" s="175"/>
      <c r="G306" s="39"/>
    </row>
    <row r="307" spans="1:7" s="40" customFormat="1" ht="15.75">
      <c r="A307" s="116">
        <f>'Chart of Accounts'!A46</f>
        <v>2044</v>
      </c>
      <c r="B307" s="116" t="str">
        <f>'Chart of Accounts'!B46</f>
        <v xml:space="preserve">Purchase of Vans </v>
      </c>
      <c r="C307" s="8"/>
      <c r="D307" s="171"/>
      <c r="E307" s="172"/>
      <c r="F307" s="175"/>
      <c r="G307" s="39"/>
    </row>
    <row r="308" spans="1:7" s="40" customFormat="1">
      <c r="A308" s="117"/>
      <c r="B308" s="86" t="s">
        <v>14</v>
      </c>
      <c r="C308" s="27"/>
      <c r="D308" s="176"/>
      <c r="E308" s="177"/>
      <c r="F308" s="178">
        <f>F303</f>
        <v>0</v>
      </c>
      <c r="G308" s="39"/>
    </row>
    <row r="309" spans="1:7" s="40" customFormat="1">
      <c r="A309" s="210"/>
      <c r="B309" s="203"/>
      <c r="C309" s="199"/>
      <c r="D309" s="200"/>
      <c r="E309" s="204"/>
      <c r="F309" s="167">
        <f>E309-D309+F308</f>
        <v>0</v>
      </c>
      <c r="G309" s="39"/>
    </row>
    <row r="310" spans="1:7" s="40" customFormat="1">
      <c r="A310" s="210"/>
      <c r="B310" s="203"/>
      <c r="C310" s="199"/>
      <c r="D310" s="200"/>
      <c r="E310" s="204"/>
      <c r="F310" s="167">
        <f>E310-D310+F309</f>
        <v>0</v>
      </c>
      <c r="G310" s="39"/>
    </row>
    <row r="311" spans="1:7" s="40" customFormat="1">
      <c r="A311" s="210"/>
      <c r="B311" s="203"/>
      <c r="C311" s="199"/>
      <c r="D311" s="200"/>
      <c r="E311" s="201"/>
      <c r="F311" s="167">
        <f>E311-D311+F310</f>
        <v>0</v>
      </c>
      <c r="G311" s="39"/>
    </row>
    <row r="312" spans="1:7" s="40" customFormat="1">
      <c r="A312" s="210"/>
      <c r="B312" s="203"/>
      <c r="C312" s="199"/>
      <c r="D312" s="200"/>
      <c r="E312" s="201"/>
      <c r="F312" s="167">
        <f>E312-D312+F311</f>
        <v>0</v>
      </c>
      <c r="G312" s="39"/>
    </row>
    <row r="313" spans="1:7" s="40" customFormat="1">
      <c r="A313" s="118"/>
      <c r="B313" s="36" t="s">
        <v>15</v>
      </c>
      <c r="C313" s="37"/>
      <c r="D313" s="168">
        <f>SUM(D309:D312)</f>
        <v>0</v>
      </c>
      <c r="E313" s="169">
        <f>SUM(E309:E312)</f>
        <v>0</v>
      </c>
      <c r="F313" s="167"/>
      <c r="G313" s="39"/>
    </row>
    <row r="314" spans="1:7" s="40" customFormat="1">
      <c r="A314" s="33"/>
      <c r="B314" s="34"/>
      <c r="C314" s="8"/>
      <c r="D314" s="171"/>
      <c r="E314" s="172"/>
      <c r="F314" s="175"/>
      <c r="G314" s="39"/>
    </row>
    <row r="315" spans="1:7" s="40" customFormat="1">
      <c r="A315" s="33"/>
      <c r="B315" s="34"/>
      <c r="C315" s="8"/>
      <c r="D315" s="171"/>
      <c r="E315" s="172"/>
      <c r="F315" s="175"/>
      <c r="G315" s="39"/>
    </row>
    <row r="316" spans="1:7" ht="18" customHeight="1">
      <c r="A316" s="120">
        <f>'Chart of Accounts'!A48</f>
        <v>2051</v>
      </c>
      <c r="B316" s="120" t="str">
        <f>'Chart of Accounts'!B48</f>
        <v>Support of Missionaries</v>
      </c>
      <c r="C316" s="8"/>
      <c r="D316" s="171"/>
      <c r="E316" s="172"/>
      <c r="F316" s="175"/>
    </row>
    <row r="317" spans="1:7" s="1" customFormat="1" ht="18" customHeight="1">
      <c r="A317" s="121"/>
      <c r="B317" s="86" t="s">
        <v>14</v>
      </c>
      <c r="C317" s="27"/>
      <c r="D317" s="176"/>
      <c r="E317" s="177"/>
      <c r="F317" s="178">
        <f>F312</f>
        <v>0</v>
      </c>
      <c r="G317" s="4"/>
    </row>
    <row r="318" spans="1:7" s="1" customFormat="1" ht="12.75" customHeight="1">
      <c r="A318" s="211"/>
      <c r="B318" s="203"/>
      <c r="C318" s="199"/>
      <c r="D318" s="200"/>
      <c r="E318" s="204"/>
      <c r="F318" s="167">
        <f>E318-D318+F317</f>
        <v>0</v>
      </c>
      <c r="G318" s="4"/>
    </row>
    <row r="319" spans="1:7" s="1" customFormat="1" ht="12.75" customHeight="1">
      <c r="A319" s="211"/>
      <c r="B319" s="203"/>
      <c r="C319" s="199"/>
      <c r="D319" s="200"/>
      <c r="E319" s="204"/>
      <c r="F319" s="167">
        <f>E319-D319+F318</f>
        <v>0</v>
      </c>
      <c r="G319" s="4"/>
    </row>
    <row r="320" spans="1:7">
      <c r="A320" s="211"/>
      <c r="B320" s="203"/>
      <c r="C320" s="199"/>
      <c r="D320" s="200"/>
      <c r="E320" s="201"/>
      <c r="F320" s="167">
        <f>E320-D320+F319</f>
        <v>0</v>
      </c>
    </row>
    <row r="321" spans="1:7">
      <c r="A321" s="211"/>
      <c r="B321" s="203"/>
      <c r="C321" s="199"/>
      <c r="D321" s="200"/>
      <c r="E321" s="201"/>
      <c r="F321" s="167">
        <f>E321-D321+F320</f>
        <v>0</v>
      </c>
    </row>
    <row r="322" spans="1:7" s="13" customFormat="1">
      <c r="A322" s="122"/>
      <c r="B322" s="36" t="s">
        <v>15</v>
      </c>
      <c r="C322" s="37"/>
      <c r="D322" s="168">
        <f>SUM(D318:D321)</f>
        <v>0</v>
      </c>
      <c r="E322" s="169">
        <f>SUM(E318:E321)</f>
        <v>0</v>
      </c>
      <c r="F322" s="167"/>
      <c r="G322" s="3"/>
    </row>
    <row r="323" spans="1:7" s="13" customFormat="1">
      <c r="A323" s="33"/>
      <c r="B323" s="34"/>
      <c r="C323" s="8"/>
      <c r="D323" s="171"/>
      <c r="E323" s="172"/>
      <c r="F323" s="175"/>
      <c r="G323" s="3"/>
    </row>
    <row r="324" spans="1:7" s="40" customFormat="1" ht="15.75">
      <c r="A324" s="33"/>
      <c r="B324" s="38"/>
      <c r="C324" s="32"/>
      <c r="D324" s="171"/>
      <c r="E324" s="172"/>
      <c r="F324" s="172"/>
      <c r="G324" s="39"/>
    </row>
    <row r="325" spans="1:7" ht="18" customHeight="1">
      <c r="A325" s="295">
        <f>'Chart of Accounts'!A50</f>
        <v>2061</v>
      </c>
      <c r="B325" s="295" t="str">
        <f>'Chart of Accounts'!B50</f>
        <v>Miscellaneous</v>
      </c>
      <c r="C325" s="8"/>
      <c r="D325" s="171"/>
      <c r="E325" s="172"/>
      <c r="F325" s="175"/>
    </row>
    <row r="326" spans="1:7" s="1" customFormat="1" ht="18" customHeight="1">
      <c r="A326" s="296"/>
      <c r="B326" s="86" t="s">
        <v>14</v>
      </c>
      <c r="C326" s="27"/>
      <c r="D326" s="176"/>
      <c r="E326" s="177"/>
      <c r="F326" s="178">
        <f>F321</f>
        <v>0</v>
      </c>
      <c r="G326" s="4"/>
    </row>
    <row r="327" spans="1:7" s="1" customFormat="1" ht="12.75" customHeight="1">
      <c r="A327" s="297"/>
      <c r="B327" s="203"/>
      <c r="C327" s="199"/>
      <c r="D327" s="200"/>
      <c r="E327" s="204"/>
      <c r="F327" s="167">
        <f>E327-D327+F326</f>
        <v>0</v>
      </c>
      <c r="G327" s="4"/>
    </row>
    <row r="328" spans="1:7" s="1" customFormat="1" ht="12.75" customHeight="1">
      <c r="A328" s="297"/>
      <c r="B328" s="203"/>
      <c r="C328" s="199"/>
      <c r="D328" s="200"/>
      <c r="E328" s="204"/>
      <c r="F328" s="167">
        <f>E328-D328+F327</f>
        <v>0</v>
      </c>
      <c r="G328" s="4"/>
    </row>
    <row r="329" spans="1:7" ht="12.75" customHeight="1">
      <c r="A329" s="297"/>
      <c r="B329" s="203"/>
      <c r="C329" s="199"/>
      <c r="D329" s="200"/>
      <c r="E329" s="201"/>
      <c r="F329" s="167">
        <f>E329-D329+F328</f>
        <v>0</v>
      </c>
    </row>
    <row r="330" spans="1:7" ht="12.75" customHeight="1">
      <c r="A330" s="297"/>
      <c r="B330" s="203"/>
      <c r="C330" s="199"/>
      <c r="D330" s="200"/>
      <c r="E330" s="201"/>
      <c r="F330" s="167">
        <f>E330-D330+F329</f>
        <v>0</v>
      </c>
    </row>
    <row r="331" spans="1:7" s="13" customFormat="1">
      <c r="A331" s="298"/>
      <c r="B331" s="36" t="s">
        <v>15</v>
      </c>
      <c r="C331" s="37"/>
      <c r="D331" s="168">
        <f>SUM(D327:D330)</f>
        <v>0</v>
      </c>
      <c r="E331" s="169">
        <f>SUM(E327:E330)</f>
        <v>0</v>
      </c>
      <c r="F331" s="167"/>
      <c r="G331" s="3"/>
    </row>
    <row r="332" spans="1:7" s="13" customFormat="1">
      <c r="A332" s="33"/>
      <c r="B332" s="34"/>
      <c r="C332" s="8"/>
      <c r="D332" s="171"/>
      <c r="E332" s="172"/>
      <c r="F332" s="175"/>
      <c r="G332" s="3"/>
    </row>
    <row r="333" spans="1:7" s="13" customFormat="1">
      <c r="A333" s="33"/>
      <c r="B333" s="34"/>
      <c r="C333" s="8"/>
      <c r="D333" s="171"/>
      <c r="E333" s="172"/>
      <c r="F333" s="175"/>
      <c r="G333" s="3"/>
    </row>
    <row r="334" spans="1:7" s="13" customFormat="1" ht="15.75">
      <c r="A334" s="295">
        <f>'Chart of Accounts'!A51</f>
        <v>2071</v>
      </c>
      <c r="B334" s="295" t="str">
        <f>'Chart of Accounts'!B51</f>
        <v>Unassigned</v>
      </c>
      <c r="C334" s="8"/>
      <c r="D334" s="171"/>
      <c r="E334" s="172"/>
      <c r="F334" s="175"/>
      <c r="G334" s="3"/>
    </row>
    <row r="335" spans="1:7" s="13" customFormat="1">
      <c r="A335" s="296"/>
      <c r="B335" s="86" t="s">
        <v>14</v>
      </c>
      <c r="C335" s="27"/>
      <c r="D335" s="176"/>
      <c r="E335" s="177"/>
      <c r="F335" s="178">
        <f>F330</f>
        <v>0</v>
      </c>
      <c r="G335" s="3"/>
    </row>
    <row r="336" spans="1:7" s="13" customFormat="1">
      <c r="A336" s="297"/>
      <c r="B336" s="203"/>
      <c r="C336" s="199"/>
      <c r="D336" s="200"/>
      <c r="E336" s="204"/>
      <c r="F336" s="167">
        <f>E336-D336+F335</f>
        <v>0</v>
      </c>
      <c r="G336" s="3"/>
    </row>
    <row r="337" spans="1:7" s="13" customFormat="1">
      <c r="A337" s="297"/>
      <c r="B337" s="203"/>
      <c r="C337" s="199"/>
      <c r="D337" s="200"/>
      <c r="E337" s="204"/>
      <c r="F337" s="167">
        <f>E337-D337+F336</f>
        <v>0</v>
      </c>
      <c r="G337" s="3"/>
    </row>
    <row r="338" spans="1:7" s="13" customFormat="1">
      <c r="A338" s="297"/>
      <c r="B338" s="203"/>
      <c r="C338" s="199"/>
      <c r="D338" s="200"/>
      <c r="E338" s="201"/>
      <c r="F338" s="167">
        <f>E338-D338+F337</f>
        <v>0</v>
      </c>
      <c r="G338" s="3"/>
    </row>
    <row r="339" spans="1:7" s="13" customFormat="1">
      <c r="A339" s="297"/>
      <c r="B339" s="203"/>
      <c r="C339" s="199"/>
      <c r="D339" s="200"/>
      <c r="E339" s="201"/>
      <c r="F339" s="167">
        <f>E339-D339+F338</f>
        <v>0</v>
      </c>
      <c r="G339" s="3"/>
    </row>
    <row r="340" spans="1:7" s="13" customFormat="1">
      <c r="A340" s="298"/>
      <c r="B340" s="36" t="s">
        <v>15</v>
      </c>
      <c r="C340" s="37"/>
      <c r="D340" s="168">
        <f>SUM(D336:D339)</f>
        <v>0</v>
      </c>
      <c r="E340" s="169">
        <f>SUM(E336:E339)</f>
        <v>0</v>
      </c>
      <c r="F340" s="167"/>
      <c r="G340" s="3"/>
    </row>
    <row r="341" spans="1:7" s="13" customFormat="1">
      <c r="A341" s="33"/>
      <c r="B341" s="34"/>
      <c r="C341" s="8"/>
      <c r="D341" s="171"/>
      <c r="E341" s="172"/>
      <c r="F341" s="175"/>
      <c r="G341" s="3"/>
    </row>
    <row r="342" spans="1:7">
      <c r="A342" s="90"/>
      <c r="B342" s="5"/>
      <c r="C342" s="8"/>
      <c r="D342" s="173"/>
      <c r="E342" s="174"/>
      <c r="F342" s="175"/>
    </row>
    <row r="343" spans="1:7" ht="15">
      <c r="A343" s="90"/>
      <c r="B343" s="44" t="s">
        <v>16</v>
      </c>
      <c r="C343" s="41"/>
      <c r="D343" s="179" t="s">
        <v>78</v>
      </c>
      <c r="E343" s="170" t="s">
        <v>79</v>
      </c>
      <c r="F343" s="180">
        <f>F10</f>
        <v>0</v>
      </c>
    </row>
    <row r="344" spans="1:7" s="1" customFormat="1" ht="18" customHeight="1">
      <c r="A344" s="91"/>
      <c r="B344" s="44" t="s">
        <v>80</v>
      </c>
      <c r="C344" s="43"/>
      <c r="D344" s="181">
        <f>D16+D25+D34+D43+D52+D61+D70+D79+D88+D97+D106+D115+D124+D133+D142+D151+D160+D169+D178+D187+D196+D205+D214+D223+D232+D241+D250+D259+D268+D277+D286+D295+D304+D313+D322+D331</f>
        <v>0</v>
      </c>
      <c r="E344" s="181">
        <f>E16+E25+E34+E43+E52+E61+E70+E79+E88+E97+E106+E115+E124+E133+E142+E151+E160+E169+E178+E187+E196+E205+E214+E223+E232+E241+E250+E259+E268+E277+E286+E295+E304+E313+E322+E331</f>
        <v>0</v>
      </c>
      <c r="F344" s="182"/>
      <c r="G344" s="4"/>
    </row>
    <row r="345" spans="1:7" s="1" customFormat="1" ht="17.25" customHeight="1">
      <c r="A345" s="91"/>
      <c r="B345" s="44"/>
      <c r="C345" s="43"/>
      <c r="D345" s="181"/>
      <c r="E345" s="180"/>
      <c r="F345" s="182"/>
      <c r="G345" s="4"/>
    </row>
    <row r="346" spans="1:7" s="1" customFormat="1" ht="17.25" customHeight="1">
      <c r="A346" s="91"/>
      <c r="B346" s="44" t="s">
        <v>17</v>
      </c>
      <c r="C346" s="43"/>
      <c r="D346" s="183"/>
      <c r="E346" s="166"/>
      <c r="F346" s="184">
        <f>F343-D344+E344</f>
        <v>0</v>
      </c>
      <c r="G346" s="4"/>
    </row>
    <row r="347" spans="1:7" s="1" customFormat="1" ht="17.25" customHeight="1">
      <c r="A347" s="2"/>
      <c r="B347" s="2"/>
      <c r="C347" s="4"/>
      <c r="D347" s="2"/>
      <c r="E347" s="2"/>
      <c r="F347" s="2"/>
      <c r="G347" s="4"/>
    </row>
    <row r="348" spans="1:7" s="1" customFormat="1" ht="17.25" customHeight="1">
      <c r="A348"/>
      <c r="B348"/>
      <c r="D348"/>
      <c r="E348" s="6"/>
      <c r="F348"/>
      <c r="G348" s="4"/>
    </row>
    <row r="349" spans="1:7" s="1" customFormat="1" ht="17.25" customHeight="1">
      <c r="A349"/>
      <c r="B349"/>
      <c r="D349"/>
      <c r="E349"/>
      <c r="F349" s="7"/>
      <c r="G349" s="4"/>
    </row>
    <row r="350" spans="1:7" s="1" customFormat="1" ht="17.25" customHeight="1">
      <c r="A350"/>
      <c r="B350"/>
      <c r="D350"/>
      <c r="E350"/>
      <c r="F350"/>
      <c r="G350" s="4"/>
    </row>
    <row r="351" spans="1:7" s="1" customFormat="1" ht="17.25" customHeight="1">
      <c r="G351" s="4"/>
    </row>
    <row r="352" spans="1:7" s="1" customFormat="1" ht="17.25" customHeight="1">
      <c r="G352" s="4"/>
    </row>
    <row r="353" spans="7:7" s="1" customFormat="1" ht="17.25" customHeight="1">
      <c r="G353" s="4"/>
    </row>
    <row r="354" spans="7:7" s="1" customFormat="1" ht="17.25" customHeight="1">
      <c r="G354" s="4"/>
    </row>
    <row r="355" spans="7:7" s="1" customFormat="1" ht="17.25" customHeight="1">
      <c r="G355" s="4"/>
    </row>
    <row r="356" spans="7:7" s="1" customFormat="1" ht="17.25" customHeight="1">
      <c r="G356" s="4"/>
    </row>
    <row r="357" spans="7:7" s="1" customFormat="1" ht="17.25" customHeight="1">
      <c r="G357" s="4"/>
    </row>
    <row r="358" spans="7:7" s="1" customFormat="1" ht="17.25" customHeight="1">
      <c r="G358" s="4"/>
    </row>
    <row r="359" spans="7:7" s="1" customFormat="1" ht="17.25" customHeight="1">
      <c r="G359" s="4"/>
    </row>
    <row r="360" spans="7:7" s="1" customFormat="1" ht="17.25" customHeight="1">
      <c r="G360" s="4"/>
    </row>
    <row r="361" spans="7:7" s="1" customFormat="1" ht="17.25" customHeight="1">
      <c r="G361" s="4"/>
    </row>
    <row r="362" spans="7:7" s="1" customFormat="1" ht="17.25" customHeight="1">
      <c r="G362" s="4"/>
    </row>
    <row r="363" spans="7:7" s="1" customFormat="1" ht="17.25" customHeight="1">
      <c r="G363" s="4"/>
    </row>
    <row r="364" spans="7:7" s="1" customFormat="1" ht="17.25" customHeight="1">
      <c r="G364" s="4"/>
    </row>
    <row r="365" spans="7:7" s="1" customFormat="1" ht="17.25" customHeight="1">
      <c r="G365" s="4"/>
    </row>
    <row r="366" spans="7:7" s="1" customFormat="1" ht="17.25" customHeight="1">
      <c r="G366" s="4"/>
    </row>
    <row r="367" spans="7:7" s="1" customFormat="1" ht="17.25" customHeight="1">
      <c r="G367" s="4"/>
    </row>
    <row r="368" spans="7:7" s="1" customFormat="1" ht="17.25" customHeight="1">
      <c r="G368" s="4"/>
    </row>
    <row r="369" spans="7:7" s="1" customFormat="1" ht="17.25" customHeight="1">
      <c r="G369" s="4"/>
    </row>
    <row r="370" spans="7:7" s="1" customFormat="1" ht="17.25" customHeight="1">
      <c r="G370" s="4"/>
    </row>
    <row r="371" spans="7:7" s="1" customFormat="1" ht="17.25" customHeight="1">
      <c r="G371" s="4"/>
    </row>
    <row r="372" spans="7:7" s="1" customFormat="1" ht="17.25" customHeight="1">
      <c r="G372" s="4"/>
    </row>
    <row r="373" spans="7:7" s="1" customFormat="1" ht="17.25" customHeight="1">
      <c r="G373" s="4"/>
    </row>
    <row r="374" spans="7:7" s="1" customFormat="1" ht="17.25" customHeight="1">
      <c r="G374" s="4"/>
    </row>
    <row r="375" spans="7:7" s="1" customFormat="1" ht="17.25" customHeight="1">
      <c r="G375" s="4"/>
    </row>
    <row r="376" spans="7:7" s="1" customFormat="1" ht="17.25" customHeight="1">
      <c r="G376" s="4"/>
    </row>
    <row r="377" spans="7:7" s="1" customFormat="1" ht="17.25" customHeight="1">
      <c r="G377" s="4"/>
    </row>
    <row r="378" spans="7:7" s="1" customFormat="1" ht="17.25" customHeight="1">
      <c r="G378" s="4"/>
    </row>
    <row r="379" spans="7:7" s="1" customFormat="1">
      <c r="G379" s="4"/>
    </row>
    <row r="380" spans="7:7" s="1" customFormat="1">
      <c r="G380" s="4"/>
    </row>
    <row r="381" spans="7:7" s="1" customFormat="1">
      <c r="G381" s="4"/>
    </row>
    <row r="382" spans="7:7" s="1" customFormat="1">
      <c r="G382" s="4"/>
    </row>
    <row r="383" spans="7:7" s="1" customFormat="1">
      <c r="G383" s="4"/>
    </row>
    <row r="384" spans="7:7" s="1" customFormat="1">
      <c r="G384" s="4"/>
    </row>
    <row r="385" spans="7:7" s="1" customFormat="1">
      <c r="G385" s="4"/>
    </row>
  </sheetData>
  <sheetProtection sheet="1" objects="1" scenarios="1"/>
  <mergeCells count="6">
    <mergeCell ref="D9:E9"/>
    <mergeCell ref="A1:F1"/>
    <mergeCell ref="A2:F2"/>
    <mergeCell ref="A3:F3"/>
    <mergeCell ref="A4:F4"/>
    <mergeCell ref="D5:E5"/>
  </mergeCells>
  <printOptions gridLines="1"/>
  <pageMargins left="0.75" right="0.75" top="1" bottom="0.5" header="0.5" footer="0.5"/>
  <pageSetup scale="42" fitToHeight="4" orientation="landscape"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60"/>
    <pageSetUpPr fitToPage="1"/>
  </sheetPr>
  <dimension ref="A1:G60"/>
  <sheetViews>
    <sheetView zoomScaleNormal="100" workbookViewId="0">
      <selection activeCell="E23" sqref="E23"/>
    </sheetView>
  </sheetViews>
  <sheetFormatPr defaultRowHeight="12.75"/>
  <cols>
    <col min="1" max="1" width="4.42578125" customWidth="1"/>
    <col min="2" max="2" width="11.140625" customWidth="1"/>
    <col min="3" max="3" width="35.85546875" customWidth="1"/>
    <col min="4" max="4" width="3" customWidth="1"/>
    <col min="5" max="5" width="15.28515625" customWidth="1"/>
    <col min="6" max="6" width="3" customWidth="1"/>
    <col min="7" max="7" width="19.7109375" customWidth="1"/>
  </cols>
  <sheetData>
    <row r="1" spans="1:7">
      <c r="A1" s="72"/>
      <c r="B1" s="72"/>
      <c r="C1" s="72"/>
      <c r="D1" s="72"/>
      <c r="E1" s="72"/>
      <c r="F1" s="72"/>
      <c r="G1" s="72"/>
    </row>
    <row r="2" spans="1:7" ht="22.5">
      <c r="A2" s="304" t="str">
        <f>'Chart of Accounts'!A1:B1</f>
        <v>Name</v>
      </c>
      <c r="B2" s="304"/>
      <c r="C2" s="304"/>
      <c r="D2" s="304"/>
      <c r="E2" s="304"/>
      <c r="F2" s="304"/>
      <c r="G2" s="304"/>
    </row>
    <row r="3" spans="1:7" ht="20.25">
      <c r="A3" s="305" t="s">
        <v>23</v>
      </c>
      <c r="B3" s="305"/>
      <c r="C3" s="305"/>
      <c r="D3" s="305"/>
      <c r="E3" s="305"/>
      <c r="F3" s="305"/>
      <c r="G3" s="305"/>
    </row>
    <row r="4" spans="1:7" ht="18">
      <c r="A4" s="306" t="s">
        <v>45</v>
      </c>
      <c r="B4" s="306"/>
      <c r="C4" s="306"/>
      <c r="D4" s="306"/>
      <c r="E4" s="306"/>
      <c r="F4" s="306"/>
      <c r="G4" s="306"/>
    </row>
    <row r="5" spans="1:7" ht="13.5" thickBot="1">
      <c r="A5" s="72"/>
      <c r="B5" s="72"/>
      <c r="C5" s="72"/>
      <c r="D5" s="72"/>
      <c r="E5" s="72"/>
      <c r="F5" s="72"/>
      <c r="G5" s="72"/>
    </row>
    <row r="6" spans="1:7" ht="13.5" thickTop="1">
      <c r="A6" s="124"/>
      <c r="B6" s="125"/>
      <c r="C6" s="125"/>
      <c r="D6" s="125"/>
      <c r="E6" s="125"/>
      <c r="F6" s="125"/>
      <c r="G6" s="126"/>
    </row>
    <row r="7" spans="1:7" ht="13.5" thickBot="1">
      <c r="A7" s="127"/>
      <c r="B7" s="2"/>
      <c r="C7" s="2"/>
      <c r="D7" s="2"/>
      <c r="E7" s="2"/>
      <c r="F7" s="2"/>
      <c r="G7" s="128"/>
    </row>
    <row r="8" spans="1:7" ht="19.5" thickTop="1" thickBot="1">
      <c r="A8" s="127"/>
      <c r="B8" s="129" t="s">
        <v>25</v>
      </c>
      <c r="C8" s="130"/>
      <c r="D8" s="130"/>
      <c r="E8" s="131"/>
      <c r="F8" s="2"/>
      <c r="G8" s="187">
        <f>'P&amp;L Jan'!G55</f>
        <v>0</v>
      </c>
    </row>
    <row r="9" spans="1:7" ht="18.75" thickTop="1">
      <c r="A9" s="127"/>
      <c r="B9" s="2"/>
      <c r="C9" s="130"/>
      <c r="D9" s="130"/>
      <c r="E9" s="132"/>
      <c r="F9" s="2"/>
      <c r="G9" s="128"/>
    </row>
    <row r="10" spans="1:7" ht="18">
      <c r="A10" s="78"/>
      <c r="B10" s="138" t="s">
        <v>0</v>
      </c>
      <c r="C10" s="139"/>
      <c r="D10" s="138"/>
      <c r="E10" s="140"/>
      <c r="F10" s="139"/>
      <c r="G10" s="79"/>
    </row>
    <row r="11" spans="1:7" ht="14.25">
      <c r="A11" s="78"/>
      <c r="B11" s="141">
        <f>'Chart of Accounts'!A6</f>
        <v>1001</v>
      </c>
      <c r="C11" s="141" t="str">
        <f>'Chart of Accounts'!B6</f>
        <v>Offering / Tithe</v>
      </c>
      <c r="D11" s="142"/>
      <c r="E11" s="143">
        <f>'GL-Feb (2)'!E16-'GL-Feb (2)'!D16</f>
        <v>0</v>
      </c>
      <c r="F11" s="142"/>
      <c r="G11" s="94"/>
    </row>
    <row r="12" spans="1:7" ht="14.25">
      <c r="A12" s="78"/>
      <c r="B12" s="141">
        <f>'Chart of Accounts'!A7</f>
        <v>1002</v>
      </c>
      <c r="C12" s="141" t="str">
        <f>'Chart of Accounts'!B7</f>
        <v>ABC Missions Support</v>
      </c>
      <c r="D12" s="142"/>
      <c r="E12" s="143">
        <f>'GL-Feb (2)'!E25-'GL-Feb (2)'!D25</f>
        <v>0</v>
      </c>
      <c r="F12" s="142"/>
      <c r="G12" s="94"/>
    </row>
    <row r="13" spans="1:7" ht="14.25">
      <c r="A13" s="78"/>
      <c r="B13" s="141">
        <f>'Chart of Accounts'!A8</f>
        <v>1003</v>
      </c>
      <c r="C13" s="141" t="str">
        <f>'Chart of Accounts'!B8</f>
        <v>XYZ Missions Support</v>
      </c>
      <c r="D13" s="142"/>
      <c r="E13" s="143">
        <f>'GL-Feb (2)'!E34-'GL-Feb (2)'!D34</f>
        <v>0</v>
      </c>
      <c r="F13" s="142"/>
      <c r="G13" s="94"/>
    </row>
    <row r="14" spans="1:7" ht="14.25">
      <c r="A14" s="78"/>
      <c r="B14" s="141">
        <f>'Chart of Accounts'!A9</f>
        <v>1004</v>
      </c>
      <c r="C14" s="141" t="str">
        <f>'Chart of Accounts'!B9</f>
        <v>TLC  Support</v>
      </c>
      <c r="D14" s="142"/>
      <c r="E14" s="143">
        <f>'GL-Feb (2)'!E43-'GL-Feb (2)'!D43</f>
        <v>0</v>
      </c>
      <c r="F14" s="142"/>
      <c r="G14" s="94"/>
    </row>
    <row r="15" spans="1:7" ht="14.25">
      <c r="A15" s="78"/>
      <c r="B15" s="141">
        <f>'Chart of Accounts'!A10</f>
        <v>1005</v>
      </c>
      <c r="C15" s="141" t="str">
        <f>'Chart of Accounts'!B10</f>
        <v>MMM Support</v>
      </c>
      <c r="D15" s="142"/>
      <c r="E15" s="143">
        <f>'GL-Feb (2)'!E52-'GL-Feb (2)'!D52</f>
        <v>0</v>
      </c>
      <c r="F15" s="142"/>
      <c r="G15" s="94"/>
    </row>
    <row r="16" spans="1:7" ht="14.25">
      <c r="A16" s="78"/>
      <c r="B16" s="141">
        <f>'Chart of Accounts'!A11</f>
        <v>1006</v>
      </c>
      <c r="C16" s="141" t="str">
        <f>'Chart of Accounts'!B11</f>
        <v>Fundraising</v>
      </c>
      <c r="D16" s="142"/>
      <c r="E16" s="143">
        <f>'GL-Feb (2)'!E61-'GL-Feb (2)'!D61</f>
        <v>0</v>
      </c>
      <c r="F16" s="142"/>
      <c r="G16" s="94"/>
    </row>
    <row r="17" spans="1:7" ht="14.25">
      <c r="A17" s="78"/>
      <c r="B17" s="141">
        <f>'Chart of Accounts'!A12</f>
        <v>1007</v>
      </c>
      <c r="C17" s="141" t="str">
        <f>'Chart of Accounts'!B12</f>
        <v>Additional Support</v>
      </c>
      <c r="D17" s="142"/>
      <c r="E17" s="143">
        <f>'GL-Feb (2)'!E70-'GL-Feb (2)'!D70</f>
        <v>0</v>
      </c>
      <c r="F17" s="142"/>
      <c r="G17" s="94"/>
    </row>
    <row r="18" spans="1:7" ht="14.25">
      <c r="A18" s="78"/>
      <c r="B18" s="141">
        <f>'Chart of Accounts'!A13</f>
        <v>1008</v>
      </c>
      <c r="C18" s="141" t="str">
        <f>'Chart of Accounts'!B13</f>
        <v>Designated Gifts for Vans</v>
      </c>
      <c r="D18" s="142"/>
      <c r="E18" s="143">
        <f>'GL-Feb (2)'!E79-'GL-Feb (2)'!D79</f>
        <v>0</v>
      </c>
      <c r="F18" s="142"/>
      <c r="G18" s="94"/>
    </row>
    <row r="19" spans="1:7" ht="14.25">
      <c r="A19" s="78"/>
      <c r="B19" s="141">
        <f>'Chart of Accounts'!A14</f>
        <v>1009</v>
      </c>
      <c r="C19" s="141" t="str">
        <f>'Chart of Accounts'!B14</f>
        <v>Unassigned</v>
      </c>
      <c r="D19" s="142"/>
      <c r="E19" s="143">
        <f>'GL-Feb (2)'!E88-'GL-Feb (2)'!D88</f>
        <v>0</v>
      </c>
      <c r="F19" s="142"/>
      <c r="G19" s="94"/>
    </row>
    <row r="20" spans="1:7" ht="15.75">
      <c r="A20" s="78"/>
      <c r="B20" s="144"/>
      <c r="C20" s="145" t="s">
        <v>8</v>
      </c>
      <c r="D20" s="146"/>
      <c r="E20" s="147"/>
      <c r="F20" s="144"/>
      <c r="G20" s="148">
        <f>SUM(E11:E19)</f>
        <v>0</v>
      </c>
    </row>
    <row r="21" spans="1:7" ht="18.75">
      <c r="A21" s="78"/>
      <c r="B21" s="139"/>
      <c r="C21" s="149"/>
      <c r="D21" s="149"/>
      <c r="E21" s="150"/>
      <c r="F21" s="139"/>
      <c r="G21" s="151"/>
    </row>
    <row r="22" spans="1:7" ht="18">
      <c r="A22" s="78"/>
      <c r="B22" s="138" t="s">
        <v>7</v>
      </c>
      <c r="C22" s="139"/>
      <c r="D22" s="138"/>
      <c r="E22" s="140"/>
      <c r="F22" s="139"/>
      <c r="G22" s="151"/>
    </row>
    <row r="23" spans="1:7" ht="14.25">
      <c r="A23" s="78"/>
      <c r="B23" s="142">
        <f>'Chart of Accounts'!A18</f>
        <v>2001</v>
      </c>
      <c r="C23" s="142" t="str">
        <f>'Chart of Accounts'!B18</f>
        <v>Pastor Salary</v>
      </c>
      <c r="D23" s="152"/>
      <c r="E23" s="143">
        <f>'GL-Feb (2)'!D97-'GL-Feb (2)'!E97</f>
        <v>0</v>
      </c>
      <c r="F23" s="139"/>
      <c r="G23" s="151"/>
    </row>
    <row r="24" spans="1:7" ht="14.25">
      <c r="A24" s="78"/>
      <c r="B24" s="142">
        <f>'Chart of Accounts'!A19</f>
        <v>2002</v>
      </c>
      <c r="C24" s="142" t="str">
        <f>'Chart of Accounts'!B19</f>
        <v>Pastor Housing</v>
      </c>
      <c r="D24" s="152"/>
      <c r="E24" s="143">
        <f>'GL-Feb (2)'!D106-'GL-Feb (2)'!E106</f>
        <v>0</v>
      </c>
      <c r="F24" s="139"/>
      <c r="G24" s="151"/>
    </row>
    <row r="25" spans="1:7" ht="14.25">
      <c r="A25" s="78"/>
      <c r="B25" s="142">
        <f>'Chart of Accounts'!A20</f>
        <v>2003</v>
      </c>
      <c r="C25" s="142" t="str">
        <f>'Chart of Accounts'!B20</f>
        <v>Health Insurance</v>
      </c>
      <c r="D25" s="152"/>
      <c r="E25" s="143">
        <f>'GL-Feb (2)'!D115-'GL-Feb (2)'!E9124</f>
        <v>0</v>
      </c>
      <c r="F25" s="139"/>
      <c r="G25" s="151"/>
    </row>
    <row r="26" spans="1:7" ht="14.25">
      <c r="A26" s="78"/>
      <c r="B26" s="142">
        <f>'Chart of Accounts'!A21</f>
        <v>2004</v>
      </c>
      <c r="C26" s="142" t="str">
        <f>'Chart of Accounts'!B21</f>
        <v>Ministry Expenses</v>
      </c>
      <c r="D26" s="152"/>
      <c r="E26" s="143">
        <f>'GL-Feb (2)'!D124-'GL-Feb (2)'!E124</f>
        <v>0</v>
      </c>
      <c r="F26" s="139"/>
      <c r="G26" s="151"/>
    </row>
    <row r="27" spans="1:7" ht="14.25">
      <c r="A27" s="78"/>
      <c r="B27" s="142">
        <f>'Chart of Accounts'!A22</f>
        <v>2005</v>
      </c>
      <c r="C27" s="142" t="str">
        <f>'Chart of Accounts'!B22</f>
        <v>Music Staff</v>
      </c>
      <c r="D27" s="152"/>
      <c r="E27" s="143">
        <f>'GL-Feb (2)'!D133-'GL-Feb (2)'!E133</f>
        <v>0</v>
      </c>
      <c r="F27" s="139"/>
      <c r="G27" s="151"/>
    </row>
    <row r="28" spans="1:7" ht="14.25">
      <c r="A28" s="78"/>
      <c r="B28" s="142">
        <f>'Chart of Accounts'!A23</f>
        <v>2006</v>
      </c>
      <c r="C28" s="142" t="str">
        <f>'Chart of Accounts'!B23</f>
        <v>Music Materials</v>
      </c>
      <c r="D28" s="152"/>
      <c r="E28" s="143">
        <f>'GL-Feb (2)'!D142-'GL-Feb (2)'!E142</f>
        <v>0</v>
      </c>
      <c r="F28" s="139"/>
      <c r="G28" s="151"/>
    </row>
    <row r="29" spans="1:7" ht="14.25">
      <c r="A29" s="78"/>
      <c r="B29" s="142">
        <f>'Chart of Accounts'!A24</f>
        <v>2007</v>
      </c>
      <c r="C29" s="142" t="str">
        <f>'Chart of Accounts'!B24</f>
        <v>Audio Visual Equipment</v>
      </c>
      <c r="D29" s="152"/>
      <c r="E29" s="143">
        <f>'GL-Feb (2)'!D151-'GL-Feb (2)'!E151</f>
        <v>0</v>
      </c>
      <c r="F29" s="139"/>
      <c r="G29" s="151"/>
    </row>
    <row r="30" spans="1:7" ht="14.25">
      <c r="A30" s="78"/>
      <c r="B30" s="142">
        <f>'Chart of Accounts'!A25</f>
        <v>2008</v>
      </c>
      <c r="C30" s="142" t="str">
        <f>'Chart of Accounts'!B25</f>
        <v>Christian Education Materials</v>
      </c>
      <c r="D30" s="152"/>
      <c r="E30" s="143">
        <f>'GL-Feb (2)'!D160-'GL-Feb (2)'!E160</f>
        <v>0</v>
      </c>
      <c r="F30" s="139"/>
      <c r="G30" s="151"/>
    </row>
    <row r="31" spans="1:7" ht="14.25">
      <c r="A31" s="78"/>
      <c r="B31" s="142">
        <f>'Chart of Accounts'!A26</f>
        <v>2009</v>
      </c>
      <c r="C31" s="142" t="str">
        <f>'Chart of Accounts'!B26</f>
        <v>Books</v>
      </c>
      <c r="D31" s="152"/>
      <c r="E31" s="143">
        <f>'GL-Feb (2)'!D169-'GL-Feb (2)'!E169</f>
        <v>0</v>
      </c>
      <c r="F31" s="139"/>
      <c r="G31" s="151"/>
    </row>
    <row r="32" spans="1:7" ht="14.25">
      <c r="A32" s="78"/>
      <c r="B32" s="142">
        <f>'Chart of Accounts'!A28</f>
        <v>2011</v>
      </c>
      <c r="C32" s="142" t="str">
        <f>'Chart of Accounts'!B28</f>
        <v>Office Supplies, stationary, postage, misc.</v>
      </c>
      <c r="D32" s="152"/>
      <c r="E32" s="143">
        <f>'GL-Feb (2)'!D178-'GL-Feb (2)'!E178</f>
        <v>0</v>
      </c>
      <c r="F32" s="139"/>
      <c r="G32" s="151"/>
    </row>
    <row r="33" spans="1:7" ht="14.25">
      <c r="A33" s="78"/>
      <c r="B33" s="142">
        <f>'Chart of Accounts'!A29</f>
        <v>2012</v>
      </c>
      <c r="C33" s="142" t="str">
        <f>'Chart of Accounts'!B29</f>
        <v>Computer costs and supplies</v>
      </c>
      <c r="D33" s="152"/>
      <c r="E33" s="143">
        <f>'GL-Feb (2)'!D187-'GL-Feb (2)'!E187</f>
        <v>0</v>
      </c>
      <c r="F33" s="139"/>
      <c r="G33" s="151"/>
    </row>
    <row r="34" spans="1:7" ht="14.25">
      <c r="A34" s="78"/>
      <c r="B34" s="142">
        <f>'Chart of Accounts'!A30</f>
        <v>2013</v>
      </c>
      <c r="C34" s="142" t="str">
        <f>'Chart of Accounts'!B30</f>
        <v>Unassigned</v>
      </c>
      <c r="D34" s="152"/>
      <c r="E34" s="143">
        <f>'GL-Feb (2)'!D196-'GL-Feb (2)'!E196</f>
        <v>0</v>
      </c>
      <c r="F34" s="139"/>
      <c r="G34" s="151"/>
    </row>
    <row r="35" spans="1:7" ht="14.25">
      <c r="A35" s="78"/>
      <c r="B35" s="142">
        <f>'Chart of Accounts'!A32</f>
        <v>2021</v>
      </c>
      <c r="C35" s="142" t="str">
        <f>'Chart of Accounts'!B32</f>
        <v>Janitorial Supplies and Services</v>
      </c>
      <c r="D35" s="152"/>
      <c r="E35" s="143">
        <f>'GL-Feb (2)'!D205-'GL-Feb (2)'!E205</f>
        <v>0</v>
      </c>
      <c r="F35" s="139"/>
      <c r="G35" s="151"/>
    </row>
    <row r="36" spans="1:7" ht="14.25">
      <c r="A36" s="78"/>
      <c r="B36" s="142">
        <f>'Chart of Accounts'!A33</f>
        <v>2022</v>
      </c>
      <c r="C36" s="142" t="str">
        <f>'Chart of Accounts'!B33</f>
        <v>Repair and Maintenance - (Non-Covenant)</v>
      </c>
      <c r="D36" s="152"/>
      <c r="E36" s="143">
        <f>'GL-Feb (2)'!D214-'GL-Feb (2)'!E214</f>
        <v>0</v>
      </c>
      <c r="F36" s="139"/>
      <c r="G36" s="151"/>
    </row>
    <row r="37" spans="1:7" ht="14.25">
      <c r="A37" s="78"/>
      <c r="B37" s="142">
        <f>'Chart of Accounts'!A34</f>
        <v>2023</v>
      </c>
      <c r="C37" s="142" t="str">
        <f>'Chart of Accounts'!B34</f>
        <v>Insurance - Liability</v>
      </c>
      <c r="D37" s="152"/>
      <c r="E37" s="143">
        <f>'GL-Feb (2)'!D223-'GL-Feb (2)'!E223</f>
        <v>0</v>
      </c>
      <c r="F37" s="139"/>
      <c r="G37" s="151"/>
    </row>
    <row r="38" spans="1:7" ht="14.25">
      <c r="A38" s="78"/>
      <c r="B38" s="142">
        <f>'Chart of Accounts'!A35</f>
        <v>2024</v>
      </c>
      <c r="C38" s="142" t="str">
        <f>'Chart of Accounts'!B35</f>
        <v>Use Agreement (Utilities &amp; Maint. Reserve)</v>
      </c>
      <c r="D38" s="152"/>
      <c r="E38" s="143">
        <f>'GL-Feb (2)'!D232-'GL-Feb (2)'!E232</f>
        <v>0</v>
      </c>
      <c r="F38" s="139"/>
      <c r="G38" s="151"/>
    </row>
    <row r="39" spans="1:7" ht="14.25">
      <c r="A39" s="78"/>
      <c r="B39" s="142">
        <f>'Chart of Accounts'!A36</f>
        <v>2025</v>
      </c>
      <c r="C39" s="142" t="str">
        <f>'Chart of Accounts'!B36</f>
        <v>Landscape</v>
      </c>
      <c r="D39" s="152"/>
      <c r="E39" s="143">
        <f>'GL-Feb (2)'!D241-'GL-Feb (2)'!E241</f>
        <v>0</v>
      </c>
      <c r="F39" s="139"/>
      <c r="G39" s="151"/>
    </row>
    <row r="40" spans="1:7" ht="14.25">
      <c r="A40" s="78"/>
      <c r="B40" s="142">
        <f>'Chart of Accounts'!A37</f>
        <v>2026</v>
      </c>
      <c r="C40" s="142" t="str">
        <f>'Chart of Accounts'!B37</f>
        <v>A/C Maintenance</v>
      </c>
      <c r="D40" s="152"/>
      <c r="E40" s="143">
        <f>'GL-Feb (2)'!D250-'GL-Feb (2)'!E250</f>
        <v>0</v>
      </c>
      <c r="F40" s="139"/>
      <c r="G40" s="151"/>
    </row>
    <row r="41" spans="1:7" ht="14.25">
      <c r="A41" s="78"/>
      <c r="B41" s="142">
        <f>'Chart of Accounts'!A38</f>
        <v>2027</v>
      </c>
      <c r="C41" s="142" t="str">
        <f>'Chart of Accounts'!B38</f>
        <v>PLayground</v>
      </c>
      <c r="D41" s="152"/>
      <c r="E41" s="143">
        <f>'GL-Feb (2)'!D259-'GL-Feb (2)'!E259</f>
        <v>0</v>
      </c>
      <c r="F41" s="139"/>
      <c r="G41" s="151"/>
    </row>
    <row r="42" spans="1:7" ht="14.25">
      <c r="A42" s="78"/>
      <c r="B42" s="142">
        <f>'Chart of Accounts'!A40</f>
        <v>2031</v>
      </c>
      <c r="C42" s="142" t="str">
        <f>'Chart of Accounts'!B40</f>
        <v>Food &amp; Entertainment</v>
      </c>
      <c r="D42" s="152"/>
      <c r="E42" s="143">
        <f>'GL-Feb (2)'!D268-'GL-Feb (2)'!E268</f>
        <v>0</v>
      </c>
      <c r="F42" s="139"/>
      <c r="G42" s="151"/>
    </row>
    <row r="43" spans="1:7" ht="14.25">
      <c r="A43" s="78"/>
      <c r="B43" s="142">
        <f>'Chart of Accounts'!A41</f>
        <v>2032</v>
      </c>
      <c r="C43" s="142" t="str">
        <f>'Chart of Accounts'!B41</f>
        <v>Soft Goods</v>
      </c>
      <c r="D43" s="152"/>
      <c r="E43" s="143">
        <f>'GL-Feb (2)'!D277-'GL-Feb (2)'!E277</f>
        <v>0</v>
      </c>
      <c r="F43" s="139"/>
      <c r="G43" s="151"/>
    </row>
    <row r="44" spans="1:7" ht="14.25">
      <c r="A44" s="78"/>
      <c r="B44" s="142">
        <f>'Chart of Accounts'!A43</f>
        <v>2041</v>
      </c>
      <c r="C44" s="142" t="str">
        <f>'Chart of Accounts'!B43</f>
        <v>Van Insurance</v>
      </c>
      <c r="D44" s="152"/>
      <c r="E44" s="143">
        <f>'GL-Feb (2)'!D286-'GL-Feb (2)'!E286</f>
        <v>0</v>
      </c>
      <c r="F44" s="139"/>
      <c r="G44" s="151"/>
    </row>
    <row r="45" spans="1:7" ht="14.25">
      <c r="A45" s="78"/>
      <c r="B45" s="142">
        <f>'Chart of Accounts'!A44</f>
        <v>2042</v>
      </c>
      <c r="C45" s="142" t="str">
        <f>'Chart of Accounts'!B44</f>
        <v>Van Maintenance</v>
      </c>
      <c r="D45" s="152"/>
      <c r="E45" s="143">
        <f>'GL-Feb (2)'!D295-'GL-Feb (2)'!E295</f>
        <v>0</v>
      </c>
      <c r="F45" s="139"/>
      <c r="G45" s="151"/>
    </row>
    <row r="46" spans="1:7" ht="14.25">
      <c r="A46" s="78"/>
      <c r="B46" s="142">
        <f>'Chart of Accounts'!A45</f>
        <v>2043</v>
      </c>
      <c r="C46" s="142" t="str">
        <f>'Chart of Accounts'!B45</f>
        <v>Van Gasoline</v>
      </c>
      <c r="D46" s="152"/>
      <c r="E46" s="143">
        <f>'GL-Feb (2)'!D304-'GL-Feb (2)'!E304</f>
        <v>0</v>
      </c>
      <c r="F46" s="139"/>
      <c r="G46" s="151"/>
    </row>
    <row r="47" spans="1:7" ht="14.25">
      <c r="A47" s="78"/>
      <c r="B47" s="142">
        <f>'Chart of Accounts'!A46</f>
        <v>2044</v>
      </c>
      <c r="C47" s="142" t="str">
        <f>'Chart of Accounts'!B46</f>
        <v xml:space="preserve">Purchase of Vans </v>
      </c>
      <c r="D47" s="152"/>
      <c r="E47" s="143">
        <f>'GL-Feb (2)'!D313-'GL-Feb (2)'!E313</f>
        <v>0</v>
      </c>
      <c r="F47" s="139"/>
      <c r="G47" s="151"/>
    </row>
    <row r="48" spans="1:7" ht="14.25">
      <c r="A48" s="78"/>
      <c r="B48" s="142">
        <f>'Chart of Accounts'!A48</f>
        <v>2051</v>
      </c>
      <c r="C48" s="142" t="str">
        <f>'Chart of Accounts'!B48</f>
        <v>Support of Missionaries</v>
      </c>
      <c r="D48" s="152"/>
      <c r="E48" s="143">
        <f>'GL-Feb (2)'!D322-'GL-Feb (2)'!E322</f>
        <v>0</v>
      </c>
      <c r="F48" s="139"/>
      <c r="G48" s="151"/>
    </row>
    <row r="49" spans="1:7" ht="14.25">
      <c r="A49" s="78"/>
      <c r="B49" s="142">
        <f>'Chart of Accounts'!A50</f>
        <v>2061</v>
      </c>
      <c r="C49" s="142" t="str">
        <f>'Chart of Accounts'!B50</f>
        <v>Miscellaneous</v>
      </c>
      <c r="D49" s="152"/>
      <c r="E49" s="143">
        <f>'GL-Feb (2)'!D331-'GL-Feb (2)'!E331</f>
        <v>0</v>
      </c>
      <c r="F49" s="139"/>
      <c r="G49" s="151"/>
    </row>
    <row r="50" spans="1:7" ht="14.25">
      <c r="A50" s="78"/>
      <c r="B50" s="142">
        <f>'Chart of Accounts'!A51</f>
        <v>2071</v>
      </c>
      <c r="C50" s="142" t="str">
        <f>'Chart of Accounts'!B51</f>
        <v>Unassigned</v>
      </c>
      <c r="D50" s="152"/>
      <c r="E50" s="143">
        <f>'GL-Feb (2)'!D340-'GL-Feb (2)'!E340</f>
        <v>0</v>
      </c>
      <c r="F50" s="139"/>
      <c r="G50" s="151"/>
    </row>
    <row r="51" spans="1:7" ht="15.75">
      <c r="A51" s="78"/>
      <c r="B51" s="144"/>
      <c r="C51" s="145" t="s">
        <v>9</v>
      </c>
      <c r="D51" s="146"/>
      <c r="E51" s="147"/>
      <c r="F51" s="144"/>
      <c r="G51" s="148">
        <f>SUM(E23:E50)</f>
        <v>0</v>
      </c>
    </row>
    <row r="52" spans="1:7" ht="18">
      <c r="A52" s="78"/>
      <c r="B52" s="139"/>
      <c r="C52" s="153"/>
      <c r="D52" s="154"/>
      <c r="E52" s="155"/>
      <c r="F52" s="139"/>
      <c r="G52" s="151"/>
    </row>
    <row r="53" spans="1:7" ht="15.75">
      <c r="A53" s="78"/>
      <c r="B53" s="156" t="s">
        <v>82</v>
      </c>
      <c r="C53" s="157"/>
      <c r="D53" s="158"/>
      <c r="E53" s="159"/>
      <c r="F53" s="157"/>
      <c r="G53" s="160">
        <f>G20-G51</f>
        <v>0</v>
      </c>
    </row>
    <row r="54" spans="1:7" ht="18">
      <c r="A54" s="78"/>
      <c r="B54" s="139"/>
      <c r="C54" s="161"/>
      <c r="D54" s="161"/>
      <c r="E54" s="162"/>
      <c r="F54" s="139"/>
      <c r="G54" s="151"/>
    </row>
    <row r="55" spans="1:7" ht="15.75">
      <c r="A55" s="78"/>
      <c r="B55" s="163" t="s">
        <v>26</v>
      </c>
      <c r="C55" s="163"/>
      <c r="D55" s="163"/>
      <c r="E55" s="164"/>
      <c r="F55" s="163"/>
      <c r="G55" s="165">
        <f>G8+G53</f>
        <v>0</v>
      </c>
    </row>
    <row r="56" spans="1:7" ht="18.75" thickBot="1">
      <c r="A56" s="133"/>
      <c r="B56" s="134"/>
      <c r="C56" s="135"/>
      <c r="D56" s="135"/>
      <c r="E56" s="136"/>
      <c r="F56" s="134"/>
      <c r="G56" s="137"/>
    </row>
    <row r="57" spans="1:7" ht="18.75" thickTop="1">
      <c r="C57" s="16"/>
      <c r="D57" s="16"/>
      <c r="E57" s="18"/>
    </row>
    <row r="58" spans="1:7" ht="18">
      <c r="C58" s="16"/>
      <c r="D58" s="16"/>
      <c r="E58" s="18"/>
    </row>
    <row r="59" spans="1:7" ht="18">
      <c r="C59" s="16"/>
      <c r="D59" s="16"/>
      <c r="E59" s="17"/>
    </row>
    <row r="60" spans="1:7" ht="18">
      <c r="C60" s="15"/>
      <c r="D60" s="16"/>
      <c r="E60" s="12"/>
    </row>
  </sheetData>
  <sheetProtection sheet="1" objects="1" scenarios="1"/>
  <mergeCells count="3">
    <mergeCell ref="A2:G2"/>
    <mergeCell ref="A3:G3"/>
    <mergeCell ref="A4:G4"/>
  </mergeCells>
  <pageMargins left="0.75" right="0.75" top="1" bottom="1" header="0.5" footer="0.5"/>
  <pageSetup scale="78" orientation="portrait" horizont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G385"/>
  <sheetViews>
    <sheetView zoomScaleNormal="100" workbookViewId="0">
      <selection activeCell="O20" sqref="O20"/>
    </sheetView>
  </sheetViews>
  <sheetFormatPr defaultRowHeight="12.75"/>
  <cols>
    <col min="1" max="1" width="8.140625" bestFit="1" customWidth="1"/>
    <col min="2" max="2" width="32.140625" customWidth="1"/>
    <col min="3" max="3" width="9" style="1" customWidth="1"/>
    <col min="4" max="5" width="15.7109375" customWidth="1"/>
    <col min="6" max="6" width="14.28515625" customWidth="1"/>
    <col min="7" max="7" width="6" style="2" customWidth="1"/>
  </cols>
  <sheetData>
    <row r="1" spans="1:6" ht="23.25">
      <c r="A1" s="317" t="str">
        <f>'Chart of Accounts'!A1:B1</f>
        <v>Name</v>
      </c>
      <c r="B1" s="318"/>
      <c r="C1" s="318"/>
      <c r="D1" s="318"/>
      <c r="E1" s="318"/>
      <c r="F1" s="319"/>
    </row>
    <row r="2" spans="1:6" ht="18">
      <c r="A2" s="320" t="s">
        <v>1</v>
      </c>
      <c r="B2" s="321"/>
      <c r="C2" s="321"/>
      <c r="D2" s="321"/>
      <c r="E2" s="321"/>
      <c r="F2" s="322"/>
    </row>
    <row r="3" spans="1:6" ht="18">
      <c r="A3" s="323" t="s">
        <v>27</v>
      </c>
      <c r="B3" s="324"/>
      <c r="C3" s="324"/>
      <c r="D3" s="324"/>
      <c r="E3" s="324"/>
      <c r="F3" s="325"/>
    </row>
    <row r="4" spans="1:6" ht="18.75" thickBot="1">
      <c r="A4" s="323"/>
      <c r="B4" s="324"/>
      <c r="C4" s="324"/>
      <c r="D4" s="324"/>
      <c r="E4" s="324"/>
      <c r="F4" s="325"/>
    </row>
    <row r="5" spans="1:6" ht="15.75">
      <c r="A5" s="81"/>
      <c r="B5" s="82"/>
      <c r="C5" s="83"/>
      <c r="D5" s="326"/>
      <c r="E5" s="326"/>
      <c r="F5" s="84"/>
    </row>
    <row r="6" spans="1:6" ht="38.25">
      <c r="A6" s="123" t="s">
        <v>81</v>
      </c>
      <c r="B6" s="25" t="s">
        <v>2</v>
      </c>
      <c r="C6" s="25" t="s">
        <v>6</v>
      </c>
      <c r="D6" s="25" t="s">
        <v>3</v>
      </c>
      <c r="E6" s="25" t="s">
        <v>4</v>
      </c>
      <c r="F6" s="25" t="s">
        <v>5</v>
      </c>
    </row>
    <row r="7" spans="1:6" ht="16.5" thickBot="1">
      <c r="A7" s="85"/>
      <c r="B7" s="19"/>
      <c r="C7" s="14"/>
      <c r="D7" s="9" t="s">
        <v>18</v>
      </c>
      <c r="E7" s="9" t="s">
        <v>19</v>
      </c>
      <c r="F7" s="29"/>
    </row>
    <row r="8" spans="1:6" ht="17.25" thickTop="1" thickBot="1">
      <c r="A8" s="25"/>
      <c r="B8" s="19"/>
      <c r="C8" s="14"/>
      <c r="D8" s="9"/>
      <c r="E8" s="10"/>
      <c r="F8" s="119"/>
    </row>
    <row r="9" spans="1:6" ht="16.5" thickTop="1">
      <c r="A9" s="100">
        <f>'Chart of Accounts'!A6</f>
        <v>1001</v>
      </c>
      <c r="B9" s="99" t="str">
        <f>'Chart of Accounts'!B6</f>
        <v>Offering / Tithe</v>
      </c>
      <c r="C9" s="14"/>
      <c r="D9" s="316"/>
      <c r="E9" s="316"/>
      <c r="F9" s="26"/>
    </row>
    <row r="10" spans="1:6">
      <c r="A10" s="30"/>
      <c r="B10" s="86" t="s">
        <v>14</v>
      </c>
      <c r="C10" s="27"/>
      <c r="D10" s="28"/>
      <c r="E10" s="28"/>
      <c r="F10" s="31">
        <f>'GL-Jan'!F346</f>
        <v>0</v>
      </c>
    </row>
    <row r="11" spans="1:6">
      <c r="A11" s="197"/>
      <c r="B11" s="198"/>
      <c r="C11" s="199"/>
      <c r="D11" s="200"/>
      <c r="E11" s="201"/>
      <c r="F11" s="167">
        <f>E11-D11+F10</f>
        <v>0</v>
      </c>
    </row>
    <row r="12" spans="1:6">
      <c r="A12" s="197"/>
      <c r="B12" s="198"/>
      <c r="C12" s="199"/>
      <c r="D12" s="200"/>
      <c r="E12" s="201"/>
      <c r="F12" s="167">
        <f>E12-D12+F11</f>
        <v>0</v>
      </c>
    </row>
    <row r="13" spans="1:6">
      <c r="A13" s="197"/>
      <c r="B13" s="198"/>
      <c r="C13" s="199"/>
      <c r="D13" s="200"/>
      <c r="E13" s="201"/>
      <c r="F13" s="167">
        <f>E13-D13+F12</f>
        <v>0</v>
      </c>
    </row>
    <row r="14" spans="1:6">
      <c r="A14" s="197"/>
      <c r="B14" s="202"/>
      <c r="C14" s="199"/>
      <c r="D14" s="200"/>
      <c r="E14" s="201"/>
      <c r="F14" s="167">
        <f>E14-D14+F13</f>
        <v>0</v>
      </c>
    </row>
    <row r="15" spans="1:6">
      <c r="A15" s="197"/>
      <c r="B15" s="203"/>
      <c r="C15" s="199"/>
      <c r="D15" s="200"/>
      <c r="E15" s="201"/>
      <c r="F15" s="167">
        <f>E15-D15+F14</f>
        <v>0</v>
      </c>
    </row>
    <row r="16" spans="1:6" ht="14.25">
      <c r="A16" s="35"/>
      <c r="B16" s="36" t="s">
        <v>15</v>
      </c>
      <c r="C16" s="37"/>
      <c r="D16" s="168">
        <f>SUM(D11:D15)</f>
        <v>0</v>
      </c>
      <c r="E16" s="169">
        <f>SUM(E11:E15)</f>
        <v>0</v>
      </c>
      <c r="F16" s="170"/>
    </row>
    <row r="17" spans="1:6">
      <c r="A17" s="87"/>
      <c r="B17" s="34"/>
      <c r="C17" s="8"/>
      <c r="D17" s="171"/>
      <c r="E17" s="172"/>
      <c r="F17" s="172"/>
    </row>
    <row r="18" spans="1:6">
      <c r="A18" s="87"/>
      <c r="B18" s="34"/>
      <c r="C18" s="8"/>
      <c r="D18" s="171"/>
      <c r="E18" s="172"/>
      <c r="F18" s="172"/>
    </row>
    <row r="19" spans="1:6" ht="18" customHeight="1">
      <c r="A19" s="105">
        <f>'Chart of Accounts'!A7</f>
        <v>1002</v>
      </c>
      <c r="B19" s="105" t="str">
        <f>'Chart of Accounts'!B7</f>
        <v>ABC Missions Support</v>
      </c>
      <c r="C19" s="8"/>
      <c r="D19" s="173"/>
      <c r="E19" s="174"/>
      <c r="F19" s="175"/>
    </row>
    <row r="20" spans="1:6" ht="18" customHeight="1">
      <c r="A20" s="106"/>
      <c r="B20" s="86" t="s">
        <v>14</v>
      </c>
      <c r="C20" s="27"/>
      <c r="D20" s="176"/>
      <c r="E20" s="177"/>
      <c r="F20" s="178">
        <f>F15</f>
        <v>0</v>
      </c>
    </row>
    <row r="21" spans="1:6">
      <c r="A21" s="197"/>
      <c r="B21" s="203"/>
      <c r="C21" s="199"/>
      <c r="D21" s="200"/>
      <c r="E21" s="201"/>
      <c r="F21" s="167">
        <f>E21-D21+F20</f>
        <v>0</v>
      </c>
    </row>
    <row r="22" spans="1:6">
      <c r="A22" s="197"/>
      <c r="B22" s="203"/>
      <c r="C22" s="199"/>
      <c r="D22" s="200"/>
      <c r="E22" s="201"/>
      <c r="F22" s="167">
        <f>E22-D22+F21</f>
        <v>0</v>
      </c>
    </row>
    <row r="23" spans="1:6">
      <c r="A23" s="197"/>
      <c r="B23" s="203"/>
      <c r="C23" s="199"/>
      <c r="D23" s="200"/>
      <c r="E23" s="201"/>
      <c r="F23" s="167">
        <f>E23-D23+F22</f>
        <v>0</v>
      </c>
    </row>
    <row r="24" spans="1:6">
      <c r="A24" s="197"/>
      <c r="B24" s="203"/>
      <c r="C24" s="199"/>
      <c r="D24" s="200"/>
      <c r="E24" s="201"/>
      <c r="F24" s="167">
        <f>E24-D24+F23</f>
        <v>0</v>
      </c>
    </row>
    <row r="25" spans="1:6">
      <c r="A25" s="107"/>
      <c r="B25" s="36" t="s">
        <v>15</v>
      </c>
      <c r="C25" s="37"/>
      <c r="D25" s="168">
        <f>SUM(D21:D24)</f>
        <v>0</v>
      </c>
      <c r="E25" s="169">
        <f>SUM(E21:E24)</f>
        <v>0</v>
      </c>
      <c r="F25" s="167"/>
    </row>
    <row r="26" spans="1:6" ht="15.75">
      <c r="A26" s="87"/>
      <c r="B26" s="38"/>
      <c r="C26" s="8"/>
      <c r="D26" s="171"/>
      <c r="E26" s="172"/>
      <c r="F26" s="175"/>
    </row>
    <row r="27" spans="1:6" ht="15.75">
      <c r="A27" s="87"/>
      <c r="B27" s="38"/>
      <c r="C27" s="8"/>
      <c r="D27" s="171"/>
      <c r="E27" s="172"/>
      <c r="F27" s="175"/>
    </row>
    <row r="28" spans="1:6" ht="18" customHeight="1">
      <c r="A28" s="105">
        <f>'Chart of Accounts'!A8</f>
        <v>1003</v>
      </c>
      <c r="B28" s="105" t="str">
        <f>'Chart of Accounts'!B8</f>
        <v>XYZ Missions Support</v>
      </c>
      <c r="C28" s="8"/>
      <c r="D28" s="173"/>
      <c r="E28" s="174"/>
      <c r="F28" s="175"/>
    </row>
    <row r="29" spans="1:6" ht="18" customHeight="1">
      <c r="A29" s="106"/>
      <c r="B29" s="86" t="s">
        <v>14</v>
      </c>
      <c r="C29" s="27"/>
      <c r="D29" s="176"/>
      <c r="E29" s="177"/>
      <c r="F29" s="178">
        <f>F24</f>
        <v>0</v>
      </c>
    </row>
    <row r="30" spans="1:6">
      <c r="A30" s="197"/>
      <c r="B30" s="203"/>
      <c r="C30" s="199"/>
      <c r="D30" s="200"/>
      <c r="E30" s="201"/>
      <c r="F30" s="167">
        <f>E30-D30+F29</f>
        <v>0</v>
      </c>
    </row>
    <row r="31" spans="1:6">
      <c r="A31" s="197"/>
      <c r="B31" s="203"/>
      <c r="C31" s="199"/>
      <c r="D31" s="200"/>
      <c r="E31" s="201"/>
      <c r="F31" s="167">
        <f>E31-D31+F30</f>
        <v>0</v>
      </c>
    </row>
    <row r="32" spans="1:6">
      <c r="A32" s="197"/>
      <c r="B32" s="203"/>
      <c r="C32" s="199"/>
      <c r="D32" s="200"/>
      <c r="E32" s="201"/>
      <c r="F32" s="167">
        <f>E32-D32+F31</f>
        <v>0</v>
      </c>
    </row>
    <row r="33" spans="1:7">
      <c r="A33" s="197"/>
      <c r="B33" s="203"/>
      <c r="C33" s="199"/>
      <c r="D33" s="200"/>
      <c r="E33" s="201"/>
      <c r="F33" s="167">
        <f>E33-D33+F32</f>
        <v>0</v>
      </c>
    </row>
    <row r="34" spans="1:7">
      <c r="A34" s="107"/>
      <c r="B34" s="36" t="s">
        <v>15</v>
      </c>
      <c r="C34" s="37"/>
      <c r="D34" s="168">
        <f>SUM(D30:D33)</f>
        <v>0</v>
      </c>
      <c r="E34" s="169">
        <f>SUM(E30:E33)</f>
        <v>0</v>
      </c>
      <c r="F34" s="167"/>
    </row>
    <row r="35" spans="1:7" s="1" customFormat="1" ht="15.75">
      <c r="A35" s="87"/>
      <c r="B35" s="38"/>
      <c r="C35" s="8"/>
      <c r="D35" s="171"/>
      <c r="E35" s="172"/>
      <c r="F35" s="172"/>
      <c r="G35" s="4"/>
    </row>
    <row r="36" spans="1:7" s="1" customFormat="1" ht="15.75">
      <c r="A36" s="87"/>
      <c r="B36" s="38"/>
      <c r="C36" s="8"/>
      <c r="D36" s="171"/>
      <c r="E36" s="172"/>
      <c r="F36" s="172"/>
      <c r="G36" s="4"/>
    </row>
    <row r="37" spans="1:7" ht="18" customHeight="1">
      <c r="A37" s="105">
        <f>'Chart of Accounts'!A9</f>
        <v>1004</v>
      </c>
      <c r="B37" s="105" t="str">
        <f>'Chart of Accounts'!B9</f>
        <v>TLC  Support</v>
      </c>
      <c r="C37" s="8"/>
      <c r="D37" s="173"/>
      <c r="E37" s="174"/>
      <c r="F37" s="175"/>
    </row>
    <row r="38" spans="1:7" ht="14.25">
      <c r="A38" s="108"/>
      <c r="B38" s="86" t="s">
        <v>14</v>
      </c>
      <c r="C38" s="27"/>
      <c r="D38" s="176"/>
      <c r="E38" s="177"/>
      <c r="F38" s="178">
        <f>F33</f>
        <v>0</v>
      </c>
    </row>
    <row r="39" spans="1:7">
      <c r="A39" s="197"/>
      <c r="B39" s="203"/>
      <c r="C39" s="199"/>
      <c r="D39" s="200"/>
      <c r="E39" s="201"/>
      <c r="F39" s="167">
        <f>E39-D39+F38</f>
        <v>0</v>
      </c>
    </row>
    <row r="40" spans="1:7">
      <c r="A40" s="197"/>
      <c r="B40" s="203"/>
      <c r="C40" s="199"/>
      <c r="D40" s="200"/>
      <c r="E40" s="201"/>
      <c r="F40" s="167">
        <f>E40-D40+F39</f>
        <v>0</v>
      </c>
    </row>
    <row r="41" spans="1:7">
      <c r="A41" s="197"/>
      <c r="B41" s="203"/>
      <c r="C41" s="199"/>
      <c r="D41" s="200"/>
      <c r="E41" s="201"/>
      <c r="F41" s="167">
        <f>E41-D41+F40</f>
        <v>0</v>
      </c>
    </row>
    <row r="42" spans="1:7">
      <c r="A42" s="197"/>
      <c r="B42" s="203"/>
      <c r="C42" s="199"/>
      <c r="D42" s="200"/>
      <c r="E42" s="201"/>
      <c r="F42" s="167">
        <f>E42-D42+F41</f>
        <v>0</v>
      </c>
    </row>
    <row r="43" spans="1:7">
      <c r="A43" s="107"/>
      <c r="B43" s="36" t="s">
        <v>15</v>
      </c>
      <c r="C43" s="37"/>
      <c r="D43" s="168">
        <f>SUM(D39:D42)</f>
        <v>0</v>
      </c>
      <c r="E43" s="169">
        <f>SUM(E39:E42)</f>
        <v>0</v>
      </c>
      <c r="F43" s="167"/>
    </row>
    <row r="44" spans="1:7" s="1" customFormat="1" ht="15.75">
      <c r="A44" s="87"/>
      <c r="B44" s="38"/>
      <c r="C44" s="8"/>
      <c r="D44" s="171"/>
      <c r="E44" s="172"/>
      <c r="F44" s="172"/>
      <c r="G44" s="4"/>
    </row>
    <row r="45" spans="1:7" s="1" customFormat="1" ht="15.75">
      <c r="A45" s="87"/>
      <c r="B45" s="38"/>
      <c r="C45" s="8"/>
      <c r="D45" s="171"/>
      <c r="E45" s="172"/>
      <c r="F45" s="172"/>
      <c r="G45" s="4"/>
    </row>
    <row r="46" spans="1:7" ht="18" customHeight="1">
      <c r="A46" s="105">
        <f>'Chart of Accounts'!A10</f>
        <v>1005</v>
      </c>
      <c r="B46" s="105" t="str">
        <f>'Chart of Accounts'!B10</f>
        <v>MMM Support</v>
      </c>
      <c r="C46" s="8"/>
      <c r="D46" s="171"/>
      <c r="E46" s="172"/>
      <c r="F46" s="175"/>
    </row>
    <row r="47" spans="1:7" ht="18" customHeight="1">
      <c r="A47" s="106"/>
      <c r="B47" s="86" t="s">
        <v>14</v>
      </c>
      <c r="C47" s="27"/>
      <c r="D47" s="176"/>
      <c r="E47" s="177"/>
      <c r="F47" s="178">
        <f>F42</f>
        <v>0</v>
      </c>
    </row>
    <row r="48" spans="1:7" ht="12.75" customHeight="1">
      <c r="A48" s="197"/>
      <c r="B48" s="203"/>
      <c r="C48" s="199"/>
      <c r="D48" s="200"/>
      <c r="E48" s="204"/>
      <c r="F48" s="167">
        <f>E48-D48+F47</f>
        <v>0</v>
      </c>
    </row>
    <row r="49" spans="1:7" ht="12.75" customHeight="1">
      <c r="A49" s="197"/>
      <c r="B49" s="203"/>
      <c r="C49" s="199"/>
      <c r="D49" s="200"/>
      <c r="E49" s="204"/>
      <c r="F49" s="167">
        <f>E49-D49+F48</f>
        <v>0</v>
      </c>
    </row>
    <row r="50" spans="1:7" ht="12.75" customHeight="1">
      <c r="A50" s="197"/>
      <c r="B50" s="203"/>
      <c r="C50" s="199"/>
      <c r="D50" s="200"/>
      <c r="E50" s="201"/>
      <c r="F50" s="167">
        <f>E50-D50+F49</f>
        <v>0</v>
      </c>
    </row>
    <row r="51" spans="1:7">
      <c r="A51" s="197"/>
      <c r="B51" s="203"/>
      <c r="C51" s="199"/>
      <c r="D51" s="200"/>
      <c r="E51" s="201"/>
      <c r="F51" s="167">
        <f>E51-D51+F50</f>
        <v>0</v>
      </c>
    </row>
    <row r="52" spans="1:7">
      <c r="A52" s="92"/>
      <c r="B52" s="36" t="s">
        <v>15</v>
      </c>
      <c r="C52" s="37"/>
      <c r="D52" s="168">
        <f>SUM(D48:D51)</f>
        <v>0</v>
      </c>
      <c r="E52" s="169">
        <f>SUM(E48:E51)</f>
        <v>0</v>
      </c>
      <c r="F52" s="167"/>
    </row>
    <row r="53" spans="1:7" s="1" customFormat="1" ht="15.75">
      <c r="A53" s="87"/>
      <c r="B53" s="38"/>
      <c r="C53" s="8"/>
      <c r="D53" s="171"/>
      <c r="E53" s="172"/>
      <c r="F53" s="172"/>
      <c r="G53" s="4"/>
    </row>
    <row r="54" spans="1:7" s="1" customFormat="1" ht="15.75">
      <c r="A54" s="87"/>
      <c r="B54" s="38"/>
      <c r="C54" s="8"/>
      <c r="D54" s="171"/>
      <c r="E54" s="172"/>
      <c r="F54" s="172"/>
      <c r="G54" s="4"/>
    </row>
    <row r="55" spans="1:7" ht="18" customHeight="1">
      <c r="A55" s="105">
        <f>'Chart of Accounts'!A11</f>
        <v>1006</v>
      </c>
      <c r="B55" s="105" t="str">
        <f>'Chart of Accounts'!B11</f>
        <v>Fundraising</v>
      </c>
      <c r="C55" s="8"/>
      <c r="D55" s="171"/>
      <c r="E55" s="172"/>
      <c r="F55" s="175"/>
    </row>
    <row r="56" spans="1:7" ht="18" customHeight="1">
      <c r="A56" s="106"/>
      <c r="B56" s="86" t="s">
        <v>14</v>
      </c>
      <c r="C56" s="27"/>
      <c r="D56" s="176"/>
      <c r="E56" s="177"/>
      <c r="F56" s="178">
        <f>F51</f>
        <v>0</v>
      </c>
    </row>
    <row r="57" spans="1:7" ht="12.75" customHeight="1">
      <c r="A57" s="197"/>
      <c r="B57" s="203"/>
      <c r="C57" s="199"/>
      <c r="D57" s="200"/>
      <c r="E57" s="204"/>
      <c r="F57" s="167">
        <f>E57-D57+F56</f>
        <v>0</v>
      </c>
    </row>
    <row r="58" spans="1:7" ht="12.75" customHeight="1">
      <c r="A58" s="197"/>
      <c r="B58" s="203"/>
      <c r="C58" s="199"/>
      <c r="D58" s="200"/>
      <c r="E58" s="204"/>
      <c r="F58" s="167">
        <f>E58-D58+F57</f>
        <v>0</v>
      </c>
    </row>
    <row r="59" spans="1:7">
      <c r="A59" s="197"/>
      <c r="B59" s="203"/>
      <c r="C59" s="199"/>
      <c r="D59" s="200"/>
      <c r="E59" s="201"/>
      <c r="F59" s="167">
        <f>E59-D59+F58</f>
        <v>0</v>
      </c>
    </row>
    <row r="60" spans="1:7">
      <c r="A60" s="197"/>
      <c r="B60" s="203"/>
      <c r="C60" s="199"/>
      <c r="D60" s="200"/>
      <c r="E60" s="201"/>
      <c r="F60" s="167">
        <f>E60-D60+F59</f>
        <v>0</v>
      </c>
    </row>
    <row r="61" spans="1:7">
      <c r="A61" s="107"/>
      <c r="B61" s="36" t="s">
        <v>15</v>
      </c>
      <c r="C61" s="37"/>
      <c r="D61" s="168">
        <f>SUM(D57:D60)</f>
        <v>0</v>
      </c>
      <c r="E61" s="169">
        <f>SUM(E57:E60)</f>
        <v>0</v>
      </c>
      <c r="F61" s="167"/>
    </row>
    <row r="62" spans="1:7" s="1" customFormat="1" ht="15.75">
      <c r="A62" s="87"/>
      <c r="B62" s="38"/>
      <c r="C62" s="8"/>
      <c r="D62" s="171"/>
      <c r="E62" s="172"/>
      <c r="F62" s="172"/>
      <c r="G62" s="4"/>
    </row>
    <row r="63" spans="1:7" s="1" customFormat="1" ht="15.75">
      <c r="A63" s="87"/>
      <c r="B63" s="38"/>
      <c r="C63" s="8"/>
      <c r="D63" s="171"/>
      <c r="E63" s="172"/>
      <c r="F63" s="172"/>
      <c r="G63" s="4"/>
    </row>
    <row r="64" spans="1:7" ht="18" customHeight="1">
      <c r="A64" s="105">
        <f>'Chart of Accounts'!A12</f>
        <v>1007</v>
      </c>
      <c r="B64" s="105" t="str">
        <f>'Chart of Accounts'!B12</f>
        <v>Additional Support</v>
      </c>
      <c r="C64" s="8"/>
      <c r="D64" s="171"/>
      <c r="E64" s="172"/>
      <c r="F64" s="175"/>
    </row>
    <row r="65" spans="1:7" s="1" customFormat="1" ht="18" customHeight="1">
      <c r="A65" s="106"/>
      <c r="B65" s="86" t="s">
        <v>14</v>
      </c>
      <c r="C65" s="27"/>
      <c r="D65" s="176"/>
      <c r="E65" s="177"/>
      <c r="F65" s="178">
        <f>F60</f>
        <v>0</v>
      </c>
      <c r="G65" s="4"/>
    </row>
    <row r="66" spans="1:7" s="1" customFormat="1" ht="12.75" customHeight="1">
      <c r="A66" s="197"/>
      <c r="B66" s="203"/>
      <c r="C66" s="199"/>
      <c r="D66" s="200"/>
      <c r="E66" s="204"/>
      <c r="F66" s="167">
        <f>E66-D66+F65</f>
        <v>0</v>
      </c>
      <c r="G66" s="4"/>
    </row>
    <row r="67" spans="1:7" s="1" customFormat="1" ht="12.75" customHeight="1">
      <c r="A67" s="197"/>
      <c r="B67" s="203"/>
      <c r="C67" s="199"/>
      <c r="D67" s="200"/>
      <c r="E67" s="204"/>
      <c r="F67" s="167">
        <f>E67-D67+F66</f>
        <v>0</v>
      </c>
      <c r="G67" s="4"/>
    </row>
    <row r="68" spans="1:7">
      <c r="A68" s="197"/>
      <c r="B68" s="203"/>
      <c r="C68" s="199"/>
      <c r="D68" s="200"/>
      <c r="E68" s="201"/>
      <c r="F68" s="167">
        <f>E68-D68+F67</f>
        <v>0</v>
      </c>
    </row>
    <row r="69" spans="1:7">
      <c r="A69" s="197"/>
      <c r="B69" s="203"/>
      <c r="C69" s="199"/>
      <c r="D69" s="200"/>
      <c r="E69" s="201"/>
      <c r="F69" s="167">
        <f>E69-D69+F68</f>
        <v>0</v>
      </c>
    </row>
    <row r="70" spans="1:7">
      <c r="A70" s="107"/>
      <c r="B70" s="36" t="s">
        <v>15</v>
      </c>
      <c r="C70" s="37"/>
      <c r="D70" s="168">
        <f>SUM(D66:D69)</f>
        <v>0</v>
      </c>
      <c r="E70" s="169">
        <f>SUM(E66:E69)</f>
        <v>0</v>
      </c>
      <c r="F70" s="167"/>
    </row>
    <row r="71" spans="1:7" s="1" customFormat="1" ht="15.75">
      <c r="A71" s="87"/>
      <c r="B71" s="38"/>
      <c r="C71" s="32"/>
      <c r="D71" s="171"/>
      <c r="E71" s="172"/>
      <c r="F71" s="172"/>
      <c r="G71" s="4"/>
    </row>
    <row r="72" spans="1:7" s="1" customFormat="1" ht="15.75">
      <c r="A72" s="87"/>
      <c r="B72" s="38"/>
      <c r="C72" s="32"/>
      <c r="D72" s="171"/>
      <c r="E72" s="172"/>
      <c r="F72" s="172"/>
      <c r="G72" s="4"/>
    </row>
    <row r="73" spans="1:7" ht="18" customHeight="1">
      <c r="A73" s="105">
        <f>'Chart of Accounts'!A13</f>
        <v>1008</v>
      </c>
      <c r="B73" s="105" t="str">
        <f>'Chart of Accounts'!B13</f>
        <v>Designated Gifts for Vans</v>
      </c>
      <c r="C73" s="8"/>
      <c r="D73" s="171"/>
      <c r="E73" s="172"/>
      <c r="F73" s="175"/>
    </row>
    <row r="74" spans="1:7" s="1" customFormat="1" ht="18" customHeight="1">
      <c r="A74" s="106"/>
      <c r="B74" s="86" t="s">
        <v>14</v>
      </c>
      <c r="C74" s="27"/>
      <c r="D74" s="176"/>
      <c r="E74" s="177"/>
      <c r="F74" s="178">
        <f>F69</f>
        <v>0</v>
      </c>
      <c r="G74" s="4"/>
    </row>
    <row r="75" spans="1:7" s="1" customFormat="1" ht="12.75" customHeight="1">
      <c r="A75" s="197"/>
      <c r="B75" s="203"/>
      <c r="C75" s="199"/>
      <c r="D75" s="200"/>
      <c r="E75" s="204"/>
      <c r="F75" s="167">
        <f>E75-D75+F74</f>
        <v>0</v>
      </c>
      <c r="G75" s="4"/>
    </row>
    <row r="76" spans="1:7" s="1" customFormat="1" ht="12.75" customHeight="1">
      <c r="A76" s="197"/>
      <c r="B76" s="203"/>
      <c r="C76" s="199"/>
      <c r="D76" s="200"/>
      <c r="E76" s="204"/>
      <c r="F76" s="167">
        <f>E76-D76+F75</f>
        <v>0</v>
      </c>
      <c r="G76" s="4"/>
    </row>
    <row r="77" spans="1:7">
      <c r="A77" s="197"/>
      <c r="B77" s="203"/>
      <c r="C77" s="199"/>
      <c r="D77" s="200"/>
      <c r="E77" s="201"/>
      <c r="F77" s="167">
        <f>E77-D77+F76</f>
        <v>0</v>
      </c>
    </row>
    <row r="78" spans="1:7">
      <c r="A78" s="197"/>
      <c r="B78" s="203"/>
      <c r="C78" s="199"/>
      <c r="D78" s="200"/>
      <c r="E78" s="201"/>
      <c r="F78" s="167">
        <f>E78-D78+F77</f>
        <v>0</v>
      </c>
    </row>
    <row r="79" spans="1:7">
      <c r="A79" s="107"/>
      <c r="B79" s="36" t="s">
        <v>15</v>
      </c>
      <c r="C79" s="37"/>
      <c r="D79" s="168">
        <f>SUM(D75:D78)</f>
        <v>0</v>
      </c>
      <c r="E79" s="169">
        <f>SUM(E75:E78)</f>
        <v>0</v>
      </c>
      <c r="F79" s="167"/>
    </row>
    <row r="80" spans="1:7" s="1" customFormat="1" ht="15.75">
      <c r="A80" s="87"/>
      <c r="B80" s="38"/>
      <c r="C80" s="32"/>
      <c r="D80" s="171"/>
      <c r="E80" s="172"/>
      <c r="F80" s="172"/>
      <c r="G80" s="4"/>
    </row>
    <row r="81" spans="1:7" s="1" customFormat="1" ht="15.75">
      <c r="A81" s="102"/>
      <c r="B81" s="38"/>
      <c r="C81" s="32"/>
      <c r="D81" s="171"/>
      <c r="E81" s="172"/>
      <c r="F81" s="172"/>
      <c r="G81" s="4"/>
    </row>
    <row r="82" spans="1:7" s="1" customFormat="1" ht="15.75">
      <c r="A82" s="105">
        <f>'Chart of Accounts'!A14</f>
        <v>1009</v>
      </c>
      <c r="B82" s="105" t="str">
        <f>'Chart of Accounts'!B14</f>
        <v>Unassigned</v>
      </c>
      <c r="C82" s="8"/>
      <c r="D82" s="171"/>
      <c r="E82" s="172"/>
      <c r="F82" s="175"/>
      <c r="G82" s="4"/>
    </row>
    <row r="83" spans="1:7" s="1" customFormat="1">
      <c r="A83" s="106"/>
      <c r="B83" s="86" t="s">
        <v>14</v>
      </c>
      <c r="C83" s="27"/>
      <c r="D83" s="176"/>
      <c r="E83" s="177"/>
      <c r="F83" s="178">
        <f>F78</f>
        <v>0</v>
      </c>
      <c r="G83" s="4"/>
    </row>
    <row r="84" spans="1:7" s="1" customFormat="1" ht="12.75" customHeight="1">
      <c r="A84" s="197"/>
      <c r="B84" s="203"/>
      <c r="C84" s="199"/>
      <c r="D84" s="200"/>
      <c r="E84" s="204"/>
      <c r="F84" s="167">
        <f>E84-D84+F83</f>
        <v>0</v>
      </c>
      <c r="G84" s="4"/>
    </row>
    <row r="85" spans="1:7" s="1" customFormat="1" ht="12.75" customHeight="1">
      <c r="A85" s="197"/>
      <c r="B85" s="203"/>
      <c r="C85" s="199"/>
      <c r="D85" s="200"/>
      <c r="E85" s="204"/>
      <c r="F85" s="167">
        <f>E85-D85+F84</f>
        <v>0</v>
      </c>
      <c r="G85" s="4"/>
    </row>
    <row r="86" spans="1:7" s="1" customFormat="1">
      <c r="A86" s="197"/>
      <c r="B86" s="203"/>
      <c r="C86" s="199"/>
      <c r="D86" s="200"/>
      <c r="E86" s="201"/>
      <c r="F86" s="167">
        <f>E86-D86+F85</f>
        <v>0</v>
      </c>
      <c r="G86" s="4"/>
    </row>
    <row r="87" spans="1:7" s="1" customFormat="1">
      <c r="A87" s="197"/>
      <c r="B87" s="203"/>
      <c r="C87" s="199"/>
      <c r="D87" s="200"/>
      <c r="E87" s="201"/>
      <c r="F87" s="167">
        <f>E87-D87+F86</f>
        <v>0</v>
      </c>
      <c r="G87" s="4"/>
    </row>
    <row r="88" spans="1:7" s="1" customFormat="1">
      <c r="A88" s="45"/>
      <c r="B88" s="36" t="s">
        <v>15</v>
      </c>
      <c r="C88" s="37"/>
      <c r="D88" s="168">
        <f>SUM(D84:D87)</f>
        <v>0</v>
      </c>
      <c r="E88" s="169">
        <f>SUM(E84:E87)</f>
        <v>0</v>
      </c>
      <c r="F88" s="167"/>
      <c r="G88" s="4"/>
    </row>
    <row r="89" spans="1:7" s="1" customFormat="1" ht="15.75">
      <c r="A89" s="87"/>
      <c r="B89" s="38"/>
      <c r="C89" s="32"/>
      <c r="D89" s="171"/>
      <c r="E89" s="172"/>
      <c r="F89" s="172"/>
      <c r="G89" s="4"/>
    </row>
    <row r="90" spans="1:7" s="1" customFormat="1" ht="15.75">
      <c r="A90" s="87"/>
      <c r="B90" s="38"/>
      <c r="C90" s="32"/>
      <c r="D90" s="171"/>
      <c r="E90" s="172"/>
      <c r="F90" s="172"/>
      <c r="G90" s="4"/>
    </row>
    <row r="91" spans="1:7" s="1" customFormat="1" ht="15.75">
      <c r="A91" s="104">
        <f>'Chart of Accounts'!A18</f>
        <v>2001</v>
      </c>
      <c r="B91" s="104" t="str">
        <f>'Chart of Accounts'!B18</f>
        <v>Pastor Salary</v>
      </c>
      <c r="C91" s="8"/>
      <c r="D91" s="171"/>
      <c r="E91" s="172"/>
      <c r="F91" s="175"/>
      <c r="G91" s="4"/>
    </row>
    <row r="92" spans="1:7" s="1" customFormat="1">
      <c r="A92" s="89"/>
      <c r="B92" s="86" t="s">
        <v>14</v>
      </c>
      <c r="C92" s="27"/>
      <c r="D92" s="176"/>
      <c r="E92" s="177"/>
      <c r="F92" s="178">
        <f>F87</f>
        <v>0</v>
      </c>
      <c r="G92" s="4"/>
    </row>
    <row r="93" spans="1:7" s="1" customFormat="1" ht="12.75" customHeight="1">
      <c r="A93" s="205"/>
      <c r="B93" s="206"/>
      <c r="C93" s="199"/>
      <c r="D93" s="200"/>
      <c r="E93" s="204"/>
      <c r="F93" s="167">
        <f>E93-D93+F92</f>
        <v>0</v>
      </c>
      <c r="G93" s="4"/>
    </row>
    <row r="94" spans="1:7" s="1" customFormat="1" ht="12.75" customHeight="1">
      <c r="A94" s="205"/>
      <c r="B94" s="203"/>
      <c r="C94" s="199"/>
      <c r="D94" s="200"/>
      <c r="E94" s="204"/>
      <c r="F94" s="167">
        <f>E94-D94+F93</f>
        <v>0</v>
      </c>
      <c r="G94" s="4"/>
    </row>
    <row r="95" spans="1:7" s="1" customFormat="1">
      <c r="A95" s="205"/>
      <c r="B95" s="203"/>
      <c r="C95" s="199"/>
      <c r="D95" s="200"/>
      <c r="E95" s="201"/>
      <c r="F95" s="167">
        <f>E95-D95+F94</f>
        <v>0</v>
      </c>
      <c r="G95" s="4"/>
    </row>
    <row r="96" spans="1:7" s="1" customFormat="1">
      <c r="A96" s="205"/>
      <c r="B96" s="203"/>
      <c r="C96" s="199"/>
      <c r="D96" s="200"/>
      <c r="E96" s="201"/>
      <c r="F96" s="167">
        <f>E96-D96+F95</f>
        <v>0</v>
      </c>
      <c r="G96" s="4"/>
    </row>
    <row r="97" spans="1:7" s="1" customFormat="1">
      <c r="A97" s="42"/>
      <c r="B97" s="36" t="s">
        <v>15</v>
      </c>
      <c r="C97" s="37"/>
      <c r="D97" s="168">
        <f>SUM(D93:D96)</f>
        <v>0</v>
      </c>
      <c r="E97" s="169">
        <f>SUM(E93:E96)</f>
        <v>0</v>
      </c>
      <c r="F97" s="167"/>
      <c r="G97" s="4"/>
    </row>
    <row r="98" spans="1:7" s="1" customFormat="1" ht="15.75">
      <c r="A98" s="87"/>
      <c r="B98" s="38"/>
      <c r="C98" s="32"/>
      <c r="D98" s="171"/>
      <c r="E98" s="172"/>
      <c r="F98" s="172"/>
      <c r="G98" s="4"/>
    </row>
    <row r="99" spans="1:7" s="1" customFormat="1" ht="15.75">
      <c r="A99" s="87"/>
      <c r="B99" s="38"/>
      <c r="C99" s="32"/>
      <c r="D99" s="171"/>
      <c r="E99" s="172"/>
      <c r="F99" s="172"/>
      <c r="G99" s="4"/>
    </row>
    <row r="100" spans="1:7" ht="18" customHeight="1">
      <c r="A100" s="104">
        <f>'Chart of Accounts'!A19</f>
        <v>2002</v>
      </c>
      <c r="B100" s="104" t="str">
        <f>'Chart of Accounts'!B19</f>
        <v>Pastor Housing</v>
      </c>
      <c r="C100" s="8"/>
      <c r="D100" s="171"/>
      <c r="E100" s="172"/>
      <c r="F100" s="175"/>
    </row>
    <row r="101" spans="1:7" s="1" customFormat="1" ht="18" customHeight="1">
      <c r="A101" s="89"/>
      <c r="B101" s="86" t="s">
        <v>14</v>
      </c>
      <c r="C101" s="27"/>
      <c r="D101" s="176"/>
      <c r="E101" s="177"/>
      <c r="F101" s="178">
        <f>F96</f>
        <v>0</v>
      </c>
      <c r="G101" s="4"/>
    </row>
    <row r="102" spans="1:7" s="1" customFormat="1" ht="12.75" customHeight="1">
      <c r="A102" s="205"/>
      <c r="B102" s="203"/>
      <c r="C102" s="199"/>
      <c r="D102" s="200"/>
      <c r="E102" s="204"/>
      <c r="F102" s="167">
        <f>E102-D102+F101</f>
        <v>0</v>
      </c>
      <c r="G102" s="4"/>
    </row>
    <row r="103" spans="1:7" s="1" customFormat="1" ht="12.75" customHeight="1">
      <c r="A103" s="205"/>
      <c r="B103" s="203"/>
      <c r="C103" s="199"/>
      <c r="D103" s="200"/>
      <c r="E103" s="204"/>
      <c r="F103" s="167">
        <f>E103-D103+F102</f>
        <v>0</v>
      </c>
      <c r="G103" s="4"/>
    </row>
    <row r="104" spans="1:7">
      <c r="A104" s="205"/>
      <c r="B104" s="203"/>
      <c r="C104" s="199"/>
      <c r="D104" s="200"/>
      <c r="E104" s="201"/>
      <c r="F104" s="167">
        <f>E104-D104+F103</f>
        <v>0</v>
      </c>
    </row>
    <row r="105" spans="1:7">
      <c r="A105" s="205"/>
      <c r="B105" s="203"/>
      <c r="C105" s="199"/>
      <c r="D105" s="200"/>
      <c r="E105" s="201"/>
      <c r="F105" s="167">
        <f>E105-D105+F104</f>
        <v>0</v>
      </c>
    </row>
    <row r="106" spans="1:7" s="13" customFormat="1">
      <c r="A106" s="42"/>
      <c r="B106" s="36" t="s">
        <v>15</v>
      </c>
      <c r="C106" s="37"/>
      <c r="D106" s="168">
        <f>SUM(D102:D105)</f>
        <v>0</v>
      </c>
      <c r="E106" s="169">
        <f>SUM(E102:E105)</f>
        <v>0</v>
      </c>
      <c r="F106" s="167"/>
      <c r="G106" s="3"/>
    </row>
    <row r="107" spans="1:7" s="40" customFormat="1" ht="15.75">
      <c r="A107" s="87"/>
      <c r="B107" s="38"/>
      <c r="C107" s="32"/>
      <c r="D107" s="171"/>
      <c r="E107" s="172"/>
      <c r="F107" s="172"/>
      <c r="G107" s="39"/>
    </row>
    <row r="108" spans="1:7" s="40" customFormat="1" ht="15.75">
      <c r="A108" s="87"/>
      <c r="B108" s="38"/>
      <c r="C108" s="32"/>
      <c r="D108" s="171"/>
      <c r="E108" s="172"/>
      <c r="F108" s="172"/>
      <c r="G108" s="39"/>
    </row>
    <row r="109" spans="1:7" s="40" customFormat="1" ht="15.75">
      <c r="A109" s="104">
        <f>'Chart of Accounts'!A20</f>
        <v>2003</v>
      </c>
      <c r="B109" s="104" t="str">
        <f>'Chart of Accounts'!B20</f>
        <v>Health Insurance</v>
      </c>
      <c r="C109" s="8"/>
      <c r="D109" s="171"/>
      <c r="E109" s="172"/>
      <c r="F109" s="175"/>
      <c r="G109" s="39"/>
    </row>
    <row r="110" spans="1:7" s="40" customFormat="1">
      <c r="A110" s="89"/>
      <c r="B110" s="86" t="s">
        <v>14</v>
      </c>
      <c r="C110" s="27"/>
      <c r="D110" s="176"/>
      <c r="E110" s="177"/>
      <c r="F110" s="178">
        <f>F105</f>
        <v>0</v>
      </c>
      <c r="G110" s="39"/>
    </row>
    <row r="111" spans="1:7" s="40" customFormat="1">
      <c r="A111" s="205"/>
      <c r="B111" s="203"/>
      <c r="C111" s="199"/>
      <c r="D111" s="200"/>
      <c r="E111" s="204"/>
      <c r="F111" s="167">
        <f>E111-D111+F110</f>
        <v>0</v>
      </c>
      <c r="G111" s="39"/>
    </row>
    <row r="112" spans="1:7" s="40" customFormat="1">
      <c r="A112" s="205"/>
      <c r="B112" s="203"/>
      <c r="C112" s="199"/>
      <c r="D112" s="200"/>
      <c r="E112" s="204"/>
      <c r="F112" s="167">
        <f>E112-D112+F111</f>
        <v>0</v>
      </c>
      <c r="G112" s="39"/>
    </row>
    <row r="113" spans="1:7" s="40" customFormat="1">
      <c r="A113" s="205"/>
      <c r="B113" s="203"/>
      <c r="C113" s="199"/>
      <c r="D113" s="200"/>
      <c r="E113" s="201"/>
      <c r="F113" s="167">
        <f>E113-D113+F112</f>
        <v>0</v>
      </c>
      <c r="G113" s="39"/>
    </row>
    <row r="114" spans="1:7" s="40" customFormat="1">
      <c r="A114" s="205"/>
      <c r="B114" s="203"/>
      <c r="C114" s="199"/>
      <c r="D114" s="200"/>
      <c r="E114" s="201"/>
      <c r="F114" s="167">
        <f>E114-D114+F113</f>
        <v>0</v>
      </c>
      <c r="G114" s="39"/>
    </row>
    <row r="115" spans="1:7" s="40" customFormat="1">
      <c r="A115" s="42"/>
      <c r="B115" s="36" t="s">
        <v>15</v>
      </c>
      <c r="C115" s="37"/>
      <c r="D115" s="168">
        <f>SUM(D111:D114)</f>
        <v>0</v>
      </c>
      <c r="E115" s="169">
        <f>SUM(E111:E114)</f>
        <v>0</v>
      </c>
      <c r="F115" s="167"/>
      <c r="G115" s="39"/>
    </row>
    <row r="116" spans="1:7" s="40" customFormat="1" ht="15.75">
      <c r="A116" s="87"/>
      <c r="B116" s="38"/>
      <c r="C116" s="32"/>
      <c r="D116" s="171"/>
      <c r="E116" s="172"/>
      <c r="F116" s="172"/>
      <c r="G116" s="39"/>
    </row>
    <row r="117" spans="1:7" s="40" customFormat="1" ht="15.75">
      <c r="A117" s="87"/>
      <c r="B117" s="38"/>
      <c r="C117" s="32"/>
      <c r="D117" s="171"/>
      <c r="E117" s="172"/>
      <c r="F117" s="172"/>
      <c r="G117" s="39"/>
    </row>
    <row r="118" spans="1:7" s="40" customFormat="1" ht="15.75">
      <c r="A118" s="104">
        <f>'Chart of Accounts'!A21</f>
        <v>2004</v>
      </c>
      <c r="B118" s="104" t="str">
        <f>'Chart of Accounts'!B21</f>
        <v>Ministry Expenses</v>
      </c>
      <c r="C118" s="8"/>
      <c r="D118" s="171"/>
      <c r="E118" s="172"/>
      <c r="F118" s="175"/>
      <c r="G118" s="39"/>
    </row>
    <row r="119" spans="1:7" s="40" customFormat="1" ht="15.75">
      <c r="A119" s="104"/>
      <c r="B119" s="103" t="s">
        <v>14</v>
      </c>
      <c r="C119" s="27"/>
      <c r="D119" s="176"/>
      <c r="E119" s="177"/>
      <c r="F119" s="178">
        <f>F114</f>
        <v>0</v>
      </c>
      <c r="G119" s="39"/>
    </row>
    <row r="120" spans="1:7" s="40" customFormat="1">
      <c r="A120" s="205"/>
      <c r="B120" s="203"/>
      <c r="C120" s="199"/>
      <c r="D120" s="200"/>
      <c r="E120" s="204"/>
      <c r="F120" s="167">
        <f>E120-D120+F119</f>
        <v>0</v>
      </c>
      <c r="G120" s="39"/>
    </row>
    <row r="121" spans="1:7" s="40" customFormat="1">
      <c r="A121" s="205"/>
      <c r="B121" s="203"/>
      <c r="C121" s="199"/>
      <c r="D121" s="200"/>
      <c r="E121" s="204"/>
      <c r="F121" s="167">
        <f>E121-D121+F120</f>
        <v>0</v>
      </c>
      <c r="G121" s="39"/>
    </row>
    <row r="122" spans="1:7" s="40" customFormat="1">
      <c r="A122" s="205"/>
      <c r="B122" s="203"/>
      <c r="C122" s="199"/>
      <c r="D122" s="200"/>
      <c r="E122" s="201"/>
      <c r="F122" s="167">
        <f>E122-D122+F121</f>
        <v>0</v>
      </c>
      <c r="G122" s="39"/>
    </row>
    <row r="123" spans="1:7" s="40" customFormat="1">
      <c r="A123" s="205"/>
      <c r="B123" s="203"/>
      <c r="C123" s="199"/>
      <c r="D123" s="200"/>
      <c r="E123" s="201"/>
      <c r="F123" s="167">
        <f>E123-D123+F122</f>
        <v>0</v>
      </c>
      <c r="G123" s="39"/>
    </row>
    <row r="124" spans="1:7" s="40" customFormat="1">
      <c r="A124" s="42"/>
      <c r="B124" s="36" t="s">
        <v>15</v>
      </c>
      <c r="C124" s="37"/>
      <c r="D124" s="168">
        <f>SUM(D120:D123)</f>
        <v>0</v>
      </c>
      <c r="E124" s="169">
        <f>SUM(E120:E123)</f>
        <v>0</v>
      </c>
      <c r="F124" s="167"/>
      <c r="G124" s="39"/>
    </row>
    <row r="125" spans="1:7" s="40" customFormat="1" ht="15.75">
      <c r="A125" s="87"/>
      <c r="B125" s="38"/>
      <c r="C125" s="32"/>
      <c r="D125" s="171"/>
      <c r="E125" s="172"/>
      <c r="F125" s="172"/>
      <c r="G125" s="39"/>
    </row>
    <row r="126" spans="1:7" s="40" customFormat="1" ht="15.75">
      <c r="A126" s="87"/>
      <c r="B126" s="38"/>
      <c r="C126" s="32"/>
      <c r="D126" s="171"/>
      <c r="E126" s="172"/>
      <c r="F126" s="172"/>
      <c r="G126" s="39"/>
    </row>
    <row r="127" spans="1:7" s="40" customFormat="1" ht="15.75">
      <c r="A127" s="104">
        <f>'Chart of Accounts'!A22</f>
        <v>2005</v>
      </c>
      <c r="B127" s="104" t="str">
        <f>'Chart of Accounts'!B22</f>
        <v>Music Staff</v>
      </c>
      <c r="C127" s="8"/>
      <c r="D127" s="171"/>
      <c r="E127" s="172"/>
      <c r="F127" s="175"/>
      <c r="G127" s="39"/>
    </row>
    <row r="128" spans="1:7" s="40" customFormat="1">
      <c r="A128" s="89"/>
      <c r="B128" s="86" t="s">
        <v>14</v>
      </c>
      <c r="C128" s="27"/>
      <c r="D128" s="176"/>
      <c r="E128" s="177"/>
      <c r="F128" s="178">
        <f>F123</f>
        <v>0</v>
      </c>
      <c r="G128" s="39"/>
    </row>
    <row r="129" spans="1:7" s="40" customFormat="1">
      <c r="A129" s="205"/>
      <c r="B129" s="203"/>
      <c r="C129" s="199"/>
      <c r="D129" s="200"/>
      <c r="E129" s="204"/>
      <c r="F129" s="167">
        <f>E129-D129+F128</f>
        <v>0</v>
      </c>
      <c r="G129" s="39"/>
    </row>
    <row r="130" spans="1:7" s="40" customFormat="1">
      <c r="A130" s="205"/>
      <c r="B130" s="203"/>
      <c r="C130" s="199"/>
      <c r="D130" s="200"/>
      <c r="E130" s="204"/>
      <c r="F130" s="167">
        <f>E130-D130+F129</f>
        <v>0</v>
      </c>
      <c r="G130" s="39"/>
    </row>
    <row r="131" spans="1:7" s="40" customFormat="1">
      <c r="A131" s="205"/>
      <c r="B131" s="203"/>
      <c r="C131" s="199"/>
      <c r="D131" s="200"/>
      <c r="E131" s="201"/>
      <c r="F131" s="167">
        <f>E131-D131+F130</f>
        <v>0</v>
      </c>
      <c r="G131" s="39"/>
    </row>
    <row r="132" spans="1:7" s="40" customFormat="1">
      <c r="A132" s="205"/>
      <c r="B132" s="203"/>
      <c r="C132" s="199"/>
      <c r="D132" s="200"/>
      <c r="E132" s="201"/>
      <c r="F132" s="167">
        <f>E132-D132+F131</f>
        <v>0</v>
      </c>
      <c r="G132" s="39"/>
    </row>
    <row r="133" spans="1:7" s="40" customFormat="1">
      <c r="A133" s="42"/>
      <c r="B133" s="36" t="s">
        <v>15</v>
      </c>
      <c r="C133" s="37"/>
      <c r="D133" s="168">
        <f>SUM(D129:D132)</f>
        <v>0</v>
      </c>
      <c r="E133" s="169">
        <f>SUM(E129:E132)</f>
        <v>0</v>
      </c>
      <c r="F133" s="167"/>
      <c r="G133" s="39"/>
    </row>
    <row r="134" spans="1:7" s="40" customFormat="1" ht="15.75">
      <c r="A134" s="87"/>
      <c r="B134" s="38"/>
      <c r="C134" s="32"/>
      <c r="D134" s="171"/>
      <c r="E134" s="172"/>
      <c r="F134" s="172"/>
      <c r="G134" s="39"/>
    </row>
    <row r="135" spans="1:7" s="40" customFormat="1" ht="15.75">
      <c r="A135" s="87"/>
      <c r="B135" s="38"/>
      <c r="C135" s="32"/>
      <c r="D135" s="171"/>
      <c r="E135" s="172"/>
      <c r="F135" s="172"/>
      <c r="G135" s="39"/>
    </row>
    <row r="136" spans="1:7" s="40" customFormat="1" ht="15.75">
      <c r="A136" s="104">
        <f>'Chart of Accounts'!A23</f>
        <v>2006</v>
      </c>
      <c r="B136" s="104" t="str">
        <f>'Chart of Accounts'!B23</f>
        <v>Music Materials</v>
      </c>
      <c r="C136" s="8"/>
      <c r="D136" s="171"/>
      <c r="E136" s="172"/>
      <c r="F136" s="175"/>
      <c r="G136" s="39"/>
    </row>
    <row r="137" spans="1:7" s="40" customFormat="1">
      <c r="A137" s="89"/>
      <c r="B137" s="86" t="s">
        <v>14</v>
      </c>
      <c r="C137" s="27"/>
      <c r="D137" s="176"/>
      <c r="E137" s="177"/>
      <c r="F137" s="178">
        <f>F132</f>
        <v>0</v>
      </c>
      <c r="G137" s="39"/>
    </row>
    <row r="138" spans="1:7" s="40" customFormat="1">
      <c r="A138" s="205"/>
      <c r="B138" s="203"/>
      <c r="C138" s="199"/>
      <c r="D138" s="200"/>
      <c r="E138" s="204"/>
      <c r="F138" s="167">
        <f>E138-D138+F137</f>
        <v>0</v>
      </c>
      <c r="G138" s="39"/>
    </row>
    <row r="139" spans="1:7" s="40" customFormat="1">
      <c r="A139" s="205"/>
      <c r="B139" s="203"/>
      <c r="C139" s="199"/>
      <c r="D139" s="200"/>
      <c r="E139" s="204"/>
      <c r="F139" s="167">
        <f>E139-D139+F138</f>
        <v>0</v>
      </c>
      <c r="G139" s="39"/>
    </row>
    <row r="140" spans="1:7" s="40" customFormat="1">
      <c r="A140" s="205"/>
      <c r="B140" s="203"/>
      <c r="C140" s="199"/>
      <c r="D140" s="200"/>
      <c r="E140" s="201"/>
      <c r="F140" s="167">
        <f>E140-D140+F139</f>
        <v>0</v>
      </c>
      <c r="G140" s="39"/>
    </row>
    <row r="141" spans="1:7" s="40" customFormat="1">
      <c r="A141" s="205"/>
      <c r="B141" s="203"/>
      <c r="C141" s="199"/>
      <c r="D141" s="200"/>
      <c r="E141" s="201"/>
      <c r="F141" s="167">
        <f>E141-D141+F140</f>
        <v>0</v>
      </c>
      <c r="G141" s="39"/>
    </row>
    <row r="142" spans="1:7" s="40" customFormat="1">
      <c r="A142" s="42"/>
      <c r="B142" s="36" t="s">
        <v>15</v>
      </c>
      <c r="C142" s="37"/>
      <c r="D142" s="168">
        <f>SUM(D138:D141)</f>
        <v>0</v>
      </c>
      <c r="E142" s="169">
        <f>SUM(E138:E141)</f>
        <v>0</v>
      </c>
      <c r="F142" s="167"/>
      <c r="G142" s="39"/>
    </row>
    <row r="143" spans="1:7" s="40" customFormat="1" ht="15.75">
      <c r="A143" s="87"/>
      <c r="B143" s="38"/>
      <c r="C143" s="32"/>
      <c r="D143" s="171"/>
      <c r="E143" s="172"/>
      <c r="F143" s="172"/>
      <c r="G143" s="39"/>
    </row>
    <row r="144" spans="1:7" s="40" customFormat="1" ht="15.75">
      <c r="A144" s="87"/>
      <c r="B144" s="38"/>
      <c r="C144" s="32"/>
      <c r="D144" s="171"/>
      <c r="E144" s="172"/>
      <c r="F144" s="172"/>
      <c r="G144" s="39"/>
    </row>
    <row r="145" spans="1:7" s="40" customFormat="1" ht="15.75">
      <c r="A145" s="104">
        <f>'Chart of Accounts'!A24</f>
        <v>2007</v>
      </c>
      <c r="B145" s="104" t="str">
        <f>'Chart of Accounts'!B24</f>
        <v>Audio Visual Equipment</v>
      </c>
      <c r="C145" s="8"/>
      <c r="D145" s="171"/>
      <c r="E145" s="172"/>
      <c r="F145" s="175"/>
      <c r="G145" s="39"/>
    </row>
    <row r="146" spans="1:7" s="40" customFormat="1">
      <c r="A146" s="89"/>
      <c r="B146" s="86" t="s">
        <v>14</v>
      </c>
      <c r="C146" s="27"/>
      <c r="D146" s="176"/>
      <c r="E146" s="177"/>
      <c r="F146" s="178">
        <f>F141</f>
        <v>0</v>
      </c>
      <c r="G146" s="39"/>
    </row>
    <row r="147" spans="1:7" s="40" customFormat="1">
      <c r="A147" s="205"/>
      <c r="B147" s="203"/>
      <c r="C147" s="199"/>
      <c r="D147" s="200"/>
      <c r="E147" s="204"/>
      <c r="F147" s="167">
        <f>E147-D147+F146</f>
        <v>0</v>
      </c>
      <c r="G147" s="39"/>
    </row>
    <row r="148" spans="1:7" s="40" customFormat="1">
      <c r="A148" s="205"/>
      <c r="B148" s="203"/>
      <c r="C148" s="199"/>
      <c r="D148" s="200"/>
      <c r="E148" s="204"/>
      <c r="F148" s="167">
        <f>E148-D148+F147</f>
        <v>0</v>
      </c>
      <c r="G148" s="39"/>
    </row>
    <row r="149" spans="1:7" s="40" customFormat="1">
      <c r="A149" s="205"/>
      <c r="B149" s="203"/>
      <c r="C149" s="199"/>
      <c r="D149" s="200"/>
      <c r="E149" s="201"/>
      <c r="F149" s="167">
        <f>E149-D149+F148</f>
        <v>0</v>
      </c>
      <c r="G149" s="39"/>
    </row>
    <row r="150" spans="1:7" s="40" customFormat="1">
      <c r="A150" s="205"/>
      <c r="B150" s="203"/>
      <c r="C150" s="199"/>
      <c r="D150" s="200"/>
      <c r="E150" s="201"/>
      <c r="F150" s="167">
        <f>E150-D150+F149</f>
        <v>0</v>
      </c>
      <c r="G150" s="39"/>
    </row>
    <row r="151" spans="1:7" s="40" customFormat="1">
      <c r="A151" s="42"/>
      <c r="B151" s="36" t="s">
        <v>15</v>
      </c>
      <c r="C151" s="37"/>
      <c r="D151" s="168">
        <f>SUM(D147:D150)</f>
        <v>0</v>
      </c>
      <c r="E151" s="169">
        <f>SUM(E147:E150)</f>
        <v>0</v>
      </c>
      <c r="F151" s="167"/>
      <c r="G151" s="39"/>
    </row>
    <row r="152" spans="1:7" s="40" customFormat="1" ht="15.75">
      <c r="A152" s="87"/>
      <c r="B152" s="38"/>
      <c r="C152" s="32"/>
      <c r="D152" s="171"/>
      <c r="E152" s="172"/>
      <c r="F152" s="172"/>
      <c r="G152" s="39"/>
    </row>
    <row r="153" spans="1:7" s="40" customFormat="1" ht="15.75">
      <c r="A153" s="87"/>
      <c r="B153" s="38"/>
      <c r="C153" s="32"/>
      <c r="D153" s="171"/>
      <c r="E153" s="172"/>
      <c r="F153" s="172"/>
      <c r="G153" s="39"/>
    </row>
    <row r="154" spans="1:7" s="40" customFormat="1" ht="15.75">
      <c r="A154" s="104">
        <f>'Chart of Accounts'!A25</f>
        <v>2008</v>
      </c>
      <c r="B154" s="104" t="str">
        <f>'Chart of Accounts'!B25</f>
        <v>Christian Education Materials</v>
      </c>
      <c r="C154" s="8"/>
      <c r="D154" s="171"/>
      <c r="E154" s="172"/>
      <c r="F154" s="175"/>
      <c r="G154" s="39"/>
    </row>
    <row r="155" spans="1:7" s="40" customFormat="1">
      <c r="A155" s="89"/>
      <c r="B155" s="86" t="s">
        <v>14</v>
      </c>
      <c r="C155" s="27"/>
      <c r="D155" s="176"/>
      <c r="E155" s="177"/>
      <c r="F155" s="178">
        <f>F150</f>
        <v>0</v>
      </c>
      <c r="G155" s="39"/>
    </row>
    <row r="156" spans="1:7" s="40" customFormat="1">
      <c r="A156" s="205"/>
      <c r="B156" s="203"/>
      <c r="C156" s="199"/>
      <c r="D156" s="200"/>
      <c r="E156" s="204"/>
      <c r="F156" s="167">
        <f>E156-D156+F155</f>
        <v>0</v>
      </c>
      <c r="G156" s="39"/>
    </row>
    <row r="157" spans="1:7" s="40" customFormat="1">
      <c r="A157" s="205"/>
      <c r="B157" s="203"/>
      <c r="C157" s="199"/>
      <c r="D157" s="200"/>
      <c r="E157" s="204"/>
      <c r="F157" s="167">
        <f>E157-D157+F156</f>
        <v>0</v>
      </c>
      <c r="G157" s="39"/>
    </row>
    <row r="158" spans="1:7" s="40" customFormat="1">
      <c r="A158" s="205"/>
      <c r="B158" s="203"/>
      <c r="C158" s="199"/>
      <c r="D158" s="200"/>
      <c r="E158" s="201"/>
      <c r="F158" s="167">
        <f>E158-D158+F157</f>
        <v>0</v>
      </c>
      <c r="G158" s="39"/>
    </row>
    <row r="159" spans="1:7" s="40" customFormat="1">
      <c r="A159" s="205"/>
      <c r="B159" s="203"/>
      <c r="C159" s="199"/>
      <c r="D159" s="200"/>
      <c r="E159" s="201"/>
      <c r="F159" s="167">
        <f>E159-D159+F158</f>
        <v>0</v>
      </c>
      <c r="G159" s="39"/>
    </row>
    <row r="160" spans="1:7" s="40" customFormat="1">
      <c r="A160" s="42"/>
      <c r="B160" s="36" t="s">
        <v>15</v>
      </c>
      <c r="C160" s="37"/>
      <c r="D160" s="168">
        <f>SUM(D156:D159)</f>
        <v>0</v>
      </c>
      <c r="E160" s="169">
        <f>SUM(E156:E159)</f>
        <v>0</v>
      </c>
      <c r="F160" s="167"/>
      <c r="G160" s="39"/>
    </row>
    <row r="161" spans="1:7" s="40" customFormat="1" ht="15.75">
      <c r="A161" s="87"/>
      <c r="B161" s="38"/>
      <c r="C161" s="32"/>
      <c r="D161" s="171"/>
      <c r="E161" s="172"/>
      <c r="F161" s="172"/>
      <c r="G161" s="39"/>
    </row>
    <row r="162" spans="1:7" s="40" customFormat="1" ht="15.75">
      <c r="A162" s="87"/>
      <c r="B162" s="38"/>
      <c r="C162" s="32"/>
      <c r="D162" s="171"/>
      <c r="E162" s="172"/>
      <c r="F162" s="172"/>
      <c r="G162" s="39"/>
    </row>
    <row r="163" spans="1:7" s="40" customFormat="1" ht="15.75">
      <c r="A163" s="104">
        <f>'Chart of Accounts'!A26</f>
        <v>2009</v>
      </c>
      <c r="B163" s="104" t="str">
        <f>'Chart of Accounts'!B26</f>
        <v>Books</v>
      </c>
      <c r="C163" s="8"/>
      <c r="D163" s="171"/>
      <c r="E163" s="172"/>
      <c r="F163" s="175"/>
      <c r="G163" s="39"/>
    </row>
    <row r="164" spans="1:7" s="40" customFormat="1">
      <c r="A164" s="89"/>
      <c r="B164" s="86" t="s">
        <v>14</v>
      </c>
      <c r="C164" s="27"/>
      <c r="D164" s="176"/>
      <c r="E164" s="177"/>
      <c r="F164" s="178">
        <f>F159</f>
        <v>0</v>
      </c>
      <c r="G164" s="39"/>
    </row>
    <row r="165" spans="1:7" s="40" customFormat="1">
      <c r="A165" s="205"/>
      <c r="B165" s="203"/>
      <c r="C165" s="199"/>
      <c r="D165" s="200"/>
      <c r="E165" s="204"/>
      <c r="F165" s="167">
        <f>E165-D165+F164</f>
        <v>0</v>
      </c>
      <c r="G165" s="39"/>
    </row>
    <row r="166" spans="1:7" s="40" customFormat="1">
      <c r="A166" s="205"/>
      <c r="B166" s="203"/>
      <c r="C166" s="199"/>
      <c r="D166" s="200"/>
      <c r="E166" s="204"/>
      <c r="F166" s="167">
        <f>E166-D166+F165</f>
        <v>0</v>
      </c>
      <c r="G166" s="39"/>
    </row>
    <row r="167" spans="1:7" s="40" customFormat="1">
      <c r="A167" s="205"/>
      <c r="B167" s="203"/>
      <c r="C167" s="199"/>
      <c r="D167" s="200"/>
      <c r="E167" s="201"/>
      <c r="F167" s="167">
        <f>E167-D167+F166</f>
        <v>0</v>
      </c>
      <c r="G167" s="39"/>
    </row>
    <row r="168" spans="1:7" s="40" customFormat="1">
      <c r="A168" s="205"/>
      <c r="B168" s="203"/>
      <c r="C168" s="199"/>
      <c r="D168" s="200"/>
      <c r="E168" s="201"/>
      <c r="F168" s="167">
        <f>E168-D168+F167</f>
        <v>0</v>
      </c>
      <c r="G168" s="39"/>
    </row>
    <row r="169" spans="1:7" s="40" customFormat="1">
      <c r="A169" s="42"/>
      <c r="B169" s="36" t="s">
        <v>15</v>
      </c>
      <c r="C169" s="37"/>
      <c r="D169" s="168">
        <f>SUM(D165:D168)</f>
        <v>0</v>
      </c>
      <c r="E169" s="169">
        <f>SUM(E165:E168)</f>
        <v>0</v>
      </c>
      <c r="F169" s="167"/>
      <c r="G169" s="39"/>
    </row>
    <row r="170" spans="1:7" s="40" customFormat="1" ht="15.75">
      <c r="A170" s="87"/>
      <c r="B170" s="38"/>
      <c r="C170" s="32"/>
      <c r="D170" s="171"/>
      <c r="E170" s="172"/>
      <c r="F170" s="172"/>
      <c r="G170" s="39"/>
    </row>
    <row r="171" spans="1:7" s="40" customFormat="1" ht="15.75">
      <c r="A171" s="87"/>
      <c r="B171" s="38"/>
      <c r="C171" s="32"/>
      <c r="D171" s="171"/>
      <c r="E171" s="172"/>
      <c r="F171" s="172"/>
      <c r="G171" s="39"/>
    </row>
    <row r="172" spans="1:7" s="40" customFormat="1" ht="15.75">
      <c r="A172" s="101">
        <f>'Chart of Accounts'!A28</f>
        <v>2011</v>
      </c>
      <c r="B172" s="101" t="str">
        <f>'Chart of Accounts'!B28</f>
        <v>Office Supplies, stationary, postage, misc.</v>
      </c>
      <c r="C172" s="8"/>
      <c r="D172" s="171"/>
      <c r="E172" s="172"/>
      <c r="F172" s="175"/>
      <c r="G172" s="39"/>
    </row>
    <row r="173" spans="1:7" s="40" customFormat="1">
      <c r="A173" s="88"/>
      <c r="B173" s="86" t="s">
        <v>14</v>
      </c>
      <c r="C173" s="27"/>
      <c r="D173" s="176"/>
      <c r="E173" s="177"/>
      <c r="F173" s="178">
        <f>F168</f>
        <v>0</v>
      </c>
      <c r="G173" s="39"/>
    </row>
    <row r="174" spans="1:7" s="40" customFormat="1">
      <c r="A174" s="207"/>
      <c r="B174" s="203"/>
      <c r="C174" s="199"/>
      <c r="D174" s="200"/>
      <c r="E174" s="204"/>
      <c r="F174" s="167">
        <f>E174-D174+F173</f>
        <v>0</v>
      </c>
      <c r="G174" s="39"/>
    </row>
    <row r="175" spans="1:7" s="40" customFormat="1">
      <c r="A175" s="207"/>
      <c r="B175" s="203"/>
      <c r="C175" s="199"/>
      <c r="D175" s="200"/>
      <c r="E175" s="204"/>
      <c r="F175" s="167">
        <f>E175-D175+F174</f>
        <v>0</v>
      </c>
      <c r="G175" s="39"/>
    </row>
    <row r="176" spans="1:7" s="40" customFormat="1">
      <c r="A176" s="207"/>
      <c r="B176" s="203"/>
      <c r="C176" s="199"/>
      <c r="D176" s="200"/>
      <c r="E176" s="201"/>
      <c r="F176" s="167">
        <f>E176-D176+F175</f>
        <v>0</v>
      </c>
      <c r="G176" s="39"/>
    </row>
    <row r="177" spans="1:7" s="40" customFormat="1">
      <c r="A177" s="207"/>
      <c r="B177" s="203"/>
      <c r="C177" s="199"/>
      <c r="D177" s="200"/>
      <c r="E177" s="201"/>
      <c r="F177" s="167">
        <f>E177-D177+F176</f>
        <v>0</v>
      </c>
      <c r="G177" s="39"/>
    </row>
    <row r="178" spans="1:7" s="40" customFormat="1">
      <c r="A178" s="109"/>
      <c r="B178" s="36" t="s">
        <v>15</v>
      </c>
      <c r="C178" s="37"/>
      <c r="D178" s="168">
        <f>SUM(D174:D177)</f>
        <v>0</v>
      </c>
      <c r="E178" s="169">
        <f>SUM(E174:E177)</f>
        <v>0</v>
      </c>
      <c r="F178" s="167"/>
      <c r="G178" s="39"/>
    </row>
    <row r="179" spans="1:7" s="40" customFormat="1" ht="15.75">
      <c r="A179" s="87"/>
      <c r="B179" s="38"/>
      <c r="C179" s="32"/>
      <c r="D179" s="171"/>
      <c r="E179" s="172"/>
      <c r="F179" s="172"/>
      <c r="G179" s="39"/>
    </row>
    <row r="180" spans="1:7" s="40" customFormat="1" ht="15.75">
      <c r="A180" s="87"/>
      <c r="B180" s="38"/>
      <c r="C180" s="32"/>
      <c r="D180" s="171"/>
      <c r="E180" s="172"/>
      <c r="F180" s="172"/>
      <c r="G180" s="39"/>
    </row>
    <row r="181" spans="1:7" s="40" customFormat="1" ht="15.75">
      <c r="A181" s="101">
        <f>'Chart of Accounts'!A29</f>
        <v>2012</v>
      </c>
      <c r="B181" s="101" t="str">
        <f>'Chart of Accounts'!B29</f>
        <v>Computer costs and supplies</v>
      </c>
      <c r="C181" s="8"/>
      <c r="D181" s="171"/>
      <c r="E181" s="172"/>
      <c r="F181" s="175"/>
      <c r="G181" s="39"/>
    </row>
    <row r="182" spans="1:7" s="40" customFormat="1">
      <c r="A182" s="88"/>
      <c r="B182" s="86" t="s">
        <v>14</v>
      </c>
      <c r="C182" s="27"/>
      <c r="D182" s="176"/>
      <c r="E182" s="177"/>
      <c r="F182" s="178">
        <f>F177</f>
        <v>0</v>
      </c>
      <c r="G182" s="39"/>
    </row>
    <row r="183" spans="1:7" s="40" customFormat="1">
      <c r="A183" s="207"/>
      <c r="B183" s="203"/>
      <c r="C183" s="199"/>
      <c r="D183" s="200"/>
      <c r="E183" s="204"/>
      <c r="F183" s="167">
        <f>E183-D183+F182</f>
        <v>0</v>
      </c>
      <c r="G183" s="39"/>
    </row>
    <row r="184" spans="1:7" s="40" customFormat="1">
      <c r="A184" s="207"/>
      <c r="B184" s="203"/>
      <c r="C184" s="199"/>
      <c r="D184" s="200"/>
      <c r="E184" s="204"/>
      <c r="F184" s="167">
        <f>E184-D184+F183</f>
        <v>0</v>
      </c>
      <c r="G184" s="39"/>
    </row>
    <row r="185" spans="1:7" s="40" customFormat="1">
      <c r="A185" s="207"/>
      <c r="B185" s="203"/>
      <c r="C185" s="199"/>
      <c r="D185" s="200"/>
      <c r="E185" s="201"/>
      <c r="F185" s="167">
        <f>E185-D185+F184</f>
        <v>0</v>
      </c>
      <c r="G185" s="39"/>
    </row>
    <row r="186" spans="1:7" s="40" customFormat="1">
      <c r="A186" s="207"/>
      <c r="B186" s="203"/>
      <c r="C186" s="199"/>
      <c r="D186" s="200"/>
      <c r="E186" s="201"/>
      <c r="F186" s="167">
        <f>E186-D186+F185</f>
        <v>0</v>
      </c>
      <c r="G186" s="39"/>
    </row>
    <row r="187" spans="1:7" s="40" customFormat="1">
      <c r="A187" s="109"/>
      <c r="B187" s="36" t="s">
        <v>15</v>
      </c>
      <c r="C187" s="37"/>
      <c r="D187" s="168">
        <f>SUM(D183:D186)</f>
        <v>0</v>
      </c>
      <c r="E187" s="169">
        <f>SUM(E183:E186)</f>
        <v>0</v>
      </c>
      <c r="F187" s="167"/>
      <c r="G187" s="39"/>
    </row>
    <row r="188" spans="1:7" s="40" customFormat="1" ht="15.75">
      <c r="A188" s="87"/>
      <c r="B188" s="38"/>
      <c r="C188" s="32"/>
      <c r="D188" s="171"/>
      <c r="E188" s="172"/>
      <c r="F188" s="172"/>
      <c r="G188" s="39"/>
    </row>
    <row r="189" spans="1:7" s="40" customFormat="1" ht="15.75">
      <c r="A189" s="87"/>
      <c r="B189" s="38"/>
      <c r="C189" s="32"/>
      <c r="D189" s="171"/>
      <c r="E189" s="172"/>
      <c r="F189" s="172"/>
      <c r="G189" s="39"/>
    </row>
    <row r="190" spans="1:7" s="40" customFormat="1" ht="15.75">
      <c r="A190" s="101">
        <f>'Chart of Accounts'!A30</f>
        <v>2013</v>
      </c>
      <c r="B190" s="101" t="str">
        <f>'Chart of Accounts'!B30</f>
        <v>Unassigned</v>
      </c>
      <c r="C190" s="8"/>
      <c r="D190" s="171"/>
      <c r="E190" s="172"/>
      <c r="F190" s="175"/>
      <c r="G190" s="39"/>
    </row>
    <row r="191" spans="1:7" s="40" customFormat="1">
      <c r="A191" s="88"/>
      <c r="B191" s="86" t="s">
        <v>14</v>
      </c>
      <c r="C191" s="27"/>
      <c r="D191" s="176"/>
      <c r="E191" s="177"/>
      <c r="F191" s="178">
        <f>F186</f>
        <v>0</v>
      </c>
      <c r="G191" s="39"/>
    </row>
    <row r="192" spans="1:7" s="40" customFormat="1">
      <c r="A192" s="207"/>
      <c r="B192" s="203"/>
      <c r="C192" s="199"/>
      <c r="D192" s="200"/>
      <c r="E192" s="204"/>
      <c r="F192" s="167">
        <f>E192-D192+F191</f>
        <v>0</v>
      </c>
      <c r="G192" s="39"/>
    </row>
    <row r="193" spans="1:7" s="40" customFormat="1">
      <c r="A193" s="207"/>
      <c r="B193" s="203"/>
      <c r="C193" s="199"/>
      <c r="D193" s="200"/>
      <c r="E193" s="204"/>
      <c r="F193" s="167">
        <f>E193-D193+F192</f>
        <v>0</v>
      </c>
      <c r="G193" s="39"/>
    </row>
    <row r="194" spans="1:7" s="40" customFormat="1">
      <c r="A194" s="207"/>
      <c r="B194" s="203"/>
      <c r="C194" s="199"/>
      <c r="D194" s="200"/>
      <c r="E194" s="201"/>
      <c r="F194" s="167">
        <f>E194-D194+F193</f>
        <v>0</v>
      </c>
      <c r="G194" s="39"/>
    </row>
    <row r="195" spans="1:7" s="40" customFormat="1">
      <c r="A195" s="207"/>
      <c r="B195" s="203"/>
      <c r="C195" s="199"/>
      <c r="D195" s="200"/>
      <c r="E195" s="201"/>
      <c r="F195" s="167">
        <f>E195-D195+F194</f>
        <v>0</v>
      </c>
      <c r="G195" s="39"/>
    </row>
    <row r="196" spans="1:7" s="40" customFormat="1">
      <c r="A196" s="109"/>
      <c r="B196" s="36" t="s">
        <v>15</v>
      </c>
      <c r="C196" s="37"/>
      <c r="D196" s="168">
        <f>SUM(D192:D195)</f>
        <v>0</v>
      </c>
      <c r="E196" s="169">
        <f>SUM(E192:E195)</f>
        <v>0</v>
      </c>
      <c r="F196" s="167"/>
      <c r="G196" s="39"/>
    </row>
    <row r="197" spans="1:7" s="40" customFormat="1" ht="15.75">
      <c r="A197" s="87"/>
      <c r="B197" s="38"/>
      <c r="C197" s="32"/>
      <c r="D197" s="171"/>
      <c r="E197" s="172"/>
      <c r="F197" s="172"/>
      <c r="G197" s="39"/>
    </row>
    <row r="198" spans="1:7" s="40" customFormat="1" ht="15.75">
      <c r="A198" s="87"/>
      <c r="B198" s="38"/>
      <c r="C198" s="32"/>
      <c r="D198" s="171"/>
      <c r="E198" s="172"/>
      <c r="F198" s="172"/>
      <c r="G198" s="39"/>
    </row>
    <row r="199" spans="1:7" s="40" customFormat="1" ht="15.75">
      <c r="A199" s="110">
        <f>'Chart of Accounts'!A32</f>
        <v>2021</v>
      </c>
      <c r="B199" s="110" t="str">
        <f>'Chart of Accounts'!B32</f>
        <v>Janitorial Supplies and Services</v>
      </c>
      <c r="C199" s="8"/>
      <c r="D199" s="171"/>
      <c r="E199" s="172"/>
      <c r="F199" s="175"/>
      <c r="G199" s="39"/>
    </row>
    <row r="200" spans="1:7" s="40" customFormat="1">
      <c r="A200" s="111"/>
      <c r="B200" s="86" t="s">
        <v>14</v>
      </c>
      <c r="C200" s="27"/>
      <c r="D200" s="176"/>
      <c r="E200" s="177"/>
      <c r="F200" s="178">
        <f>F195</f>
        <v>0</v>
      </c>
      <c r="G200" s="39"/>
    </row>
    <row r="201" spans="1:7" s="40" customFormat="1">
      <c r="A201" s="208"/>
      <c r="B201" s="203"/>
      <c r="C201" s="199"/>
      <c r="D201" s="200"/>
      <c r="E201" s="204"/>
      <c r="F201" s="167">
        <f>E201-D201+F200</f>
        <v>0</v>
      </c>
      <c r="G201" s="39"/>
    </row>
    <row r="202" spans="1:7" s="40" customFormat="1">
      <c r="A202" s="208"/>
      <c r="B202" s="203"/>
      <c r="C202" s="199"/>
      <c r="D202" s="200"/>
      <c r="E202" s="204"/>
      <c r="F202" s="167">
        <f>E202-D202+F201</f>
        <v>0</v>
      </c>
      <c r="G202" s="39"/>
    </row>
    <row r="203" spans="1:7" s="40" customFormat="1">
      <c r="A203" s="208"/>
      <c r="B203" s="203"/>
      <c r="C203" s="199"/>
      <c r="D203" s="200"/>
      <c r="E203" s="201"/>
      <c r="F203" s="167">
        <f>E203-D203+F202</f>
        <v>0</v>
      </c>
      <c r="G203" s="39"/>
    </row>
    <row r="204" spans="1:7" s="40" customFormat="1">
      <c r="A204" s="208"/>
      <c r="B204" s="203"/>
      <c r="C204" s="199"/>
      <c r="D204" s="200"/>
      <c r="E204" s="201"/>
      <c r="F204" s="167">
        <f>E204-D204+F203</f>
        <v>0</v>
      </c>
      <c r="G204" s="39"/>
    </row>
    <row r="205" spans="1:7" s="40" customFormat="1">
      <c r="A205" s="112"/>
      <c r="B205" s="36" t="s">
        <v>15</v>
      </c>
      <c r="C205" s="37"/>
      <c r="D205" s="168">
        <f>SUM(D201:D204)</f>
        <v>0</v>
      </c>
      <c r="E205" s="169">
        <f>SUM(E201:E204)</f>
        <v>0</v>
      </c>
      <c r="F205" s="167"/>
      <c r="G205" s="39"/>
    </row>
    <row r="206" spans="1:7" s="40" customFormat="1" ht="15.75">
      <c r="A206" s="87"/>
      <c r="B206" s="38"/>
      <c r="C206" s="32"/>
      <c r="D206" s="171"/>
      <c r="E206" s="172"/>
      <c r="F206" s="172"/>
      <c r="G206" s="39"/>
    </row>
    <row r="207" spans="1:7" s="40" customFormat="1" ht="15.75">
      <c r="A207" s="87"/>
      <c r="B207" s="38"/>
      <c r="C207" s="32"/>
      <c r="D207" s="171"/>
      <c r="E207" s="172"/>
      <c r="F207" s="172"/>
      <c r="G207" s="39"/>
    </row>
    <row r="208" spans="1:7" s="40" customFormat="1" ht="15.75">
      <c r="A208" s="110">
        <f>'Chart of Accounts'!A33</f>
        <v>2022</v>
      </c>
      <c r="B208" s="110" t="str">
        <f>'Chart of Accounts'!B33</f>
        <v>Repair and Maintenance - (Non-Covenant)</v>
      </c>
      <c r="C208" s="8"/>
      <c r="D208" s="171"/>
      <c r="E208" s="172"/>
      <c r="F208" s="175"/>
      <c r="G208" s="39"/>
    </row>
    <row r="209" spans="1:7" s="40" customFormat="1">
      <c r="A209" s="111"/>
      <c r="B209" s="86" t="s">
        <v>14</v>
      </c>
      <c r="C209" s="27"/>
      <c r="D209" s="176"/>
      <c r="E209" s="177"/>
      <c r="F209" s="178">
        <f>F204</f>
        <v>0</v>
      </c>
      <c r="G209" s="39"/>
    </row>
    <row r="210" spans="1:7" s="40" customFormat="1">
      <c r="A210" s="208"/>
      <c r="B210" s="203"/>
      <c r="C210" s="199"/>
      <c r="D210" s="200"/>
      <c r="E210" s="204"/>
      <c r="F210" s="167">
        <f>E210-D210+F209</f>
        <v>0</v>
      </c>
      <c r="G210" s="39"/>
    </row>
    <row r="211" spans="1:7" s="40" customFormat="1">
      <c r="A211" s="208"/>
      <c r="B211" s="203"/>
      <c r="C211" s="199"/>
      <c r="D211" s="200"/>
      <c r="E211" s="204"/>
      <c r="F211" s="167">
        <f>E211-D211+F210</f>
        <v>0</v>
      </c>
      <c r="G211" s="39"/>
    </row>
    <row r="212" spans="1:7" s="40" customFormat="1">
      <c r="A212" s="208"/>
      <c r="B212" s="203"/>
      <c r="C212" s="199"/>
      <c r="D212" s="200"/>
      <c r="E212" s="201"/>
      <c r="F212" s="167">
        <f>E212-D212+F211</f>
        <v>0</v>
      </c>
      <c r="G212" s="39"/>
    </row>
    <row r="213" spans="1:7" s="40" customFormat="1">
      <c r="A213" s="208"/>
      <c r="B213" s="203"/>
      <c r="C213" s="199"/>
      <c r="D213" s="200"/>
      <c r="E213" s="201"/>
      <c r="F213" s="167">
        <f>E213-D213+F212</f>
        <v>0</v>
      </c>
      <c r="G213" s="39"/>
    </row>
    <row r="214" spans="1:7" s="40" customFormat="1">
      <c r="A214" s="112"/>
      <c r="B214" s="36" t="s">
        <v>15</v>
      </c>
      <c r="C214" s="37"/>
      <c r="D214" s="168">
        <f>SUM(D210:D213)</f>
        <v>0</v>
      </c>
      <c r="E214" s="169">
        <f>SUM(E210:E213)</f>
        <v>0</v>
      </c>
      <c r="F214" s="167"/>
      <c r="G214" s="39"/>
    </row>
    <row r="215" spans="1:7" s="40" customFormat="1" ht="15.75">
      <c r="A215" s="87"/>
      <c r="B215" s="38"/>
      <c r="C215" s="32"/>
      <c r="D215" s="171"/>
      <c r="E215" s="172"/>
      <c r="F215" s="172"/>
      <c r="G215" s="39"/>
    </row>
    <row r="216" spans="1:7" s="40" customFormat="1" ht="15.75">
      <c r="A216" s="87"/>
      <c r="B216" s="38"/>
      <c r="C216" s="32"/>
      <c r="D216" s="171"/>
      <c r="E216" s="172"/>
      <c r="F216" s="172"/>
      <c r="G216" s="39"/>
    </row>
    <row r="217" spans="1:7" s="40" customFormat="1" ht="15.75">
      <c r="A217" s="110">
        <f>'Chart of Accounts'!A34</f>
        <v>2023</v>
      </c>
      <c r="B217" s="110" t="str">
        <f>'Chart of Accounts'!B34</f>
        <v>Insurance - Liability</v>
      </c>
      <c r="C217" s="8"/>
      <c r="D217" s="171"/>
      <c r="E217" s="172"/>
      <c r="F217" s="175"/>
      <c r="G217" s="39"/>
    </row>
    <row r="218" spans="1:7" s="40" customFormat="1">
      <c r="A218" s="111"/>
      <c r="B218" s="86" t="s">
        <v>14</v>
      </c>
      <c r="C218" s="27"/>
      <c r="D218" s="176"/>
      <c r="E218" s="177"/>
      <c r="F218" s="178">
        <f>F213</f>
        <v>0</v>
      </c>
      <c r="G218" s="39"/>
    </row>
    <row r="219" spans="1:7" s="40" customFormat="1">
      <c r="A219" s="208"/>
      <c r="B219" s="203"/>
      <c r="C219" s="199"/>
      <c r="D219" s="200"/>
      <c r="E219" s="204"/>
      <c r="F219" s="167">
        <f>E219-D219+F218</f>
        <v>0</v>
      </c>
      <c r="G219" s="39"/>
    </row>
    <row r="220" spans="1:7" s="40" customFormat="1">
      <c r="A220" s="208"/>
      <c r="B220" s="203"/>
      <c r="C220" s="199"/>
      <c r="D220" s="200"/>
      <c r="E220" s="204"/>
      <c r="F220" s="167">
        <f>E220-D220+F219</f>
        <v>0</v>
      </c>
      <c r="G220" s="39"/>
    </row>
    <row r="221" spans="1:7" s="40" customFormat="1">
      <c r="A221" s="208"/>
      <c r="B221" s="203"/>
      <c r="C221" s="199"/>
      <c r="D221" s="200"/>
      <c r="E221" s="201"/>
      <c r="F221" s="167">
        <f>E221-D221+F220</f>
        <v>0</v>
      </c>
      <c r="G221" s="39"/>
    </row>
    <row r="222" spans="1:7" s="40" customFormat="1">
      <c r="A222" s="208"/>
      <c r="B222" s="203"/>
      <c r="C222" s="199"/>
      <c r="D222" s="200"/>
      <c r="E222" s="201"/>
      <c r="F222" s="167">
        <f>E222-D222+F221</f>
        <v>0</v>
      </c>
      <c r="G222" s="39"/>
    </row>
    <row r="223" spans="1:7" s="40" customFormat="1">
      <c r="A223" s="112"/>
      <c r="B223" s="36" t="s">
        <v>15</v>
      </c>
      <c r="C223" s="37"/>
      <c r="D223" s="168">
        <f>SUM(D219:D222)</f>
        <v>0</v>
      </c>
      <c r="E223" s="169">
        <f>SUM(E219:E222)</f>
        <v>0</v>
      </c>
      <c r="F223" s="167"/>
      <c r="G223" s="39"/>
    </row>
    <row r="224" spans="1:7" s="40" customFormat="1" ht="15.75">
      <c r="A224" s="87"/>
      <c r="B224" s="38"/>
      <c r="C224" s="32"/>
      <c r="D224" s="171"/>
      <c r="E224" s="172"/>
      <c r="F224" s="172"/>
      <c r="G224" s="39"/>
    </row>
    <row r="225" spans="1:7" s="40" customFormat="1" ht="15.75">
      <c r="A225" s="87"/>
      <c r="B225" s="38"/>
      <c r="C225" s="32"/>
      <c r="D225" s="171"/>
      <c r="E225" s="172"/>
      <c r="F225" s="172"/>
      <c r="G225" s="39"/>
    </row>
    <row r="226" spans="1:7" s="40" customFormat="1" ht="15.75">
      <c r="A226" s="110">
        <f>'Chart of Accounts'!A35</f>
        <v>2024</v>
      </c>
      <c r="B226" s="110" t="str">
        <f>'Chart of Accounts'!B35</f>
        <v>Use Agreement (Utilities &amp; Maint. Reserve)</v>
      </c>
      <c r="C226" s="8"/>
      <c r="D226" s="171"/>
      <c r="E226" s="172"/>
      <c r="F226" s="175"/>
      <c r="G226" s="39"/>
    </row>
    <row r="227" spans="1:7" s="40" customFormat="1">
      <c r="A227" s="111"/>
      <c r="B227" s="86" t="s">
        <v>14</v>
      </c>
      <c r="C227" s="27"/>
      <c r="D227" s="176"/>
      <c r="E227" s="177"/>
      <c r="F227" s="178">
        <f>F222</f>
        <v>0</v>
      </c>
      <c r="G227" s="39"/>
    </row>
    <row r="228" spans="1:7" s="40" customFormat="1">
      <c r="A228" s="208"/>
      <c r="B228" s="203"/>
      <c r="C228" s="199"/>
      <c r="D228" s="200"/>
      <c r="E228" s="204"/>
      <c r="F228" s="167">
        <f>E228-D228+F227</f>
        <v>0</v>
      </c>
      <c r="G228" s="39"/>
    </row>
    <row r="229" spans="1:7" s="40" customFormat="1">
      <c r="A229" s="208"/>
      <c r="B229" s="203"/>
      <c r="C229" s="199"/>
      <c r="D229" s="200"/>
      <c r="E229" s="204"/>
      <c r="F229" s="167">
        <f>E229-D229+F228</f>
        <v>0</v>
      </c>
      <c r="G229" s="39"/>
    </row>
    <row r="230" spans="1:7" s="40" customFormat="1">
      <c r="A230" s="208"/>
      <c r="B230" s="203"/>
      <c r="C230" s="199"/>
      <c r="D230" s="200"/>
      <c r="E230" s="201"/>
      <c r="F230" s="167">
        <f>E230-D230+F229</f>
        <v>0</v>
      </c>
      <c r="G230" s="39"/>
    </row>
    <row r="231" spans="1:7" s="40" customFormat="1">
      <c r="A231" s="208"/>
      <c r="B231" s="203"/>
      <c r="C231" s="199"/>
      <c r="D231" s="200"/>
      <c r="E231" s="201"/>
      <c r="F231" s="167">
        <f>E231-D231+F230</f>
        <v>0</v>
      </c>
      <c r="G231" s="39"/>
    </row>
    <row r="232" spans="1:7" s="40" customFormat="1">
      <c r="A232" s="112"/>
      <c r="B232" s="36" t="s">
        <v>15</v>
      </c>
      <c r="C232" s="37"/>
      <c r="D232" s="168">
        <f>SUM(D228:D231)</f>
        <v>0</v>
      </c>
      <c r="E232" s="169">
        <f>SUM(E228:E231)</f>
        <v>0</v>
      </c>
      <c r="F232" s="167"/>
      <c r="G232" s="39"/>
    </row>
    <row r="233" spans="1:7" s="40" customFormat="1" ht="15.75">
      <c r="A233" s="87"/>
      <c r="B233" s="38"/>
      <c r="C233" s="32"/>
      <c r="D233" s="171"/>
      <c r="E233" s="172"/>
      <c r="F233" s="172"/>
      <c r="G233" s="39"/>
    </row>
    <row r="234" spans="1:7" s="40" customFormat="1" ht="15.75">
      <c r="A234" s="87"/>
      <c r="B234" s="38"/>
      <c r="C234" s="32"/>
      <c r="D234" s="171"/>
      <c r="E234" s="172"/>
      <c r="F234" s="172"/>
      <c r="G234" s="39"/>
    </row>
    <row r="235" spans="1:7" s="40" customFormat="1" ht="15.75">
      <c r="A235" s="110">
        <f>'Chart of Accounts'!A36</f>
        <v>2025</v>
      </c>
      <c r="B235" s="110" t="str">
        <f>'Chart of Accounts'!B36</f>
        <v>Landscape</v>
      </c>
      <c r="C235" s="8"/>
      <c r="D235" s="171"/>
      <c r="E235" s="172"/>
      <c r="F235" s="175"/>
      <c r="G235" s="39"/>
    </row>
    <row r="236" spans="1:7" s="40" customFormat="1">
      <c r="A236" s="111"/>
      <c r="B236" s="86" t="s">
        <v>14</v>
      </c>
      <c r="C236" s="27"/>
      <c r="D236" s="176"/>
      <c r="E236" s="177"/>
      <c r="F236" s="178">
        <f>F231</f>
        <v>0</v>
      </c>
      <c r="G236" s="39"/>
    </row>
    <row r="237" spans="1:7" s="40" customFormat="1">
      <c r="A237" s="208"/>
      <c r="B237" s="203"/>
      <c r="C237" s="199"/>
      <c r="D237" s="200"/>
      <c r="E237" s="204"/>
      <c r="F237" s="167">
        <f>E237-D237+F236</f>
        <v>0</v>
      </c>
      <c r="G237" s="39"/>
    </row>
    <row r="238" spans="1:7" s="40" customFormat="1">
      <c r="A238" s="208"/>
      <c r="B238" s="203"/>
      <c r="C238" s="199"/>
      <c r="D238" s="200"/>
      <c r="E238" s="204"/>
      <c r="F238" s="167">
        <f>E238-D238+F237</f>
        <v>0</v>
      </c>
      <c r="G238" s="39"/>
    </row>
    <row r="239" spans="1:7" s="40" customFormat="1">
      <c r="A239" s="208"/>
      <c r="B239" s="203"/>
      <c r="C239" s="199"/>
      <c r="D239" s="200"/>
      <c r="E239" s="201"/>
      <c r="F239" s="167">
        <f>E239-D239+F238</f>
        <v>0</v>
      </c>
      <c r="G239" s="39"/>
    </row>
    <row r="240" spans="1:7" s="40" customFormat="1">
      <c r="A240" s="208"/>
      <c r="B240" s="203"/>
      <c r="C240" s="199"/>
      <c r="D240" s="200"/>
      <c r="E240" s="201"/>
      <c r="F240" s="167">
        <f>E240-D240+F239</f>
        <v>0</v>
      </c>
      <c r="G240" s="39"/>
    </row>
    <row r="241" spans="1:7" s="40" customFormat="1">
      <c r="A241" s="112"/>
      <c r="B241" s="36" t="s">
        <v>15</v>
      </c>
      <c r="C241" s="37"/>
      <c r="D241" s="168">
        <f>SUM(D237:D240)</f>
        <v>0</v>
      </c>
      <c r="E241" s="169">
        <f>SUM(E237:E240)</f>
        <v>0</v>
      </c>
      <c r="F241" s="167"/>
      <c r="G241" s="39"/>
    </row>
    <row r="242" spans="1:7" s="40" customFormat="1" ht="15.75">
      <c r="A242" s="87"/>
      <c r="B242" s="38"/>
      <c r="C242" s="32"/>
      <c r="D242" s="171"/>
      <c r="E242" s="172"/>
      <c r="F242" s="172"/>
      <c r="G242" s="39"/>
    </row>
    <row r="243" spans="1:7" s="40" customFormat="1" ht="15.75">
      <c r="A243" s="87"/>
      <c r="B243" s="38"/>
      <c r="C243" s="32"/>
      <c r="D243" s="171"/>
      <c r="E243" s="172"/>
      <c r="F243" s="172"/>
      <c r="G243" s="39"/>
    </row>
    <row r="244" spans="1:7" s="40" customFormat="1" ht="15.75">
      <c r="A244" s="110">
        <f>'Chart of Accounts'!A37</f>
        <v>2026</v>
      </c>
      <c r="B244" s="110" t="str">
        <f>'Chart of Accounts'!B37</f>
        <v>A/C Maintenance</v>
      </c>
      <c r="C244" s="8"/>
      <c r="D244" s="171"/>
      <c r="E244" s="172"/>
      <c r="F244" s="175"/>
      <c r="G244" s="39"/>
    </row>
    <row r="245" spans="1:7" s="40" customFormat="1">
      <c r="A245" s="111"/>
      <c r="B245" s="86" t="s">
        <v>14</v>
      </c>
      <c r="C245" s="27"/>
      <c r="D245" s="176"/>
      <c r="E245" s="177"/>
      <c r="F245" s="178">
        <f>F240</f>
        <v>0</v>
      </c>
      <c r="G245" s="39"/>
    </row>
    <row r="246" spans="1:7" s="40" customFormat="1">
      <c r="A246" s="208"/>
      <c r="B246" s="203"/>
      <c r="C246" s="199"/>
      <c r="D246" s="200"/>
      <c r="E246" s="204"/>
      <c r="F246" s="167">
        <f>E246-D246+F245</f>
        <v>0</v>
      </c>
      <c r="G246" s="39"/>
    </row>
    <row r="247" spans="1:7" s="40" customFormat="1">
      <c r="A247" s="208"/>
      <c r="B247" s="203"/>
      <c r="C247" s="199"/>
      <c r="D247" s="200"/>
      <c r="E247" s="204"/>
      <c r="F247" s="167">
        <f>E247-D247+F246</f>
        <v>0</v>
      </c>
      <c r="G247" s="39"/>
    </row>
    <row r="248" spans="1:7" s="40" customFormat="1">
      <c r="A248" s="208"/>
      <c r="B248" s="203"/>
      <c r="C248" s="199"/>
      <c r="D248" s="200"/>
      <c r="E248" s="201"/>
      <c r="F248" s="167">
        <f>E248-D248+F247</f>
        <v>0</v>
      </c>
      <c r="G248" s="39"/>
    </row>
    <row r="249" spans="1:7" s="40" customFormat="1">
      <c r="A249" s="208"/>
      <c r="B249" s="203"/>
      <c r="C249" s="199"/>
      <c r="D249" s="200"/>
      <c r="E249" s="201"/>
      <c r="F249" s="167">
        <f>E249-D249+F248</f>
        <v>0</v>
      </c>
      <c r="G249" s="39"/>
    </row>
    <row r="250" spans="1:7" s="40" customFormat="1">
      <c r="A250" s="112"/>
      <c r="B250" s="36" t="s">
        <v>15</v>
      </c>
      <c r="C250" s="37"/>
      <c r="D250" s="168">
        <f>SUM(D246:D249)</f>
        <v>0</v>
      </c>
      <c r="E250" s="169">
        <f>SUM(E246:E249)</f>
        <v>0</v>
      </c>
      <c r="F250" s="167"/>
      <c r="G250" s="39"/>
    </row>
    <row r="251" spans="1:7" s="40" customFormat="1" ht="15.75">
      <c r="A251" s="87"/>
      <c r="B251" s="38"/>
      <c r="C251" s="32"/>
      <c r="D251" s="171"/>
      <c r="E251" s="172"/>
      <c r="F251" s="172"/>
      <c r="G251" s="39"/>
    </row>
    <row r="252" spans="1:7" s="40" customFormat="1" ht="15.75">
      <c r="A252" s="87"/>
      <c r="B252" s="38"/>
      <c r="C252" s="32"/>
      <c r="D252" s="171"/>
      <c r="E252" s="172"/>
      <c r="F252" s="172"/>
      <c r="G252" s="39"/>
    </row>
    <row r="253" spans="1:7" s="40" customFormat="1" ht="15.75">
      <c r="A253" s="110">
        <f>'Chart of Accounts'!A38</f>
        <v>2027</v>
      </c>
      <c r="B253" s="110" t="str">
        <f>'Chart of Accounts'!B38</f>
        <v>PLayground</v>
      </c>
      <c r="C253" s="8"/>
      <c r="D253" s="171"/>
      <c r="E253" s="172"/>
      <c r="F253" s="175"/>
      <c r="G253" s="39"/>
    </row>
    <row r="254" spans="1:7" s="40" customFormat="1">
      <c r="A254" s="111"/>
      <c r="B254" s="86" t="s">
        <v>14</v>
      </c>
      <c r="C254" s="27"/>
      <c r="D254" s="176"/>
      <c r="E254" s="177"/>
      <c r="F254" s="178">
        <f>F249</f>
        <v>0</v>
      </c>
      <c r="G254" s="39"/>
    </row>
    <row r="255" spans="1:7" s="40" customFormat="1">
      <c r="A255" s="208"/>
      <c r="B255" s="203"/>
      <c r="C255" s="199"/>
      <c r="D255" s="200"/>
      <c r="E255" s="204"/>
      <c r="F255" s="167">
        <f>E255-D255+F254</f>
        <v>0</v>
      </c>
      <c r="G255" s="39"/>
    </row>
    <row r="256" spans="1:7" s="40" customFormat="1">
      <c r="A256" s="208"/>
      <c r="B256" s="203"/>
      <c r="C256" s="199"/>
      <c r="D256" s="200"/>
      <c r="E256" s="204"/>
      <c r="F256" s="167">
        <f>E256-D256+F255</f>
        <v>0</v>
      </c>
      <c r="G256" s="39"/>
    </row>
    <row r="257" spans="1:7" s="40" customFormat="1">
      <c r="A257" s="208"/>
      <c r="B257" s="203"/>
      <c r="C257" s="199"/>
      <c r="D257" s="200"/>
      <c r="E257" s="201"/>
      <c r="F257" s="167">
        <f>E257-D257+F256</f>
        <v>0</v>
      </c>
      <c r="G257" s="39"/>
    </row>
    <row r="258" spans="1:7" s="40" customFormat="1">
      <c r="A258" s="208"/>
      <c r="B258" s="203"/>
      <c r="C258" s="199"/>
      <c r="D258" s="200"/>
      <c r="E258" s="201"/>
      <c r="F258" s="167">
        <f>E258-D258+F257</f>
        <v>0</v>
      </c>
      <c r="G258" s="39"/>
    </row>
    <row r="259" spans="1:7" s="40" customFormat="1">
      <c r="A259" s="112"/>
      <c r="B259" s="36" t="s">
        <v>15</v>
      </c>
      <c r="C259" s="37"/>
      <c r="D259" s="168">
        <f>SUM(D255:D258)</f>
        <v>0</v>
      </c>
      <c r="E259" s="169">
        <f>SUM(E255:E258)</f>
        <v>0</v>
      </c>
      <c r="F259" s="167"/>
      <c r="G259" s="39"/>
    </row>
    <row r="260" spans="1:7" s="40" customFormat="1" ht="15.75">
      <c r="A260" s="87"/>
      <c r="B260" s="38"/>
      <c r="C260" s="32"/>
      <c r="D260" s="171"/>
      <c r="E260" s="172"/>
      <c r="F260" s="172"/>
      <c r="G260" s="39"/>
    </row>
    <row r="261" spans="1:7" s="40" customFormat="1" ht="15.75">
      <c r="A261" s="87"/>
      <c r="B261" s="38"/>
      <c r="C261" s="32"/>
      <c r="D261" s="171"/>
      <c r="E261" s="172"/>
      <c r="F261" s="172"/>
      <c r="G261" s="39"/>
    </row>
    <row r="262" spans="1:7" s="40" customFormat="1" ht="15.75">
      <c r="A262" s="113">
        <f>'Chart of Accounts'!A40</f>
        <v>2031</v>
      </c>
      <c r="B262" s="113" t="str">
        <f>'Chart of Accounts'!B40</f>
        <v>Food &amp; Entertainment</v>
      </c>
      <c r="C262" s="8"/>
      <c r="D262" s="171"/>
      <c r="E262" s="172"/>
      <c r="F262" s="175"/>
      <c r="G262" s="39"/>
    </row>
    <row r="263" spans="1:7" s="40" customFormat="1">
      <c r="A263" s="114"/>
      <c r="B263" s="86" t="s">
        <v>14</v>
      </c>
      <c r="C263" s="27"/>
      <c r="D263" s="176"/>
      <c r="E263" s="177"/>
      <c r="F263" s="178">
        <f>F258</f>
        <v>0</v>
      </c>
      <c r="G263" s="39"/>
    </row>
    <row r="264" spans="1:7" s="40" customFormat="1">
      <c r="A264" s="209"/>
      <c r="B264" s="203"/>
      <c r="C264" s="199"/>
      <c r="D264" s="200"/>
      <c r="E264" s="204"/>
      <c r="F264" s="167">
        <f>E264-D264+F263</f>
        <v>0</v>
      </c>
      <c r="G264" s="39"/>
    </row>
    <row r="265" spans="1:7" s="40" customFormat="1">
      <c r="A265" s="209"/>
      <c r="B265" s="203"/>
      <c r="C265" s="199"/>
      <c r="D265" s="200"/>
      <c r="E265" s="204"/>
      <c r="F265" s="167">
        <f>E265-D265+F264</f>
        <v>0</v>
      </c>
      <c r="G265" s="39"/>
    </row>
    <row r="266" spans="1:7" s="40" customFormat="1">
      <c r="A266" s="209"/>
      <c r="B266" s="203"/>
      <c r="C266" s="199"/>
      <c r="D266" s="200"/>
      <c r="E266" s="201"/>
      <c r="F266" s="167">
        <f>E266-D266+F265</f>
        <v>0</v>
      </c>
      <c r="G266" s="39"/>
    </row>
    <row r="267" spans="1:7" s="40" customFormat="1">
      <c r="A267" s="209"/>
      <c r="B267" s="203"/>
      <c r="C267" s="199"/>
      <c r="D267" s="200"/>
      <c r="E267" s="201"/>
      <c r="F267" s="167">
        <f>E267-D267+F266</f>
        <v>0</v>
      </c>
      <c r="G267" s="39"/>
    </row>
    <row r="268" spans="1:7" s="40" customFormat="1">
      <c r="A268" s="115"/>
      <c r="B268" s="36" t="s">
        <v>15</v>
      </c>
      <c r="C268" s="37"/>
      <c r="D268" s="168">
        <f>SUM(D264:D267)</f>
        <v>0</v>
      </c>
      <c r="E268" s="169">
        <f>SUM(E264:E267)</f>
        <v>0</v>
      </c>
      <c r="F268" s="167"/>
      <c r="G268" s="39"/>
    </row>
    <row r="269" spans="1:7" s="40" customFormat="1" ht="15.75">
      <c r="A269" s="87"/>
      <c r="B269" s="38"/>
      <c r="C269" s="32"/>
      <c r="D269" s="171"/>
      <c r="E269" s="172"/>
      <c r="F269" s="172"/>
      <c r="G269" s="39"/>
    </row>
    <row r="270" spans="1:7" s="40" customFormat="1" ht="15.75">
      <c r="A270" s="87"/>
      <c r="B270" s="38"/>
      <c r="C270" s="32"/>
      <c r="D270" s="171"/>
      <c r="E270" s="172"/>
      <c r="F270" s="172"/>
      <c r="G270" s="39"/>
    </row>
    <row r="271" spans="1:7" s="40" customFormat="1" ht="15.75">
      <c r="A271" s="113">
        <f>'Chart of Accounts'!A41</f>
        <v>2032</v>
      </c>
      <c r="B271" s="113" t="str">
        <f>'Chart of Accounts'!B41</f>
        <v>Soft Goods</v>
      </c>
      <c r="C271" s="8"/>
      <c r="D271" s="171"/>
      <c r="E271" s="172"/>
      <c r="F271" s="175"/>
      <c r="G271" s="39"/>
    </row>
    <row r="272" spans="1:7" s="40" customFormat="1">
      <c r="A272" s="114"/>
      <c r="B272" s="86" t="s">
        <v>14</v>
      </c>
      <c r="C272" s="27"/>
      <c r="D272" s="176"/>
      <c r="E272" s="177"/>
      <c r="F272" s="178">
        <f>F267</f>
        <v>0</v>
      </c>
      <c r="G272" s="39"/>
    </row>
    <row r="273" spans="1:7" s="40" customFormat="1">
      <c r="A273" s="209"/>
      <c r="B273" s="203"/>
      <c r="C273" s="199"/>
      <c r="D273" s="200"/>
      <c r="E273" s="204"/>
      <c r="F273" s="167">
        <f>E273-D273+F272</f>
        <v>0</v>
      </c>
      <c r="G273" s="39"/>
    </row>
    <row r="274" spans="1:7" s="40" customFormat="1">
      <c r="A274" s="209"/>
      <c r="B274" s="203"/>
      <c r="C274" s="199"/>
      <c r="D274" s="200"/>
      <c r="E274" s="204"/>
      <c r="F274" s="167">
        <f>E274-D274+F273</f>
        <v>0</v>
      </c>
      <c r="G274" s="39"/>
    </row>
    <row r="275" spans="1:7" s="40" customFormat="1">
      <c r="A275" s="209"/>
      <c r="B275" s="203"/>
      <c r="C275" s="199"/>
      <c r="D275" s="200"/>
      <c r="E275" s="201"/>
      <c r="F275" s="167">
        <f>E275-D275+F274</f>
        <v>0</v>
      </c>
      <c r="G275" s="39"/>
    </row>
    <row r="276" spans="1:7" s="40" customFormat="1">
      <c r="A276" s="209"/>
      <c r="B276" s="203"/>
      <c r="C276" s="199"/>
      <c r="D276" s="200"/>
      <c r="E276" s="201"/>
      <c r="F276" s="167">
        <f>E276-D276+F275</f>
        <v>0</v>
      </c>
      <c r="G276" s="39"/>
    </row>
    <row r="277" spans="1:7" s="40" customFormat="1">
      <c r="A277" s="115"/>
      <c r="B277" s="36" t="s">
        <v>15</v>
      </c>
      <c r="C277" s="37"/>
      <c r="D277" s="168">
        <f>SUM(D273:D276)</f>
        <v>0</v>
      </c>
      <c r="E277" s="169">
        <f>SUM(E273:E276)</f>
        <v>0</v>
      </c>
      <c r="F277" s="167"/>
      <c r="G277" s="39"/>
    </row>
    <row r="278" spans="1:7" s="40" customFormat="1" ht="15.75">
      <c r="A278" s="87"/>
      <c r="B278" s="38"/>
      <c r="C278" s="32"/>
      <c r="D278" s="171"/>
      <c r="E278" s="172"/>
      <c r="F278" s="172"/>
      <c r="G278" s="39"/>
    </row>
    <row r="279" spans="1:7" s="40" customFormat="1" ht="15.75">
      <c r="A279" s="87"/>
      <c r="B279" s="38"/>
      <c r="C279" s="32"/>
      <c r="D279" s="171"/>
      <c r="E279" s="172"/>
      <c r="F279" s="172"/>
      <c r="G279" s="39"/>
    </row>
    <row r="280" spans="1:7" s="40" customFormat="1" ht="15.75">
      <c r="A280" s="116">
        <f>'Chart of Accounts'!A43</f>
        <v>2041</v>
      </c>
      <c r="B280" s="116" t="str">
        <f>'Chart of Accounts'!B43</f>
        <v>Van Insurance</v>
      </c>
      <c r="C280" s="8"/>
      <c r="D280" s="171"/>
      <c r="E280" s="172"/>
      <c r="F280" s="175"/>
      <c r="G280" s="39"/>
    </row>
    <row r="281" spans="1:7" s="40" customFormat="1">
      <c r="A281" s="117"/>
      <c r="B281" s="86" t="s">
        <v>14</v>
      </c>
      <c r="C281" s="27"/>
      <c r="D281" s="176"/>
      <c r="E281" s="177"/>
      <c r="F281" s="178">
        <f>F276</f>
        <v>0</v>
      </c>
      <c r="G281" s="39"/>
    </row>
    <row r="282" spans="1:7" s="40" customFormat="1">
      <c r="A282" s="210"/>
      <c r="B282" s="203"/>
      <c r="C282" s="199"/>
      <c r="D282" s="200"/>
      <c r="E282" s="204"/>
      <c r="F282" s="167">
        <f>E282-D282+F281</f>
        <v>0</v>
      </c>
      <c r="G282" s="39"/>
    </row>
    <row r="283" spans="1:7" s="40" customFormat="1">
      <c r="A283" s="210"/>
      <c r="B283" s="203"/>
      <c r="C283" s="199"/>
      <c r="D283" s="200"/>
      <c r="E283" s="204"/>
      <c r="F283" s="167">
        <f>E283-D283+F282</f>
        <v>0</v>
      </c>
      <c r="G283" s="39"/>
    </row>
    <row r="284" spans="1:7" s="40" customFormat="1">
      <c r="A284" s="210"/>
      <c r="B284" s="203"/>
      <c r="C284" s="199"/>
      <c r="D284" s="200"/>
      <c r="E284" s="201"/>
      <c r="F284" s="167">
        <f>E284-D284+F283</f>
        <v>0</v>
      </c>
      <c r="G284" s="39"/>
    </row>
    <row r="285" spans="1:7" s="40" customFormat="1">
      <c r="A285" s="210"/>
      <c r="B285" s="203"/>
      <c r="C285" s="199"/>
      <c r="D285" s="200"/>
      <c r="E285" s="201"/>
      <c r="F285" s="167">
        <f>E285-D285+F284</f>
        <v>0</v>
      </c>
      <c r="G285" s="39"/>
    </row>
    <row r="286" spans="1:7" s="40" customFormat="1">
      <c r="A286" s="118"/>
      <c r="B286" s="36" t="s">
        <v>15</v>
      </c>
      <c r="C286" s="37"/>
      <c r="D286" s="168">
        <f>SUM(D282:D285)</f>
        <v>0</v>
      </c>
      <c r="E286" s="169">
        <f>SUM(E282:E285)</f>
        <v>0</v>
      </c>
      <c r="F286" s="167"/>
      <c r="G286" s="39"/>
    </row>
    <row r="287" spans="1:7" s="40" customFormat="1" ht="15.75">
      <c r="A287" s="87"/>
      <c r="B287" s="38"/>
      <c r="C287" s="32"/>
      <c r="D287" s="171"/>
      <c r="E287" s="172"/>
      <c r="F287" s="172"/>
      <c r="G287" s="39"/>
    </row>
    <row r="288" spans="1:7" s="40" customFormat="1" ht="15.75">
      <c r="A288" s="87"/>
      <c r="B288" s="38"/>
      <c r="C288" s="32"/>
      <c r="D288" s="171"/>
      <c r="E288" s="172"/>
      <c r="F288" s="172"/>
      <c r="G288" s="39"/>
    </row>
    <row r="289" spans="1:7" s="40" customFormat="1" ht="15.75">
      <c r="A289" s="116">
        <f>'Chart of Accounts'!A44</f>
        <v>2042</v>
      </c>
      <c r="B289" s="116" t="str">
        <f>'Chart of Accounts'!B44</f>
        <v>Van Maintenance</v>
      </c>
      <c r="C289" s="8"/>
      <c r="D289" s="171"/>
      <c r="E289" s="172"/>
      <c r="F289" s="175"/>
      <c r="G289" s="39"/>
    </row>
    <row r="290" spans="1:7" s="40" customFormat="1">
      <c r="A290" s="117"/>
      <c r="B290" s="86" t="s">
        <v>14</v>
      </c>
      <c r="C290" s="27"/>
      <c r="D290" s="176"/>
      <c r="E290" s="177"/>
      <c r="F290" s="178">
        <f>F285</f>
        <v>0</v>
      </c>
      <c r="G290" s="39"/>
    </row>
    <row r="291" spans="1:7" s="40" customFormat="1">
      <c r="A291" s="210"/>
      <c r="B291" s="203"/>
      <c r="C291" s="199"/>
      <c r="D291" s="200"/>
      <c r="E291" s="204"/>
      <c r="F291" s="167">
        <f>E291-D291+F290</f>
        <v>0</v>
      </c>
      <c r="G291" s="39"/>
    </row>
    <row r="292" spans="1:7" s="40" customFormat="1">
      <c r="A292" s="210"/>
      <c r="B292" s="203"/>
      <c r="C292" s="199"/>
      <c r="D292" s="200"/>
      <c r="E292" s="204"/>
      <c r="F292" s="167">
        <f>E292-D292+F291</f>
        <v>0</v>
      </c>
      <c r="G292" s="39"/>
    </row>
    <row r="293" spans="1:7" s="40" customFormat="1">
      <c r="A293" s="210"/>
      <c r="B293" s="203"/>
      <c r="C293" s="199"/>
      <c r="D293" s="200"/>
      <c r="E293" s="201"/>
      <c r="F293" s="167">
        <f>E293-D293+F292</f>
        <v>0</v>
      </c>
      <c r="G293" s="39"/>
    </row>
    <row r="294" spans="1:7" s="40" customFormat="1">
      <c r="A294" s="210"/>
      <c r="B294" s="203"/>
      <c r="C294" s="199"/>
      <c r="D294" s="200"/>
      <c r="E294" s="201"/>
      <c r="F294" s="167">
        <f>E294-D294+F293</f>
        <v>0</v>
      </c>
      <c r="G294" s="39"/>
    </row>
    <row r="295" spans="1:7" s="40" customFormat="1">
      <c r="A295" s="118"/>
      <c r="B295" s="36" t="s">
        <v>15</v>
      </c>
      <c r="C295" s="37"/>
      <c r="D295" s="168">
        <f>SUM(D291:D294)</f>
        <v>0</v>
      </c>
      <c r="E295" s="169">
        <f>SUM(E291:E294)</f>
        <v>0</v>
      </c>
      <c r="F295" s="167"/>
      <c r="G295" s="39"/>
    </row>
    <row r="296" spans="1:7" s="40" customFormat="1" ht="15.75">
      <c r="A296" s="87"/>
      <c r="B296" s="38"/>
      <c r="C296" s="32"/>
      <c r="D296" s="171"/>
      <c r="E296" s="172"/>
      <c r="F296" s="172"/>
      <c r="G296" s="39"/>
    </row>
    <row r="297" spans="1:7" s="40" customFormat="1" ht="15.75">
      <c r="A297" s="87"/>
      <c r="B297" s="38"/>
      <c r="C297" s="32"/>
      <c r="D297" s="171"/>
      <c r="E297" s="172"/>
      <c r="F297" s="172"/>
      <c r="G297" s="39"/>
    </row>
    <row r="298" spans="1:7" s="40" customFormat="1" ht="15.75">
      <c r="A298" s="116">
        <f>'Chart of Accounts'!A45</f>
        <v>2043</v>
      </c>
      <c r="B298" s="116" t="str">
        <f>'Chart of Accounts'!B45</f>
        <v>Van Gasoline</v>
      </c>
      <c r="C298" s="8"/>
      <c r="D298" s="171"/>
      <c r="E298" s="172"/>
      <c r="F298" s="175"/>
      <c r="G298" s="39"/>
    </row>
    <row r="299" spans="1:7" s="40" customFormat="1">
      <c r="A299" s="117"/>
      <c r="B299" s="86" t="s">
        <v>14</v>
      </c>
      <c r="C299" s="27"/>
      <c r="D299" s="176"/>
      <c r="E299" s="177"/>
      <c r="F299" s="178">
        <f>F294</f>
        <v>0</v>
      </c>
      <c r="G299" s="39"/>
    </row>
    <row r="300" spans="1:7" s="40" customFormat="1">
      <c r="A300" s="210"/>
      <c r="B300" s="203"/>
      <c r="C300" s="199"/>
      <c r="D300" s="200"/>
      <c r="E300" s="204"/>
      <c r="F300" s="167">
        <f>E300-D300+F299</f>
        <v>0</v>
      </c>
      <c r="G300" s="39"/>
    </row>
    <row r="301" spans="1:7" s="40" customFormat="1">
      <c r="A301" s="210"/>
      <c r="B301" s="203"/>
      <c r="C301" s="199"/>
      <c r="D301" s="200"/>
      <c r="E301" s="204"/>
      <c r="F301" s="167">
        <f>E301-D301+F300</f>
        <v>0</v>
      </c>
      <c r="G301" s="39"/>
    </row>
    <row r="302" spans="1:7" s="40" customFormat="1">
      <c r="A302" s="210"/>
      <c r="B302" s="203"/>
      <c r="C302" s="199"/>
      <c r="D302" s="200"/>
      <c r="E302" s="201"/>
      <c r="F302" s="167">
        <f>E302-D302+F301</f>
        <v>0</v>
      </c>
      <c r="G302" s="39"/>
    </row>
    <row r="303" spans="1:7" s="40" customFormat="1">
      <c r="A303" s="210"/>
      <c r="B303" s="203"/>
      <c r="C303" s="199"/>
      <c r="D303" s="200"/>
      <c r="E303" s="201"/>
      <c r="F303" s="167">
        <f>E303-D303+F302</f>
        <v>0</v>
      </c>
      <c r="G303" s="39"/>
    </row>
    <row r="304" spans="1:7" s="40" customFormat="1">
      <c r="A304" s="118"/>
      <c r="B304" s="36" t="s">
        <v>15</v>
      </c>
      <c r="C304" s="37"/>
      <c r="D304" s="168">
        <f>SUM(D300:D303)</f>
        <v>0</v>
      </c>
      <c r="E304" s="169">
        <f>SUM(E300:E303)</f>
        <v>0</v>
      </c>
      <c r="F304" s="167"/>
      <c r="G304" s="39"/>
    </row>
    <row r="305" spans="1:7" s="40" customFormat="1">
      <c r="A305" s="33"/>
      <c r="B305" s="34"/>
      <c r="C305" s="8"/>
      <c r="D305" s="171"/>
      <c r="E305" s="172"/>
      <c r="F305" s="175"/>
      <c r="G305" s="39"/>
    </row>
    <row r="306" spans="1:7" s="40" customFormat="1">
      <c r="A306" s="33"/>
      <c r="B306" s="34"/>
      <c r="C306" s="8"/>
      <c r="D306" s="171"/>
      <c r="E306" s="172"/>
      <c r="F306" s="175"/>
      <c r="G306" s="39"/>
    </row>
    <row r="307" spans="1:7" s="40" customFormat="1" ht="15.75">
      <c r="A307" s="116">
        <f>'Chart of Accounts'!A46</f>
        <v>2044</v>
      </c>
      <c r="B307" s="116" t="str">
        <f>'Chart of Accounts'!B46</f>
        <v xml:space="preserve">Purchase of Vans </v>
      </c>
      <c r="C307" s="8"/>
      <c r="D307" s="171"/>
      <c r="E307" s="172"/>
      <c r="F307" s="175"/>
      <c r="G307" s="39"/>
    </row>
    <row r="308" spans="1:7" s="40" customFormat="1">
      <c r="A308" s="117"/>
      <c r="B308" s="86" t="s">
        <v>14</v>
      </c>
      <c r="C308" s="27"/>
      <c r="D308" s="176"/>
      <c r="E308" s="177"/>
      <c r="F308" s="178">
        <f>F303</f>
        <v>0</v>
      </c>
      <c r="G308" s="39"/>
    </row>
    <row r="309" spans="1:7" s="40" customFormat="1">
      <c r="A309" s="210"/>
      <c r="B309" s="203"/>
      <c r="C309" s="199"/>
      <c r="D309" s="200"/>
      <c r="E309" s="204"/>
      <c r="F309" s="167">
        <f>E309-D309+F308</f>
        <v>0</v>
      </c>
      <c r="G309" s="39"/>
    </row>
    <row r="310" spans="1:7" s="40" customFormat="1">
      <c r="A310" s="210"/>
      <c r="B310" s="203"/>
      <c r="C310" s="199"/>
      <c r="D310" s="200"/>
      <c r="E310" s="204"/>
      <c r="F310" s="167">
        <f>E310-D310+F309</f>
        <v>0</v>
      </c>
      <c r="G310" s="39"/>
    </row>
    <row r="311" spans="1:7" s="40" customFormat="1">
      <c r="A311" s="210"/>
      <c r="B311" s="203"/>
      <c r="C311" s="199"/>
      <c r="D311" s="200"/>
      <c r="E311" s="201"/>
      <c r="F311" s="167">
        <f>E311-D311+F310</f>
        <v>0</v>
      </c>
      <c r="G311" s="39"/>
    </row>
    <row r="312" spans="1:7" s="40" customFormat="1">
      <c r="A312" s="210"/>
      <c r="B312" s="203"/>
      <c r="C312" s="199"/>
      <c r="D312" s="200"/>
      <c r="E312" s="201"/>
      <c r="F312" s="167">
        <f>E312-D312+F311</f>
        <v>0</v>
      </c>
      <c r="G312" s="39"/>
    </row>
    <row r="313" spans="1:7" s="40" customFormat="1">
      <c r="A313" s="118"/>
      <c r="B313" s="36" t="s">
        <v>15</v>
      </c>
      <c r="C313" s="37"/>
      <c r="D313" s="168">
        <f>SUM(D309:D312)</f>
        <v>0</v>
      </c>
      <c r="E313" s="169">
        <f>SUM(E309:E312)</f>
        <v>0</v>
      </c>
      <c r="F313" s="167"/>
      <c r="G313" s="39"/>
    </row>
    <row r="314" spans="1:7" s="40" customFormat="1">
      <c r="A314" s="33"/>
      <c r="B314" s="34"/>
      <c r="C314" s="8"/>
      <c r="D314" s="171"/>
      <c r="E314" s="172"/>
      <c r="F314" s="175"/>
      <c r="G314" s="39"/>
    </row>
    <row r="315" spans="1:7" s="40" customFormat="1">
      <c r="A315" s="33"/>
      <c r="B315" s="34"/>
      <c r="C315" s="8"/>
      <c r="D315" s="171"/>
      <c r="E315" s="172"/>
      <c r="F315" s="175"/>
      <c r="G315" s="39"/>
    </row>
    <row r="316" spans="1:7" ht="18" customHeight="1">
      <c r="A316" s="120">
        <f>'Chart of Accounts'!A48</f>
        <v>2051</v>
      </c>
      <c r="B316" s="120" t="str">
        <f>'Chart of Accounts'!B48</f>
        <v>Support of Missionaries</v>
      </c>
      <c r="C316" s="8"/>
      <c r="D316" s="171"/>
      <c r="E316" s="172"/>
      <c r="F316" s="175"/>
    </row>
    <row r="317" spans="1:7" s="1" customFormat="1" ht="18" customHeight="1">
      <c r="A317" s="121"/>
      <c r="B317" s="86" t="s">
        <v>14</v>
      </c>
      <c r="C317" s="27"/>
      <c r="D317" s="176"/>
      <c r="E317" s="177"/>
      <c r="F317" s="178">
        <f>F312</f>
        <v>0</v>
      </c>
      <c r="G317" s="4"/>
    </row>
    <row r="318" spans="1:7" s="1" customFormat="1" ht="12.75" customHeight="1">
      <c r="A318" s="211"/>
      <c r="B318" s="203"/>
      <c r="C318" s="199"/>
      <c r="D318" s="200"/>
      <c r="E318" s="204"/>
      <c r="F318" s="167">
        <f>E318-D318+F317</f>
        <v>0</v>
      </c>
      <c r="G318" s="4"/>
    </row>
    <row r="319" spans="1:7" s="1" customFormat="1" ht="12.75" customHeight="1">
      <c r="A319" s="211"/>
      <c r="B319" s="203"/>
      <c r="C319" s="199"/>
      <c r="D319" s="200"/>
      <c r="E319" s="204"/>
      <c r="F319" s="167">
        <f>E319-D319+F318</f>
        <v>0</v>
      </c>
      <c r="G319" s="4"/>
    </row>
    <row r="320" spans="1:7">
      <c r="A320" s="211"/>
      <c r="B320" s="203"/>
      <c r="C320" s="199"/>
      <c r="D320" s="200"/>
      <c r="E320" s="201"/>
      <c r="F320" s="167">
        <f>E320-D320+F319</f>
        <v>0</v>
      </c>
    </row>
    <row r="321" spans="1:7">
      <c r="A321" s="211"/>
      <c r="B321" s="203"/>
      <c r="C321" s="199"/>
      <c r="D321" s="200"/>
      <c r="E321" s="201"/>
      <c r="F321" s="167">
        <f>E321-D321+F320</f>
        <v>0</v>
      </c>
    </row>
    <row r="322" spans="1:7" s="13" customFormat="1">
      <c r="A322" s="122"/>
      <c r="B322" s="36" t="s">
        <v>15</v>
      </c>
      <c r="C322" s="37"/>
      <c r="D322" s="168">
        <f>SUM(D318:D321)</f>
        <v>0</v>
      </c>
      <c r="E322" s="169">
        <f>SUM(E318:E321)</f>
        <v>0</v>
      </c>
      <c r="F322" s="167"/>
      <c r="G322" s="3"/>
    </row>
    <row r="323" spans="1:7" s="13" customFormat="1">
      <c r="A323" s="33"/>
      <c r="B323" s="34"/>
      <c r="C323" s="8"/>
      <c r="D323" s="171"/>
      <c r="E323" s="172"/>
      <c r="F323" s="175"/>
      <c r="G323" s="3"/>
    </row>
    <row r="324" spans="1:7" s="40" customFormat="1" ht="15.75">
      <c r="A324" s="33"/>
      <c r="B324" s="38"/>
      <c r="C324" s="32"/>
      <c r="D324" s="171"/>
      <c r="E324" s="172"/>
      <c r="F324" s="172"/>
      <c r="G324" s="39"/>
    </row>
    <row r="325" spans="1:7" ht="18" customHeight="1">
      <c r="A325" s="295">
        <f>'Chart of Accounts'!A50</f>
        <v>2061</v>
      </c>
      <c r="B325" s="295" t="str">
        <f>'Chart of Accounts'!B50</f>
        <v>Miscellaneous</v>
      </c>
      <c r="C325" s="8"/>
      <c r="D325" s="171"/>
      <c r="E325" s="172"/>
      <c r="F325" s="175"/>
    </row>
    <row r="326" spans="1:7" s="1" customFormat="1" ht="18" customHeight="1">
      <c r="A326" s="296"/>
      <c r="B326" s="86" t="s">
        <v>14</v>
      </c>
      <c r="C326" s="27"/>
      <c r="D326" s="176"/>
      <c r="E326" s="177"/>
      <c r="F326" s="178">
        <f>F321</f>
        <v>0</v>
      </c>
      <c r="G326" s="4"/>
    </row>
    <row r="327" spans="1:7" s="1" customFormat="1" ht="12.75" customHeight="1">
      <c r="A327" s="297"/>
      <c r="B327" s="203"/>
      <c r="C327" s="199"/>
      <c r="D327" s="200"/>
      <c r="E327" s="204"/>
      <c r="F327" s="167">
        <f>E327-D327+F326</f>
        <v>0</v>
      </c>
      <c r="G327" s="4"/>
    </row>
    <row r="328" spans="1:7" s="1" customFormat="1" ht="12.75" customHeight="1">
      <c r="A328" s="297"/>
      <c r="B328" s="203"/>
      <c r="C328" s="199"/>
      <c r="D328" s="200"/>
      <c r="E328" s="204"/>
      <c r="F328" s="167">
        <f>E328-D328+F327</f>
        <v>0</v>
      </c>
      <c r="G328" s="4"/>
    </row>
    <row r="329" spans="1:7" ht="12.75" customHeight="1">
      <c r="A329" s="297"/>
      <c r="B329" s="203"/>
      <c r="C329" s="199"/>
      <c r="D329" s="200"/>
      <c r="E329" s="201"/>
      <c r="F329" s="167">
        <f>E329-D329+F328</f>
        <v>0</v>
      </c>
    </row>
    <row r="330" spans="1:7" ht="12.75" customHeight="1">
      <c r="A330" s="297"/>
      <c r="B330" s="203"/>
      <c r="C330" s="199"/>
      <c r="D330" s="200"/>
      <c r="E330" s="201"/>
      <c r="F330" s="167">
        <f>E330-D330+F329</f>
        <v>0</v>
      </c>
    </row>
    <row r="331" spans="1:7" s="13" customFormat="1">
      <c r="A331" s="298"/>
      <c r="B331" s="36" t="s">
        <v>15</v>
      </c>
      <c r="C331" s="37"/>
      <c r="D331" s="168">
        <f>SUM(D327:D330)</f>
        <v>0</v>
      </c>
      <c r="E331" s="169">
        <f>SUM(E327:E330)</f>
        <v>0</v>
      </c>
      <c r="F331" s="167"/>
      <c r="G331" s="3"/>
    </row>
    <row r="332" spans="1:7" s="13" customFormat="1">
      <c r="A332" s="33"/>
      <c r="B332" s="34"/>
      <c r="C332" s="8"/>
      <c r="D332" s="171"/>
      <c r="E332" s="172"/>
      <c r="F332" s="175"/>
      <c r="G332" s="3"/>
    </row>
    <row r="333" spans="1:7" s="13" customFormat="1">
      <c r="A333" s="33"/>
      <c r="B333" s="34"/>
      <c r="C333" s="8"/>
      <c r="D333" s="171"/>
      <c r="E333" s="172"/>
      <c r="F333" s="175"/>
      <c r="G333" s="3"/>
    </row>
    <row r="334" spans="1:7" s="13" customFormat="1" ht="15.75">
      <c r="A334" s="295">
        <f>'Chart of Accounts'!A51</f>
        <v>2071</v>
      </c>
      <c r="B334" s="295" t="str">
        <f>'Chart of Accounts'!B51</f>
        <v>Unassigned</v>
      </c>
      <c r="C334" s="8"/>
      <c r="D334" s="171"/>
      <c r="E334" s="172"/>
      <c r="F334" s="175"/>
      <c r="G334" s="3"/>
    </row>
    <row r="335" spans="1:7" s="13" customFormat="1">
      <c r="A335" s="296"/>
      <c r="B335" s="86" t="s">
        <v>14</v>
      </c>
      <c r="C335" s="27"/>
      <c r="D335" s="176"/>
      <c r="E335" s="177"/>
      <c r="F335" s="178">
        <f>F330</f>
        <v>0</v>
      </c>
      <c r="G335" s="3"/>
    </row>
    <row r="336" spans="1:7" s="13" customFormat="1">
      <c r="A336" s="297"/>
      <c r="B336" s="203"/>
      <c r="C336" s="199"/>
      <c r="D336" s="200"/>
      <c r="E336" s="204"/>
      <c r="F336" s="167">
        <f>E336-D336+F335</f>
        <v>0</v>
      </c>
      <c r="G336" s="3"/>
    </row>
    <row r="337" spans="1:7" s="13" customFormat="1">
      <c r="A337" s="297"/>
      <c r="B337" s="203"/>
      <c r="C337" s="199"/>
      <c r="D337" s="200"/>
      <c r="E337" s="204"/>
      <c r="F337" s="167">
        <f>E337-D337+F336</f>
        <v>0</v>
      </c>
      <c r="G337" s="3"/>
    </row>
    <row r="338" spans="1:7" s="13" customFormat="1">
      <c r="A338" s="297"/>
      <c r="B338" s="203"/>
      <c r="C338" s="199"/>
      <c r="D338" s="200"/>
      <c r="E338" s="201"/>
      <c r="F338" s="167">
        <f>E338-D338+F337</f>
        <v>0</v>
      </c>
      <c r="G338" s="3"/>
    </row>
    <row r="339" spans="1:7" s="13" customFormat="1">
      <c r="A339" s="297"/>
      <c r="B339" s="203"/>
      <c r="C339" s="199"/>
      <c r="D339" s="200"/>
      <c r="E339" s="201"/>
      <c r="F339" s="167">
        <f>E339-D339+F338</f>
        <v>0</v>
      </c>
      <c r="G339" s="3"/>
    </row>
    <row r="340" spans="1:7" s="13" customFormat="1">
      <c r="A340" s="298"/>
      <c r="B340" s="36" t="s">
        <v>15</v>
      </c>
      <c r="C340" s="37"/>
      <c r="D340" s="168">
        <f>SUM(D336:D339)</f>
        <v>0</v>
      </c>
      <c r="E340" s="169">
        <f>SUM(E336:E339)</f>
        <v>0</v>
      </c>
      <c r="F340" s="167"/>
      <c r="G340" s="3"/>
    </row>
    <row r="341" spans="1:7" s="13" customFormat="1">
      <c r="A341" s="33"/>
      <c r="B341" s="34"/>
      <c r="C341" s="8"/>
      <c r="D341" s="171"/>
      <c r="E341" s="172"/>
      <c r="F341" s="175"/>
      <c r="G341" s="3"/>
    </row>
    <row r="342" spans="1:7">
      <c r="A342" s="90"/>
      <c r="B342" s="5"/>
      <c r="C342" s="8"/>
      <c r="D342" s="173"/>
      <c r="E342" s="174"/>
      <c r="F342" s="175"/>
    </row>
    <row r="343" spans="1:7" ht="15">
      <c r="A343" s="90"/>
      <c r="B343" s="44" t="s">
        <v>16</v>
      </c>
      <c r="C343" s="41"/>
      <c r="D343" s="179" t="s">
        <v>78</v>
      </c>
      <c r="E343" s="170" t="s">
        <v>79</v>
      </c>
      <c r="F343" s="180">
        <f>F10</f>
        <v>0</v>
      </c>
    </row>
    <row r="344" spans="1:7" s="1" customFormat="1" ht="18" customHeight="1">
      <c r="A344" s="91"/>
      <c r="B344" s="44" t="s">
        <v>80</v>
      </c>
      <c r="C344" s="43"/>
      <c r="D344" s="181">
        <f>D16+D25+D34+D43+D52+D61+D70+D79+D88+D97+D106+D115+D124+D133+D142+D151+D160+D169+D178+D187+D196+D205+D214+D223+D232+D241+D250+D259+D268+D277+D286+D295+D304+D313+D322+D331</f>
        <v>0</v>
      </c>
      <c r="E344" s="181">
        <f>E16+E25+E34+E43+E52+E61+E70+E79+E88+E97+E106+E115+E124+E133+E142+E151+E160+E169+E178+E187+E196+E205+E214+E223+E232+E241+E250+E259+E268+E277+E286+E295+E304+E313+E322+E331</f>
        <v>0</v>
      </c>
      <c r="F344" s="182"/>
      <c r="G344" s="4"/>
    </row>
    <row r="345" spans="1:7" s="1" customFormat="1" ht="17.25" customHeight="1">
      <c r="A345" s="91"/>
      <c r="B345" s="44"/>
      <c r="C345" s="43"/>
      <c r="D345" s="181"/>
      <c r="E345" s="180"/>
      <c r="F345" s="182"/>
      <c r="G345" s="4"/>
    </row>
    <row r="346" spans="1:7" s="1" customFormat="1" ht="17.25" customHeight="1">
      <c r="A346" s="91"/>
      <c r="B346" s="44" t="s">
        <v>17</v>
      </c>
      <c r="C346" s="43"/>
      <c r="D346" s="183"/>
      <c r="E346" s="166"/>
      <c r="F346" s="184">
        <f>F343-D344+E344</f>
        <v>0</v>
      </c>
      <c r="G346" s="4"/>
    </row>
    <row r="347" spans="1:7" s="1" customFormat="1" ht="17.25" customHeight="1">
      <c r="A347" s="2"/>
      <c r="B347" s="2"/>
      <c r="C347" s="4"/>
      <c r="D347" s="2"/>
      <c r="E347" s="2"/>
      <c r="F347" s="2"/>
      <c r="G347" s="4"/>
    </row>
    <row r="348" spans="1:7" s="1" customFormat="1" ht="17.25" customHeight="1">
      <c r="A348"/>
      <c r="B348"/>
      <c r="D348"/>
      <c r="E348" s="6"/>
      <c r="F348"/>
      <c r="G348" s="4"/>
    </row>
    <row r="349" spans="1:7" s="1" customFormat="1" ht="17.25" customHeight="1">
      <c r="A349"/>
      <c r="B349"/>
      <c r="D349"/>
      <c r="E349"/>
      <c r="F349" s="7"/>
      <c r="G349" s="4"/>
    </row>
    <row r="350" spans="1:7" s="1" customFormat="1" ht="17.25" customHeight="1">
      <c r="A350"/>
      <c r="B350"/>
      <c r="D350"/>
      <c r="E350"/>
      <c r="F350"/>
      <c r="G350" s="4"/>
    </row>
    <row r="351" spans="1:7" s="1" customFormat="1" ht="17.25" customHeight="1">
      <c r="G351" s="4"/>
    </row>
    <row r="352" spans="1:7" s="1" customFormat="1" ht="17.25" customHeight="1">
      <c r="G352" s="4"/>
    </row>
    <row r="353" spans="7:7" s="1" customFormat="1" ht="17.25" customHeight="1">
      <c r="G353" s="4"/>
    </row>
    <row r="354" spans="7:7" s="1" customFormat="1" ht="17.25" customHeight="1">
      <c r="G354" s="4"/>
    </row>
    <row r="355" spans="7:7" s="1" customFormat="1" ht="17.25" customHeight="1">
      <c r="G355" s="4"/>
    </row>
    <row r="356" spans="7:7" s="1" customFormat="1" ht="17.25" customHeight="1">
      <c r="G356" s="4"/>
    </row>
    <row r="357" spans="7:7" s="1" customFormat="1" ht="17.25" customHeight="1">
      <c r="G357" s="4"/>
    </row>
    <row r="358" spans="7:7" s="1" customFormat="1" ht="17.25" customHeight="1">
      <c r="G358" s="4"/>
    </row>
    <row r="359" spans="7:7" s="1" customFormat="1" ht="17.25" customHeight="1">
      <c r="G359" s="4"/>
    </row>
    <row r="360" spans="7:7" s="1" customFormat="1" ht="17.25" customHeight="1">
      <c r="G360" s="4"/>
    </row>
    <row r="361" spans="7:7" s="1" customFormat="1" ht="17.25" customHeight="1">
      <c r="G361" s="4"/>
    </row>
    <row r="362" spans="7:7" s="1" customFormat="1" ht="17.25" customHeight="1">
      <c r="G362" s="4"/>
    </row>
    <row r="363" spans="7:7" s="1" customFormat="1" ht="17.25" customHeight="1">
      <c r="G363" s="4"/>
    </row>
    <row r="364" spans="7:7" s="1" customFormat="1" ht="17.25" customHeight="1">
      <c r="G364" s="4"/>
    </row>
    <row r="365" spans="7:7" s="1" customFormat="1" ht="17.25" customHeight="1">
      <c r="G365" s="4"/>
    </row>
    <row r="366" spans="7:7" s="1" customFormat="1" ht="17.25" customHeight="1">
      <c r="G366" s="4"/>
    </row>
    <row r="367" spans="7:7" s="1" customFormat="1" ht="17.25" customHeight="1">
      <c r="G367" s="4"/>
    </row>
    <row r="368" spans="7:7" s="1" customFormat="1" ht="17.25" customHeight="1">
      <c r="G368" s="4"/>
    </row>
    <row r="369" spans="7:7" s="1" customFormat="1" ht="17.25" customHeight="1">
      <c r="G369" s="4"/>
    </row>
    <row r="370" spans="7:7" s="1" customFormat="1" ht="17.25" customHeight="1">
      <c r="G370" s="4"/>
    </row>
    <row r="371" spans="7:7" s="1" customFormat="1" ht="17.25" customHeight="1">
      <c r="G371" s="4"/>
    </row>
    <row r="372" spans="7:7" s="1" customFormat="1" ht="17.25" customHeight="1">
      <c r="G372" s="4"/>
    </row>
    <row r="373" spans="7:7" s="1" customFormat="1" ht="17.25" customHeight="1">
      <c r="G373" s="4"/>
    </row>
    <row r="374" spans="7:7" s="1" customFormat="1" ht="17.25" customHeight="1">
      <c r="G374" s="4"/>
    </row>
    <row r="375" spans="7:7" s="1" customFormat="1" ht="17.25" customHeight="1">
      <c r="G375" s="4"/>
    </row>
    <row r="376" spans="7:7" s="1" customFormat="1" ht="17.25" customHeight="1">
      <c r="G376" s="4"/>
    </row>
    <row r="377" spans="7:7" s="1" customFormat="1" ht="17.25" customHeight="1">
      <c r="G377" s="4"/>
    </row>
    <row r="378" spans="7:7" s="1" customFormat="1" ht="17.25" customHeight="1">
      <c r="G378" s="4"/>
    </row>
    <row r="379" spans="7:7" s="1" customFormat="1">
      <c r="G379" s="4"/>
    </row>
    <row r="380" spans="7:7" s="1" customFormat="1">
      <c r="G380" s="4"/>
    </row>
    <row r="381" spans="7:7" s="1" customFormat="1">
      <c r="G381" s="4"/>
    </row>
    <row r="382" spans="7:7" s="1" customFormat="1">
      <c r="G382" s="4"/>
    </row>
    <row r="383" spans="7:7" s="1" customFormat="1">
      <c r="G383" s="4"/>
    </row>
    <row r="384" spans="7:7" s="1" customFormat="1">
      <c r="G384" s="4"/>
    </row>
    <row r="385" spans="7:7" s="1" customFormat="1">
      <c r="G385" s="4"/>
    </row>
  </sheetData>
  <sheetProtection sheet="1" objects="1" scenarios="1"/>
  <mergeCells count="6">
    <mergeCell ref="D9:E9"/>
    <mergeCell ref="A1:F1"/>
    <mergeCell ref="A2:F2"/>
    <mergeCell ref="A3:F3"/>
    <mergeCell ref="A4:F4"/>
    <mergeCell ref="D5:E5"/>
  </mergeCells>
  <printOptions gridLines="1"/>
  <pageMargins left="0.75" right="0.75" top="1" bottom="0.5" header="0.5" footer="0.5"/>
  <pageSetup scale="42" fitToHeight="4"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12</vt:i4>
      </vt:variant>
    </vt:vector>
  </HeadingPairs>
  <TitlesOfParts>
    <vt:vector size="46" baseType="lpstr">
      <vt:lpstr>INTRO</vt:lpstr>
      <vt:lpstr>Chart of Accounts</vt:lpstr>
      <vt:lpstr>Budget vs. Actual 1</vt:lpstr>
      <vt:lpstr>Summary by Month</vt:lpstr>
      <vt:lpstr>GL-Jan</vt:lpstr>
      <vt:lpstr>P&amp;L Jan</vt:lpstr>
      <vt:lpstr>GL-Feb (2)</vt:lpstr>
      <vt:lpstr>P&amp;L Feb (2)</vt:lpstr>
      <vt:lpstr>GL-Mar (2)</vt:lpstr>
      <vt:lpstr>P&amp;L Mar (2)</vt:lpstr>
      <vt:lpstr>P&amp;L 1st Qtr</vt:lpstr>
      <vt:lpstr>GL-Apr (2)</vt:lpstr>
      <vt:lpstr>P&amp;L Apr (2)</vt:lpstr>
      <vt:lpstr>GL-May (2)</vt:lpstr>
      <vt:lpstr>P&amp;L May (2)</vt:lpstr>
      <vt:lpstr>GL-June (2)</vt:lpstr>
      <vt:lpstr>P&amp;L June (2)</vt:lpstr>
      <vt:lpstr>P&amp;L 2nd QTR YTD</vt:lpstr>
      <vt:lpstr>GL-July (2)</vt:lpstr>
      <vt:lpstr>P&amp;L July (2)</vt:lpstr>
      <vt:lpstr>GL-Aug (2)</vt:lpstr>
      <vt:lpstr>P&amp;L Aug (2)</vt:lpstr>
      <vt:lpstr>GL-Sept (2)</vt:lpstr>
      <vt:lpstr>P&amp;L Sept (2)</vt:lpstr>
      <vt:lpstr>P&amp;L YTD 3rd QTR </vt:lpstr>
      <vt:lpstr>GL-Oct (2)</vt:lpstr>
      <vt:lpstr>P&amp;L Oct (2)</vt:lpstr>
      <vt:lpstr>GL-Nov (2)</vt:lpstr>
      <vt:lpstr>P&amp;L Nov (2)</vt:lpstr>
      <vt:lpstr>GL-Dec (2)</vt:lpstr>
      <vt:lpstr>P&amp;L Dec (2)</vt:lpstr>
      <vt:lpstr>P&amp;L YTD 4th QTR </vt:lpstr>
      <vt:lpstr>Sheet1</vt:lpstr>
      <vt:lpstr>Sheet2</vt:lpstr>
      <vt:lpstr>'GL-Apr (2)'!Print_Titles</vt:lpstr>
      <vt:lpstr>'GL-Aug (2)'!Print_Titles</vt:lpstr>
      <vt:lpstr>'GL-Dec (2)'!Print_Titles</vt:lpstr>
      <vt:lpstr>'GL-Feb (2)'!Print_Titles</vt:lpstr>
      <vt:lpstr>'GL-Jan'!Print_Titles</vt:lpstr>
      <vt:lpstr>'GL-July (2)'!Print_Titles</vt:lpstr>
      <vt:lpstr>'GL-June (2)'!Print_Titles</vt:lpstr>
      <vt:lpstr>'GL-Mar (2)'!Print_Titles</vt:lpstr>
      <vt:lpstr>'GL-May (2)'!Print_Titles</vt:lpstr>
      <vt:lpstr>'GL-Nov (2)'!Print_Titles</vt:lpstr>
      <vt:lpstr>'GL-Oct (2)'!Print_Titles</vt:lpstr>
      <vt:lpstr>'GL-Sept (2)'!Print_Titles</vt:lpstr>
    </vt:vector>
  </TitlesOfParts>
  <Company>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Vickey Marie Boatright</dc:creator>
  <cp:lastModifiedBy>Rob Culver</cp:lastModifiedBy>
  <cp:lastPrinted>2012-07-23T15:49:50Z</cp:lastPrinted>
  <dcterms:created xsi:type="dcterms:W3CDTF">2005-03-25T00:12:41Z</dcterms:created>
  <dcterms:modified xsi:type="dcterms:W3CDTF">2019-02-08T17:30:27Z</dcterms:modified>
</cp:coreProperties>
</file>