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rculver\Desktop\Financial Packet\"/>
    </mc:Choice>
  </mc:AlternateContent>
  <xr:revisionPtr revIDLastSave="0" documentId="8_{D4951E0B-CA3E-431D-96F1-99FCF10543A5}" xr6:coauthVersionLast="40" xr6:coauthVersionMax="40" xr10:uidLastSave="{00000000-0000-0000-0000-000000000000}"/>
  <bookViews>
    <workbookView xWindow="-120" yWindow="-120" windowWidth="24240" windowHeight="13140" tabRatio="902" xr2:uid="{00000000-000D-0000-FFFF-FFFF00000000}"/>
  </bookViews>
  <sheets>
    <sheet name="INTRO" sheetId="63" r:id="rId1"/>
    <sheet name="Budget to Actual" sheetId="64" r:id="rId2"/>
    <sheet name="Summary by Month" sheetId="95" r:id="rId3"/>
    <sheet name="GL-Jan" sheetId="16" r:id="rId4"/>
    <sheet name="P&amp;L_Jan" sheetId="14" r:id="rId5"/>
    <sheet name="GL-Feb" sheetId="67" r:id="rId6"/>
    <sheet name="P&amp;L_Feb" sheetId="68" r:id="rId7"/>
    <sheet name="GL-Mar" sheetId="69" r:id="rId8"/>
    <sheet name="P&amp;L_Mar" sheetId="70" r:id="rId9"/>
    <sheet name="P&amp;L_1Q" sheetId="71" r:id="rId10"/>
    <sheet name="GL-Apr" sheetId="73" r:id="rId11"/>
    <sheet name="P&amp;L_Apr" sheetId="72" r:id="rId12"/>
    <sheet name="GL-May" sheetId="74" r:id="rId13"/>
    <sheet name="P&amp;L_May" sheetId="82" r:id="rId14"/>
    <sheet name="GL-June" sheetId="75" r:id="rId15"/>
    <sheet name="P&amp;L_June" sheetId="83" r:id="rId16"/>
    <sheet name="P&amp;L_2Q " sheetId="84" r:id="rId17"/>
    <sheet name="GL-July" sheetId="76" r:id="rId18"/>
    <sheet name="P&amp;L_July" sheetId="85" r:id="rId19"/>
    <sheet name="GL-Aug" sheetId="77" r:id="rId20"/>
    <sheet name="P&amp;L_Aug" sheetId="86" r:id="rId21"/>
    <sheet name="GL-Sept" sheetId="78" r:id="rId22"/>
    <sheet name="P&amp;L_Sept" sheetId="87" r:id="rId23"/>
    <sheet name="P&amp;L_3Q" sheetId="88" r:id="rId24"/>
    <sheet name="GL-Oct" sheetId="79" r:id="rId25"/>
    <sheet name="P&amp;L_Oct " sheetId="89" r:id="rId26"/>
    <sheet name="GL-Nov" sheetId="80" r:id="rId27"/>
    <sheet name="P&amp;L_Nov" sheetId="90" r:id="rId28"/>
    <sheet name="GL-Dec" sheetId="81" r:id="rId29"/>
    <sheet name="P&amp;L_Dec" sheetId="91" r:id="rId30"/>
    <sheet name="P&amp;L_4Q" sheetId="92" r:id="rId31"/>
    <sheet name="Annual" sheetId="93" r:id="rId32"/>
  </sheets>
  <definedNames>
    <definedName name="_xlnm.Print_Titles" localSheetId="10">'GL-Apr'!#REF!</definedName>
    <definedName name="_xlnm.Print_Titles" localSheetId="19">'GL-Aug'!#REF!</definedName>
    <definedName name="_xlnm.Print_Titles" localSheetId="28">'GL-Dec'!#REF!</definedName>
    <definedName name="_xlnm.Print_Titles" localSheetId="5">'GL-Feb'!#REF!</definedName>
    <definedName name="_xlnm.Print_Titles" localSheetId="3">'GL-Jan'!#REF!</definedName>
    <definedName name="_xlnm.Print_Titles" localSheetId="17">'GL-July'!#REF!</definedName>
    <definedName name="_xlnm.Print_Titles" localSheetId="14">'GL-June'!#REF!</definedName>
    <definedName name="_xlnm.Print_Titles" localSheetId="7">'GL-Mar'!#REF!</definedName>
    <definedName name="_xlnm.Print_Titles" localSheetId="12">'GL-May'!#REF!</definedName>
    <definedName name="_xlnm.Print_Titles" localSheetId="26">'GL-Nov'!#REF!</definedName>
    <definedName name="_xlnm.Print_Titles" localSheetId="24">'GL-Oct'!#REF!</definedName>
    <definedName name="_xlnm.Print_Titles" localSheetId="21">'GL-Sept'!#REF!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6" l="1"/>
  <c r="A1" i="77" s="1"/>
  <c r="A1" i="78" s="1"/>
  <c r="A1" i="79" s="1"/>
  <c r="A1" i="80" s="1"/>
  <c r="A1" i="81" s="1"/>
  <c r="A1" i="75"/>
  <c r="B2" i="72"/>
  <c r="A1" i="73"/>
  <c r="A1" i="74" s="1"/>
  <c r="B2" i="71"/>
  <c r="B2" i="82" s="1"/>
  <c r="B2" i="83" s="1"/>
  <c r="B2" i="70"/>
  <c r="A1" i="69"/>
  <c r="B2" i="68"/>
  <c r="A1" i="67"/>
  <c r="B2" i="84" l="1"/>
  <c r="B2" i="87"/>
  <c r="B18" i="95"/>
  <c r="B19" i="95"/>
  <c r="B20" i="95"/>
  <c r="B21" i="95"/>
  <c r="B22" i="95"/>
  <c r="B23" i="95"/>
  <c r="B24" i="95"/>
  <c r="B25" i="95"/>
  <c r="B26" i="95"/>
  <c r="B27" i="95"/>
  <c r="B28" i="95"/>
  <c r="B29" i="95"/>
  <c r="B30" i="95"/>
  <c r="B31" i="95"/>
  <c r="B32" i="95"/>
  <c r="B33" i="95"/>
  <c r="B34" i="95"/>
  <c r="B35" i="95"/>
  <c r="B36" i="95"/>
  <c r="B17" i="95"/>
  <c r="A18" i="95"/>
  <c r="A19" i="95"/>
  <c r="A20" i="95"/>
  <c r="A21" i="95"/>
  <c r="A22" i="95"/>
  <c r="A23" i="95"/>
  <c r="A24" i="95"/>
  <c r="A25" i="95"/>
  <c r="A26" i="95"/>
  <c r="A27" i="95"/>
  <c r="A28" i="95"/>
  <c r="A29" i="95"/>
  <c r="A30" i="95"/>
  <c r="A31" i="95"/>
  <c r="A32" i="95"/>
  <c r="A33" i="95"/>
  <c r="A34" i="95"/>
  <c r="A35" i="95"/>
  <c r="A36" i="95"/>
  <c r="A17" i="95"/>
  <c r="B13" i="95"/>
  <c r="B12" i="95"/>
  <c r="B11" i="95"/>
  <c r="B10" i="95"/>
  <c r="A11" i="95"/>
  <c r="A12" i="95"/>
  <c r="A13" i="95"/>
  <c r="A10" i="95"/>
  <c r="B2" i="85" l="1"/>
  <c r="B2" i="86" s="1"/>
  <c r="B2" i="88"/>
  <c r="R18" i="64"/>
  <c r="R19" i="64"/>
  <c r="O18" i="64"/>
  <c r="O19" i="64"/>
  <c r="L18" i="64"/>
  <c r="L19" i="64"/>
  <c r="I18" i="64"/>
  <c r="I19" i="64"/>
  <c r="F18" i="64"/>
  <c r="F19" i="64"/>
  <c r="R13" i="64"/>
  <c r="O12" i="64"/>
  <c r="O13" i="64"/>
  <c r="L13" i="64"/>
  <c r="L10" i="64"/>
  <c r="I13" i="64"/>
  <c r="F13" i="64"/>
  <c r="F10" i="64"/>
  <c r="S26" i="64"/>
  <c r="S11" i="64"/>
  <c r="S12" i="64"/>
  <c r="P14" i="64"/>
  <c r="R14" i="64"/>
  <c r="M14" i="64"/>
  <c r="O14" i="64" s="1"/>
  <c r="J14" i="64"/>
  <c r="L14" i="64"/>
  <c r="G14" i="64"/>
  <c r="I14" i="64"/>
  <c r="D14" i="64"/>
  <c r="F14" i="64" s="1"/>
  <c r="I9" i="93"/>
  <c r="H9" i="93"/>
  <c r="G9" i="93"/>
  <c r="F9" i="93"/>
  <c r="E9" i="93"/>
  <c r="C43" i="93"/>
  <c r="C41" i="93"/>
  <c r="C28" i="93"/>
  <c r="C27" i="93"/>
  <c r="C26" i="93"/>
  <c r="C25" i="93"/>
  <c r="C24" i="93"/>
  <c r="C23" i="93"/>
  <c r="C22" i="93"/>
  <c r="C21" i="93"/>
  <c r="C20" i="93"/>
  <c r="C19" i="93"/>
  <c r="B15" i="93"/>
  <c r="C14" i="93"/>
  <c r="B14" i="93"/>
  <c r="C13" i="93"/>
  <c r="B13" i="93"/>
  <c r="B12" i="93"/>
  <c r="I7" i="93"/>
  <c r="H7" i="93"/>
  <c r="G7" i="93"/>
  <c r="F7" i="93"/>
  <c r="E7" i="93"/>
  <c r="C43" i="92"/>
  <c r="C41" i="92"/>
  <c r="C28" i="92"/>
  <c r="C27" i="92"/>
  <c r="C26" i="92"/>
  <c r="C25" i="92"/>
  <c r="C24" i="92"/>
  <c r="C23" i="92"/>
  <c r="C22" i="92"/>
  <c r="C21" i="92"/>
  <c r="C20" i="92"/>
  <c r="C19" i="92"/>
  <c r="B15" i="92"/>
  <c r="C14" i="92"/>
  <c r="B14" i="92"/>
  <c r="C13" i="92"/>
  <c r="B13" i="92"/>
  <c r="B12" i="92"/>
  <c r="I7" i="92"/>
  <c r="H7" i="92"/>
  <c r="G7" i="92"/>
  <c r="F7" i="92"/>
  <c r="E7" i="92"/>
  <c r="C43" i="91"/>
  <c r="C41" i="91"/>
  <c r="C28" i="91"/>
  <c r="C27" i="91"/>
  <c r="C26" i="91"/>
  <c r="C25" i="91"/>
  <c r="C24" i="91"/>
  <c r="C23" i="91"/>
  <c r="C22" i="91"/>
  <c r="C21" i="91"/>
  <c r="C20" i="91"/>
  <c r="C19" i="91"/>
  <c r="B15" i="91"/>
  <c r="C14" i="91"/>
  <c r="B14" i="91"/>
  <c r="C13" i="91"/>
  <c r="B13" i="91"/>
  <c r="B12" i="91"/>
  <c r="I7" i="91"/>
  <c r="H7" i="91"/>
  <c r="G7" i="91"/>
  <c r="F7" i="91"/>
  <c r="E7" i="91"/>
  <c r="C43" i="90"/>
  <c r="C41" i="90"/>
  <c r="C28" i="90"/>
  <c r="C27" i="90"/>
  <c r="C26" i="90"/>
  <c r="C25" i="90"/>
  <c r="C24" i="90"/>
  <c r="C23" i="90"/>
  <c r="C22" i="90"/>
  <c r="C21" i="90"/>
  <c r="C20" i="90"/>
  <c r="C19" i="90"/>
  <c r="B15" i="90"/>
  <c r="C14" i="90"/>
  <c r="B14" i="90"/>
  <c r="C13" i="90"/>
  <c r="B13" i="90"/>
  <c r="B12" i="90"/>
  <c r="I7" i="90"/>
  <c r="H7" i="90"/>
  <c r="G7" i="90"/>
  <c r="F7" i="90"/>
  <c r="E7" i="90"/>
  <c r="C43" i="89"/>
  <c r="C41" i="89"/>
  <c r="C28" i="89"/>
  <c r="C27" i="89"/>
  <c r="C26" i="89"/>
  <c r="C25" i="89"/>
  <c r="C24" i="89"/>
  <c r="C23" i="89"/>
  <c r="C22" i="89"/>
  <c r="C21" i="89"/>
  <c r="C20" i="89"/>
  <c r="C19" i="89"/>
  <c r="B15" i="89"/>
  <c r="C14" i="89"/>
  <c r="B14" i="89"/>
  <c r="C13" i="89"/>
  <c r="B13" i="89"/>
  <c r="B12" i="89"/>
  <c r="I7" i="89"/>
  <c r="H7" i="89"/>
  <c r="G7" i="89"/>
  <c r="F7" i="89"/>
  <c r="E7" i="89"/>
  <c r="C43" i="88"/>
  <c r="C41" i="88"/>
  <c r="C28" i="88"/>
  <c r="C27" i="88"/>
  <c r="C26" i="88"/>
  <c r="C25" i="88"/>
  <c r="C24" i="88"/>
  <c r="C23" i="88"/>
  <c r="C22" i="88"/>
  <c r="C21" i="88"/>
  <c r="C20" i="88"/>
  <c r="C19" i="88"/>
  <c r="B15" i="88"/>
  <c r="C14" i="88"/>
  <c r="B14" i="88"/>
  <c r="C13" i="88"/>
  <c r="B13" i="88"/>
  <c r="B12" i="88"/>
  <c r="I7" i="88"/>
  <c r="H7" i="88"/>
  <c r="G7" i="88"/>
  <c r="F7" i="88"/>
  <c r="E7" i="88"/>
  <c r="C43" i="87"/>
  <c r="C41" i="87"/>
  <c r="C28" i="87"/>
  <c r="C27" i="87"/>
  <c r="C26" i="87"/>
  <c r="C25" i="87"/>
  <c r="C24" i="87"/>
  <c r="C23" i="87"/>
  <c r="C22" i="87"/>
  <c r="C21" i="87"/>
  <c r="C20" i="87"/>
  <c r="C19" i="87"/>
  <c r="B15" i="87"/>
  <c r="C14" i="87"/>
  <c r="B14" i="87"/>
  <c r="C13" i="87"/>
  <c r="B13" i="87"/>
  <c r="B12" i="87"/>
  <c r="I7" i="87"/>
  <c r="H7" i="87"/>
  <c r="G7" i="87"/>
  <c r="F7" i="87"/>
  <c r="E7" i="87"/>
  <c r="C43" i="86"/>
  <c r="C41" i="86"/>
  <c r="C28" i="86"/>
  <c r="C27" i="86"/>
  <c r="C26" i="86"/>
  <c r="C25" i="86"/>
  <c r="C24" i="86"/>
  <c r="C23" i="86"/>
  <c r="C22" i="86"/>
  <c r="C21" i="86"/>
  <c r="C20" i="86"/>
  <c r="C19" i="86"/>
  <c r="B15" i="86"/>
  <c r="C14" i="86"/>
  <c r="B14" i="86"/>
  <c r="C13" i="86"/>
  <c r="B13" i="86"/>
  <c r="B12" i="86"/>
  <c r="I7" i="86"/>
  <c r="H7" i="86"/>
  <c r="G7" i="86"/>
  <c r="F7" i="86"/>
  <c r="E7" i="86"/>
  <c r="C43" i="85"/>
  <c r="C41" i="85"/>
  <c r="C28" i="85"/>
  <c r="C27" i="85"/>
  <c r="C26" i="85"/>
  <c r="C25" i="85"/>
  <c r="C24" i="85"/>
  <c r="C23" i="85"/>
  <c r="C22" i="85"/>
  <c r="C21" i="85"/>
  <c r="C20" i="85"/>
  <c r="C19" i="85"/>
  <c r="B15" i="85"/>
  <c r="C14" i="85"/>
  <c r="B14" i="85"/>
  <c r="C13" i="85"/>
  <c r="B13" i="85"/>
  <c r="B12" i="85"/>
  <c r="I7" i="85"/>
  <c r="H7" i="85"/>
  <c r="G7" i="85"/>
  <c r="F7" i="85"/>
  <c r="E7" i="85"/>
  <c r="C43" i="84"/>
  <c r="C41" i="84"/>
  <c r="C28" i="84"/>
  <c r="C27" i="84"/>
  <c r="C26" i="84"/>
  <c r="C25" i="84"/>
  <c r="C24" i="84"/>
  <c r="C23" i="84"/>
  <c r="C22" i="84"/>
  <c r="C21" i="84"/>
  <c r="C20" i="84"/>
  <c r="C19" i="84"/>
  <c r="B15" i="84"/>
  <c r="C14" i="84"/>
  <c r="B14" i="84"/>
  <c r="C13" i="84"/>
  <c r="B13" i="84"/>
  <c r="B12" i="84"/>
  <c r="I7" i="84"/>
  <c r="H7" i="84"/>
  <c r="G7" i="84"/>
  <c r="F7" i="84"/>
  <c r="E7" i="84"/>
  <c r="C43" i="83"/>
  <c r="C41" i="83"/>
  <c r="C28" i="83"/>
  <c r="C27" i="83"/>
  <c r="C26" i="83"/>
  <c r="C25" i="83"/>
  <c r="C24" i="83"/>
  <c r="C23" i="83"/>
  <c r="C22" i="83"/>
  <c r="C21" i="83"/>
  <c r="C20" i="83"/>
  <c r="C19" i="83"/>
  <c r="B15" i="83"/>
  <c r="C14" i="83"/>
  <c r="B14" i="83"/>
  <c r="C13" i="83"/>
  <c r="B13" i="83"/>
  <c r="B12" i="83"/>
  <c r="I7" i="83"/>
  <c r="H7" i="83"/>
  <c r="G7" i="83"/>
  <c r="F7" i="83"/>
  <c r="E7" i="83"/>
  <c r="C43" i="82"/>
  <c r="C41" i="82"/>
  <c r="C28" i="82"/>
  <c r="C27" i="82"/>
  <c r="C26" i="82"/>
  <c r="C25" i="82"/>
  <c r="C24" i="82"/>
  <c r="C23" i="82"/>
  <c r="C22" i="82"/>
  <c r="C21" i="82"/>
  <c r="C20" i="82"/>
  <c r="C19" i="82"/>
  <c r="B15" i="82"/>
  <c r="C14" i="82"/>
  <c r="B14" i="82"/>
  <c r="C13" i="82"/>
  <c r="B13" i="82"/>
  <c r="B12" i="82"/>
  <c r="I7" i="82"/>
  <c r="H7" i="82"/>
  <c r="G7" i="82"/>
  <c r="F7" i="82"/>
  <c r="E7" i="82"/>
  <c r="M227" i="81"/>
  <c r="L227" i="81"/>
  <c r="I38" i="91" s="1"/>
  <c r="K227" i="81"/>
  <c r="J227" i="81"/>
  <c r="H38" i="91" s="1"/>
  <c r="I227" i="81"/>
  <c r="G38" i="91"/>
  <c r="H227" i="81"/>
  <c r="G227" i="81"/>
  <c r="F227" i="81"/>
  <c r="E227" i="81"/>
  <c r="D227" i="81"/>
  <c r="E38" i="91"/>
  <c r="B221" i="81"/>
  <c r="A221" i="81"/>
  <c r="M218" i="81"/>
  <c r="L218" i="81"/>
  <c r="I37" i="91" s="1"/>
  <c r="K218" i="81"/>
  <c r="J218" i="81"/>
  <c r="H37" i="91" s="1"/>
  <c r="I218" i="81"/>
  <c r="H218" i="81"/>
  <c r="G37" i="91" s="1"/>
  <c r="G218" i="81"/>
  <c r="F218" i="81"/>
  <c r="F37" i="91" s="1"/>
  <c r="E218" i="81"/>
  <c r="D218" i="81"/>
  <c r="E37" i="91" s="1"/>
  <c r="B212" i="81"/>
  <c r="A212" i="81"/>
  <c r="M209" i="81"/>
  <c r="L209" i="81"/>
  <c r="I36" i="91" s="1"/>
  <c r="K209" i="81"/>
  <c r="J209" i="81"/>
  <c r="I209" i="81"/>
  <c r="G36" i="91"/>
  <c r="H209" i="81"/>
  <c r="G209" i="81"/>
  <c r="F209" i="81"/>
  <c r="F36" i="91" s="1"/>
  <c r="E209" i="81"/>
  <c r="D209" i="81"/>
  <c r="E36" i="91" s="1"/>
  <c r="B203" i="81"/>
  <c r="A203" i="81"/>
  <c r="M200" i="81"/>
  <c r="L200" i="81"/>
  <c r="I35" i="91" s="1"/>
  <c r="K200" i="81"/>
  <c r="J200" i="81"/>
  <c r="I200" i="81"/>
  <c r="H200" i="81"/>
  <c r="G35" i="91" s="1"/>
  <c r="G200" i="81"/>
  <c r="F35" i="91" s="1"/>
  <c r="F200" i="81"/>
  <c r="E200" i="81"/>
  <c r="D200" i="81"/>
  <c r="E35" i="91" s="1"/>
  <c r="B194" i="81"/>
  <c r="A194" i="81"/>
  <c r="M191" i="81"/>
  <c r="L191" i="81"/>
  <c r="I34" i="91" s="1"/>
  <c r="K191" i="81"/>
  <c r="J191" i="81"/>
  <c r="H34" i="91" s="1"/>
  <c r="I191" i="81"/>
  <c r="H191" i="81"/>
  <c r="G191" i="81"/>
  <c r="F191" i="81"/>
  <c r="F34" i="91" s="1"/>
  <c r="E191" i="81"/>
  <c r="D191" i="81"/>
  <c r="E34" i="91" s="1"/>
  <c r="B185" i="81"/>
  <c r="A185" i="81"/>
  <c r="M182" i="81"/>
  <c r="L182" i="81"/>
  <c r="I33" i="91" s="1"/>
  <c r="K182" i="81"/>
  <c r="J182" i="81"/>
  <c r="H33" i="91" s="1"/>
  <c r="I182" i="81"/>
  <c r="G33" i="91"/>
  <c r="H182" i="81"/>
  <c r="G182" i="81"/>
  <c r="F182" i="81"/>
  <c r="F33" i="91" s="1"/>
  <c r="E182" i="81"/>
  <c r="E33" i="91" s="1"/>
  <c r="D182" i="81"/>
  <c r="B176" i="81"/>
  <c r="A176" i="81"/>
  <c r="M173" i="81"/>
  <c r="L173" i="81"/>
  <c r="I32" i="91" s="1"/>
  <c r="K173" i="81"/>
  <c r="J173" i="81"/>
  <c r="H32" i="91" s="1"/>
  <c r="I173" i="81"/>
  <c r="H173" i="81"/>
  <c r="G32" i="91" s="1"/>
  <c r="G173" i="81"/>
  <c r="F173" i="81"/>
  <c r="F32" i="91" s="1"/>
  <c r="E173" i="81"/>
  <c r="D173" i="81"/>
  <c r="E32" i="91" s="1"/>
  <c r="K32" i="91" s="1"/>
  <c r="N30" i="95" s="1"/>
  <c r="B167" i="81"/>
  <c r="A167" i="81"/>
  <c r="M164" i="81"/>
  <c r="L164" i="81"/>
  <c r="I31" i="91" s="1"/>
  <c r="K164" i="81"/>
  <c r="J164" i="81"/>
  <c r="H31" i="91" s="1"/>
  <c r="I164" i="81"/>
  <c r="G31" i="91"/>
  <c r="H164" i="81"/>
  <c r="G164" i="81"/>
  <c r="F164" i="81"/>
  <c r="F31" i="91" s="1"/>
  <c r="E164" i="81"/>
  <c r="D164" i="81"/>
  <c r="E31" i="91" s="1"/>
  <c r="K31" i="91" s="1"/>
  <c r="N29" i="95" s="1"/>
  <c r="B158" i="81"/>
  <c r="A158" i="81"/>
  <c r="M155" i="81"/>
  <c r="L155" i="81"/>
  <c r="I30" i="91" s="1"/>
  <c r="K155" i="81"/>
  <c r="H30" i="91"/>
  <c r="J155" i="81"/>
  <c r="I155" i="81"/>
  <c r="H155" i="81"/>
  <c r="G30" i="91" s="1"/>
  <c r="G155" i="81"/>
  <c r="F155" i="81"/>
  <c r="F30" i="91" s="1"/>
  <c r="E155" i="81"/>
  <c r="D155" i="81"/>
  <c r="E30" i="91" s="1"/>
  <c r="B149" i="81"/>
  <c r="A149" i="81"/>
  <c r="M146" i="81"/>
  <c r="I29" i="91" s="1"/>
  <c r="L146" i="81"/>
  <c r="K146" i="81"/>
  <c r="J146" i="81"/>
  <c r="H29" i="91"/>
  <c r="I146" i="81"/>
  <c r="G29" i="91" s="1"/>
  <c r="H146" i="81"/>
  <c r="G146" i="81"/>
  <c r="F146" i="81"/>
  <c r="F29" i="91"/>
  <c r="E146" i="81"/>
  <c r="E29" i="91" s="1"/>
  <c r="D146" i="81"/>
  <c r="B140" i="81"/>
  <c r="A140" i="81"/>
  <c r="M137" i="81"/>
  <c r="L137" i="81"/>
  <c r="K137" i="81"/>
  <c r="J137" i="81"/>
  <c r="H28" i="91"/>
  <c r="I137" i="81"/>
  <c r="G28" i="91" s="1"/>
  <c r="H137" i="81"/>
  <c r="G137" i="81"/>
  <c r="F137" i="81"/>
  <c r="F28" i="91"/>
  <c r="E137" i="81"/>
  <c r="D137" i="81"/>
  <c r="E28" i="91" s="1"/>
  <c r="B131" i="81"/>
  <c r="A131" i="81"/>
  <c r="M128" i="81"/>
  <c r="L128" i="81"/>
  <c r="K128" i="81"/>
  <c r="J128" i="81"/>
  <c r="H27" i="91"/>
  <c r="I128" i="81"/>
  <c r="H128" i="81"/>
  <c r="G27" i="91" s="1"/>
  <c r="G128" i="81"/>
  <c r="F128" i="81"/>
  <c r="F27" i="91" s="1"/>
  <c r="E128" i="81"/>
  <c r="D128" i="81"/>
  <c r="E27" i="91" s="1"/>
  <c r="B122" i="81"/>
  <c r="A122" i="81"/>
  <c r="M119" i="81"/>
  <c r="L119" i="81"/>
  <c r="I26" i="91" s="1"/>
  <c r="K119" i="81"/>
  <c r="J119" i="81"/>
  <c r="H26" i="91" s="1"/>
  <c r="I119" i="81"/>
  <c r="H119" i="81"/>
  <c r="G26" i="91" s="1"/>
  <c r="G119" i="81"/>
  <c r="F119" i="81"/>
  <c r="F26" i="91" s="1"/>
  <c r="E119" i="81"/>
  <c r="D119" i="81"/>
  <c r="E26" i="91" s="1"/>
  <c r="B113" i="81"/>
  <c r="A113" i="81"/>
  <c r="M110" i="81"/>
  <c r="L110" i="81"/>
  <c r="I25" i="91" s="1"/>
  <c r="K110" i="81"/>
  <c r="J110" i="81"/>
  <c r="H25" i="91" s="1"/>
  <c r="I110" i="81"/>
  <c r="G25" i="91"/>
  <c r="H110" i="81"/>
  <c r="G110" i="81"/>
  <c r="F110" i="81"/>
  <c r="F25" i="91" s="1"/>
  <c r="E110" i="81"/>
  <c r="D110" i="81"/>
  <c r="E25" i="91" s="1"/>
  <c r="B104" i="81"/>
  <c r="A104" i="81"/>
  <c r="M101" i="81"/>
  <c r="L101" i="81"/>
  <c r="I24" i="91" s="1"/>
  <c r="K101" i="81"/>
  <c r="J101" i="81"/>
  <c r="H24" i="91" s="1"/>
  <c r="I101" i="81"/>
  <c r="H101" i="81"/>
  <c r="G24" i="91" s="1"/>
  <c r="G101" i="81"/>
  <c r="F24" i="91"/>
  <c r="F101" i="81"/>
  <c r="E101" i="81"/>
  <c r="D101" i="81"/>
  <c r="E24" i="91" s="1"/>
  <c r="K24" i="91" s="1"/>
  <c r="N22" i="95" s="1"/>
  <c r="B95" i="81"/>
  <c r="A95" i="81"/>
  <c r="M92" i="81"/>
  <c r="L92" i="81"/>
  <c r="I23" i="91" s="1"/>
  <c r="K92" i="81"/>
  <c r="J92" i="81"/>
  <c r="H23" i="91" s="1"/>
  <c r="I92" i="81"/>
  <c r="H92" i="81"/>
  <c r="G23" i="91" s="1"/>
  <c r="G92" i="81"/>
  <c r="F92" i="81"/>
  <c r="F23" i="91" s="1"/>
  <c r="E92" i="81"/>
  <c r="D92" i="81"/>
  <c r="E23" i="91" s="1"/>
  <c r="B86" i="81"/>
  <c r="A86" i="81"/>
  <c r="M83" i="81"/>
  <c r="L83" i="81"/>
  <c r="I22" i="91"/>
  <c r="K83" i="81"/>
  <c r="J83" i="81"/>
  <c r="H22" i="91" s="1"/>
  <c r="I83" i="81"/>
  <c r="H83" i="81"/>
  <c r="G22" i="91" s="1"/>
  <c r="G83" i="81"/>
  <c r="F83" i="81"/>
  <c r="F22" i="91" s="1"/>
  <c r="E83" i="81"/>
  <c r="D83" i="81"/>
  <c r="E22" i="91"/>
  <c r="B77" i="81"/>
  <c r="A77" i="81"/>
  <c r="M74" i="81"/>
  <c r="L74" i="81"/>
  <c r="I21" i="91"/>
  <c r="K74" i="81"/>
  <c r="J74" i="81"/>
  <c r="H21" i="91" s="1"/>
  <c r="I74" i="81"/>
  <c r="H74" i="81"/>
  <c r="G21" i="91"/>
  <c r="G74" i="81"/>
  <c r="F74" i="81"/>
  <c r="F21" i="91" s="1"/>
  <c r="E74" i="81"/>
  <c r="D74" i="81"/>
  <c r="E21" i="91"/>
  <c r="B68" i="81"/>
  <c r="A68" i="81"/>
  <c r="M65" i="81"/>
  <c r="L65" i="81"/>
  <c r="I20" i="91" s="1"/>
  <c r="K65" i="81"/>
  <c r="J65" i="81"/>
  <c r="I65" i="81"/>
  <c r="H65" i="81"/>
  <c r="G20" i="91" s="1"/>
  <c r="G65" i="81"/>
  <c r="F65" i="81"/>
  <c r="F20" i="91" s="1"/>
  <c r="E65" i="81"/>
  <c r="D65" i="81"/>
  <c r="E20" i="91" s="1"/>
  <c r="B59" i="81"/>
  <c r="A59" i="81"/>
  <c r="M56" i="81"/>
  <c r="L56" i="81"/>
  <c r="I19" i="91" s="1"/>
  <c r="K56" i="81"/>
  <c r="J56" i="81"/>
  <c r="H19" i="91" s="1"/>
  <c r="I56" i="81"/>
  <c r="H56" i="81"/>
  <c r="G19" i="91" s="1"/>
  <c r="G56" i="81"/>
  <c r="F19" i="91"/>
  <c r="F56" i="81"/>
  <c r="E56" i="81"/>
  <c r="D56" i="81"/>
  <c r="E19" i="91" s="1"/>
  <c r="K19" i="91" s="1"/>
  <c r="N17" i="95" s="1"/>
  <c r="B50" i="81"/>
  <c r="A50" i="81"/>
  <c r="M47" i="81"/>
  <c r="I15" i="91" s="1"/>
  <c r="L47" i="81"/>
  <c r="K47" i="81"/>
  <c r="H15" i="91"/>
  <c r="J47" i="81"/>
  <c r="I47" i="81"/>
  <c r="G15" i="91" s="1"/>
  <c r="H47" i="81"/>
  <c r="G47" i="81"/>
  <c r="F15" i="91"/>
  <c r="F47" i="81"/>
  <c r="E47" i="81"/>
  <c r="E15" i="91"/>
  <c r="D47" i="81"/>
  <c r="B40" i="81"/>
  <c r="A40" i="81"/>
  <c r="M37" i="81"/>
  <c r="I14" i="91" s="1"/>
  <c r="L37" i="81"/>
  <c r="K37" i="81"/>
  <c r="J37" i="81"/>
  <c r="I37" i="81"/>
  <c r="G14" i="91" s="1"/>
  <c r="H37" i="81"/>
  <c r="G37" i="81"/>
  <c r="F14" i="91" s="1"/>
  <c r="F37" i="81"/>
  <c r="E37" i="81"/>
  <c r="E14" i="91" s="1"/>
  <c r="D37" i="81"/>
  <c r="B30" i="81"/>
  <c r="A30" i="81"/>
  <c r="M27" i="81"/>
  <c r="I13" i="91" s="1"/>
  <c r="L27" i="81"/>
  <c r="K27" i="81"/>
  <c r="H13" i="91"/>
  <c r="J27" i="81"/>
  <c r="I27" i="81"/>
  <c r="G13" i="91" s="1"/>
  <c r="H27" i="81"/>
  <c r="G27" i="81"/>
  <c r="F13" i="91"/>
  <c r="F27" i="81"/>
  <c r="E27" i="81"/>
  <c r="E13" i="91" s="1"/>
  <c r="D27" i="81"/>
  <c r="B20" i="81"/>
  <c r="A20" i="81"/>
  <c r="M17" i="81"/>
  <c r="L17" i="81"/>
  <c r="K17" i="81"/>
  <c r="H12" i="91" s="1"/>
  <c r="J17" i="81"/>
  <c r="I17" i="81"/>
  <c r="H17" i="81"/>
  <c r="G17" i="81"/>
  <c r="F17" i="81"/>
  <c r="E17" i="81"/>
  <c r="E12" i="91"/>
  <c r="D17" i="81"/>
  <c r="B9" i="81"/>
  <c r="A9" i="81"/>
  <c r="L5" i="81"/>
  <c r="J5" i="81"/>
  <c r="H5" i="81"/>
  <c r="F5" i="81"/>
  <c r="D5" i="81"/>
  <c r="M227" i="80"/>
  <c r="L227" i="80"/>
  <c r="I38" i="90" s="1"/>
  <c r="K227" i="80"/>
  <c r="J227" i="80"/>
  <c r="I227" i="80"/>
  <c r="H227" i="80"/>
  <c r="G227" i="80"/>
  <c r="F227" i="80"/>
  <c r="F38" i="90" s="1"/>
  <c r="E227" i="80"/>
  <c r="D227" i="80"/>
  <c r="B221" i="80"/>
  <c r="A221" i="80"/>
  <c r="M218" i="80"/>
  <c r="L218" i="80"/>
  <c r="I37" i="90" s="1"/>
  <c r="K218" i="80"/>
  <c r="J218" i="80"/>
  <c r="H37" i="90" s="1"/>
  <c r="I218" i="80"/>
  <c r="H218" i="80"/>
  <c r="G37" i="90" s="1"/>
  <c r="G218" i="80"/>
  <c r="F218" i="80"/>
  <c r="F37" i="90" s="1"/>
  <c r="E218" i="80"/>
  <c r="D218" i="80"/>
  <c r="E37" i="90" s="1"/>
  <c r="B212" i="80"/>
  <c r="A212" i="80"/>
  <c r="M209" i="80"/>
  <c r="L209" i="80"/>
  <c r="I36" i="90" s="1"/>
  <c r="K209" i="80"/>
  <c r="J209" i="80"/>
  <c r="I209" i="80"/>
  <c r="H209" i="80"/>
  <c r="G209" i="80"/>
  <c r="F36" i="90" s="1"/>
  <c r="F209" i="80"/>
  <c r="E209" i="80"/>
  <c r="D209" i="80"/>
  <c r="E36" i="90"/>
  <c r="B203" i="80"/>
  <c r="A203" i="80"/>
  <c r="M200" i="80"/>
  <c r="L200" i="80"/>
  <c r="I35" i="90"/>
  <c r="K200" i="80"/>
  <c r="J200" i="80"/>
  <c r="H35" i="90" s="1"/>
  <c r="I200" i="80"/>
  <c r="H200" i="80"/>
  <c r="G35" i="90" s="1"/>
  <c r="G200" i="80"/>
  <c r="F200" i="80"/>
  <c r="F35" i="90" s="1"/>
  <c r="E200" i="80"/>
  <c r="D200" i="80"/>
  <c r="E35" i="90"/>
  <c r="B194" i="80"/>
  <c r="A194" i="80"/>
  <c r="M191" i="80"/>
  <c r="L191" i="80"/>
  <c r="I34" i="90"/>
  <c r="K191" i="80"/>
  <c r="J191" i="80"/>
  <c r="H34" i="90" s="1"/>
  <c r="I191" i="80"/>
  <c r="H191" i="80"/>
  <c r="G34" i="90" s="1"/>
  <c r="G191" i="80"/>
  <c r="F191" i="80"/>
  <c r="F34" i="90" s="1"/>
  <c r="E191" i="80"/>
  <c r="D191" i="80"/>
  <c r="E34" i="90"/>
  <c r="K34" i="90" s="1"/>
  <c r="M32" i="95" s="1"/>
  <c r="B185" i="80"/>
  <c r="A185" i="80"/>
  <c r="M182" i="80"/>
  <c r="L182" i="80"/>
  <c r="I33" i="90"/>
  <c r="K182" i="80"/>
  <c r="J182" i="80"/>
  <c r="H33" i="90" s="1"/>
  <c r="I182" i="80"/>
  <c r="H182" i="80"/>
  <c r="G33" i="90"/>
  <c r="G182" i="80"/>
  <c r="F182" i="80"/>
  <c r="F33" i="90" s="1"/>
  <c r="E182" i="80"/>
  <c r="D182" i="80"/>
  <c r="E33" i="90"/>
  <c r="B176" i="80"/>
  <c r="A176" i="80"/>
  <c r="M173" i="80"/>
  <c r="L173" i="80"/>
  <c r="I32" i="90"/>
  <c r="K173" i="80"/>
  <c r="J173" i="80"/>
  <c r="H32" i="90" s="1"/>
  <c r="I173" i="80"/>
  <c r="H173" i="80"/>
  <c r="G32" i="90" s="1"/>
  <c r="G173" i="80"/>
  <c r="F173" i="80"/>
  <c r="F32" i="90" s="1"/>
  <c r="E173" i="80"/>
  <c r="D173" i="80"/>
  <c r="E32" i="90"/>
  <c r="B167" i="80"/>
  <c r="A167" i="80"/>
  <c r="M164" i="80"/>
  <c r="L164" i="80"/>
  <c r="I31" i="90"/>
  <c r="K164" i="80"/>
  <c r="J164" i="80"/>
  <c r="H31" i="90" s="1"/>
  <c r="I164" i="80"/>
  <c r="H164" i="80"/>
  <c r="G31" i="90"/>
  <c r="G164" i="80"/>
  <c r="F31" i="90"/>
  <c r="F164" i="80"/>
  <c r="E164" i="80"/>
  <c r="D164" i="80"/>
  <c r="B158" i="80"/>
  <c r="A158" i="80"/>
  <c r="M155" i="80"/>
  <c r="L155" i="80"/>
  <c r="I30" i="90" s="1"/>
  <c r="K155" i="80"/>
  <c r="J155" i="80"/>
  <c r="H30" i="90" s="1"/>
  <c r="I155" i="80"/>
  <c r="H155" i="80"/>
  <c r="G30" i="90" s="1"/>
  <c r="G155" i="80"/>
  <c r="F155" i="80"/>
  <c r="F30" i="90" s="1"/>
  <c r="E155" i="80"/>
  <c r="D155" i="80"/>
  <c r="E30" i="90" s="1"/>
  <c r="K30" i="90" s="1"/>
  <c r="M28" i="95" s="1"/>
  <c r="B149" i="80"/>
  <c r="A149" i="80"/>
  <c r="M146" i="80"/>
  <c r="L146" i="80"/>
  <c r="I29" i="90" s="1"/>
  <c r="K146" i="80"/>
  <c r="J146" i="80"/>
  <c r="H29" i="90" s="1"/>
  <c r="I146" i="80"/>
  <c r="G29" i="90" s="1"/>
  <c r="H146" i="80"/>
  <c r="G146" i="80"/>
  <c r="F146" i="80"/>
  <c r="F29" i="90" s="1"/>
  <c r="E146" i="80"/>
  <c r="D146" i="80"/>
  <c r="E29" i="90" s="1"/>
  <c r="K29" i="90" s="1"/>
  <c r="M27" i="95" s="1"/>
  <c r="B140" i="80"/>
  <c r="A140" i="80"/>
  <c r="M137" i="80"/>
  <c r="L137" i="80"/>
  <c r="I28" i="90" s="1"/>
  <c r="K137" i="80"/>
  <c r="J137" i="80"/>
  <c r="H28" i="90" s="1"/>
  <c r="I137" i="80"/>
  <c r="G28" i="90" s="1"/>
  <c r="H137" i="80"/>
  <c r="G137" i="80"/>
  <c r="F137" i="80"/>
  <c r="F28" i="90" s="1"/>
  <c r="E137" i="80"/>
  <c r="D137" i="80"/>
  <c r="E28" i="90" s="1"/>
  <c r="B131" i="80"/>
  <c r="A131" i="80"/>
  <c r="M128" i="80"/>
  <c r="L128" i="80"/>
  <c r="I27" i="90" s="1"/>
  <c r="K128" i="80"/>
  <c r="J128" i="80"/>
  <c r="H27" i="90" s="1"/>
  <c r="I128" i="80"/>
  <c r="H128" i="80"/>
  <c r="G27" i="90" s="1"/>
  <c r="G128" i="80"/>
  <c r="F128" i="80"/>
  <c r="F27" i="90" s="1"/>
  <c r="E128" i="80"/>
  <c r="D128" i="80"/>
  <c r="E27" i="90" s="1"/>
  <c r="B122" i="80"/>
  <c r="A122" i="80"/>
  <c r="M119" i="80"/>
  <c r="L119" i="80"/>
  <c r="I26" i="90"/>
  <c r="K119" i="80"/>
  <c r="H26" i="90" s="1"/>
  <c r="J119" i="80"/>
  <c r="I119" i="80"/>
  <c r="H119" i="80"/>
  <c r="G26" i="90" s="1"/>
  <c r="G119" i="80"/>
  <c r="F26" i="90" s="1"/>
  <c r="F119" i="80"/>
  <c r="E119" i="80"/>
  <c r="D119" i="80"/>
  <c r="E26" i="90" s="1"/>
  <c r="B113" i="80"/>
  <c r="A113" i="80"/>
  <c r="M110" i="80"/>
  <c r="L110" i="80"/>
  <c r="I25" i="90"/>
  <c r="K110" i="80"/>
  <c r="H25" i="90" s="1"/>
  <c r="J110" i="80"/>
  <c r="I110" i="80"/>
  <c r="H110" i="80"/>
  <c r="G25" i="90" s="1"/>
  <c r="G110" i="80"/>
  <c r="F25" i="90" s="1"/>
  <c r="F110" i="80"/>
  <c r="E110" i="80"/>
  <c r="D110" i="80"/>
  <c r="E25" i="90"/>
  <c r="B104" i="80"/>
  <c r="A104" i="80"/>
  <c r="M101" i="80"/>
  <c r="L101" i="80"/>
  <c r="I24" i="90"/>
  <c r="K101" i="80"/>
  <c r="J101" i="80"/>
  <c r="H24" i="90" s="1"/>
  <c r="I101" i="80"/>
  <c r="H101" i="80"/>
  <c r="G24" i="90"/>
  <c r="G101" i="80"/>
  <c r="F101" i="80"/>
  <c r="F24" i="90" s="1"/>
  <c r="E101" i="80"/>
  <c r="D101" i="80"/>
  <c r="E24" i="90"/>
  <c r="K24" i="90" s="1"/>
  <c r="M22" i="95" s="1"/>
  <c r="B95" i="80"/>
  <c r="A95" i="80"/>
  <c r="M92" i="80"/>
  <c r="L92" i="80"/>
  <c r="I23" i="90"/>
  <c r="K92" i="80"/>
  <c r="J92" i="80"/>
  <c r="H23" i="90" s="1"/>
  <c r="I92" i="80"/>
  <c r="H92" i="80"/>
  <c r="G23" i="90"/>
  <c r="G92" i="80"/>
  <c r="F92" i="80"/>
  <c r="F23" i="90" s="1"/>
  <c r="E92" i="80"/>
  <c r="D92" i="80"/>
  <c r="E23" i="90" s="1"/>
  <c r="B86" i="80"/>
  <c r="A86" i="80"/>
  <c r="M83" i="80"/>
  <c r="L83" i="80"/>
  <c r="I22" i="90"/>
  <c r="K83" i="80"/>
  <c r="J83" i="80"/>
  <c r="H22" i="90" s="1"/>
  <c r="I83" i="80"/>
  <c r="H83" i="80"/>
  <c r="G22" i="90" s="1"/>
  <c r="G83" i="80"/>
  <c r="F83" i="80"/>
  <c r="F22" i="90" s="1"/>
  <c r="E83" i="80"/>
  <c r="D83" i="80"/>
  <c r="E22" i="90"/>
  <c r="B77" i="80"/>
  <c r="A77" i="80"/>
  <c r="M74" i="80"/>
  <c r="L74" i="80"/>
  <c r="I21" i="90"/>
  <c r="K74" i="80"/>
  <c r="J74" i="80"/>
  <c r="H21" i="90" s="1"/>
  <c r="I74" i="80"/>
  <c r="H74" i="80"/>
  <c r="G21" i="90"/>
  <c r="G74" i="80"/>
  <c r="F21" i="90" s="1"/>
  <c r="K21" i="90" s="1"/>
  <c r="M19" i="95" s="1"/>
  <c r="F74" i="80"/>
  <c r="E74" i="80"/>
  <c r="D74" i="80"/>
  <c r="E21" i="90"/>
  <c r="B68" i="80"/>
  <c r="A68" i="80"/>
  <c r="M65" i="80"/>
  <c r="L65" i="80"/>
  <c r="I20" i="90"/>
  <c r="K65" i="80"/>
  <c r="J65" i="80"/>
  <c r="H20" i="90" s="1"/>
  <c r="I65" i="80"/>
  <c r="H65" i="80"/>
  <c r="G20" i="90"/>
  <c r="G65" i="80"/>
  <c r="F65" i="80"/>
  <c r="F20" i="90" s="1"/>
  <c r="E65" i="80"/>
  <c r="D65" i="80"/>
  <c r="E20" i="90"/>
  <c r="K20" i="90" s="1"/>
  <c r="M18" i="95" s="1"/>
  <c r="B59" i="80"/>
  <c r="A59" i="80"/>
  <c r="M56" i="80"/>
  <c r="L56" i="80"/>
  <c r="I19" i="90"/>
  <c r="K56" i="80"/>
  <c r="J56" i="80"/>
  <c r="I56" i="80"/>
  <c r="H56" i="80"/>
  <c r="G19" i="90" s="1"/>
  <c r="G56" i="80"/>
  <c r="F56" i="80"/>
  <c r="E56" i="80"/>
  <c r="D56" i="80"/>
  <c r="E19" i="90"/>
  <c r="B50" i="80"/>
  <c r="A50" i="80"/>
  <c r="M47" i="80"/>
  <c r="I15" i="90" s="1"/>
  <c r="L47" i="80"/>
  <c r="K47" i="80"/>
  <c r="H15" i="90" s="1"/>
  <c r="J47" i="80"/>
  <c r="I47" i="80"/>
  <c r="G15" i="90" s="1"/>
  <c r="H47" i="80"/>
  <c r="G47" i="80"/>
  <c r="F15" i="90" s="1"/>
  <c r="F47" i="80"/>
  <c r="E47" i="80"/>
  <c r="E15" i="90" s="1"/>
  <c r="D47" i="80"/>
  <c r="B40" i="80"/>
  <c r="A40" i="80"/>
  <c r="M37" i="80"/>
  <c r="I14" i="90"/>
  <c r="L37" i="80"/>
  <c r="K37" i="80"/>
  <c r="J37" i="80"/>
  <c r="H14" i="90" s="1"/>
  <c r="I37" i="80"/>
  <c r="G14" i="90"/>
  <c r="H37" i="80"/>
  <c r="G37" i="80"/>
  <c r="F14" i="90"/>
  <c r="F37" i="80"/>
  <c r="E37" i="80"/>
  <c r="E14" i="90"/>
  <c r="D37" i="80"/>
  <c r="B30" i="80"/>
  <c r="A30" i="80"/>
  <c r="M27" i="80"/>
  <c r="I13" i="90" s="1"/>
  <c r="L27" i="80"/>
  <c r="K27" i="80"/>
  <c r="J27" i="80"/>
  <c r="H13" i="90" s="1"/>
  <c r="K13" i="90" s="1"/>
  <c r="M11" i="95" s="1"/>
  <c r="I27" i="80"/>
  <c r="G13" i="90" s="1"/>
  <c r="H27" i="80"/>
  <c r="G27" i="80"/>
  <c r="F27" i="80"/>
  <c r="F13" i="90" s="1"/>
  <c r="E27" i="80"/>
  <c r="E13" i="90"/>
  <c r="D27" i="80"/>
  <c r="B20" i="80"/>
  <c r="A20" i="80"/>
  <c r="M17" i="80"/>
  <c r="L17" i="80"/>
  <c r="K17" i="80"/>
  <c r="J17" i="80"/>
  <c r="H12" i="90"/>
  <c r="I17" i="80"/>
  <c r="G12" i="90" s="1"/>
  <c r="H17" i="80"/>
  <c r="G17" i="80"/>
  <c r="F17" i="80"/>
  <c r="F12" i="90" s="1"/>
  <c r="E17" i="80"/>
  <c r="D17" i="80"/>
  <c r="B9" i="80"/>
  <c r="A9" i="80"/>
  <c r="L5" i="80"/>
  <c r="J5" i="80"/>
  <c r="H5" i="80"/>
  <c r="F5" i="80"/>
  <c r="D5" i="80"/>
  <c r="M227" i="79"/>
  <c r="L227" i="79"/>
  <c r="I38" i="89"/>
  <c r="K227" i="79"/>
  <c r="H38" i="89" s="1"/>
  <c r="J227" i="79"/>
  <c r="I227" i="79"/>
  <c r="H227" i="79"/>
  <c r="G38" i="89"/>
  <c r="G227" i="79"/>
  <c r="F38" i="89" s="1"/>
  <c r="F227" i="79"/>
  <c r="E227" i="79"/>
  <c r="D227" i="79"/>
  <c r="E38" i="89"/>
  <c r="B221" i="79"/>
  <c r="A221" i="79"/>
  <c r="M218" i="79"/>
  <c r="L218" i="79"/>
  <c r="I37" i="89" s="1"/>
  <c r="K218" i="79"/>
  <c r="J218" i="79"/>
  <c r="I218" i="79"/>
  <c r="H218" i="79"/>
  <c r="G37" i="89" s="1"/>
  <c r="G218" i="79"/>
  <c r="F218" i="79"/>
  <c r="F37" i="89" s="1"/>
  <c r="E218" i="79"/>
  <c r="D218" i="79"/>
  <c r="E37" i="89" s="1"/>
  <c r="B212" i="79"/>
  <c r="A212" i="79"/>
  <c r="M209" i="79"/>
  <c r="L209" i="79"/>
  <c r="I36" i="89" s="1"/>
  <c r="K209" i="79"/>
  <c r="J209" i="79"/>
  <c r="H36" i="89" s="1"/>
  <c r="I209" i="79"/>
  <c r="H209" i="79"/>
  <c r="G36" i="89" s="1"/>
  <c r="G209" i="79"/>
  <c r="F209" i="79"/>
  <c r="F36" i="89" s="1"/>
  <c r="E209" i="79"/>
  <c r="D209" i="79"/>
  <c r="E36" i="89" s="1"/>
  <c r="B203" i="79"/>
  <c r="A203" i="79"/>
  <c r="M200" i="79"/>
  <c r="I35" i="89" s="1"/>
  <c r="L200" i="79"/>
  <c r="K200" i="79"/>
  <c r="J200" i="79"/>
  <c r="H35" i="89"/>
  <c r="I200" i="79"/>
  <c r="H200" i="79"/>
  <c r="G35" i="89" s="1"/>
  <c r="G200" i="79"/>
  <c r="F200" i="79"/>
  <c r="F35" i="89" s="1"/>
  <c r="E200" i="79"/>
  <c r="D200" i="79"/>
  <c r="E35" i="89" s="1"/>
  <c r="B194" i="79"/>
  <c r="A194" i="79"/>
  <c r="M191" i="79"/>
  <c r="L191" i="79"/>
  <c r="I34" i="89" s="1"/>
  <c r="K191" i="79"/>
  <c r="J191" i="79"/>
  <c r="H34" i="89"/>
  <c r="I191" i="79"/>
  <c r="G34" i="89" s="1"/>
  <c r="H191" i="79"/>
  <c r="G191" i="79"/>
  <c r="F191" i="79"/>
  <c r="F34" i="89" s="1"/>
  <c r="E191" i="79"/>
  <c r="D191" i="79"/>
  <c r="E34" i="89" s="1"/>
  <c r="B185" i="79"/>
  <c r="A185" i="79"/>
  <c r="M182" i="79"/>
  <c r="L182" i="79"/>
  <c r="K182" i="79"/>
  <c r="J182" i="79"/>
  <c r="H33" i="89" s="1"/>
  <c r="I182" i="79"/>
  <c r="H182" i="79"/>
  <c r="G33" i="89" s="1"/>
  <c r="G182" i="79"/>
  <c r="F182" i="79"/>
  <c r="F33" i="89" s="1"/>
  <c r="E182" i="79"/>
  <c r="D182" i="79"/>
  <c r="B176" i="79"/>
  <c r="A176" i="79"/>
  <c r="M173" i="79"/>
  <c r="L173" i="79"/>
  <c r="I32" i="89" s="1"/>
  <c r="K173" i="79"/>
  <c r="J173" i="79"/>
  <c r="H32" i="89" s="1"/>
  <c r="I173" i="79"/>
  <c r="H173" i="79"/>
  <c r="G32" i="89" s="1"/>
  <c r="G173" i="79"/>
  <c r="F173" i="79"/>
  <c r="F32" i="89" s="1"/>
  <c r="E173" i="79"/>
  <c r="D173" i="79"/>
  <c r="E32" i="89" s="1"/>
  <c r="B167" i="79"/>
  <c r="A167" i="79"/>
  <c r="M164" i="79"/>
  <c r="L164" i="79"/>
  <c r="I31" i="89"/>
  <c r="K164" i="79"/>
  <c r="J164" i="79"/>
  <c r="H31" i="89" s="1"/>
  <c r="I164" i="79"/>
  <c r="H164" i="79"/>
  <c r="G31" i="89"/>
  <c r="G164" i="79"/>
  <c r="F31" i="89" s="1"/>
  <c r="F164" i="79"/>
  <c r="E164" i="79"/>
  <c r="D164" i="79"/>
  <c r="E31" i="89"/>
  <c r="B158" i="79"/>
  <c r="A158" i="79"/>
  <c r="M155" i="79"/>
  <c r="L155" i="79"/>
  <c r="I30" i="89" s="1"/>
  <c r="K155" i="79"/>
  <c r="J155" i="79"/>
  <c r="H30" i="89" s="1"/>
  <c r="I155" i="79"/>
  <c r="H155" i="79"/>
  <c r="G30" i="89" s="1"/>
  <c r="G155" i="79"/>
  <c r="F155" i="79"/>
  <c r="F30" i="89" s="1"/>
  <c r="E155" i="79"/>
  <c r="D155" i="79"/>
  <c r="E30" i="89" s="1"/>
  <c r="B149" i="79"/>
  <c r="A149" i="79"/>
  <c r="M146" i="79"/>
  <c r="L146" i="79"/>
  <c r="I29" i="89" s="1"/>
  <c r="K146" i="79"/>
  <c r="J146" i="79"/>
  <c r="H29" i="89" s="1"/>
  <c r="I146" i="79"/>
  <c r="G29" i="89"/>
  <c r="H146" i="79"/>
  <c r="G146" i="79"/>
  <c r="F146" i="79"/>
  <c r="F29" i="89" s="1"/>
  <c r="E146" i="79"/>
  <c r="D146" i="79"/>
  <c r="E29" i="89" s="1"/>
  <c r="B140" i="79"/>
  <c r="A140" i="79"/>
  <c r="M137" i="79"/>
  <c r="I28" i="89" s="1"/>
  <c r="L137" i="79"/>
  <c r="K137" i="79"/>
  <c r="J137" i="79"/>
  <c r="H28" i="89"/>
  <c r="I137" i="79"/>
  <c r="H137" i="79"/>
  <c r="G28" i="89" s="1"/>
  <c r="G137" i="79"/>
  <c r="F137" i="79"/>
  <c r="F28" i="89"/>
  <c r="E137" i="79"/>
  <c r="E28" i="89" s="1"/>
  <c r="D137" i="79"/>
  <c r="B131" i="79"/>
  <c r="A131" i="79"/>
  <c r="M128" i="79"/>
  <c r="L128" i="79"/>
  <c r="K128" i="79"/>
  <c r="J128" i="79"/>
  <c r="H27" i="89" s="1"/>
  <c r="I128" i="79"/>
  <c r="G27" i="89" s="1"/>
  <c r="H128" i="79"/>
  <c r="G128" i="79"/>
  <c r="F128" i="79"/>
  <c r="F27" i="89"/>
  <c r="E128" i="79"/>
  <c r="E27" i="89" s="1"/>
  <c r="D128" i="79"/>
  <c r="B122" i="79"/>
  <c r="A122" i="79"/>
  <c r="M119" i="79"/>
  <c r="L119" i="79"/>
  <c r="I26" i="89" s="1"/>
  <c r="K119" i="79"/>
  <c r="J119" i="79"/>
  <c r="H26" i="89" s="1"/>
  <c r="I119" i="79"/>
  <c r="H119" i="79"/>
  <c r="G26" i="89" s="1"/>
  <c r="G119" i="79"/>
  <c r="F119" i="79"/>
  <c r="F26" i="89" s="1"/>
  <c r="E119" i="79"/>
  <c r="D119" i="79"/>
  <c r="E26" i="89" s="1"/>
  <c r="B113" i="79"/>
  <c r="A113" i="79"/>
  <c r="M110" i="79"/>
  <c r="L110" i="79"/>
  <c r="I25" i="89" s="1"/>
  <c r="K110" i="79"/>
  <c r="J110" i="79"/>
  <c r="H25" i="89" s="1"/>
  <c r="I110" i="79"/>
  <c r="H110" i="79"/>
  <c r="G25" i="89" s="1"/>
  <c r="G110" i="79"/>
  <c r="F110" i="79"/>
  <c r="F25" i="89" s="1"/>
  <c r="E110" i="79"/>
  <c r="E25" i="89" s="1"/>
  <c r="D110" i="79"/>
  <c r="B104" i="79"/>
  <c r="A104" i="79"/>
  <c r="M101" i="79"/>
  <c r="L101" i="79"/>
  <c r="I24" i="89" s="1"/>
  <c r="K101" i="79"/>
  <c r="J101" i="79"/>
  <c r="H24" i="89" s="1"/>
  <c r="I101" i="79"/>
  <c r="H101" i="79"/>
  <c r="G24" i="89" s="1"/>
  <c r="G24" i="92" s="1"/>
  <c r="G101" i="79"/>
  <c r="F101" i="79"/>
  <c r="F24" i="89"/>
  <c r="E101" i="79"/>
  <c r="D101" i="79"/>
  <c r="E24" i="89" s="1"/>
  <c r="B95" i="79"/>
  <c r="A95" i="79"/>
  <c r="M92" i="79"/>
  <c r="I23" i="89" s="1"/>
  <c r="L92" i="79"/>
  <c r="K92" i="79"/>
  <c r="H23" i="89"/>
  <c r="J92" i="79"/>
  <c r="I92" i="79"/>
  <c r="G23" i="89" s="1"/>
  <c r="H92" i="79"/>
  <c r="G92" i="79"/>
  <c r="F92" i="79"/>
  <c r="F23" i="89" s="1"/>
  <c r="E92" i="79"/>
  <c r="D92" i="79"/>
  <c r="E23" i="89" s="1"/>
  <c r="B86" i="79"/>
  <c r="A86" i="79"/>
  <c r="M83" i="79"/>
  <c r="L83" i="79"/>
  <c r="I22" i="89" s="1"/>
  <c r="K83" i="79"/>
  <c r="J83" i="79"/>
  <c r="H22" i="89" s="1"/>
  <c r="I83" i="79"/>
  <c r="G22" i="89"/>
  <c r="H83" i="79"/>
  <c r="G83" i="79"/>
  <c r="F83" i="79"/>
  <c r="F22" i="89" s="1"/>
  <c r="E83" i="79"/>
  <c r="D83" i="79"/>
  <c r="E22" i="89" s="1"/>
  <c r="B77" i="79"/>
  <c r="A77" i="79"/>
  <c r="M74" i="79"/>
  <c r="L74" i="79"/>
  <c r="I21" i="89"/>
  <c r="K74" i="79"/>
  <c r="J74" i="79"/>
  <c r="H21" i="89"/>
  <c r="I74" i="79"/>
  <c r="H74" i="79"/>
  <c r="G21" i="89"/>
  <c r="G74" i="79"/>
  <c r="F74" i="79"/>
  <c r="F21" i="89" s="1"/>
  <c r="E74" i="79"/>
  <c r="D74" i="79"/>
  <c r="E21" i="89"/>
  <c r="B68" i="79"/>
  <c r="A68" i="79"/>
  <c r="M65" i="79"/>
  <c r="L65" i="79"/>
  <c r="I20" i="89" s="1"/>
  <c r="K65" i="79"/>
  <c r="H20" i="89" s="1"/>
  <c r="J65" i="79"/>
  <c r="I65" i="79"/>
  <c r="H65" i="79"/>
  <c r="G20" i="89" s="1"/>
  <c r="G65" i="79"/>
  <c r="F65" i="79"/>
  <c r="F20" i="89"/>
  <c r="E65" i="79"/>
  <c r="D65" i="79"/>
  <c r="E20" i="89"/>
  <c r="B59" i="79"/>
  <c r="A59" i="79"/>
  <c r="M56" i="79"/>
  <c r="L56" i="79"/>
  <c r="I19" i="89" s="1"/>
  <c r="K56" i="79"/>
  <c r="J56" i="79"/>
  <c r="I56" i="79"/>
  <c r="H56" i="79"/>
  <c r="G19" i="89" s="1"/>
  <c r="G56" i="79"/>
  <c r="F19" i="89" s="1"/>
  <c r="F56" i="79"/>
  <c r="E56" i="79"/>
  <c r="D56" i="79"/>
  <c r="E19" i="89"/>
  <c r="B50" i="79"/>
  <c r="A50" i="79"/>
  <c r="M47" i="79"/>
  <c r="I15" i="89" s="1"/>
  <c r="L47" i="79"/>
  <c r="K47" i="79"/>
  <c r="H15" i="89"/>
  <c r="J47" i="79"/>
  <c r="I47" i="79"/>
  <c r="G15" i="89" s="1"/>
  <c r="H47" i="79"/>
  <c r="G47" i="79"/>
  <c r="F15" i="89"/>
  <c r="F47" i="79"/>
  <c r="E47" i="79"/>
  <c r="E15" i="89" s="1"/>
  <c r="D47" i="79"/>
  <c r="B40" i="79"/>
  <c r="A40" i="79"/>
  <c r="M37" i="79"/>
  <c r="I14" i="89" s="1"/>
  <c r="L37" i="79"/>
  <c r="K37" i="79"/>
  <c r="J37" i="79"/>
  <c r="H14" i="89"/>
  <c r="I37" i="79"/>
  <c r="G14" i="89"/>
  <c r="H37" i="79"/>
  <c r="G37" i="79"/>
  <c r="F37" i="79"/>
  <c r="F14" i="89" s="1"/>
  <c r="E37" i="79"/>
  <c r="D37" i="79"/>
  <c r="E14" i="89" s="1"/>
  <c r="B30" i="79"/>
  <c r="A30" i="79"/>
  <c r="M27" i="79"/>
  <c r="I13" i="89" s="1"/>
  <c r="L27" i="79"/>
  <c r="K27" i="79"/>
  <c r="H13" i="89" s="1"/>
  <c r="J27" i="79"/>
  <c r="I27" i="79"/>
  <c r="G13" i="89" s="1"/>
  <c r="G13" i="92" s="1"/>
  <c r="H27" i="79"/>
  <c r="G27" i="79"/>
  <c r="F27" i="79"/>
  <c r="E27" i="79"/>
  <c r="E13" i="89" s="1"/>
  <c r="D27" i="79"/>
  <c r="B20" i="79"/>
  <c r="A20" i="79"/>
  <c r="M17" i="79"/>
  <c r="I12" i="89" s="1"/>
  <c r="L17" i="79"/>
  <c r="K17" i="79"/>
  <c r="H12" i="89" s="1"/>
  <c r="J17" i="79"/>
  <c r="I17" i="79"/>
  <c r="G12" i="89" s="1"/>
  <c r="H17" i="79"/>
  <c r="G17" i="79"/>
  <c r="F12" i="89" s="1"/>
  <c r="F17" i="79"/>
  <c r="E17" i="79"/>
  <c r="E12" i="89" s="1"/>
  <c r="D17" i="79"/>
  <c r="B9" i="79"/>
  <c r="A9" i="79"/>
  <c r="L5" i="79"/>
  <c r="J5" i="79"/>
  <c r="H5" i="79"/>
  <c r="F5" i="79"/>
  <c r="D5" i="79"/>
  <c r="M227" i="78"/>
  <c r="L227" i="78"/>
  <c r="K227" i="78"/>
  <c r="J227" i="78"/>
  <c r="I227" i="78"/>
  <c r="H227" i="78"/>
  <c r="G227" i="78"/>
  <c r="F227" i="78"/>
  <c r="E227" i="78"/>
  <c r="D227" i="78"/>
  <c r="E38" i="87" s="1"/>
  <c r="B221" i="78"/>
  <c r="A221" i="78"/>
  <c r="M218" i="78"/>
  <c r="L218" i="78"/>
  <c r="I37" i="87" s="1"/>
  <c r="K218" i="78"/>
  <c r="J218" i="78"/>
  <c r="H37" i="87" s="1"/>
  <c r="I218" i="78"/>
  <c r="H218" i="78"/>
  <c r="G37" i="87" s="1"/>
  <c r="G218" i="78"/>
  <c r="F218" i="78"/>
  <c r="E218" i="78"/>
  <c r="D218" i="78"/>
  <c r="E37" i="87"/>
  <c r="B212" i="78"/>
  <c r="A212" i="78"/>
  <c r="M209" i="78"/>
  <c r="L209" i="78"/>
  <c r="I36" i="87" s="1"/>
  <c r="K209" i="78"/>
  <c r="J209" i="78"/>
  <c r="H36" i="87" s="1"/>
  <c r="I209" i="78"/>
  <c r="H209" i="78"/>
  <c r="G36" i="87" s="1"/>
  <c r="G209" i="78"/>
  <c r="F209" i="78"/>
  <c r="F36" i="87" s="1"/>
  <c r="E209" i="78"/>
  <c r="D209" i="78"/>
  <c r="E36" i="87" s="1"/>
  <c r="B203" i="78"/>
  <c r="A203" i="78"/>
  <c r="M200" i="78"/>
  <c r="L200" i="78"/>
  <c r="I35" i="87" s="1"/>
  <c r="K200" i="78"/>
  <c r="J200" i="78"/>
  <c r="H35" i="87" s="1"/>
  <c r="I200" i="78"/>
  <c r="H200" i="78"/>
  <c r="G200" i="78"/>
  <c r="F200" i="78"/>
  <c r="F35" i="87"/>
  <c r="E200" i="78"/>
  <c r="D200" i="78"/>
  <c r="B194" i="78"/>
  <c r="A194" i="78"/>
  <c r="M191" i="78"/>
  <c r="L191" i="78"/>
  <c r="I34" i="87" s="1"/>
  <c r="K191" i="78"/>
  <c r="J191" i="78"/>
  <c r="H34" i="87" s="1"/>
  <c r="I191" i="78"/>
  <c r="G34" i="87"/>
  <c r="H191" i="78"/>
  <c r="G191" i="78"/>
  <c r="F191" i="78"/>
  <c r="F34" i="87" s="1"/>
  <c r="E191" i="78"/>
  <c r="E34" i="87"/>
  <c r="D191" i="78"/>
  <c r="B185" i="78"/>
  <c r="A185" i="78"/>
  <c r="M182" i="78"/>
  <c r="L182" i="78"/>
  <c r="I33" i="87"/>
  <c r="K182" i="78"/>
  <c r="J182" i="78"/>
  <c r="H33" i="87" s="1"/>
  <c r="I182" i="78"/>
  <c r="H182" i="78"/>
  <c r="G182" i="78"/>
  <c r="F182" i="78"/>
  <c r="E182" i="78"/>
  <c r="D182" i="78"/>
  <c r="B176" i="78"/>
  <c r="A176" i="78"/>
  <c r="M173" i="78"/>
  <c r="L173" i="78"/>
  <c r="I32" i="87" s="1"/>
  <c r="K173" i="78"/>
  <c r="J173" i="78"/>
  <c r="H32" i="87" s="1"/>
  <c r="I173" i="78"/>
  <c r="H173" i="78"/>
  <c r="G173" i="78"/>
  <c r="F173" i="78"/>
  <c r="E173" i="78"/>
  <c r="D173" i="78"/>
  <c r="B167" i="78"/>
  <c r="A167" i="78"/>
  <c r="M164" i="78"/>
  <c r="L164" i="78"/>
  <c r="I31" i="87" s="1"/>
  <c r="K164" i="78"/>
  <c r="J164" i="78"/>
  <c r="H31" i="87" s="1"/>
  <c r="I164" i="78"/>
  <c r="H164" i="78"/>
  <c r="G31" i="87" s="1"/>
  <c r="G164" i="78"/>
  <c r="F164" i="78"/>
  <c r="F31" i="87" s="1"/>
  <c r="E164" i="78"/>
  <c r="E31" i="87"/>
  <c r="D164" i="78"/>
  <c r="B158" i="78"/>
  <c r="A158" i="78"/>
  <c r="M155" i="78"/>
  <c r="L155" i="78"/>
  <c r="I30" i="87"/>
  <c r="K155" i="78"/>
  <c r="J155" i="78"/>
  <c r="I155" i="78"/>
  <c r="G30" i="87" s="1"/>
  <c r="H155" i="78"/>
  <c r="G155" i="78"/>
  <c r="F155" i="78"/>
  <c r="F30" i="87"/>
  <c r="E155" i="78"/>
  <c r="D155" i="78"/>
  <c r="B149" i="78"/>
  <c r="A149" i="78"/>
  <c r="M146" i="78"/>
  <c r="L146" i="78"/>
  <c r="I29" i="87"/>
  <c r="K146" i="78"/>
  <c r="J146" i="78"/>
  <c r="I146" i="78"/>
  <c r="H146" i="78"/>
  <c r="G29" i="87"/>
  <c r="G146" i="78"/>
  <c r="F29" i="87" s="1"/>
  <c r="F146" i="78"/>
  <c r="E146" i="78"/>
  <c r="D146" i="78"/>
  <c r="B140" i="78"/>
  <c r="A140" i="78"/>
  <c r="M137" i="78"/>
  <c r="L137" i="78"/>
  <c r="I28" i="87" s="1"/>
  <c r="K137" i="78"/>
  <c r="J137" i="78"/>
  <c r="H28" i="87"/>
  <c r="I137" i="78"/>
  <c r="H137" i="78"/>
  <c r="G137" i="78"/>
  <c r="F137" i="78"/>
  <c r="F28" i="87"/>
  <c r="E137" i="78"/>
  <c r="E28" i="87" s="1"/>
  <c r="D137" i="78"/>
  <c r="B131" i="78"/>
  <c r="A131" i="78"/>
  <c r="M128" i="78"/>
  <c r="L128" i="78"/>
  <c r="K128" i="78"/>
  <c r="J128" i="78"/>
  <c r="H27" i="87" s="1"/>
  <c r="I128" i="78"/>
  <c r="H128" i="78"/>
  <c r="G128" i="78"/>
  <c r="F128" i="78"/>
  <c r="E128" i="78"/>
  <c r="D128" i="78"/>
  <c r="E27" i="87" s="1"/>
  <c r="B122" i="78"/>
  <c r="A122" i="78"/>
  <c r="M119" i="78"/>
  <c r="L119" i="78"/>
  <c r="K119" i="78"/>
  <c r="J119" i="78"/>
  <c r="H26" i="87"/>
  <c r="I119" i="78"/>
  <c r="H119" i="78"/>
  <c r="G26" i="87"/>
  <c r="G119" i="78"/>
  <c r="F119" i="78"/>
  <c r="E119" i="78"/>
  <c r="D119" i="78"/>
  <c r="B113" i="78"/>
  <c r="A113" i="78"/>
  <c r="M110" i="78"/>
  <c r="L110" i="78"/>
  <c r="I25" i="87"/>
  <c r="K110" i="78"/>
  <c r="J110" i="78"/>
  <c r="I110" i="78"/>
  <c r="H110" i="78"/>
  <c r="G25" i="87" s="1"/>
  <c r="G110" i="78"/>
  <c r="F25" i="87" s="1"/>
  <c r="F110" i="78"/>
  <c r="E110" i="78"/>
  <c r="D110" i="78"/>
  <c r="B104" i="78"/>
  <c r="A104" i="78"/>
  <c r="M101" i="78"/>
  <c r="L101" i="78"/>
  <c r="I24" i="87"/>
  <c r="K101" i="78"/>
  <c r="J101" i="78"/>
  <c r="H24" i="87" s="1"/>
  <c r="I101" i="78"/>
  <c r="H101" i="78"/>
  <c r="G24" i="87"/>
  <c r="G101" i="78"/>
  <c r="F101" i="78"/>
  <c r="F24" i="87" s="1"/>
  <c r="E101" i="78"/>
  <c r="D101" i="78"/>
  <c r="B95" i="78"/>
  <c r="A95" i="78"/>
  <c r="M92" i="78"/>
  <c r="L92" i="78"/>
  <c r="I23" i="87" s="1"/>
  <c r="K92" i="78"/>
  <c r="J92" i="78"/>
  <c r="H23" i="87"/>
  <c r="I92" i="78"/>
  <c r="H92" i="78"/>
  <c r="G92" i="78"/>
  <c r="F92" i="78"/>
  <c r="F23" i="87"/>
  <c r="E92" i="78"/>
  <c r="D92" i="78"/>
  <c r="E23" i="87"/>
  <c r="B86" i="78"/>
  <c r="A86" i="78"/>
  <c r="M83" i="78"/>
  <c r="L83" i="78"/>
  <c r="I22" i="87" s="1"/>
  <c r="K83" i="78"/>
  <c r="J83" i="78"/>
  <c r="H22" i="87" s="1"/>
  <c r="I83" i="78"/>
  <c r="H83" i="78"/>
  <c r="G83" i="78"/>
  <c r="F83" i="78"/>
  <c r="E83" i="78"/>
  <c r="D83" i="78"/>
  <c r="E22" i="87"/>
  <c r="B77" i="78"/>
  <c r="A77" i="78"/>
  <c r="M74" i="78"/>
  <c r="L74" i="78"/>
  <c r="K74" i="78"/>
  <c r="J74" i="78"/>
  <c r="I74" i="78"/>
  <c r="G21" i="87"/>
  <c r="H74" i="78"/>
  <c r="G74" i="78"/>
  <c r="F74" i="78"/>
  <c r="F21" i="87"/>
  <c r="E74" i="78"/>
  <c r="D74" i="78"/>
  <c r="B68" i="78"/>
  <c r="A68" i="78"/>
  <c r="M65" i="78"/>
  <c r="L65" i="78"/>
  <c r="I20" i="87" s="1"/>
  <c r="K65" i="78"/>
  <c r="J65" i="78"/>
  <c r="H20" i="87" s="1"/>
  <c r="I65" i="78"/>
  <c r="H65" i="78"/>
  <c r="G20" i="87" s="1"/>
  <c r="G65" i="78"/>
  <c r="F65" i="78"/>
  <c r="E65" i="78"/>
  <c r="D65" i="78"/>
  <c r="E20" i="87"/>
  <c r="B59" i="78"/>
  <c r="A59" i="78"/>
  <c r="M56" i="78"/>
  <c r="L56" i="78"/>
  <c r="I19" i="87"/>
  <c r="K56" i="78"/>
  <c r="J56" i="78"/>
  <c r="H19" i="87"/>
  <c r="I56" i="78"/>
  <c r="H56" i="78"/>
  <c r="G56" i="78"/>
  <c r="F56" i="78"/>
  <c r="F19" i="87" s="1"/>
  <c r="E56" i="78"/>
  <c r="E19" i="87" s="1"/>
  <c r="D56" i="78"/>
  <c r="B50" i="78"/>
  <c r="A50" i="78"/>
  <c r="M47" i="78"/>
  <c r="I15" i="87"/>
  <c r="L47" i="78"/>
  <c r="K47" i="78"/>
  <c r="J47" i="78"/>
  <c r="I47" i="78"/>
  <c r="H47" i="78"/>
  <c r="G47" i="78"/>
  <c r="F47" i="78"/>
  <c r="E47" i="78"/>
  <c r="E15" i="87"/>
  <c r="D47" i="78"/>
  <c r="B40" i="78"/>
  <c r="A40" i="78"/>
  <c r="M37" i="78"/>
  <c r="L37" i="78"/>
  <c r="I14" i="87" s="1"/>
  <c r="K37" i="78"/>
  <c r="H14" i="87"/>
  <c r="J37" i="78"/>
  <c r="I37" i="78"/>
  <c r="H37" i="78"/>
  <c r="G14" i="87" s="1"/>
  <c r="G37" i="78"/>
  <c r="F37" i="78"/>
  <c r="E37" i="78"/>
  <c r="D37" i="78"/>
  <c r="E14" i="87" s="1"/>
  <c r="B30" i="78"/>
  <c r="A30" i="78"/>
  <c r="M27" i="78"/>
  <c r="L27" i="78"/>
  <c r="I13" i="87" s="1"/>
  <c r="K27" i="78"/>
  <c r="J27" i="78"/>
  <c r="I27" i="78"/>
  <c r="G13" i="87" s="1"/>
  <c r="H27" i="78"/>
  <c r="G27" i="78"/>
  <c r="F27" i="78"/>
  <c r="E27" i="78"/>
  <c r="E13" i="87"/>
  <c r="D27" i="78"/>
  <c r="B20" i="78"/>
  <c r="A20" i="78"/>
  <c r="M17" i="78"/>
  <c r="I12" i="87" s="1"/>
  <c r="L17" i="78"/>
  <c r="K17" i="78"/>
  <c r="J17" i="78"/>
  <c r="H12" i="87" s="1"/>
  <c r="I17" i="78"/>
  <c r="H17" i="78"/>
  <c r="G17" i="78"/>
  <c r="F17" i="78"/>
  <c r="F12" i="87" s="1"/>
  <c r="E17" i="78"/>
  <c r="D17" i="78"/>
  <c r="B9" i="78"/>
  <c r="A9" i="78"/>
  <c r="L5" i="78"/>
  <c r="J5" i="78"/>
  <c r="H5" i="78"/>
  <c r="F5" i="78"/>
  <c r="D5" i="78"/>
  <c r="M227" i="77"/>
  <c r="L227" i="77"/>
  <c r="I38" i="86"/>
  <c r="K227" i="77"/>
  <c r="J227" i="77"/>
  <c r="H38" i="86" s="1"/>
  <c r="I227" i="77"/>
  <c r="H227" i="77"/>
  <c r="G227" i="77"/>
  <c r="F227" i="77"/>
  <c r="F38" i="86"/>
  <c r="E227" i="77"/>
  <c r="D227" i="77"/>
  <c r="E38" i="86"/>
  <c r="B221" i="77"/>
  <c r="A221" i="77"/>
  <c r="M218" i="77"/>
  <c r="I37" i="86" s="1"/>
  <c r="L218" i="77"/>
  <c r="K218" i="77"/>
  <c r="J218" i="77"/>
  <c r="H37" i="86" s="1"/>
  <c r="I218" i="77"/>
  <c r="G37" i="86" s="1"/>
  <c r="H218" i="77"/>
  <c r="G218" i="77"/>
  <c r="F218" i="77"/>
  <c r="F37" i="86" s="1"/>
  <c r="E218" i="77"/>
  <c r="E37" i="86" s="1"/>
  <c r="D218" i="77"/>
  <c r="B212" i="77"/>
  <c r="A212" i="77"/>
  <c r="M209" i="77"/>
  <c r="I36" i="86" s="1"/>
  <c r="L209" i="77"/>
  <c r="K209" i="77"/>
  <c r="J209" i="77"/>
  <c r="H36" i="86" s="1"/>
  <c r="I209" i="77"/>
  <c r="H209" i="77"/>
  <c r="G209" i="77"/>
  <c r="F209" i="77"/>
  <c r="F36" i="86" s="1"/>
  <c r="E209" i="77"/>
  <c r="E36" i="86" s="1"/>
  <c r="D209" i="77"/>
  <c r="B203" i="77"/>
  <c r="A203" i="77"/>
  <c r="M200" i="77"/>
  <c r="I35" i="86" s="1"/>
  <c r="L200" i="77"/>
  <c r="K200" i="77"/>
  <c r="J200" i="77"/>
  <c r="H35" i="86" s="1"/>
  <c r="I200" i="77"/>
  <c r="G35" i="86" s="1"/>
  <c r="H200" i="77"/>
  <c r="G200" i="77"/>
  <c r="F35" i="86"/>
  <c r="F200" i="77"/>
  <c r="E200" i="77"/>
  <c r="E35" i="86" s="1"/>
  <c r="D200" i="77"/>
  <c r="B194" i="77"/>
  <c r="A194" i="77"/>
  <c r="M191" i="77"/>
  <c r="L191" i="77"/>
  <c r="K191" i="77"/>
  <c r="J191" i="77"/>
  <c r="H34" i="86" s="1"/>
  <c r="I191" i="77"/>
  <c r="H191" i="77"/>
  <c r="G191" i="77"/>
  <c r="F191" i="77"/>
  <c r="F34" i="86"/>
  <c r="E191" i="77"/>
  <c r="D191" i="77"/>
  <c r="E34" i="86" s="1"/>
  <c r="B185" i="77"/>
  <c r="A185" i="77"/>
  <c r="M182" i="77"/>
  <c r="L182" i="77"/>
  <c r="I33" i="86" s="1"/>
  <c r="K182" i="77"/>
  <c r="J182" i="77"/>
  <c r="H33" i="86"/>
  <c r="I182" i="77"/>
  <c r="G33" i="86"/>
  <c r="H182" i="77"/>
  <c r="G182" i="77"/>
  <c r="F182" i="77"/>
  <c r="F33" i="86"/>
  <c r="E182" i="77"/>
  <c r="E33" i="86" s="1"/>
  <c r="K33" i="86" s="1"/>
  <c r="J31" i="95" s="1"/>
  <c r="D182" i="77"/>
  <c r="B176" i="77"/>
  <c r="A176" i="77"/>
  <c r="M173" i="77"/>
  <c r="L173" i="77"/>
  <c r="I32" i="86" s="1"/>
  <c r="K173" i="77"/>
  <c r="J173" i="77"/>
  <c r="H32" i="86"/>
  <c r="I173" i="77"/>
  <c r="H173" i="77"/>
  <c r="G32" i="86" s="1"/>
  <c r="G173" i="77"/>
  <c r="F173" i="77"/>
  <c r="F32" i="86"/>
  <c r="E173" i="77"/>
  <c r="E32" i="86"/>
  <c r="K32" i="86" s="1"/>
  <c r="J30" i="95" s="1"/>
  <c r="D173" i="77"/>
  <c r="B167" i="77"/>
  <c r="A167" i="77"/>
  <c r="M164" i="77"/>
  <c r="L164" i="77"/>
  <c r="I31" i="86" s="1"/>
  <c r="K164" i="77"/>
  <c r="J164" i="77"/>
  <c r="H31" i="86" s="1"/>
  <c r="I164" i="77"/>
  <c r="H164" i="77"/>
  <c r="G31" i="86" s="1"/>
  <c r="G164" i="77"/>
  <c r="F164" i="77"/>
  <c r="F31" i="86"/>
  <c r="E164" i="77"/>
  <c r="D164" i="77"/>
  <c r="E31" i="86" s="1"/>
  <c r="B158" i="77"/>
  <c r="A158" i="77"/>
  <c r="M155" i="77"/>
  <c r="L155" i="77"/>
  <c r="I30" i="86" s="1"/>
  <c r="K155" i="77"/>
  <c r="J155" i="77"/>
  <c r="I155" i="77"/>
  <c r="H155" i="77"/>
  <c r="G30" i="86"/>
  <c r="G155" i="77"/>
  <c r="F155" i="77"/>
  <c r="F30" i="86"/>
  <c r="E155" i="77"/>
  <c r="E30" i="86" s="1"/>
  <c r="K30" i="86" s="1"/>
  <c r="J28" i="95" s="1"/>
  <c r="D155" i="77"/>
  <c r="B149" i="77"/>
  <c r="A149" i="77"/>
  <c r="M146" i="77"/>
  <c r="L146" i="77"/>
  <c r="I29" i="86"/>
  <c r="K146" i="77"/>
  <c r="J146" i="77"/>
  <c r="H29" i="86"/>
  <c r="I146" i="77"/>
  <c r="H146" i="77"/>
  <c r="G29" i="86" s="1"/>
  <c r="G146" i="77"/>
  <c r="F146" i="77"/>
  <c r="F29" i="86"/>
  <c r="E146" i="77"/>
  <c r="D146" i="77"/>
  <c r="E29" i="86"/>
  <c r="B140" i="77"/>
  <c r="A140" i="77"/>
  <c r="M137" i="77"/>
  <c r="L137" i="77"/>
  <c r="I28" i="86" s="1"/>
  <c r="K137" i="77"/>
  <c r="H28" i="86" s="1"/>
  <c r="J137" i="77"/>
  <c r="I137" i="77"/>
  <c r="G28" i="86"/>
  <c r="H137" i="77"/>
  <c r="G137" i="77"/>
  <c r="F28" i="86" s="1"/>
  <c r="F137" i="77"/>
  <c r="E137" i="77"/>
  <c r="D137" i="77"/>
  <c r="E28" i="86"/>
  <c r="B131" i="77"/>
  <c r="A131" i="77"/>
  <c r="M128" i="77"/>
  <c r="L128" i="77"/>
  <c r="I27" i="86" s="1"/>
  <c r="K128" i="77"/>
  <c r="H27" i="86" s="1"/>
  <c r="J128" i="77"/>
  <c r="I128" i="77"/>
  <c r="H128" i="77"/>
  <c r="G27" i="86" s="1"/>
  <c r="G128" i="77"/>
  <c r="F27" i="86" s="1"/>
  <c r="F128" i="77"/>
  <c r="E128" i="77"/>
  <c r="D128" i="77"/>
  <c r="E27" i="86" s="1"/>
  <c r="B122" i="77"/>
  <c r="A122" i="77"/>
  <c r="M119" i="77"/>
  <c r="L119" i="77"/>
  <c r="I26" i="86"/>
  <c r="K119" i="77"/>
  <c r="H26" i="86"/>
  <c r="J119" i="77"/>
  <c r="I119" i="77"/>
  <c r="H119" i="77"/>
  <c r="G26" i="86"/>
  <c r="G119" i="77"/>
  <c r="F119" i="77"/>
  <c r="F26" i="86" s="1"/>
  <c r="E119" i="77"/>
  <c r="D119" i="77"/>
  <c r="E26" i="86"/>
  <c r="B113" i="77"/>
  <c r="A113" i="77"/>
  <c r="M110" i="77"/>
  <c r="L110" i="77"/>
  <c r="I25" i="86"/>
  <c r="K110" i="77"/>
  <c r="J110" i="77"/>
  <c r="H25" i="86"/>
  <c r="I110" i="77"/>
  <c r="H110" i="77"/>
  <c r="G25" i="86" s="1"/>
  <c r="G110" i="77"/>
  <c r="F110" i="77"/>
  <c r="F25" i="86"/>
  <c r="E110" i="77"/>
  <c r="D110" i="77"/>
  <c r="E25" i="86"/>
  <c r="B104" i="77"/>
  <c r="A104" i="77"/>
  <c r="M101" i="77"/>
  <c r="L101" i="77"/>
  <c r="I24" i="86"/>
  <c r="K101" i="77"/>
  <c r="J101" i="77"/>
  <c r="H24" i="86"/>
  <c r="I101" i="77"/>
  <c r="H101" i="77"/>
  <c r="G24" i="86"/>
  <c r="G101" i="77"/>
  <c r="F101" i="77"/>
  <c r="F24" i="86"/>
  <c r="K24" i="86" s="1"/>
  <c r="J22" i="95" s="1"/>
  <c r="E101" i="77"/>
  <c r="D101" i="77"/>
  <c r="E24" i="86"/>
  <c r="B95" i="77"/>
  <c r="A95" i="77"/>
  <c r="M92" i="77"/>
  <c r="L92" i="77"/>
  <c r="I23" i="86"/>
  <c r="K92" i="77"/>
  <c r="J92" i="77"/>
  <c r="H23" i="86"/>
  <c r="I92" i="77"/>
  <c r="H92" i="77"/>
  <c r="G23" i="86"/>
  <c r="G92" i="77"/>
  <c r="F92" i="77"/>
  <c r="F23" i="86"/>
  <c r="E92" i="77"/>
  <c r="D92" i="77"/>
  <c r="E23" i="86"/>
  <c r="B86" i="77"/>
  <c r="A86" i="77"/>
  <c r="M83" i="77"/>
  <c r="L83" i="77"/>
  <c r="I22" i="86" s="1"/>
  <c r="K83" i="77"/>
  <c r="J83" i="77"/>
  <c r="H22" i="86" s="1"/>
  <c r="I83" i="77"/>
  <c r="G22" i="86" s="1"/>
  <c r="H83" i="77"/>
  <c r="G83" i="77"/>
  <c r="F83" i="77"/>
  <c r="F22" i="86" s="1"/>
  <c r="E83" i="77"/>
  <c r="D83" i="77"/>
  <c r="E22" i="86" s="1"/>
  <c r="B77" i="77"/>
  <c r="A77" i="77"/>
  <c r="M74" i="77"/>
  <c r="L74" i="77"/>
  <c r="I21" i="86" s="1"/>
  <c r="K74" i="77"/>
  <c r="J74" i="77"/>
  <c r="H21" i="86"/>
  <c r="I74" i="77"/>
  <c r="G21" i="86"/>
  <c r="H74" i="77"/>
  <c r="G74" i="77"/>
  <c r="F74" i="77"/>
  <c r="F21" i="86"/>
  <c r="E74" i="77"/>
  <c r="D74" i="77"/>
  <c r="E21" i="86" s="1"/>
  <c r="B68" i="77"/>
  <c r="A68" i="77"/>
  <c r="M65" i="77"/>
  <c r="L65" i="77"/>
  <c r="I20" i="86"/>
  <c r="K65" i="77"/>
  <c r="J65" i="77"/>
  <c r="H20" i="86"/>
  <c r="I65" i="77"/>
  <c r="H65" i="77"/>
  <c r="G20" i="86" s="1"/>
  <c r="G65" i="77"/>
  <c r="F65" i="77"/>
  <c r="F20" i="86"/>
  <c r="E65" i="77"/>
  <c r="D65" i="77"/>
  <c r="E20" i="86"/>
  <c r="B59" i="77"/>
  <c r="A59" i="77"/>
  <c r="M56" i="77"/>
  <c r="L56" i="77"/>
  <c r="I19" i="86" s="1"/>
  <c r="K56" i="77"/>
  <c r="J56" i="77"/>
  <c r="H19" i="86" s="1"/>
  <c r="I56" i="77"/>
  <c r="H56" i="77"/>
  <c r="G19" i="86" s="1"/>
  <c r="G56" i="77"/>
  <c r="F56" i="77"/>
  <c r="E56" i="77"/>
  <c r="D56" i="77"/>
  <c r="E19" i="86" s="1"/>
  <c r="B50" i="77"/>
  <c r="A50" i="77"/>
  <c r="M47" i="77"/>
  <c r="L47" i="77"/>
  <c r="I15" i="86" s="1"/>
  <c r="K47" i="77"/>
  <c r="J47" i="77"/>
  <c r="I47" i="77"/>
  <c r="H47" i="77"/>
  <c r="G15" i="86"/>
  <c r="G47" i="77"/>
  <c r="F47" i="77"/>
  <c r="E47" i="77"/>
  <c r="D47" i="77"/>
  <c r="B40" i="77"/>
  <c r="A40" i="77"/>
  <c r="M37" i="77"/>
  <c r="L37" i="77"/>
  <c r="K37" i="77"/>
  <c r="J37" i="77"/>
  <c r="I37" i="77"/>
  <c r="G14" i="86" s="1"/>
  <c r="H37" i="77"/>
  <c r="G37" i="77"/>
  <c r="F37" i="77"/>
  <c r="E37" i="77"/>
  <c r="E14" i="86"/>
  <c r="D37" i="77"/>
  <c r="B30" i="77"/>
  <c r="A30" i="77"/>
  <c r="M27" i="77"/>
  <c r="L27" i="77"/>
  <c r="I13" i="86"/>
  <c r="K27" i="77"/>
  <c r="J27" i="77"/>
  <c r="I27" i="77"/>
  <c r="H27" i="77"/>
  <c r="G13" i="86"/>
  <c r="G27" i="77"/>
  <c r="F27" i="77"/>
  <c r="E27" i="77"/>
  <c r="E13" i="86" s="1"/>
  <c r="D27" i="77"/>
  <c r="B20" i="77"/>
  <c r="A20" i="77"/>
  <c r="M17" i="77"/>
  <c r="I12" i="86" s="1"/>
  <c r="M232" i="77"/>
  <c r="L17" i="77"/>
  <c r="K17" i="77"/>
  <c r="J17" i="77"/>
  <c r="I17" i="77"/>
  <c r="H17" i="77"/>
  <c r="G17" i="77"/>
  <c r="F17" i="77"/>
  <c r="F12" i="86"/>
  <c r="E17" i="77"/>
  <c r="E12" i="86"/>
  <c r="D17" i="77"/>
  <c r="B9" i="77"/>
  <c r="A9" i="77"/>
  <c r="L5" i="77"/>
  <c r="J5" i="77"/>
  <c r="H5" i="77"/>
  <c r="F5" i="77"/>
  <c r="D5" i="77"/>
  <c r="M227" i="76"/>
  <c r="L227" i="76"/>
  <c r="I38" i="85" s="1"/>
  <c r="K227" i="76"/>
  <c r="J227" i="76"/>
  <c r="I227" i="76"/>
  <c r="H227" i="76"/>
  <c r="G38" i="85" s="1"/>
  <c r="G227" i="76"/>
  <c r="F38" i="85" s="1"/>
  <c r="F227" i="76"/>
  <c r="E227" i="76"/>
  <c r="D227" i="76"/>
  <c r="E38" i="85" s="1"/>
  <c r="B221" i="76"/>
  <c r="A221" i="76"/>
  <c r="M218" i="76"/>
  <c r="L218" i="76"/>
  <c r="I37" i="85"/>
  <c r="K218" i="76"/>
  <c r="J218" i="76"/>
  <c r="H37" i="85" s="1"/>
  <c r="I218" i="76"/>
  <c r="H218" i="76"/>
  <c r="G37" i="85"/>
  <c r="G218" i="76"/>
  <c r="F218" i="76"/>
  <c r="F37" i="85" s="1"/>
  <c r="E218" i="76"/>
  <c r="D218" i="76"/>
  <c r="E37" i="85"/>
  <c r="B212" i="76"/>
  <c r="A212" i="76"/>
  <c r="M209" i="76"/>
  <c r="L209" i="76"/>
  <c r="I36" i="85"/>
  <c r="K209" i="76"/>
  <c r="J209" i="76"/>
  <c r="H36" i="85"/>
  <c r="I209" i="76"/>
  <c r="H209" i="76"/>
  <c r="G36" i="85"/>
  <c r="G209" i="76"/>
  <c r="F209" i="76"/>
  <c r="F36" i="85"/>
  <c r="E209" i="76"/>
  <c r="D209" i="76"/>
  <c r="E36" i="85"/>
  <c r="B203" i="76"/>
  <c r="A203" i="76"/>
  <c r="M200" i="76"/>
  <c r="L200" i="76"/>
  <c r="K200" i="76"/>
  <c r="J200" i="76"/>
  <c r="H35" i="85" s="1"/>
  <c r="I200" i="76"/>
  <c r="H200" i="76"/>
  <c r="G200" i="76"/>
  <c r="F200" i="76"/>
  <c r="F35" i="85" s="1"/>
  <c r="E200" i="76"/>
  <c r="D200" i="76"/>
  <c r="E35" i="85" s="1"/>
  <c r="B194" i="76"/>
  <c r="A194" i="76"/>
  <c r="M191" i="76"/>
  <c r="I34" i="85"/>
  <c r="L191" i="76"/>
  <c r="K191" i="76"/>
  <c r="J191" i="76"/>
  <c r="H34" i="85"/>
  <c r="I191" i="76"/>
  <c r="H191" i="76"/>
  <c r="G34" i="85" s="1"/>
  <c r="G191" i="76"/>
  <c r="F191" i="76"/>
  <c r="F34" i="85"/>
  <c r="E191" i="76"/>
  <c r="E34" i="85"/>
  <c r="D191" i="76"/>
  <c r="B185" i="76"/>
  <c r="A185" i="76"/>
  <c r="M182" i="76"/>
  <c r="L182" i="76"/>
  <c r="I33" i="85"/>
  <c r="K182" i="76"/>
  <c r="J182" i="76"/>
  <c r="H33" i="85"/>
  <c r="I182" i="76"/>
  <c r="H182" i="76"/>
  <c r="G33" i="85"/>
  <c r="G182" i="76"/>
  <c r="F182" i="76"/>
  <c r="F33" i="85"/>
  <c r="E182" i="76"/>
  <c r="D182" i="76"/>
  <c r="E33" i="85"/>
  <c r="B176" i="76"/>
  <c r="A176" i="76"/>
  <c r="M173" i="76"/>
  <c r="L173" i="76"/>
  <c r="I32" i="85" s="1"/>
  <c r="K173" i="76"/>
  <c r="J173" i="76"/>
  <c r="H32" i="85" s="1"/>
  <c r="I173" i="76"/>
  <c r="H173" i="76"/>
  <c r="G32" i="85" s="1"/>
  <c r="G173" i="76"/>
  <c r="F173" i="76"/>
  <c r="E173" i="76"/>
  <c r="D173" i="76"/>
  <c r="E32" i="85" s="1"/>
  <c r="B167" i="76"/>
  <c r="A167" i="76"/>
  <c r="M164" i="76"/>
  <c r="L164" i="76"/>
  <c r="I31" i="85"/>
  <c r="K164" i="76"/>
  <c r="J164" i="76"/>
  <c r="H31" i="85" s="1"/>
  <c r="I164" i="76"/>
  <c r="H164" i="76"/>
  <c r="G31" i="85"/>
  <c r="G164" i="76"/>
  <c r="F164" i="76"/>
  <c r="F31" i="85" s="1"/>
  <c r="E164" i="76"/>
  <c r="D164" i="76"/>
  <c r="E31" i="85"/>
  <c r="B158" i="76"/>
  <c r="A158" i="76"/>
  <c r="M155" i="76"/>
  <c r="L155" i="76"/>
  <c r="I30" i="85"/>
  <c r="K155" i="76"/>
  <c r="J155" i="76"/>
  <c r="H30" i="85"/>
  <c r="I155" i="76"/>
  <c r="H155" i="76"/>
  <c r="G30" i="85"/>
  <c r="G155" i="76"/>
  <c r="F155" i="76"/>
  <c r="F30" i="85"/>
  <c r="E155" i="76"/>
  <c r="D155" i="76"/>
  <c r="E30" i="85"/>
  <c r="B149" i="76"/>
  <c r="A149" i="76"/>
  <c r="M146" i="76"/>
  <c r="L146" i="76"/>
  <c r="I29" i="85" s="1"/>
  <c r="K146" i="76"/>
  <c r="J146" i="76"/>
  <c r="H29" i="85" s="1"/>
  <c r="I146" i="76"/>
  <c r="H146" i="76"/>
  <c r="G146" i="76"/>
  <c r="F146" i="76"/>
  <c r="F29" i="85" s="1"/>
  <c r="E146" i="76"/>
  <c r="D146" i="76"/>
  <c r="E29" i="85" s="1"/>
  <c r="B140" i="76"/>
  <c r="A140" i="76"/>
  <c r="M137" i="76"/>
  <c r="L137" i="76"/>
  <c r="I28" i="85" s="1"/>
  <c r="I28" i="88" s="1"/>
  <c r="K137" i="76"/>
  <c r="J137" i="76"/>
  <c r="H28" i="85" s="1"/>
  <c r="I137" i="76"/>
  <c r="H137" i="76"/>
  <c r="G137" i="76"/>
  <c r="F137" i="76"/>
  <c r="F28" i="85"/>
  <c r="E137" i="76"/>
  <c r="D137" i="76"/>
  <c r="E28" i="85" s="1"/>
  <c r="B131" i="76"/>
  <c r="A131" i="76"/>
  <c r="M128" i="76"/>
  <c r="L128" i="76"/>
  <c r="I27" i="85"/>
  <c r="K128" i="76"/>
  <c r="J128" i="76"/>
  <c r="H27" i="85"/>
  <c r="I128" i="76"/>
  <c r="H128" i="76"/>
  <c r="G27" i="85" s="1"/>
  <c r="G128" i="76"/>
  <c r="F128" i="76"/>
  <c r="F27" i="85"/>
  <c r="E128" i="76"/>
  <c r="D128" i="76"/>
  <c r="E27" i="85"/>
  <c r="B122" i="76"/>
  <c r="A122" i="76"/>
  <c r="M119" i="76"/>
  <c r="L119" i="76"/>
  <c r="I26" i="85" s="1"/>
  <c r="K119" i="76"/>
  <c r="H26" i="85" s="1"/>
  <c r="J119" i="76"/>
  <c r="I119" i="76"/>
  <c r="H119" i="76"/>
  <c r="G26" i="85" s="1"/>
  <c r="G119" i="76"/>
  <c r="F119" i="76"/>
  <c r="F26" i="85" s="1"/>
  <c r="E119" i="76"/>
  <c r="D119" i="76"/>
  <c r="E26" i="85" s="1"/>
  <c r="B113" i="76"/>
  <c r="A113" i="76"/>
  <c r="M110" i="76"/>
  <c r="L110" i="76"/>
  <c r="I25" i="85"/>
  <c r="K110" i="76"/>
  <c r="J110" i="76"/>
  <c r="H25" i="85" s="1"/>
  <c r="I110" i="76"/>
  <c r="H110" i="76"/>
  <c r="G25" i="85"/>
  <c r="G110" i="76"/>
  <c r="F110" i="76"/>
  <c r="F25" i="85" s="1"/>
  <c r="E110" i="76"/>
  <c r="D110" i="76"/>
  <c r="E25" i="85"/>
  <c r="B104" i="76"/>
  <c r="A104" i="76"/>
  <c r="M101" i="76"/>
  <c r="L101" i="76"/>
  <c r="I24" i="85"/>
  <c r="K101" i="76"/>
  <c r="J101" i="76"/>
  <c r="H24" i="85"/>
  <c r="I101" i="76"/>
  <c r="H101" i="76"/>
  <c r="G24" i="85"/>
  <c r="G101" i="76"/>
  <c r="F101" i="76"/>
  <c r="F24" i="85"/>
  <c r="E101" i="76"/>
  <c r="D101" i="76"/>
  <c r="E24" i="85" s="1"/>
  <c r="B95" i="76"/>
  <c r="A95" i="76"/>
  <c r="M92" i="76"/>
  <c r="L92" i="76"/>
  <c r="I23" i="85" s="1"/>
  <c r="K92" i="76"/>
  <c r="J92" i="76"/>
  <c r="H23" i="85" s="1"/>
  <c r="I92" i="76"/>
  <c r="G23" i="85" s="1"/>
  <c r="H92" i="76"/>
  <c r="G92" i="76"/>
  <c r="F92" i="76"/>
  <c r="F23" i="85" s="1"/>
  <c r="E92" i="76"/>
  <c r="E23" i="85" s="1"/>
  <c r="D92" i="76"/>
  <c r="B86" i="76"/>
  <c r="A86" i="76"/>
  <c r="M83" i="76"/>
  <c r="L83" i="76"/>
  <c r="I22" i="85" s="1"/>
  <c r="K83" i="76"/>
  <c r="J83" i="76"/>
  <c r="H22" i="85"/>
  <c r="I83" i="76"/>
  <c r="H83" i="76"/>
  <c r="G22" i="85" s="1"/>
  <c r="G83" i="76"/>
  <c r="F83" i="76"/>
  <c r="F22" i="85"/>
  <c r="E83" i="76"/>
  <c r="D83" i="76"/>
  <c r="B77" i="76"/>
  <c r="A77" i="76"/>
  <c r="M74" i="76"/>
  <c r="L74" i="76"/>
  <c r="I21" i="85" s="1"/>
  <c r="K74" i="76"/>
  <c r="J74" i="76"/>
  <c r="I74" i="76"/>
  <c r="H74" i="76"/>
  <c r="G21" i="85" s="1"/>
  <c r="G74" i="76"/>
  <c r="F21" i="85" s="1"/>
  <c r="F74" i="76"/>
  <c r="E74" i="76"/>
  <c r="D74" i="76"/>
  <c r="E21" i="85" s="1"/>
  <c r="B68" i="76"/>
  <c r="A68" i="76"/>
  <c r="M65" i="76"/>
  <c r="L65" i="76"/>
  <c r="I20" i="85"/>
  <c r="K65" i="76"/>
  <c r="J65" i="76"/>
  <c r="H20" i="85" s="1"/>
  <c r="I65" i="76"/>
  <c r="H65" i="76"/>
  <c r="G20" i="85"/>
  <c r="G65" i="76"/>
  <c r="F65" i="76"/>
  <c r="F20" i="85" s="1"/>
  <c r="E65" i="76"/>
  <c r="D65" i="76"/>
  <c r="E20" i="85"/>
  <c r="B59" i="76"/>
  <c r="A59" i="76"/>
  <c r="M56" i="76"/>
  <c r="L56" i="76"/>
  <c r="I19" i="85"/>
  <c r="K56" i="76"/>
  <c r="J56" i="76"/>
  <c r="H19" i="85"/>
  <c r="I56" i="76"/>
  <c r="H56" i="76"/>
  <c r="G19" i="85"/>
  <c r="G56" i="76"/>
  <c r="F56" i="76"/>
  <c r="F19" i="85"/>
  <c r="E56" i="76"/>
  <c r="D56" i="76"/>
  <c r="E19" i="85"/>
  <c r="B50" i="76"/>
  <c r="A50" i="76"/>
  <c r="M47" i="76"/>
  <c r="L47" i="76"/>
  <c r="K47" i="76"/>
  <c r="J47" i="76"/>
  <c r="I47" i="76"/>
  <c r="H47" i="76"/>
  <c r="G47" i="76"/>
  <c r="F47" i="76"/>
  <c r="F15" i="85" s="1"/>
  <c r="E47" i="76"/>
  <c r="D47" i="76"/>
  <c r="B40" i="76"/>
  <c r="A40" i="76"/>
  <c r="M37" i="76"/>
  <c r="L37" i="76"/>
  <c r="I14" i="85" s="1"/>
  <c r="K37" i="76"/>
  <c r="J37" i="76"/>
  <c r="I37" i="76"/>
  <c r="H37" i="76"/>
  <c r="G14" i="85" s="1"/>
  <c r="G37" i="76"/>
  <c r="F37" i="76"/>
  <c r="E37" i="76"/>
  <c r="D37" i="76"/>
  <c r="B30" i="76"/>
  <c r="A30" i="76"/>
  <c r="M27" i="76"/>
  <c r="I13" i="85" s="1"/>
  <c r="L27" i="76"/>
  <c r="K27" i="76"/>
  <c r="J27" i="76"/>
  <c r="I27" i="76"/>
  <c r="H27" i="76"/>
  <c r="G27" i="76"/>
  <c r="F13" i="85"/>
  <c r="F27" i="76"/>
  <c r="E27" i="76"/>
  <c r="D27" i="76"/>
  <c r="B20" i="76"/>
  <c r="A20" i="76"/>
  <c r="M17" i="76"/>
  <c r="I12" i="85" s="1"/>
  <c r="L17" i="76"/>
  <c r="K17" i="76"/>
  <c r="J17" i="76"/>
  <c r="I17" i="76"/>
  <c r="G12" i="85"/>
  <c r="H17" i="76"/>
  <c r="G17" i="76"/>
  <c r="F17" i="76"/>
  <c r="E17" i="76"/>
  <c r="D17" i="76"/>
  <c r="B9" i="76"/>
  <c r="A9" i="76"/>
  <c r="L5" i="76"/>
  <c r="J5" i="76"/>
  <c r="H5" i="76"/>
  <c r="F5" i="76"/>
  <c r="D5" i="76"/>
  <c r="M227" i="75"/>
  <c r="L227" i="75"/>
  <c r="I38" i="83"/>
  <c r="K227" i="75"/>
  <c r="J227" i="75"/>
  <c r="H38" i="83" s="1"/>
  <c r="I227" i="75"/>
  <c r="H227" i="75"/>
  <c r="G38" i="83"/>
  <c r="G227" i="75"/>
  <c r="F38" i="83"/>
  <c r="F227" i="75"/>
  <c r="E227" i="75"/>
  <c r="D227" i="75"/>
  <c r="E38" i="83"/>
  <c r="B221" i="75"/>
  <c r="A221" i="75"/>
  <c r="M218" i="75"/>
  <c r="L218" i="75"/>
  <c r="I37" i="83" s="1"/>
  <c r="K218" i="75"/>
  <c r="J218" i="75"/>
  <c r="H37" i="83"/>
  <c r="I218" i="75"/>
  <c r="H218" i="75"/>
  <c r="G37" i="83"/>
  <c r="G218" i="75"/>
  <c r="F218" i="75"/>
  <c r="F37" i="83"/>
  <c r="E218" i="75"/>
  <c r="D218" i="75"/>
  <c r="B212" i="75"/>
  <c r="A212" i="75"/>
  <c r="M209" i="75"/>
  <c r="I36" i="83"/>
  <c r="L209" i="75"/>
  <c r="K209" i="75"/>
  <c r="J209" i="75"/>
  <c r="H36" i="83"/>
  <c r="I209" i="75"/>
  <c r="H209" i="75"/>
  <c r="G36" i="83" s="1"/>
  <c r="G209" i="75"/>
  <c r="F209" i="75"/>
  <c r="F36" i="83"/>
  <c r="E209" i="75"/>
  <c r="E36" i="83"/>
  <c r="D209" i="75"/>
  <c r="B203" i="75"/>
  <c r="A203" i="75"/>
  <c r="M200" i="75"/>
  <c r="L200" i="75"/>
  <c r="I35" i="83" s="1"/>
  <c r="K200" i="75"/>
  <c r="J200" i="75"/>
  <c r="H35" i="83"/>
  <c r="I200" i="75"/>
  <c r="H200" i="75"/>
  <c r="G35" i="83" s="1"/>
  <c r="G200" i="75"/>
  <c r="F200" i="75"/>
  <c r="F35" i="83"/>
  <c r="E200" i="75"/>
  <c r="E35" i="83"/>
  <c r="D200" i="75"/>
  <c r="B194" i="75"/>
  <c r="A194" i="75"/>
  <c r="M191" i="75"/>
  <c r="I34" i="83" s="1"/>
  <c r="L191" i="75"/>
  <c r="K191" i="75"/>
  <c r="J191" i="75"/>
  <c r="H34" i="83"/>
  <c r="I191" i="75"/>
  <c r="G34" i="83" s="1"/>
  <c r="H191" i="75"/>
  <c r="G191" i="75"/>
  <c r="F191" i="75"/>
  <c r="F34" i="83"/>
  <c r="E191" i="75"/>
  <c r="E34" i="83" s="1"/>
  <c r="D191" i="75"/>
  <c r="B185" i="75"/>
  <c r="A185" i="75"/>
  <c r="M182" i="75"/>
  <c r="I33" i="83" s="1"/>
  <c r="L182" i="75"/>
  <c r="K182" i="75"/>
  <c r="J182" i="75"/>
  <c r="H33" i="83"/>
  <c r="I182" i="75"/>
  <c r="H182" i="75"/>
  <c r="G33" i="83" s="1"/>
  <c r="G182" i="75"/>
  <c r="F182" i="75"/>
  <c r="F33" i="83"/>
  <c r="E182" i="75"/>
  <c r="D182" i="75"/>
  <c r="E33" i="83"/>
  <c r="K33" i="83" s="1"/>
  <c r="H31" i="95" s="1"/>
  <c r="B176" i="75"/>
  <c r="A176" i="75"/>
  <c r="M173" i="75"/>
  <c r="I32" i="83" s="1"/>
  <c r="L173" i="75"/>
  <c r="K173" i="75"/>
  <c r="J173" i="75"/>
  <c r="H32" i="83"/>
  <c r="I173" i="75"/>
  <c r="G32" i="83" s="1"/>
  <c r="H173" i="75"/>
  <c r="G173" i="75"/>
  <c r="F173" i="75"/>
  <c r="F32" i="83" s="1"/>
  <c r="E173" i="75"/>
  <c r="E32" i="83" s="1"/>
  <c r="D173" i="75"/>
  <c r="B167" i="75"/>
  <c r="A167" i="75"/>
  <c r="M164" i="75"/>
  <c r="L164" i="75"/>
  <c r="I31" i="83" s="1"/>
  <c r="K164" i="75"/>
  <c r="J164" i="75"/>
  <c r="I164" i="75"/>
  <c r="H164" i="75"/>
  <c r="G31" i="83" s="1"/>
  <c r="G164" i="75"/>
  <c r="F164" i="75"/>
  <c r="F31" i="83" s="1"/>
  <c r="E164" i="75"/>
  <c r="D164" i="75"/>
  <c r="E31" i="83" s="1"/>
  <c r="B158" i="75"/>
  <c r="A158" i="75"/>
  <c r="M155" i="75"/>
  <c r="L155" i="75"/>
  <c r="I30" i="83" s="1"/>
  <c r="K155" i="75"/>
  <c r="J155" i="75"/>
  <c r="H30" i="83" s="1"/>
  <c r="I155" i="75"/>
  <c r="H155" i="75"/>
  <c r="G155" i="75"/>
  <c r="F155" i="75"/>
  <c r="F30" i="83" s="1"/>
  <c r="E155" i="75"/>
  <c r="D155" i="75"/>
  <c r="E30" i="83"/>
  <c r="B149" i="75"/>
  <c r="A149" i="75"/>
  <c r="M146" i="75"/>
  <c r="L146" i="75"/>
  <c r="I29" i="83"/>
  <c r="K146" i="75"/>
  <c r="H29" i="83" s="1"/>
  <c r="J146" i="75"/>
  <c r="I146" i="75"/>
  <c r="H146" i="75"/>
  <c r="G29" i="83"/>
  <c r="G146" i="75"/>
  <c r="F146" i="75"/>
  <c r="E146" i="75"/>
  <c r="D146" i="75"/>
  <c r="E29" i="83"/>
  <c r="B140" i="75"/>
  <c r="A140" i="75"/>
  <c r="M137" i="75"/>
  <c r="L137" i="75"/>
  <c r="I28" i="83"/>
  <c r="K137" i="75"/>
  <c r="H28" i="83" s="1"/>
  <c r="K28" i="83" s="1"/>
  <c r="H26" i="95" s="1"/>
  <c r="J137" i="75"/>
  <c r="I137" i="75"/>
  <c r="H137" i="75"/>
  <c r="G28" i="83"/>
  <c r="G137" i="75"/>
  <c r="F28" i="83" s="1"/>
  <c r="F137" i="75"/>
  <c r="E137" i="75"/>
  <c r="D137" i="75"/>
  <c r="E28" i="83"/>
  <c r="B131" i="75"/>
  <c r="A131" i="75"/>
  <c r="M128" i="75"/>
  <c r="L128" i="75"/>
  <c r="I27" i="83"/>
  <c r="K128" i="75"/>
  <c r="H27" i="83" s="1"/>
  <c r="J128" i="75"/>
  <c r="I128" i="75"/>
  <c r="H128" i="75"/>
  <c r="G27" i="83" s="1"/>
  <c r="G128" i="75"/>
  <c r="F128" i="75"/>
  <c r="F27" i="83" s="1"/>
  <c r="E128" i="75"/>
  <c r="D128" i="75"/>
  <c r="E27" i="83"/>
  <c r="B122" i="75"/>
  <c r="A122" i="75"/>
  <c r="M119" i="75"/>
  <c r="L119" i="75"/>
  <c r="I26" i="83" s="1"/>
  <c r="K119" i="75"/>
  <c r="J119" i="75"/>
  <c r="H26" i="83"/>
  <c r="I119" i="75"/>
  <c r="G26" i="83" s="1"/>
  <c r="H119" i="75"/>
  <c r="G119" i="75"/>
  <c r="F26" i="83"/>
  <c r="F119" i="75"/>
  <c r="E119" i="75"/>
  <c r="E26" i="83" s="1"/>
  <c r="D119" i="75"/>
  <c r="B113" i="75"/>
  <c r="A113" i="75"/>
  <c r="M110" i="75"/>
  <c r="I25" i="83" s="1"/>
  <c r="L110" i="75"/>
  <c r="K110" i="75"/>
  <c r="J110" i="75"/>
  <c r="H25" i="83" s="1"/>
  <c r="I110" i="75"/>
  <c r="G25" i="83" s="1"/>
  <c r="H110" i="75"/>
  <c r="G110" i="75"/>
  <c r="F110" i="75"/>
  <c r="F25" i="83"/>
  <c r="K25" i="83" s="1"/>
  <c r="H23" i="95" s="1"/>
  <c r="E110" i="75"/>
  <c r="D110" i="75"/>
  <c r="E25" i="83" s="1"/>
  <c r="B104" i="75"/>
  <c r="A104" i="75"/>
  <c r="M101" i="75"/>
  <c r="L101" i="75"/>
  <c r="K101" i="75"/>
  <c r="J101" i="75"/>
  <c r="H24" i="83" s="1"/>
  <c r="I101" i="75"/>
  <c r="G24" i="83" s="1"/>
  <c r="H101" i="75"/>
  <c r="G101" i="75"/>
  <c r="F101" i="75"/>
  <c r="F24" i="83"/>
  <c r="E101" i="75"/>
  <c r="D101" i="75"/>
  <c r="E24" i="83" s="1"/>
  <c r="B95" i="75"/>
  <c r="A95" i="75"/>
  <c r="M92" i="75"/>
  <c r="L92" i="75"/>
  <c r="K92" i="75"/>
  <c r="J92" i="75"/>
  <c r="H23" i="83" s="1"/>
  <c r="I92" i="75"/>
  <c r="H92" i="75"/>
  <c r="G23" i="83" s="1"/>
  <c r="G92" i="75"/>
  <c r="F92" i="75"/>
  <c r="F23" i="83" s="1"/>
  <c r="E92" i="75"/>
  <c r="D92" i="75"/>
  <c r="E23" i="83" s="1"/>
  <c r="B86" i="75"/>
  <c r="A86" i="75"/>
  <c r="M83" i="75"/>
  <c r="L83" i="75"/>
  <c r="K83" i="75"/>
  <c r="J83" i="75"/>
  <c r="H22" i="83" s="1"/>
  <c r="I83" i="75"/>
  <c r="H83" i="75"/>
  <c r="G22" i="83" s="1"/>
  <c r="G83" i="75"/>
  <c r="F83" i="75"/>
  <c r="F22" i="83"/>
  <c r="E83" i="75"/>
  <c r="D83" i="75"/>
  <c r="E22" i="83" s="1"/>
  <c r="B77" i="75"/>
  <c r="A77" i="75"/>
  <c r="M74" i="75"/>
  <c r="L74" i="75"/>
  <c r="I21" i="83" s="1"/>
  <c r="K74" i="75"/>
  <c r="J74" i="75"/>
  <c r="H21" i="83"/>
  <c r="I74" i="75"/>
  <c r="H74" i="75"/>
  <c r="G74" i="75"/>
  <c r="F74" i="75"/>
  <c r="F21" i="83"/>
  <c r="E74" i="75"/>
  <c r="D74" i="75"/>
  <c r="B68" i="75"/>
  <c r="A68" i="75"/>
  <c r="M65" i="75"/>
  <c r="L65" i="75"/>
  <c r="I20" i="83" s="1"/>
  <c r="K65" i="75"/>
  <c r="J65" i="75"/>
  <c r="H20" i="83"/>
  <c r="I65" i="75"/>
  <c r="H65" i="75"/>
  <c r="G20" i="83" s="1"/>
  <c r="G65" i="75"/>
  <c r="F65" i="75"/>
  <c r="F20" i="83"/>
  <c r="E65" i="75"/>
  <c r="D65" i="75"/>
  <c r="E20" i="83" s="1"/>
  <c r="B59" i="75"/>
  <c r="A59" i="75"/>
  <c r="M56" i="75"/>
  <c r="L56" i="75"/>
  <c r="I19" i="83"/>
  <c r="K56" i="75"/>
  <c r="J56" i="75"/>
  <c r="H19" i="83"/>
  <c r="I56" i="75"/>
  <c r="H56" i="75"/>
  <c r="G19" i="83"/>
  <c r="G56" i="75"/>
  <c r="F56" i="75"/>
  <c r="F19" i="83"/>
  <c r="E56" i="75"/>
  <c r="D56" i="75"/>
  <c r="E19" i="83"/>
  <c r="B50" i="75"/>
  <c r="A50" i="75"/>
  <c r="M47" i="75"/>
  <c r="I15" i="83" s="1"/>
  <c r="L47" i="75"/>
  <c r="K47" i="75"/>
  <c r="H15" i="83" s="1"/>
  <c r="J47" i="75"/>
  <c r="I47" i="75"/>
  <c r="G15" i="83"/>
  <c r="H47" i="75"/>
  <c r="G47" i="75"/>
  <c r="F15" i="83" s="1"/>
  <c r="F47" i="75"/>
  <c r="E47" i="75"/>
  <c r="D47" i="75"/>
  <c r="B40" i="75"/>
  <c r="A40" i="75"/>
  <c r="M37" i="75"/>
  <c r="L37" i="75"/>
  <c r="I14" i="83" s="1"/>
  <c r="K37" i="75"/>
  <c r="J37" i="75"/>
  <c r="H14" i="83"/>
  <c r="I37" i="75"/>
  <c r="H37" i="75"/>
  <c r="G14" i="83"/>
  <c r="G37" i="75"/>
  <c r="F37" i="75"/>
  <c r="F14" i="83" s="1"/>
  <c r="E37" i="75"/>
  <c r="D37" i="75"/>
  <c r="B30" i="75"/>
  <c r="A30" i="75"/>
  <c r="M27" i="75"/>
  <c r="I13" i="83"/>
  <c r="L27" i="75"/>
  <c r="K27" i="75"/>
  <c r="H13" i="83"/>
  <c r="H16" i="83" s="1"/>
  <c r="J27" i="75"/>
  <c r="I27" i="75"/>
  <c r="G13" i="83"/>
  <c r="H27" i="75"/>
  <c r="G27" i="75"/>
  <c r="F13" i="83"/>
  <c r="F27" i="75"/>
  <c r="E27" i="75"/>
  <c r="D27" i="75"/>
  <c r="B20" i="75"/>
  <c r="A20" i="75"/>
  <c r="M17" i="75"/>
  <c r="L17" i="75"/>
  <c r="K17" i="75"/>
  <c r="H12" i="83" s="1"/>
  <c r="J17" i="75"/>
  <c r="I17" i="75"/>
  <c r="H17" i="75"/>
  <c r="G17" i="75"/>
  <c r="F12" i="83" s="1"/>
  <c r="F17" i="75"/>
  <c r="E17" i="75"/>
  <c r="D17" i="75"/>
  <c r="B9" i="75"/>
  <c r="A9" i="75"/>
  <c r="L5" i="75"/>
  <c r="J5" i="75"/>
  <c r="H5" i="75"/>
  <c r="F5" i="75"/>
  <c r="D5" i="75"/>
  <c r="M227" i="74"/>
  <c r="L227" i="74"/>
  <c r="I38" i="82" s="1"/>
  <c r="K227" i="74"/>
  <c r="H38" i="82" s="1"/>
  <c r="J227" i="74"/>
  <c r="I227" i="74"/>
  <c r="H227" i="74"/>
  <c r="G227" i="74"/>
  <c r="F227" i="74"/>
  <c r="F38" i="82" s="1"/>
  <c r="F38" i="84" s="1"/>
  <c r="E227" i="74"/>
  <c r="D227" i="74"/>
  <c r="E38" i="82" s="1"/>
  <c r="B221" i="74"/>
  <c r="A221" i="74"/>
  <c r="M218" i="74"/>
  <c r="L218" i="74"/>
  <c r="I37" i="82" s="1"/>
  <c r="K218" i="74"/>
  <c r="H37" i="82" s="1"/>
  <c r="J218" i="74"/>
  <c r="I218" i="74"/>
  <c r="H218" i="74"/>
  <c r="G218" i="74"/>
  <c r="G232" i="74"/>
  <c r="F218" i="74"/>
  <c r="E218" i="74"/>
  <c r="D218" i="74"/>
  <c r="B212" i="74"/>
  <c r="A212" i="74"/>
  <c r="M209" i="74"/>
  <c r="M232" i="74" s="1"/>
  <c r="L209" i="74"/>
  <c r="K209" i="74"/>
  <c r="J209" i="74"/>
  <c r="H36" i="82"/>
  <c r="I209" i="74"/>
  <c r="G36" i="82" s="1"/>
  <c r="H209" i="74"/>
  <c r="G209" i="74"/>
  <c r="F209" i="74"/>
  <c r="F36" i="82" s="1"/>
  <c r="E209" i="74"/>
  <c r="D209" i="74"/>
  <c r="B203" i="74"/>
  <c r="A203" i="74"/>
  <c r="M200" i="74"/>
  <c r="I35" i="82" s="1"/>
  <c r="L200" i="74"/>
  <c r="K200" i="74"/>
  <c r="H35" i="82" s="1"/>
  <c r="J200" i="74"/>
  <c r="I200" i="74"/>
  <c r="G35" i="82" s="1"/>
  <c r="H200" i="74"/>
  <c r="G200" i="74"/>
  <c r="F35" i="82" s="1"/>
  <c r="F200" i="74"/>
  <c r="E200" i="74"/>
  <c r="D200" i="74"/>
  <c r="B194" i="74"/>
  <c r="A194" i="74"/>
  <c r="M191" i="74"/>
  <c r="L191" i="74"/>
  <c r="I34" i="82" s="1"/>
  <c r="K191" i="74"/>
  <c r="J191" i="74"/>
  <c r="H34" i="82" s="1"/>
  <c r="I191" i="74"/>
  <c r="H191" i="74"/>
  <c r="G34" i="82" s="1"/>
  <c r="G191" i="74"/>
  <c r="F34" i="82" s="1"/>
  <c r="F191" i="74"/>
  <c r="E191" i="74"/>
  <c r="E34" i="82" s="1"/>
  <c r="D191" i="74"/>
  <c r="B185" i="74"/>
  <c r="A185" i="74"/>
  <c r="M182" i="74"/>
  <c r="L182" i="74"/>
  <c r="K182" i="74"/>
  <c r="J182" i="74"/>
  <c r="H33" i="82" s="1"/>
  <c r="I182" i="74"/>
  <c r="H182" i="74"/>
  <c r="G33" i="82" s="1"/>
  <c r="G33" i="84" s="1"/>
  <c r="G182" i="74"/>
  <c r="F33" i="82"/>
  <c r="F182" i="74"/>
  <c r="E182" i="74"/>
  <c r="D182" i="74"/>
  <c r="B176" i="74"/>
  <c r="A176" i="74"/>
  <c r="M173" i="74"/>
  <c r="L173" i="74"/>
  <c r="I32" i="82"/>
  <c r="K173" i="74"/>
  <c r="J173" i="74"/>
  <c r="H32" i="82"/>
  <c r="I173" i="74"/>
  <c r="H173" i="74"/>
  <c r="G32" i="82" s="1"/>
  <c r="G173" i="74"/>
  <c r="F173" i="74"/>
  <c r="F32" i="82"/>
  <c r="E173" i="74"/>
  <c r="D173" i="74"/>
  <c r="E32" i="82"/>
  <c r="B167" i="74"/>
  <c r="A167" i="74"/>
  <c r="M164" i="74"/>
  <c r="L164" i="74"/>
  <c r="I31" i="82"/>
  <c r="K164" i="74"/>
  <c r="J164" i="74"/>
  <c r="H31" i="82"/>
  <c r="I164" i="74"/>
  <c r="H164" i="74"/>
  <c r="G31" i="82"/>
  <c r="G164" i="74"/>
  <c r="F164" i="74"/>
  <c r="F31" i="82"/>
  <c r="E164" i="74"/>
  <c r="D164" i="74"/>
  <c r="E31" i="82"/>
  <c r="K31" i="82" s="1"/>
  <c r="G29" i="95" s="1"/>
  <c r="B158" i="74"/>
  <c r="A158" i="74"/>
  <c r="M155" i="74"/>
  <c r="L155" i="74"/>
  <c r="I30" i="82"/>
  <c r="K155" i="74"/>
  <c r="J155" i="74"/>
  <c r="H30" i="82"/>
  <c r="I155" i="74"/>
  <c r="H155" i="74"/>
  <c r="G30" i="82" s="1"/>
  <c r="G155" i="74"/>
  <c r="F155" i="74"/>
  <c r="F30" i="82"/>
  <c r="E155" i="74"/>
  <c r="D155" i="74"/>
  <c r="E30" i="82"/>
  <c r="B149" i="74"/>
  <c r="A149" i="74"/>
  <c r="M146" i="74"/>
  <c r="L146" i="74"/>
  <c r="I29" i="82"/>
  <c r="K146" i="74"/>
  <c r="J146" i="74"/>
  <c r="H29" i="82"/>
  <c r="H29" i="84" s="1"/>
  <c r="I146" i="74"/>
  <c r="H146" i="74"/>
  <c r="G29" i="82"/>
  <c r="G146" i="74"/>
  <c r="F146" i="74"/>
  <c r="F29" i="82" s="1"/>
  <c r="E146" i="74"/>
  <c r="D146" i="74"/>
  <c r="E29" i="82"/>
  <c r="B140" i="74"/>
  <c r="A140" i="74"/>
  <c r="M137" i="74"/>
  <c r="L137" i="74"/>
  <c r="I28" i="82"/>
  <c r="K137" i="74"/>
  <c r="J137" i="74"/>
  <c r="H28" i="82"/>
  <c r="H28" i="84" s="1"/>
  <c r="I137" i="74"/>
  <c r="H137" i="74"/>
  <c r="G28" i="82"/>
  <c r="G137" i="74"/>
  <c r="F137" i="74"/>
  <c r="F28" i="82"/>
  <c r="K28" i="82" s="1"/>
  <c r="G26" i="95" s="1"/>
  <c r="E137" i="74"/>
  <c r="D137" i="74"/>
  <c r="B131" i="74"/>
  <c r="A131" i="74"/>
  <c r="M128" i="74"/>
  <c r="L128" i="74"/>
  <c r="I27" i="82" s="1"/>
  <c r="K27" i="82" s="1"/>
  <c r="G25" i="95" s="1"/>
  <c r="K128" i="74"/>
  <c r="J128" i="74"/>
  <c r="H27" i="82" s="1"/>
  <c r="I128" i="74"/>
  <c r="G27" i="82"/>
  <c r="H128" i="74"/>
  <c r="G128" i="74"/>
  <c r="F128" i="74"/>
  <c r="F27" i="82" s="1"/>
  <c r="E128" i="74"/>
  <c r="D128" i="74"/>
  <c r="E27" i="82" s="1"/>
  <c r="B122" i="74"/>
  <c r="A122" i="74"/>
  <c r="M119" i="74"/>
  <c r="L119" i="74"/>
  <c r="I26" i="82"/>
  <c r="K119" i="74"/>
  <c r="J119" i="74"/>
  <c r="H26" i="82"/>
  <c r="I119" i="74"/>
  <c r="H119" i="74"/>
  <c r="G26" i="82" s="1"/>
  <c r="G119" i="74"/>
  <c r="F119" i="74"/>
  <c r="F26" i="82"/>
  <c r="E119" i="74"/>
  <c r="D119" i="74"/>
  <c r="E26" i="82"/>
  <c r="B113" i="74"/>
  <c r="A113" i="74"/>
  <c r="M110" i="74"/>
  <c r="I25" i="82" s="1"/>
  <c r="L110" i="74"/>
  <c r="K110" i="74"/>
  <c r="K232" i="74" s="1"/>
  <c r="J110" i="74"/>
  <c r="I110" i="74"/>
  <c r="G25" i="82" s="1"/>
  <c r="H110" i="74"/>
  <c r="G110" i="74"/>
  <c r="F110" i="74"/>
  <c r="F25" i="82" s="1"/>
  <c r="E110" i="74"/>
  <c r="E25" i="82" s="1"/>
  <c r="D110" i="74"/>
  <c r="B104" i="74"/>
  <c r="A104" i="74"/>
  <c r="M101" i="74"/>
  <c r="I24" i="82" s="1"/>
  <c r="L101" i="74"/>
  <c r="K101" i="74"/>
  <c r="J101" i="74"/>
  <c r="H24" i="82" s="1"/>
  <c r="I101" i="74"/>
  <c r="H101" i="74"/>
  <c r="G101" i="74"/>
  <c r="F101" i="74"/>
  <c r="F24" i="82" s="1"/>
  <c r="F24" i="84" s="1"/>
  <c r="E101" i="74"/>
  <c r="D101" i="74"/>
  <c r="E24" i="82" s="1"/>
  <c r="B95" i="74"/>
  <c r="A95" i="74"/>
  <c r="M92" i="74"/>
  <c r="L92" i="74"/>
  <c r="K92" i="74"/>
  <c r="J92" i="74"/>
  <c r="I92" i="74"/>
  <c r="G23" i="82" s="1"/>
  <c r="H92" i="74"/>
  <c r="G92" i="74"/>
  <c r="F92" i="74"/>
  <c r="E92" i="74"/>
  <c r="D92" i="74"/>
  <c r="B86" i="74"/>
  <c r="A86" i="74"/>
  <c r="M83" i="74"/>
  <c r="L83" i="74"/>
  <c r="I22" i="82" s="1"/>
  <c r="K83" i="74"/>
  <c r="J83" i="74"/>
  <c r="H22" i="82" s="1"/>
  <c r="I83" i="74"/>
  <c r="H83" i="74"/>
  <c r="G22" i="82" s="1"/>
  <c r="G83" i="74"/>
  <c r="F22" i="82"/>
  <c r="F83" i="74"/>
  <c r="E83" i="74"/>
  <c r="D83" i="74"/>
  <c r="E22" i="82" s="1"/>
  <c r="B77" i="74"/>
  <c r="A77" i="74"/>
  <c r="M74" i="74"/>
  <c r="L74" i="74"/>
  <c r="I21" i="82" s="1"/>
  <c r="K74" i="74"/>
  <c r="J74" i="74"/>
  <c r="H21" i="82" s="1"/>
  <c r="I74" i="74"/>
  <c r="H74" i="74"/>
  <c r="G21" i="82" s="1"/>
  <c r="G74" i="74"/>
  <c r="F74" i="74"/>
  <c r="F21" i="82" s="1"/>
  <c r="E74" i="74"/>
  <c r="D74" i="74"/>
  <c r="E21" i="82" s="1"/>
  <c r="B68" i="74"/>
  <c r="A68" i="74"/>
  <c r="M65" i="74"/>
  <c r="L65" i="74"/>
  <c r="I20" i="82"/>
  <c r="K65" i="74"/>
  <c r="J65" i="74"/>
  <c r="H20" i="82" s="1"/>
  <c r="I65" i="74"/>
  <c r="H65" i="74"/>
  <c r="G20" i="82"/>
  <c r="G65" i="74"/>
  <c r="F65" i="74"/>
  <c r="F20" i="82"/>
  <c r="E65" i="74"/>
  <c r="D65" i="74"/>
  <c r="E20" i="82"/>
  <c r="B59" i="74"/>
  <c r="A59" i="74"/>
  <c r="M56" i="74"/>
  <c r="L56" i="74"/>
  <c r="I19" i="82" s="1"/>
  <c r="K56" i="74"/>
  <c r="H19" i="82" s="1"/>
  <c r="J56" i="74"/>
  <c r="I56" i="74"/>
  <c r="H56" i="74"/>
  <c r="G56" i="74"/>
  <c r="F19" i="82" s="1"/>
  <c r="F56" i="74"/>
  <c r="E56" i="74"/>
  <c r="D56" i="74"/>
  <c r="E19" i="82" s="1"/>
  <c r="B50" i="74"/>
  <c r="A50" i="74"/>
  <c r="M47" i="74"/>
  <c r="I15" i="82"/>
  <c r="L47" i="74"/>
  <c r="K47" i="74"/>
  <c r="H15" i="82"/>
  <c r="J47" i="74"/>
  <c r="I47" i="74"/>
  <c r="H47" i="74"/>
  <c r="G47" i="74"/>
  <c r="F47" i="74"/>
  <c r="E47" i="74"/>
  <c r="E15" i="82"/>
  <c r="D47" i="74"/>
  <c r="B40" i="74"/>
  <c r="A40" i="74"/>
  <c r="M37" i="74"/>
  <c r="I14" i="82" s="1"/>
  <c r="L37" i="74"/>
  <c r="K37" i="74"/>
  <c r="J37" i="74"/>
  <c r="I37" i="74"/>
  <c r="G14" i="82" s="1"/>
  <c r="H37" i="74"/>
  <c r="G37" i="74"/>
  <c r="F14" i="82" s="1"/>
  <c r="F37" i="74"/>
  <c r="E37" i="74"/>
  <c r="D37" i="74"/>
  <c r="B30" i="74"/>
  <c r="A30" i="74"/>
  <c r="M27" i="74"/>
  <c r="I13" i="82" s="1"/>
  <c r="L27" i="74"/>
  <c r="K27" i="74"/>
  <c r="H13" i="82" s="1"/>
  <c r="J27" i="74"/>
  <c r="I27" i="74"/>
  <c r="G13" i="82" s="1"/>
  <c r="H27" i="74"/>
  <c r="G27" i="74"/>
  <c r="F13" i="82" s="1"/>
  <c r="F27" i="74"/>
  <c r="E27" i="74"/>
  <c r="E13" i="82" s="1"/>
  <c r="D27" i="74"/>
  <c r="B20" i="74"/>
  <c r="A20" i="74"/>
  <c r="M17" i="74"/>
  <c r="I12" i="82"/>
  <c r="L17" i="74"/>
  <c r="K17" i="74"/>
  <c r="J17" i="74"/>
  <c r="I17" i="74"/>
  <c r="H17" i="74"/>
  <c r="G17" i="74"/>
  <c r="F17" i="74"/>
  <c r="E17" i="74"/>
  <c r="D17" i="74"/>
  <c r="B9" i="74"/>
  <c r="A9" i="74"/>
  <c r="L5" i="74"/>
  <c r="J5" i="74"/>
  <c r="H5" i="74"/>
  <c r="F5" i="74"/>
  <c r="D5" i="74"/>
  <c r="M227" i="73"/>
  <c r="L227" i="73"/>
  <c r="I38" i="72"/>
  <c r="K227" i="73"/>
  <c r="J227" i="73"/>
  <c r="H38" i="72"/>
  <c r="I227" i="73"/>
  <c r="H227" i="73"/>
  <c r="G38" i="72" s="1"/>
  <c r="G227" i="73"/>
  <c r="F227" i="73"/>
  <c r="F38" i="72"/>
  <c r="E227" i="73"/>
  <c r="D227" i="73"/>
  <c r="E38" i="72"/>
  <c r="B221" i="73"/>
  <c r="A221" i="73"/>
  <c r="M218" i="73"/>
  <c r="I37" i="72" s="1"/>
  <c r="L218" i="73"/>
  <c r="K218" i="73"/>
  <c r="J218" i="73"/>
  <c r="I218" i="73"/>
  <c r="H218" i="73"/>
  <c r="G37" i="72" s="1"/>
  <c r="G218" i="73"/>
  <c r="F218" i="73"/>
  <c r="F37" i="72" s="1"/>
  <c r="E218" i="73"/>
  <c r="D218" i="73"/>
  <c r="E37" i="72" s="1"/>
  <c r="B212" i="73"/>
  <c r="A212" i="73"/>
  <c r="M209" i="73"/>
  <c r="L209" i="73"/>
  <c r="I36" i="72"/>
  <c r="K209" i="73"/>
  <c r="J209" i="73"/>
  <c r="H36" i="72"/>
  <c r="I209" i="73"/>
  <c r="H209" i="73"/>
  <c r="G36" i="72"/>
  <c r="G209" i="73"/>
  <c r="F209" i="73"/>
  <c r="F36" i="72" s="1"/>
  <c r="E209" i="73"/>
  <c r="D209" i="73"/>
  <c r="E36" i="72"/>
  <c r="B203" i="73"/>
  <c r="A203" i="73"/>
  <c r="M200" i="73"/>
  <c r="L200" i="73"/>
  <c r="I35" i="72" s="1"/>
  <c r="K200" i="73"/>
  <c r="J200" i="73"/>
  <c r="H35" i="72" s="1"/>
  <c r="I200" i="73"/>
  <c r="H200" i="73"/>
  <c r="G200" i="73"/>
  <c r="F35" i="72" s="1"/>
  <c r="F200" i="73"/>
  <c r="E200" i="73"/>
  <c r="D200" i="73"/>
  <c r="E35" i="72" s="1"/>
  <c r="B194" i="73"/>
  <c r="A194" i="73"/>
  <c r="M191" i="73"/>
  <c r="L191" i="73"/>
  <c r="I34" i="72" s="1"/>
  <c r="K191" i="73"/>
  <c r="J191" i="73"/>
  <c r="H34" i="72" s="1"/>
  <c r="I191" i="73"/>
  <c r="G34" i="72"/>
  <c r="H191" i="73"/>
  <c r="G191" i="73"/>
  <c r="F191" i="73"/>
  <c r="F34" i="72" s="1"/>
  <c r="E191" i="73"/>
  <c r="D191" i="73"/>
  <c r="E34" i="72" s="1"/>
  <c r="B185" i="73"/>
  <c r="A185" i="73"/>
  <c r="M182" i="73"/>
  <c r="L182" i="73"/>
  <c r="I33" i="72"/>
  <c r="K182" i="73"/>
  <c r="J182" i="73"/>
  <c r="H33" i="72"/>
  <c r="I182" i="73"/>
  <c r="H182" i="73"/>
  <c r="G33" i="72" s="1"/>
  <c r="G182" i="73"/>
  <c r="F182" i="73"/>
  <c r="F33" i="72"/>
  <c r="E182" i="73"/>
  <c r="D182" i="73"/>
  <c r="E33" i="72"/>
  <c r="B176" i="73"/>
  <c r="A176" i="73"/>
  <c r="M173" i="73"/>
  <c r="L173" i="73"/>
  <c r="I32" i="72" s="1"/>
  <c r="K173" i="73"/>
  <c r="J173" i="73"/>
  <c r="I173" i="73"/>
  <c r="H173" i="73"/>
  <c r="G32" i="72"/>
  <c r="G173" i="73"/>
  <c r="F173" i="73"/>
  <c r="F32" i="72" s="1"/>
  <c r="E173" i="73"/>
  <c r="D173" i="73"/>
  <c r="E32" i="72"/>
  <c r="B167" i="73"/>
  <c r="A167" i="73"/>
  <c r="M164" i="73"/>
  <c r="L164" i="73"/>
  <c r="I31" i="72" s="1"/>
  <c r="K164" i="73"/>
  <c r="J164" i="73"/>
  <c r="I164" i="73"/>
  <c r="H164" i="73"/>
  <c r="G31" i="72"/>
  <c r="G164" i="73"/>
  <c r="F164" i="73"/>
  <c r="F31" i="72"/>
  <c r="E164" i="73"/>
  <c r="D164" i="73"/>
  <c r="E31" i="72"/>
  <c r="B158" i="73"/>
  <c r="A158" i="73"/>
  <c r="M155" i="73"/>
  <c r="L155" i="73"/>
  <c r="I30" i="72" s="1"/>
  <c r="K155" i="73"/>
  <c r="J155" i="73"/>
  <c r="H30" i="72" s="1"/>
  <c r="I155" i="73"/>
  <c r="H155" i="73"/>
  <c r="G30" i="72" s="1"/>
  <c r="G155" i="73"/>
  <c r="F155" i="73"/>
  <c r="F30" i="72"/>
  <c r="E155" i="73"/>
  <c r="D155" i="73"/>
  <c r="E30" i="72"/>
  <c r="B149" i="73"/>
  <c r="A149" i="73"/>
  <c r="M146" i="73"/>
  <c r="L146" i="73"/>
  <c r="K146" i="73"/>
  <c r="J146" i="73"/>
  <c r="H29" i="72" s="1"/>
  <c r="I146" i="73"/>
  <c r="H146" i="73"/>
  <c r="G29" i="72"/>
  <c r="G29" i="84" s="1"/>
  <c r="G146" i="73"/>
  <c r="F29" i="72"/>
  <c r="F146" i="73"/>
  <c r="E146" i="73"/>
  <c r="D146" i="73"/>
  <c r="E29" i="72" s="1"/>
  <c r="B140" i="73"/>
  <c r="A140" i="73"/>
  <c r="M137" i="73"/>
  <c r="L137" i="73"/>
  <c r="I28" i="72"/>
  <c r="K137" i="73"/>
  <c r="J137" i="73"/>
  <c r="H28" i="72"/>
  <c r="I137" i="73"/>
  <c r="H137" i="73"/>
  <c r="G28" i="72" s="1"/>
  <c r="G137" i="73"/>
  <c r="F137" i="73"/>
  <c r="F28" i="72"/>
  <c r="E137" i="73"/>
  <c r="D137" i="73"/>
  <c r="E28" i="72"/>
  <c r="B131" i="73"/>
  <c r="A131" i="73"/>
  <c r="M128" i="73"/>
  <c r="L128" i="73"/>
  <c r="K128" i="73"/>
  <c r="J128" i="73"/>
  <c r="H27" i="72" s="1"/>
  <c r="H27" i="84" s="1"/>
  <c r="I128" i="73"/>
  <c r="H128" i="73"/>
  <c r="G27" i="72"/>
  <c r="G128" i="73"/>
  <c r="F128" i="73"/>
  <c r="F27" i="72"/>
  <c r="E128" i="73"/>
  <c r="D128" i="73"/>
  <c r="E27" i="72"/>
  <c r="B122" i="73"/>
  <c r="A122" i="73"/>
  <c r="M119" i="73"/>
  <c r="L119" i="73"/>
  <c r="I26" i="72" s="1"/>
  <c r="K119" i="73"/>
  <c r="J119" i="73"/>
  <c r="I119" i="73"/>
  <c r="H119" i="73"/>
  <c r="G26" i="72" s="1"/>
  <c r="G119" i="73"/>
  <c r="F119" i="73"/>
  <c r="F26" i="72" s="1"/>
  <c r="E119" i="73"/>
  <c r="D119" i="73"/>
  <c r="B113" i="73"/>
  <c r="A113" i="73"/>
  <c r="M110" i="73"/>
  <c r="L110" i="73"/>
  <c r="I25" i="72" s="1"/>
  <c r="K110" i="73"/>
  <c r="J110" i="73"/>
  <c r="H25" i="72" s="1"/>
  <c r="I110" i="73"/>
  <c r="H110" i="73"/>
  <c r="G25" i="72" s="1"/>
  <c r="G110" i="73"/>
  <c r="F25" i="72" s="1"/>
  <c r="F110" i="73"/>
  <c r="E110" i="73"/>
  <c r="D110" i="73"/>
  <c r="B104" i="73"/>
  <c r="A104" i="73"/>
  <c r="M101" i="73"/>
  <c r="L101" i="73"/>
  <c r="I24" i="72" s="1"/>
  <c r="K101" i="73"/>
  <c r="J101" i="73"/>
  <c r="H24" i="72" s="1"/>
  <c r="I101" i="73"/>
  <c r="H101" i="73"/>
  <c r="G24" i="72" s="1"/>
  <c r="G101" i="73"/>
  <c r="F101" i="73"/>
  <c r="F24" i="72" s="1"/>
  <c r="E101" i="73"/>
  <c r="D101" i="73"/>
  <c r="B95" i="73"/>
  <c r="A95" i="73"/>
  <c r="M92" i="73"/>
  <c r="L92" i="73"/>
  <c r="I23" i="72" s="1"/>
  <c r="K92" i="73"/>
  <c r="J92" i="73"/>
  <c r="H23" i="72" s="1"/>
  <c r="I92" i="73"/>
  <c r="G23" i="72" s="1"/>
  <c r="H92" i="73"/>
  <c r="G92" i="73"/>
  <c r="F92" i="73"/>
  <c r="F23" i="72"/>
  <c r="E92" i="73"/>
  <c r="D92" i="73"/>
  <c r="E23" i="72" s="1"/>
  <c r="B86" i="73"/>
  <c r="A86" i="73"/>
  <c r="M83" i="73"/>
  <c r="L83" i="73"/>
  <c r="I22" i="72" s="1"/>
  <c r="K83" i="73"/>
  <c r="J83" i="73"/>
  <c r="H22" i="72" s="1"/>
  <c r="H22" i="84" s="1"/>
  <c r="I83" i="73"/>
  <c r="H83" i="73"/>
  <c r="G83" i="73"/>
  <c r="F22" i="72" s="1"/>
  <c r="F83" i="73"/>
  <c r="E83" i="73"/>
  <c r="E22" i="72" s="1"/>
  <c r="D83" i="73"/>
  <c r="B77" i="73"/>
  <c r="A77" i="73"/>
  <c r="M74" i="73"/>
  <c r="L74" i="73"/>
  <c r="I21" i="72" s="1"/>
  <c r="K74" i="73"/>
  <c r="J74" i="73"/>
  <c r="H21" i="72" s="1"/>
  <c r="I74" i="73"/>
  <c r="G21" i="72" s="1"/>
  <c r="H74" i="73"/>
  <c r="G74" i="73"/>
  <c r="F21" i="72" s="1"/>
  <c r="F74" i="73"/>
  <c r="E74" i="73"/>
  <c r="D74" i="73"/>
  <c r="E21" i="72" s="1"/>
  <c r="B68" i="73"/>
  <c r="A68" i="73"/>
  <c r="M65" i="73"/>
  <c r="L65" i="73"/>
  <c r="I20" i="72" s="1"/>
  <c r="K65" i="73"/>
  <c r="J65" i="73"/>
  <c r="H20" i="72" s="1"/>
  <c r="I65" i="73"/>
  <c r="G20" i="72"/>
  <c r="H65" i="73"/>
  <c r="G65" i="73"/>
  <c r="F65" i="73"/>
  <c r="F20" i="72" s="1"/>
  <c r="E65" i="73"/>
  <c r="D65" i="73"/>
  <c r="E20" i="72" s="1"/>
  <c r="B59" i="73"/>
  <c r="A59" i="73"/>
  <c r="M56" i="73"/>
  <c r="L56" i="73"/>
  <c r="I19" i="72"/>
  <c r="K56" i="73"/>
  <c r="J56" i="73"/>
  <c r="H19" i="72"/>
  <c r="I56" i="73"/>
  <c r="H56" i="73"/>
  <c r="G19" i="72"/>
  <c r="G56" i="73"/>
  <c r="F56" i="73"/>
  <c r="E56" i="73"/>
  <c r="E19" i="72" s="1"/>
  <c r="D56" i="73"/>
  <c r="B50" i="73"/>
  <c r="A50" i="73"/>
  <c r="M47" i="73"/>
  <c r="I15" i="72"/>
  <c r="L47" i="73"/>
  <c r="K47" i="73"/>
  <c r="J47" i="73"/>
  <c r="I47" i="73"/>
  <c r="G15" i="72"/>
  <c r="H47" i="73"/>
  <c r="G47" i="73"/>
  <c r="F15" i="72"/>
  <c r="F47" i="73"/>
  <c r="E47" i="73"/>
  <c r="E15" i="72"/>
  <c r="D47" i="73"/>
  <c r="B40" i="73"/>
  <c r="A40" i="73"/>
  <c r="M37" i="73"/>
  <c r="L37" i="73"/>
  <c r="K37" i="73"/>
  <c r="J37" i="73"/>
  <c r="H14" i="72" s="1"/>
  <c r="I37" i="73"/>
  <c r="H37" i="73"/>
  <c r="G14" i="72"/>
  <c r="G37" i="73"/>
  <c r="F37" i="73"/>
  <c r="F14" i="72" s="1"/>
  <c r="E37" i="73"/>
  <c r="D37" i="73"/>
  <c r="B30" i="73"/>
  <c r="A30" i="73"/>
  <c r="M27" i="73"/>
  <c r="I13" i="72" s="1"/>
  <c r="L27" i="73"/>
  <c r="K27" i="73"/>
  <c r="H13" i="72" s="1"/>
  <c r="J27" i="73"/>
  <c r="I27" i="73"/>
  <c r="G13" i="72" s="1"/>
  <c r="H27" i="73"/>
  <c r="G27" i="73"/>
  <c r="F13" i="72" s="1"/>
  <c r="F27" i="73"/>
  <c r="E27" i="73"/>
  <c r="E13" i="72" s="1"/>
  <c r="D27" i="73"/>
  <c r="B20" i="73"/>
  <c r="A20" i="73"/>
  <c r="M17" i="73"/>
  <c r="L17" i="73"/>
  <c r="K17" i="73"/>
  <c r="J17" i="73"/>
  <c r="I17" i="73"/>
  <c r="H17" i="73"/>
  <c r="G17" i="73"/>
  <c r="F17" i="73"/>
  <c r="F12" i="72" s="1"/>
  <c r="E17" i="73"/>
  <c r="D17" i="73"/>
  <c r="B9" i="73"/>
  <c r="A9" i="73"/>
  <c r="L5" i="73"/>
  <c r="J5" i="73"/>
  <c r="H5" i="73"/>
  <c r="F5" i="73"/>
  <c r="D5" i="73"/>
  <c r="C43" i="72"/>
  <c r="C41" i="72"/>
  <c r="C28" i="72"/>
  <c r="C27" i="72"/>
  <c r="C26" i="72"/>
  <c r="C25" i="72"/>
  <c r="C24" i="72"/>
  <c r="C23" i="72"/>
  <c r="C22" i="72"/>
  <c r="C21" i="72"/>
  <c r="C20" i="72"/>
  <c r="C19" i="72"/>
  <c r="B15" i="72"/>
  <c r="C14" i="72"/>
  <c r="B14" i="72"/>
  <c r="C13" i="72"/>
  <c r="B13" i="72"/>
  <c r="B12" i="72"/>
  <c r="I7" i="72"/>
  <c r="H7" i="72"/>
  <c r="G7" i="72"/>
  <c r="F7" i="72"/>
  <c r="E7" i="72"/>
  <c r="J43" i="68"/>
  <c r="B20" i="14"/>
  <c r="B20" i="71" s="1"/>
  <c r="B21" i="14"/>
  <c r="B21" i="71"/>
  <c r="B22" i="14"/>
  <c r="B22" i="71"/>
  <c r="B23" i="14"/>
  <c r="B23" i="71" s="1"/>
  <c r="B23" i="93" s="1"/>
  <c r="B24" i="14"/>
  <c r="B24" i="71" s="1"/>
  <c r="B25" i="14"/>
  <c r="B25" i="71"/>
  <c r="B26" i="14"/>
  <c r="B26" i="71"/>
  <c r="B27" i="14"/>
  <c r="B27" i="71" s="1"/>
  <c r="B27" i="93" s="1"/>
  <c r="B28" i="14"/>
  <c r="B28" i="71" s="1"/>
  <c r="B29" i="14"/>
  <c r="B29" i="71"/>
  <c r="B30" i="14"/>
  <c r="B30" i="71"/>
  <c r="B31" i="14"/>
  <c r="B31" i="68" s="1"/>
  <c r="B32" i="14"/>
  <c r="B32" i="71"/>
  <c r="B33" i="14"/>
  <c r="B33" i="71"/>
  <c r="B34" i="14"/>
  <c r="B34" i="71" s="1"/>
  <c r="B35" i="14"/>
  <c r="B35" i="70"/>
  <c r="B35" i="72" s="1"/>
  <c r="B35" i="82" s="1"/>
  <c r="B35" i="83"/>
  <c r="B36" i="14"/>
  <c r="B36" i="71"/>
  <c r="B37" i="14"/>
  <c r="B37" i="71" s="1"/>
  <c r="B38" i="14"/>
  <c r="B38" i="71"/>
  <c r="B19" i="14"/>
  <c r="B19" i="71"/>
  <c r="B19" i="93"/>
  <c r="J43" i="14"/>
  <c r="E9" i="71"/>
  <c r="F9" i="71"/>
  <c r="C43" i="71"/>
  <c r="C41" i="71"/>
  <c r="C28" i="71"/>
  <c r="C27" i="71"/>
  <c r="C26" i="71"/>
  <c r="C25" i="71"/>
  <c r="C24" i="71"/>
  <c r="C23" i="71"/>
  <c r="C22" i="71"/>
  <c r="C21" i="71"/>
  <c r="C20" i="71"/>
  <c r="C19" i="71"/>
  <c r="B15" i="71"/>
  <c r="C14" i="71"/>
  <c r="B14" i="71"/>
  <c r="C13" i="71"/>
  <c r="B13" i="71"/>
  <c r="B12" i="71"/>
  <c r="I9" i="71"/>
  <c r="H9" i="71"/>
  <c r="G9" i="71"/>
  <c r="I7" i="71"/>
  <c r="H7" i="71"/>
  <c r="G7" i="71"/>
  <c r="F7" i="71"/>
  <c r="E7" i="71"/>
  <c r="C43" i="70"/>
  <c r="C41" i="70"/>
  <c r="C28" i="70"/>
  <c r="C27" i="70"/>
  <c r="C26" i="70"/>
  <c r="C25" i="70"/>
  <c r="C24" i="70"/>
  <c r="C23" i="70"/>
  <c r="C22" i="70"/>
  <c r="C21" i="70"/>
  <c r="C20" i="70"/>
  <c r="C19" i="70"/>
  <c r="B15" i="70"/>
  <c r="C14" i="70"/>
  <c r="B14" i="70"/>
  <c r="C13" i="70"/>
  <c r="B13" i="70"/>
  <c r="B12" i="70"/>
  <c r="I7" i="70"/>
  <c r="H7" i="70"/>
  <c r="G7" i="70"/>
  <c r="F7" i="70"/>
  <c r="E7" i="70"/>
  <c r="M227" i="69"/>
  <c r="L227" i="69"/>
  <c r="I38" i="70" s="1"/>
  <c r="K227" i="69"/>
  <c r="H38" i="70"/>
  <c r="J227" i="69"/>
  <c r="I227" i="69"/>
  <c r="H227" i="69"/>
  <c r="G38" i="70" s="1"/>
  <c r="G227" i="69"/>
  <c r="F227" i="69"/>
  <c r="F38" i="70" s="1"/>
  <c r="E227" i="69"/>
  <c r="E38" i="70"/>
  <c r="D227" i="69"/>
  <c r="B221" i="69"/>
  <c r="A221" i="69"/>
  <c r="M218" i="69"/>
  <c r="L218" i="69"/>
  <c r="I37" i="70"/>
  <c r="K218" i="69"/>
  <c r="J218" i="69"/>
  <c r="H37" i="70"/>
  <c r="I218" i="69"/>
  <c r="H218" i="69"/>
  <c r="G37" i="70"/>
  <c r="G218" i="69"/>
  <c r="F218" i="69"/>
  <c r="F37" i="70"/>
  <c r="E218" i="69"/>
  <c r="D218" i="69"/>
  <c r="E37" i="70"/>
  <c r="B212" i="69"/>
  <c r="A212" i="69"/>
  <c r="M209" i="69"/>
  <c r="L209" i="69"/>
  <c r="K209" i="69"/>
  <c r="J209" i="69"/>
  <c r="H36" i="70" s="1"/>
  <c r="I209" i="69"/>
  <c r="H209" i="69"/>
  <c r="G209" i="69"/>
  <c r="F209" i="69"/>
  <c r="E209" i="69"/>
  <c r="D209" i="69"/>
  <c r="E36" i="70" s="1"/>
  <c r="B203" i="69"/>
  <c r="A203" i="69"/>
  <c r="M200" i="69"/>
  <c r="L200" i="69"/>
  <c r="K200" i="69"/>
  <c r="J200" i="69"/>
  <c r="I200" i="69"/>
  <c r="H200" i="69"/>
  <c r="G35" i="70" s="1"/>
  <c r="G200" i="69"/>
  <c r="F200" i="69"/>
  <c r="E200" i="69"/>
  <c r="D200" i="69"/>
  <c r="E35" i="70"/>
  <c r="B194" i="69"/>
  <c r="A194" i="69"/>
  <c r="M191" i="69"/>
  <c r="L191" i="69"/>
  <c r="I34" i="70"/>
  <c r="K191" i="69"/>
  <c r="J191" i="69"/>
  <c r="H34" i="70"/>
  <c r="I191" i="69"/>
  <c r="H191" i="69"/>
  <c r="G34" i="70"/>
  <c r="G191" i="69"/>
  <c r="F191" i="69"/>
  <c r="F34" i="70"/>
  <c r="E191" i="69"/>
  <c r="D191" i="69"/>
  <c r="E34" i="70"/>
  <c r="B185" i="69"/>
  <c r="A185" i="69"/>
  <c r="M182" i="69"/>
  <c r="L182" i="69"/>
  <c r="K182" i="69"/>
  <c r="H33" i="70" s="1"/>
  <c r="J182" i="69"/>
  <c r="I182" i="69"/>
  <c r="G33" i="70" s="1"/>
  <c r="H182" i="69"/>
  <c r="G182" i="69"/>
  <c r="F33" i="70" s="1"/>
  <c r="F182" i="69"/>
  <c r="E182" i="69"/>
  <c r="E33" i="70" s="1"/>
  <c r="D182" i="69"/>
  <c r="B176" i="69"/>
  <c r="A176" i="69"/>
  <c r="M173" i="69"/>
  <c r="L173" i="69"/>
  <c r="I32" i="70"/>
  <c r="K173" i="69"/>
  <c r="J173" i="69"/>
  <c r="H32" i="70" s="1"/>
  <c r="I173" i="69"/>
  <c r="H173" i="69"/>
  <c r="G32" i="70"/>
  <c r="G173" i="69"/>
  <c r="F173" i="69"/>
  <c r="F32" i="70"/>
  <c r="K32" i="70" s="1"/>
  <c r="E30" i="95" s="1"/>
  <c r="E173" i="69"/>
  <c r="D173" i="69"/>
  <c r="E32" i="70"/>
  <c r="B167" i="69"/>
  <c r="A167" i="69"/>
  <c r="M164" i="69"/>
  <c r="L164" i="69"/>
  <c r="I31" i="70"/>
  <c r="K164" i="69"/>
  <c r="J164" i="69"/>
  <c r="H31" i="70"/>
  <c r="I164" i="69"/>
  <c r="H164" i="69"/>
  <c r="G31" i="70"/>
  <c r="G164" i="69"/>
  <c r="F164" i="69"/>
  <c r="F31" i="70"/>
  <c r="E164" i="69"/>
  <c r="D164" i="69"/>
  <c r="E31" i="70"/>
  <c r="B158" i="69"/>
  <c r="A158" i="69"/>
  <c r="M155" i="69"/>
  <c r="L155" i="69"/>
  <c r="K155" i="69"/>
  <c r="J155" i="69"/>
  <c r="H30" i="70"/>
  <c r="I155" i="69"/>
  <c r="H155" i="69"/>
  <c r="G30" i="70" s="1"/>
  <c r="G155" i="69"/>
  <c r="F155" i="69"/>
  <c r="F30" i="70" s="1"/>
  <c r="E155" i="69"/>
  <c r="D155" i="69"/>
  <c r="E30" i="70" s="1"/>
  <c r="B149" i="69"/>
  <c r="A149" i="69"/>
  <c r="M146" i="69"/>
  <c r="I29" i="70" s="1"/>
  <c r="L146" i="69"/>
  <c r="K146" i="69"/>
  <c r="J146" i="69"/>
  <c r="H29" i="70"/>
  <c r="I146" i="69"/>
  <c r="G29" i="70" s="1"/>
  <c r="H146" i="69"/>
  <c r="G146" i="69"/>
  <c r="F146" i="69"/>
  <c r="F29" i="70" s="1"/>
  <c r="E146" i="69"/>
  <c r="D146" i="69"/>
  <c r="E29" i="70"/>
  <c r="B140" i="69"/>
  <c r="A140" i="69"/>
  <c r="M137" i="69"/>
  <c r="L137" i="69"/>
  <c r="I28" i="70"/>
  <c r="K137" i="69"/>
  <c r="J137" i="69"/>
  <c r="H28" i="70"/>
  <c r="I137" i="69"/>
  <c r="H137" i="69"/>
  <c r="G137" i="69"/>
  <c r="F137" i="69"/>
  <c r="F28" i="70"/>
  <c r="E137" i="69"/>
  <c r="D137" i="69"/>
  <c r="E28" i="70" s="1"/>
  <c r="B131" i="69"/>
  <c r="A131" i="69"/>
  <c r="M128" i="69"/>
  <c r="L128" i="69"/>
  <c r="I27" i="70" s="1"/>
  <c r="K128" i="69"/>
  <c r="H27" i="70" s="1"/>
  <c r="J128" i="69"/>
  <c r="I128" i="69"/>
  <c r="H128" i="69"/>
  <c r="G128" i="69"/>
  <c r="F128" i="69"/>
  <c r="F27" i="70"/>
  <c r="E128" i="69"/>
  <c r="D128" i="69"/>
  <c r="E27" i="70" s="1"/>
  <c r="B122" i="69"/>
  <c r="A122" i="69"/>
  <c r="M119" i="69"/>
  <c r="L119" i="69"/>
  <c r="I26" i="70"/>
  <c r="K119" i="69"/>
  <c r="J119" i="69"/>
  <c r="H26" i="70"/>
  <c r="I119" i="69"/>
  <c r="H119" i="69"/>
  <c r="G26" i="70" s="1"/>
  <c r="G119" i="69"/>
  <c r="F119" i="69"/>
  <c r="F26" i="70"/>
  <c r="E119" i="69"/>
  <c r="E26" i="70" s="1"/>
  <c r="K26" i="70" s="1"/>
  <c r="E24" i="95" s="1"/>
  <c r="D119" i="69"/>
  <c r="B113" i="69"/>
  <c r="A113" i="69"/>
  <c r="M110" i="69"/>
  <c r="I25" i="70" s="1"/>
  <c r="I25" i="71" s="1"/>
  <c r="L110" i="69"/>
  <c r="K110" i="69"/>
  <c r="J110" i="69"/>
  <c r="H25" i="70"/>
  <c r="I110" i="69"/>
  <c r="H110" i="69"/>
  <c r="G110" i="69"/>
  <c r="F110" i="69"/>
  <c r="F25" i="70" s="1"/>
  <c r="E110" i="69"/>
  <c r="D110" i="69"/>
  <c r="E25" i="70"/>
  <c r="B104" i="69"/>
  <c r="A104" i="69"/>
  <c r="M101" i="69"/>
  <c r="L101" i="69"/>
  <c r="I24" i="70" s="1"/>
  <c r="K101" i="69"/>
  <c r="J101" i="69"/>
  <c r="H24" i="70" s="1"/>
  <c r="I101" i="69"/>
  <c r="H101" i="69"/>
  <c r="G24" i="70" s="1"/>
  <c r="G101" i="69"/>
  <c r="F101" i="69"/>
  <c r="F24" i="70" s="1"/>
  <c r="E101" i="69"/>
  <c r="E24" i="70"/>
  <c r="D101" i="69"/>
  <c r="B95" i="69"/>
  <c r="A95" i="69"/>
  <c r="M92" i="69"/>
  <c r="L92" i="69"/>
  <c r="I23" i="70"/>
  <c r="K92" i="69"/>
  <c r="J92" i="69"/>
  <c r="H23" i="70" s="1"/>
  <c r="I92" i="69"/>
  <c r="H92" i="69"/>
  <c r="G23" i="70"/>
  <c r="G92" i="69"/>
  <c r="F92" i="69"/>
  <c r="F23" i="70" s="1"/>
  <c r="E92" i="69"/>
  <c r="D92" i="69"/>
  <c r="E23" i="70"/>
  <c r="B86" i="69"/>
  <c r="A86" i="69"/>
  <c r="M83" i="69"/>
  <c r="L83" i="69"/>
  <c r="I22" i="70"/>
  <c r="K83" i="69"/>
  <c r="J83" i="69"/>
  <c r="H22" i="70"/>
  <c r="I83" i="69"/>
  <c r="H83" i="69"/>
  <c r="G22" i="70"/>
  <c r="G83" i="69"/>
  <c r="F83" i="69"/>
  <c r="F22" i="70"/>
  <c r="E83" i="69"/>
  <c r="D83" i="69"/>
  <c r="E22" i="70"/>
  <c r="B77" i="69"/>
  <c r="A77" i="69"/>
  <c r="M74" i="69"/>
  <c r="L74" i="69"/>
  <c r="K74" i="69"/>
  <c r="J74" i="69"/>
  <c r="I74" i="69"/>
  <c r="H74" i="69"/>
  <c r="G21" i="70" s="1"/>
  <c r="G74" i="69"/>
  <c r="F74" i="69"/>
  <c r="E74" i="69"/>
  <c r="D74" i="69"/>
  <c r="B68" i="69"/>
  <c r="A68" i="69"/>
  <c r="M65" i="69"/>
  <c r="L65" i="69"/>
  <c r="K65" i="69"/>
  <c r="J65" i="69"/>
  <c r="I65" i="69"/>
  <c r="H65" i="69"/>
  <c r="G20" i="70" s="1"/>
  <c r="G65" i="69"/>
  <c r="F65" i="69"/>
  <c r="E65" i="69"/>
  <c r="D65" i="69"/>
  <c r="B59" i="69"/>
  <c r="A59" i="69"/>
  <c r="M56" i="69"/>
  <c r="L56" i="69"/>
  <c r="I19" i="70" s="1"/>
  <c r="K56" i="69"/>
  <c r="J56" i="69"/>
  <c r="H19" i="70"/>
  <c r="I56" i="69"/>
  <c r="H56" i="69"/>
  <c r="G19" i="70" s="1"/>
  <c r="G56" i="69"/>
  <c r="F56" i="69"/>
  <c r="F19" i="70" s="1"/>
  <c r="E56" i="69"/>
  <c r="D56" i="69"/>
  <c r="E19" i="70" s="1"/>
  <c r="B50" i="69"/>
  <c r="A50" i="69"/>
  <c r="M47" i="69"/>
  <c r="I15" i="70" s="1"/>
  <c r="K15" i="70" s="1"/>
  <c r="E13" i="95" s="1"/>
  <c r="L47" i="69"/>
  <c r="K47" i="69"/>
  <c r="J47" i="69"/>
  <c r="I47" i="69"/>
  <c r="G15" i="70" s="1"/>
  <c r="H47" i="69"/>
  <c r="G47" i="69"/>
  <c r="F15" i="70" s="1"/>
  <c r="F47" i="69"/>
  <c r="E47" i="69"/>
  <c r="E15" i="70"/>
  <c r="D47" i="69"/>
  <c r="B40" i="69"/>
  <c r="A40" i="69"/>
  <c r="M37" i="69"/>
  <c r="L37" i="69"/>
  <c r="I14" i="70" s="1"/>
  <c r="K37" i="69"/>
  <c r="J37" i="69"/>
  <c r="I37" i="69"/>
  <c r="H37" i="69"/>
  <c r="G14" i="70"/>
  <c r="G37" i="69"/>
  <c r="F14" i="70"/>
  <c r="F37" i="69"/>
  <c r="E37" i="69"/>
  <c r="D37" i="69"/>
  <c r="E14" i="70" s="1"/>
  <c r="E16" i="70" s="1"/>
  <c r="B30" i="69"/>
  <c r="A30" i="69"/>
  <c r="M27" i="69"/>
  <c r="L27" i="69"/>
  <c r="I13" i="70" s="1"/>
  <c r="K27" i="69"/>
  <c r="J27" i="69"/>
  <c r="I27" i="69"/>
  <c r="H27" i="69"/>
  <c r="G13" i="70"/>
  <c r="G27" i="69"/>
  <c r="F27" i="69"/>
  <c r="E27" i="69"/>
  <c r="D27" i="69"/>
  <c r="E13" i="70" s="1"/>
  <c r="B20" i="69"/>
  <c r="A20" i="69"/>
  <c r="M17" i="69"/>
  <c r="L17" i="69"/>
  <c r="I12" i="70" s="1"/>
  <c r="K17" i="69"/>
  <c r="H12" i="70"/>
  <c r="J17" i="69"/>
  <c r="I17" i="69"/>
  <c r="H17" i="69"/>
  <c r="G12" i="70" s="1"/>
  <c r="G17" i="69"/>
  <c r="F12" i="70"/>
  <c r="F17" i="69"/>
  <c r="E17" i="69"/>
  <c r="D17" i="69"/>
  <c r="B9" i="69"/>
  <c r="A9" i="69"/>
  <c r="L5" i="69"/>
  <c r="J5" i="69"/>
  <c r="H5" i="69"/>
  <c r="F5" i="69"/>
  <c r="D5" i="69"/>
  <c r="C43" i="68"/>
  <c r="C41" i="68"/>
  <c r="C28" i="68"/>
  <c r="C27" i="68"/>
  <c r="C26" i="68"/>
  <c r="C25" i="68"/>
  <c r="C24" i="68"/>
  <c r="C23" i="68"/>
  <c r="C22" i="68"/>
  <c r="C21" i="68"/>
  <c r="C20" i="68"/>
  <c r="C19" i="68"/>
  <c r="B15" i="68"/>
  <c r="C14" i="68"/>
  <c r="B14" i="68"/>
  <c r="C13" i="68"/>
  <c r="B13" i="68"/>
  <c r="B12" i="68"/>
  <c r="I7" i="68"/>
  <c r="H7" i="68"/>
  <c r="G7" i="68"/>
  <c r="F7" i="68"/>
  <c r="E7" i="68"/>
  <c r="M227" i="67"/>
  <c r="I38" i="68" s="1"/>
  <c r="L227" i="67"/>
  <c r="K227" i="67"/>
  <c r="J227" i="67"/>
  <c r="H38" i="68"/>
  <c r="I227" i="67"/>
  <c r="G38" i="68" s="1"/>
  <c r="H227" i="67"/>
  <c r="G227" i="67"/>
  <c r="F227" i="67"/>
  <c r="F38" i="68"/>
  <c r="E227" i="67"/>
  <c r="E38" i="68" s="1"/>
  <c r="D227" i="67"/>
  <c r="B221" i="67"/>
  <c r="A221" i="67"/>
  <c r="M218" i="67"/>
  <c r="L218" i="67"/>
  <c r="I37" i="68" s="1"/>
  <c r="K218" i="67"/>
  <c r="H37" i="68" s="1"/>
  <c r="J218" i="67"/>
  <c r="I218" i="67"/>
  <c r="H218" i="67"/>
  <c r="G37" i="68" s="1"/>
  <c r="G218" i="67"/>
  <c r="F37" i="68" s="1"/>
  <c r="F218" i="67"/>
  <c r="E218" i="67"/>
  <c r="D218" i="67"/>
  <c r="E37" i="68" s="1"/>
  <c r="B212" i="67"/>
  <c r="A212" i="67"/>
  <c r="M209" i="67"/>
  <c r="L209" i="67"/>
  <c r="K209" i="67"/>
  <c r="H36" i="68" s="1"/>
  <c r="J209" i="67"/>
  <c r="I209" i="67"/>
  <c r="H209" i="67"/>
  <c r="G36" i="68"/>
  <c r="G209" i="67"/>
  <c r="F36" i="68" s="1"/>
  <c r="F209" i="67"/>
  <c r="E209" i="67"/>
  <c r="D209" i="67"/>
  <c r="E36" i="68"/>
  <c r="B203" i="67"/>
  <c r="A203" i="67"/>
  <c r="M200" i="67"/>
  <c r="I35" i="68" s="1"/>
  <c r="L200" i="67"/>
  <c r="K200" i="67"/>
  <c r="J200" i="67"/>
  <c r="H35" i="68" s="1"/>
  <c r="I200" i="67"/>
  <c r="I232" i="67" s="1"/>
  <c r="H200" i="67"/>
  <c r="G200" i="67"/>
  <c r="F200" i="67"/>
  <c r="F35" i="68"/>
  <c r="E200" i="67"/>
  <c r="D200" i="67"/>
  <c r="B194" i="67"/>
  <c r="A194" i="67"/>
  <c r="M191" i="67"/>
  <c r="L191" i="67"/>
  <c r="I34" i="68" s="1"/>
  <c r="K191" i="67"/>
  <c r="H34" i="68" s="1"/>
  <c r="J191" i="67"/>
  <c r="I191" i="67"/>
  <c r="H191" i="67"/>
  <c r="G34" i="68" s="1"/>
  <c r="G191" i="67"/>
  <c r="F34" i="68" s="1"/>
  <c r="F191" i="67"/>
  <c r="E191" i="67"/>
  <c r="D191" i="67"/>
  <c r="E34" i="68" s="1"/>
  <c r="K34" i="68" s="1"/>
  <c r="D32" i="95" s="1"/>
  <c r="B185" i="67"/>
  <c r="A185" i="67"/>
  <c r="M182" i="67"/>
  <c r="L182" i="67"/>
  <c r="K182" i="67"/>
  <c r="J182" i="67"/>
  <c r="I182" i="67"/>
  <c r="H182" i="67"/>
  <c r="G182" i="67"/>
  <c r="F182" i="67"/>
  <c r="F33" i="68"/>
  <c r="E182" i="67"/>
  <c r="D182" i="67"/>
  <c r="B176" i="67"/>
  <c r="A176" i="67"/>
  <c r="M173" i="67"/>
  <c r="L173" i="67"/>
  <c r="I32" i="68" s="1"/>
  <c r="K173" i="67"/>
  <c r="H32" i="68" s="1"/>
  <c r="K32" i="68" s="1"/>
  <c r="D30" i="95" s="1"/>
  <c r="J173" i="67"/>
  <c r="I173" i="67"/>
  <c r="H173" i="67"/>
  <c r="G32" i="68" s="1"/>
  <c r="G173" i="67"/>
  <c r="F32" i="68" s="1"/>
  <c r="F173" i="67"/>
  <c r="E173" i="67"/>
  <c r="D173" i="67"/>
  <c r="E32" i="68" s="1"/>
  <c r="B167" i="67"/>
  <c r="A167" i="67"/>
  <c r="M164" i="67"/>
  <c r="L164" i="67"/>
  <c r="K164" i="67"/>
  <c r="H31" i="68" s="1"/>
  <c r="J164" i="67"/>
  <c r="I164" i="67"/>
  <c r="H164" i="67"/>
  <c r="G164" i="67"/>
  <c r="F164" i="67"/>
  <c r="F31" i="68" s="1"/>
  <c r="E164" i="67"/>
  <c r="D164" i="67"/>
  <c r="B158" i="67"/>
  <c r="A158" i="67"/>
  <c r="M155" i="67"/>
  <c r="I30" i="68" s="1"/>
  <c r="L155" i="67"/>
  <c r="K155" i="67"/>
  <c r="J155" i="67"/>
  <c r="H30" i="68"/>
  <c r="I155" i="67"/>
  <c r="G30" i="68" s="1"/>
  <c r="H155" i="67"/>
  <c r="G155" i="67"/>
  <c r="F155" i="67"/>
  <c r="F30" i="68"/>
  <c r="E155" i="67"/>
  <c r="E30" i="68" s="1"/>
  <c r="D155" i="67"/>
  <c r="B149" i="67"/>
  <c r="A149" i="67"/>
  <c r="M146" i="67"/>
  <c r="L146" i="67"/>
  <c r="K146" i="67"/>
  <c r="J146" i="67"/>
  <c r="H29" i="68" s="1"/>
  <c r="I146" i="67"/>
  <c r="H146" i="67"/>
  <c r="G146" i="67"/>
  <c r="F146" i="67"/>
  <c r="F29" i="68"/>
  <c r="E146" i="67"/>
  <c r="D146" i="67"/>
  <c r="B140" i="67"/>
  <c r="A140" i="67"/>
  <c r="M137" i="67"/>
  <c r="L137" i="67"/>
  <c r="I28" i="68" s="1"/>
  <c r="K137" i="67"/>
  <c r="J137" i="67"/>
  <c r="I137" i="67"/>
  <c r="H137" i="67"/>
  <c r="G28" i="68"/>
  <c r="G137" i="67"/>
  <c r="F137" i="67"/>
  <c r="F28" i="68"/>
  <c r="E137" i="67"/>
  <c r="D137" i="67"/>
  <c r="E28" i="68"/>
  <c r="B131" i="67"/>
  <c r="A131" i="67"/>
  <c r="M128" i="67"/>
  <c r="L128" i="67"/>
  <c r="I27" i="68" s="1"/>
  <c r="K128" i="67"/>
  <c r="H27" i="68" s="1"/>
  <c r="J128" i="67"/>
  <c r="I128" i="67"/>
  <c r="H128" i="67"/>
  <c r="G27" i="68" s="1"/>
  <c r="G128" i="67"/>
  <c r="F128" i="67"/>
  <c r="F27" i="68" s="1"/>
  <c r="E128" i="67"/>
  <c r="D128" i="67"/>
  <c r="E27" i="68"/>
  <c r="B122" i="67"/>
  <c r="A122" i="67"/>
  <c r="M119" i="67"/>
  <c r="L119" i="67"/>
  <c r="I26" i="68"/>
  <c r="K119" i="67"/>
  <c r="H26" i="68" s="1"/>
  <c r="J119" i="67"/>
  <c r="I119" i="67"/>
  <c r="H119" i="67"/>
  <c r="G119" i="67"/>
  <c r="F119" i="67"/>
  <c r="F26" i="68" s="1"/>
  <c r="E119" i="67"/>
  <c r="D119" i="67"/>
  <c r="B113" i="67"/>
  <c r="A113" i="67"/>
  <c r="M110" i="67"/>
  <c r="L110" i="67"/>
  <c r="I25" i="68" s="1"/>
  <c r="K110" i="67"/>
  <c r="J110" i="67"/>
  <c r="I110" i="67"/>
  <c r="H110" i="67"/>
  <c r="G25" i="68" s="1"/>
  <c r="G110" i="67"/>
  <c r="F110" i="67"/>
  <c r="F25" i="68" s="1"/>
  <c r="E110" i="67"/>
  <c r="D110" i="67"/>
  <c r="E25" i="68" s="1"/>
  <c r="B104" i="67"/>
  <c r="A104" i="67"/>
  <c r="M101" i="67"/>
  <c r="L101" i="67"/>
  <c r="I24" i="68"/>
  <c r="K101" i="67"/>
  <c r="J101" i="67"/>
  <c r="H24" i="68" s="1"/>
  <c r="I101" i="67"/>
  <c r="H101" i="67"/>
  <c r="G24" i="68"/>
  <c r="G24" i="71" s="1"/>
  <c r="G101" i="67"/>
  <c r="F24" i="68"/>
  <c r="F101" i="67"/>
  <c r="E101" i="67"/>
  <c r="D101" i="67"/>
  <c r="E24" i="68"/>
  <c r="B95" i="67"/>
  <c r="A95" i="67"/>
  <c r="M92" i="67"/>
  <c r="L92" i="67"/>
  <c r="I23" i="68"/>
  <c r="K92" i="67"/>
  <c r="H23" i="68" s="1"/>
  <c r="J92" i="67"/>
  <c r="I92" i="67"/>
  <c r="H92" i="67"/>
  <c r="G23" i="68"/>
  <c r="G92" i="67"/>
  <c r="F23" i="68" s="1"/>
  <c r="K23" i="68" s="1"/>
  <c r="D21" i="95" s="1"/>
  <c r="F92" i="67"/>
  <c r="E92" i="67"/>
  <c r="D92" i="67"/>
  <c r="E23" i="68"/>
  <c r="B86" i="67"/>
  <c r="A86" i="67"/>
  <c r="M83" i="67"/>
  <c r="L83" i="67"/>
  <c r="I22" i="68"/>
  <c r="K83" i="67"/>
  <c r="H22" i="68" s="1"/>
  <c r="H22" i="71" s="1"/>
  <c r="H22" i="93" s="1"/>
  <c r="N20" i="64" s="1"/>
  <c r="J83" i="67"/>
  <c r="I83" i="67"/>
  <c r="H83" i="67"/>
  <c r="G22" i="68" s="1"/>
  <c r="G83" i="67"/>
  <c r="F22" i="68" s="1"/>
  <c r="F83" i="67"/>
  <c r="E83" i="67"/>
  <c r="D83" i="67"/>
  <c r="E22" i="68"/>
  <c r="B77" i="67"/>
  <c r="A77" i="67"/>
  <c r="M74" i="67"/>
  <c r="L74" i="67"/>
  <c r="I21" i="68"/>
  <c r="K74" i="67"/>
  <c r="J74" i="67"/>
  <c r="H21" i="68"/>
  <c r="I74" i="67"/>
  <c r="H74" i="67"/>
  <c r="G21" i="68" s="1"/>
  <c r="G74" i="67"/>
  <c r="F74" i="67"/>
  <c r="F21" i="68"/>
  <c r="E74" i="67"/>
  <c r="D74" i="67"/>
  <c r="E21" i="68"/>
  <c r="B68" i="67"/>
  <c r="A68" i="67"/>
  <c r="M65" i="67"/>
  <c r="L65" i="67"/>
  <c r="I20" i="68" s="1"/>
  <c r="K65" i="67"/>
  <c r="J65" i="67"/>
  <c r="H20" i="68" s="1"/>
  <c r="I65" i="67"/>
  <c r="H65" i="67"/>
  <c r="G20" i="68" s="1"/>
  <c r="G65" i="67"/>
  <c r="F20" i="68"/>
  <c r="F65" i="67"/>
  <c r="E65" i="67"/>
  <c r="D65" i="67"/>
  <c r="B59" i="67"/>
  <c r="A59" i="67"/>
  <c r="M56" i="67"/>
  <c r="L56" i="67"/>
  <c r="K56" i="67"/>
  <c r="J56" i="67"/>
  <c r="H19" i="68" s="1"/>
  <c r="I56" i="67"/>
  <c r="H56" i="67"/>
  <c r="G19" i="68" s="1"/>
  <c r="G56" i="67"/>
  <c r="F19" i="68"/>
  <c r="F56" i="67"/>
  <c r="E56" i="67"/>
  <c r="D56" i="67"/>
  <c r="E19" i="68" s="1"/>
  <c r="B50" i="67"/>
  <c r="A50" i="67"/>
  <c r="M47" i="67"/>
  <c r="I15" i="68" s="1"/>
  <c r="L47" i="67"/>
  <c r="K47" i="67"/>
  <c r="J47" i="67"/>
  <c r="I47" i="67"/>
  <c r="G15" i="68"/>
  <c r="G16" i="68" s="1"/>
  <c r="H47" i="67"/>
  <c r="G47" i="67"/>
  <c r="F47" i="67"/>
  <c r="F15" i="68" s="1"/>
  <c r="E47" i="67"/>
  <c r="E15" i="68"/>
  <c r="D47" i="67"/>
  <c r="B40" i="67"/>
  <c r="A40" i="67"/>
  <c r="M37" i="67"/>
  <c r="L37" i="67"/>
  <c r="K37" i="67"/>
  <c r="H14" i="68" s="1"/>
  <c r="J37" i="67"/>
  <c r="I37" i="67"/>
  <c r="G14" i="68" s="1"/>
  <c r="H37" i="67"/>
  <c r="G37" i="67"/>
  <c r="F14" i="68" s="1"/>
  <c r="F37" i="67"/>
  <c r="E37" i="67"/>
  <c r="E14" i="68" s="1"/>
  <c r="D37" i="67"/>
  <c r="B30" i="67"/>
  <c r="A30" i="67"/>
  <c r="M27" i="67"/>
  <c r="L27" i="67"/>
  <c r="K27" i="67"/>
  <c r="H13" i="68" s="1"/>
  <c r="J27" i="67"/>
  <c r="I27" i="67"/>
  <c r="H27" i="67"/>
  <c r="G13" i="68"/>
  <c r="G27" i="67"/>
  <c r="F27" i="67"/>
  <c r="F13" i="68" s="1"/>
  <c r="E27" i="67"/>
  <c r="E13" i="68" s="1"/>
  <c r="D27" i="67"/>
  <c r="B20" i="67"/>
  <c r="A20" i="67"/>
  <c r="M17" i="67"/>
  <c r="I12" i="68"/>
  <c r="L17" i="67"/>
  <c r="K17" i="67"/>
  <c r="H12" i="68" s="1"/>
  <c r="J17" i="67"/>
  <c r="I17" i="67"/>
  <c r="H17" i="67"/>
  <c r="G17" i="67"/>
  <c r="F12" i="68" s="1"/>
  <c r="F17" i="67"/>
  <c r="E17" i="67"/>
  <c r="E12" i="68" s="1"/>
  <c r="D17" i="67"/>
  <c r="B9" i="67"/>
  <c r="A9" i="67"/>
  <c r="L5" i="67"/>
  <c r="J5" i="67"/>
  <c r="H5" i="67"/>
  <c r="F5" i="67"/>
  <c r="D5" i="67"/>
  <c r="B43" i="14"/>
  <c r="B41" i="14"/>
  <c r="I9" i="14"/>
  <c r="H9" i="14"/>
  <c r="G9" i="14"/>
  <c r="F9" i="14"/>
  <c r="K9" i="14" s="1"/>
  <c r="E9" i="14"/>
  <c r="B12" i="14"/>
  <c r="B13" i="14"/>
  <c r="B14" i="14"/>
  <c r="B15" i="14"/>
  <c r="C14" i="14"/>
  <c r="C13" i="14"/>
  <c r="A221" i="16"/>
  <c r="A212" i="16"/>
  <c r="A203" i="16"/>
  <c r="A194" i="16"/>
  <c r="A185" i="16"/>
  <c r="A176" i="16"/>
  <c r="A167" i="16"/>
  <c r="A158" i="16"/>
  <c r="A149" i="16"/>
  <c r="A140" i="16"/>
  <c r="A131" i="16"/>
  <c r="A122" i="16"/>
  <c r="A113" i="16"/>
  <c r="A104" i="16"/>
  <c r="A95" i="16"/>
  <c r="A86" i="16"/>
  <c r="A77" i="16"/>
  <c r="A68" i="16"/>
  <c r="A50" i="16"/>
  <c r="A59" i="16"/>
  <c r="A40" i="16"/>
  <c r="A30" i="16"/>
  <c r="A20" i="16"/>
  <c r="A9" i="16"/>
  <c r="M10" i="16"/>
  <c r="K10" i="16"/>
  <c r="I10" i="16"/>
  <c r="G10" i="16"/>
  <c r="G230" i="16"/>
  <c r="E10" i="16"/>
  <c r="T8" i="64"/>
  <c r="C7" i="95" s="1"/>
  <c r="O7" i="95" s="1"/>
  <c r="B30" i="16"/>
  <c r="B20" i="16"/>
  <c r="M37" i="16"/>
  <c r="I14" i="14"/>
  <c r="L37" i="16"/>
  <c r="K37" i="16"/>
  <c r="H14" i="14" s="1"/>
  <c r="J37" i="16"/>
  <c r="I37" i="16"/>
  <c r="H37" i="16"/>
  <c r="G14" i="14" s="1"/>
  <c r="G37" i="16"/>
  <c r="F37" i="16"/>
  <c r="F14" i="14" s="1"/>
  <c r="E37" i="16"/>
  <c r="D37" i="16"/>
  <c r="E14" i="14" s="1"/>
  <c r="M27" i="16"/>
  <c r="I13" i="14" s="1"/>
  <c r="L27" i="16"/>
  <c r="K27" i="16"/>
  <c r="H13" i="14" s="1"/>
  <c r="J27" i="16"/>
  <c r="I27" i="16"/>
  <c r="H27" i="16"/>
  <c r="G13" i="14" s="1"/>
  <c r="G27" i="16"/>
  <c r="F27" i="16"/>
  <c r="F13" i="14" s="1"/>
  <c r="E27" i="16"/>
  <c r="D27" i="16"/>
  <c r="C28" i="14"/>
  <c r="C27" i="14"/>
  <c r="C26" i="14"/>
  <c r="C25" i="14"/>
  <c r="C24" i="14"/>
  <c r="C23" i="14"/>
  <c r="C22" i="14"/>
  <c r="C21" i="14"/>
  <c r="C20" i="14"/>
  <c r="C19" i="14"/>
  <c r="B221" i="16"/>
  <c r="C38" i="90"/>
  <c r="B212" i="16"/>
  <c r="C37" i="92"/>
  <c r="B203" i="16"/>
  <c r="C36" i="90"/>
  <c r="B194" i="16"/>
  <c r="C35" i="85"/>
  <c r="B185" i="16"/>
  <c r="C34" i="87"/>
  <c r="B176" i="16"/>
  <c r="B167" i="16"/>
  <c r="B158" i="16"/>
  <c r="C31" i="82"/>
  <c r="B149" i="16"/>
  <c r="C30" i="70" s="1"/>
  <c r="B140" i="16"/>
  <c r="B131" i="16"/>
  <c r="B122" i="16"/>
  <c r="B113" i="16"/>
  <c r="B104" i="16"/>
  <c r="B95" i="16"/>
  <c r="B86" i="16"/>
  <c r="B77" i="16"/>
  <c r="B68" i="16"/>
  <c r="B59" i="16"/>
  <c r="B50" i="16"/>
  <c r="S35" i="64"/>
  <c r="S34" i="64"/>
  <c r="S33" i="64"/>
  <c r="S32" i="64"/>
  <c r="S31" i="64"/>
  <c r="S30" i="64"/>
  <c r="S29" i="64"/>
  <c r="S28" i="64"/>
  <c r="S27" i="64"/>
  <c r="M137" i="16"/>
  <c r="L137" i="16"/>
  <c r="K137" i="16"/>
  <c r="J137" i="16"/>
  <c r="H28" i="14" s="1"/>
  <c r="I137" i="16"/>
  <c r="H137" i="16"/>
  <c r="G137" i="16"/>
  <c r="F137" i="16"/>
  <c r="F28" i="14" s="1"/>
  <c r="E137" i="16"/>
  <c r="D137" i="16"/>
  <c r="E28" i="14" s="1"/>
  <c r="M128" i="16"/>
  <c r="L128" i="16"/>
  <c r="K128" i="16"/>
  <c r="H27" i="14" s="1"/>
  <c r="J128" i="16"/>
  <c r="I128" i="16"/>
  <c r="G27" i="14" s="1"/>
  <c r="H128" i="16"/>
  <c r="G128" i="16"/>
  <c r="F128" i="16"/>
  <c r="F27" i="14"/>
  <c r="E128" i="16"/>
  <c r="D128" i="16"/>
  <c r="E27" i="14" s="1"/>
  <c r="M119" i="16"/>
  <c r="L119" i="16"/>
  <c r="K119" i="16"/>
  <c r="J119" i="16"/>
  <c r="H26" i="14" s="1"/>
  <c r="I119" i="16"/>
  <c r="G26" i="14" s="1"/>
  <c r="H119" i="16"/>
  <c r="G119" i="16"/>
  <c r="F119" i="16"/>
  <c r="F26" i="14" s="1"/>
  <c r="E119" i="16"/>
  <c r="D119" i="16"/>
  <c r="E26" i="14" s="1"/>
  <c r="M110" i="16"/>
  <c r="L110" i="16"/>
  <c r="I25" i="14"/>
  <c r="K110" i="16"/>
  <c r="J110" i="16"/>
  <c r="H25" i="14" s="1"/>
  <c r="I110" i="16"/>
  <c r="H110" i="16"/>
  <c r="G25" i="14"/>
  <c r="G110" i="16"/>
  <c r="F25" i="14" s="1"/>
  <c r="F110" i="16"/>
  <c r="E110" i="16"/>
  <c r="D110" i="16"/>
  <c r="M101" i="16"/>
  <c r="L101" i="16"/>
  <c r="I24" i="14" s="1"/>
  <c r="K101" i="16"/>
  <c r="J101" i="16"/>
  <c r="I101" i="16"/>
  <c r="H101" i="16"/>
  <c r="G101" i="16"/>
  <c r="F24" i="14" s="1"/>
  <c r="F101" i="16"/>
  <c r="E101" i="16"/>
  <c r="D101" i="16"/>
  <c r="M92" i="16"/>
  <c r="L92" i="16"/>
  <c r="I23" i="14" s="1"/>
  <c r="K92" i="16"/>
  <c r="H23" i="14" s="1"/>
  <c r="J92" i="16"/>
  <c r="I92" i="16"/>
  <c r="H92" i="16"/>
  <c r="G23" i="14"/>
  <c r="G92" i="16"/>
  <c r="F92" i="16"/>
  <c r="F23" i="14" s="1"/>
  <c r="F23" i="71" s="1"/>
  <c r="E92" i="16"/>
  <c r="D92" i="16"/>
  <c r="E23" i="14"/>
  <c r="M83" i="16"/>
  <c r="L83" i="16"/>
  <c r="I22" i="14"/>
  <c r="I22" i="71" s="1"/>
  <c r="K83" i="16"/>
  <c r="J83" i="16"/>
  <c r="I83" i="16"/>
  <c r="H83" i="16"/>
  <c r="G83" i="16"/>
  <c r="F22" i="14"/>
  <c r="K22" i="14" s="1"/>
  <c r="C20" i="95" s="1"/>
  <c r="F83" i="16"/>
  <c r="E83" i="16"/>
  <c r="D83" i="16"/>
  <c r="M74" i="16"/>
  <c r="I21" i="14" s="1"/>
  <c r="L74" i="16"/>
  <c r="K74" i="16"/>
  <c r="H21" i="14" s="1"/>
  <c r="J74" i="16"/>
  <c r="I74" i="16"/>
  <c r="H74" i="16"/>
  <c r="G21" i="14"/>
  <c r="G74" i="16"/>
  <c r="F74" i="16"/>
  <c r="F21" i="14" s="1"/>
  <c r="K21" i="14" s="1"/>
  <c r="C19" i="95" s="1"/>
  <c r="E74" i="16"/>
  <c r="D74" i="16"/>
  <c r="M65" i="16"/>
  <c r="L65" i="16"/>
  <c r="I20" i="14" s="1"/>
  <c r="K65" i="16"/>
  <c r="H20" i="14" s="1"/>
  <c r="J65" i="16"/>
  <c r="I65" i="16"/>
  <c r="H65" i="16"/>
  <c r="G65" i="16"/>
  <c r="F20" i="14" s="1"/>
  <c r="F65" i="16"/>
  <c r="E65" i="16"/>
  <c r="E20" i="14" s="1"/>
  <c r="D65" i="16"/>
  <c r="M56" i="16"/>
  <c r="L56" i="16"/>
  <c r="I19" i="14" s="1"/>
  <c r="K56" i="16"/>
  <c r="H19" i="14" s="1"/>
  <c r="J56" i="16"/>
  <c r="I56" i="16"/>
  <c r="H56" i="16"/>
  <c r="G19" i="14"/>
  <c r="G56" i="16"/>
  <c r="F56" i="16"/>
  <c r="E56" i="16"/>
  <c r="D56" i="16"/>
  <c r="S36" i="64"/>
  <c r="S18" i="64"/>
  <c r="U18" i="64" s="1"/>
  <c r="S19" i="64"/>
  <c r="U19" i="64" s="1"/>
  <c r="S20" i="64"/>
  <c r="S21" i="64"/>
  <c r="S22" i="64"/>
  <c r="S23" i="64"/>
  <c r="S24" i="64"/>
  <c r="S25" i="64"/>
  <c r="S17" i="64"/>
  <c r="S13" i="64"/>
  <c r="U13" i="64"/>
  <c r="S10" i="64"/>
  <c r="I7" i="14"/>
  <c r="H7" i="14"/>
  <c r="G7" i="14"/>
  <c r="F7" i="14"/>
  <c r="E7" i="14"/>
  <c r="L5" i="16"/>
  <c r="J5" i="16"/>
  <c r="H5" i="16"/>
  <c r="F5" i="16"/>
  <c r="D5" i="16"/>
  <c r="B40" i="16"/>
  <c r="B9" i="16"/>
  <c r="P37" i="64"/>
  <c r="R37" i="64"/>
  <c r="M37" i="64"/>
  <c r="O37" i="64" s="1"/>
  <c r="J37" i="64"/>
  <c r="L37" i="64" s="1"/>
  <c r="G37" i="64"/>
  <c r="I37" i="64"/>
  <c r="D37" i="64"/>
  <c r="F37" i="64" s="1"/>
  <c r="M230" i="16"/>
  <c r="K230" i="16"/>
  <c r="I230" i="16"/>
  <c r="M227" i="16"/>
  <c r="L227" i="16"/>
  <c r="I38" i="14" s="1"/>
  <c r="I38" i="71" s="1"/>
  <c r="K227" i="16"/>
  <c r="J227" i="16"/>
  <c r="H38" i="14" s="1"/>
  <c r="I227" i="16"/>
  <c r="H227" i="16"/>
  <c r="M218" i="16"/>
  <c r="I37" i="14" s="1"/>
  <c r="I37" i="71" s="1"/>
  <c r="I37" i="93" s="1"/>
  <c r="Q35" i="64" s="1"/>
  <c r="L218" i="16"/>
  <c r="K218" i="16"/>
  <c r="J218" i="16"/>
  <c r="I218" i="16"/>
  <c r="H218" i="16"/>
  <c r="G37" i="14" s="1"/>
  <c r="M209" i="16"/>
  <c r="I36" i="14" s="1"/>
  <c r="L209" i="16"/>
  <c r="K209" i="16"/>
  <c r="J209" i="16"/>
  <c r="H36" i="14"/>
  <c r="I209" i="16"/>
  <c r="H209" i="16"/>
  <c r="G36" i="14" s="1"/>
  <c r="M200" i="16"/>
  <c r="L200" i="16"/>
  <c r="I35" i="14"/>
  <c r="K200" i="16"/>
  <c r="J200" i="16"/>
  <c r="H35" i="14" s="1"/>
  <c r="I200" i="16"/>
  <c r="H200" i="16"/>
  <c r="G35" i="14"/>
  <c r="M191" i="16"/>
  <c r="L191" i="16"/>
  <c r="K191" i="16"/>
  <c r="H34" i="14" s="1"/>
  <c r="J191" i="16"/>
  <c r="I191" i="16"/>
  <c r="H191" i="16"/>
  <c r="M182" i="16"/>
  <c r="L182" i="16"/>
  <c r="I33" i="14" s="1"/>
  <c r="K182" i="16"/>
  <c r="J182" i="16"/>
  <c r="I182" i="16"/>
  <c r="G33" i="14" s="1"/>
  <c r="H182" i="16"/>
  <c r="M173" i="16"/>
  <c r="L173" i="16"/>
  <c r="K173" i="16"/>
  <c r="J173" i="16"/>
  <c r="H32" i="14" s="1"/>
  <c r="I173" i="16"/>
  <c r="G32" i="14" s="1"/>
  <c r="H173" i="16"/>
  <c r="M164" i="16"/>
  <c r="L164" i="16"/>
  <c r="I31" i="14"/>
  <c r="K164" i="16"/>
  <c r="J164" i="16"/>
  <c r="H31" i="14" s="1"/>
  <c r="I164" i="16"/>
  <c r="H164" i="16"/>
  <c r="G31" i="14"/>
  <c r="M155" i="16"/>
  <c r="L155" i="16"/>
  <c r="K155" i="16"/>
  <c r="J155" i="16"/>
  <c r="H30" i="14"/>
  <c r="I155" i="16"/>
  <c r="G30" i="14" s="1"/>
  <c r="H155" i="16"/>
  <c r="M146" i="16"/>
  <c r="L146" i="16"/>
  <c r="K146" i="16"/>
  <c r="J146" i="16"/>
  <c r="H29" i="14" s="1"/>
  <c r="I146" i="16"/>
  <c r="H146" i="16"/>
  <c r="G29" i="14" s="1"/>
  <c r="M47" i="16"/>
  <c r="L47" i="16"/>
  <c r="I15" i="14" s="1"/>
  <c r="K47" i="16"/>
  <c r="H15" i="14" s="1"/>
  <c r="J47" i="16"/>
  <c r="I47" i="16"/>
  <c r="G15" i="14" s="1"/>
  <c r="H47" i="16"/>
  <c r="M17" i="16"/>
  <c r="L17" i="16"/>
  <c r="I12" i="14" s="1"/>
  <c r="K17" i="16"/>
  <c r="J17" i="16"/>
  <c r="H12" i="14"/>
  <c r="I17" i="16"/>
  <c r="H17" i="16"/>
  <c r="G227" i="16"/>
  <c r="F227" i="16"/>
  <c r="F38" i="14" s="1"/>
  <c r="E227" i="16"/>
  <c r="D227" i="16"/>
  <c r="E38" i="14" s="1"/>
  <c r="G218" i="16"/>
  <c r="F218" i="16"/>
  <c r="F37" i="14"/>
  <c r="E218" i="16"/>
  <c r="D218" i="16"/>
  <c r="E37" i="14" s="1"/>
  <c r="G209" i="16"/>
  <c r="F209" i="16"/>
  <c r="E209" i="16"/>
  <c r="E36" i="14" s="1"/>
  <c r="D209" i="16"/>
  <c r="G200" i="16"/>
  <c r="F200" i="16"/>
  <c r="E200" i="16"/>
  <c r="D200" i="16"/>
  <c r="E35" i="14" s="1"/>
  <c r="G191" i="16"/>
  <c r="F34" i="14" s="1"/>
  <c r="F191" i="16"/>
  <c r="E191" i="16"/>
  <c r="D191" i="16"/>
  <c r="E34" i="14"/>
  <c r="E182" i="16"/>
  <c r="F182" i="16"/>
  <c r="F33" i="14" s="1"/>
  <c r="G182" i="16"/>
  <c r="D182" i="16"/>
  <c r="G173" i="16"/>
  <c r="F173" i="16"/>
  <c r="F32" i="14" s="1"/>
  <c r="E173" i="16"/>
  <c r="D173" i="16"/>
  <c r="E32" i="14" s="1"/>
  <c r="G164" i="16"/>
  <c r="F164" i="16"/>
  <c r="F31" i="14"/>
  <c r="E164" i="16"/>
  <c r="D164" i="16"/>
  <c r="E31" i="14" s="1"/>
  <c r="G155" i="16"/>
  <c r="F155" i="16"/>
  <c r="E155" i="16"/>
  <c r="D155" i="16"/>
  <c r="E30" i="14"/>
  <c r="G146" i="16"/>
  <c r="F146" i="16"/>
  <c r="F29" i="14" s="1"/>
  <c r="E146" i="16"/>
  <c r="D146" i="16"/>
  <c r="E29" i="14" s="1"/>
  <c r="E47" i="16"/>
  <c r="F47" i="16"/>
  <c r="G47" i="16"/>
  <c r="F15" i="14" s="1"/>
  <c r="D47" i="16"/>
  <c r="E17" i="16"/>
  <c r="F17" i="16"/>
  <c r="G17" i="16"/>
  <c r="D17" i="16"/>
  <c r="H37" i="14"/>
  <c r="H33" i="14"/>
  <c r="F12" i="14"/>
  <c r="F36" i="14"/>
  <c r="I30" i="14"/>
  <c r="I32" i="14"/>
  <c r="I34" i="14"/>
  <c r="G38" i="14"/>
  <c r="E15" i="14"/>
  <c r="F30" i="14"/>
  <c r="G12" i="14"/>
  <c r="G34" i="14"/>
  <c r="I12" i="72"/>
  <c r="H12" i="72"/>
  <c r="G12" i="72"/>
  <c r="E12" i="72"/>
  <c r="G25" i="70"/>
  <c r="F35" i="70"/>
  <c r="H35" i="70"/>
  <c r="D231" i="69"/>
  <c r="M232" i="69"/>
  <c r="E12" i="70"/>
  <c r="G12" i="68"/>
  <c r="C31" i="68"/>
  <c r="C31" i="71"/>
  <c r="C37" i="71"/>
  <c r="C32" i="68"/>
  <c r="C29" i="70"/>
  <c r="C37" i="68"/>
  <c r="C36" i="71"/>
  <c r="F35" i="14"/>
  <c r="E33" i="14"/>
  <c r="I28" i="14"/>
  <c r="G28" i="14"/>
  <c r="I27" i="14"/>
  <c r="I26" i="14"/>
  <c r="E25" i="14"/>
  <c r="H24" i="14"/>
  <c r="G24" i="14"/>
  <c r="H22" i="14"/>
  <c r="G22" i="14"/>
  <c r="E22" i="14"/>
  <c r="E21" i="14"/>
  <c r="G20" i="14"/>
  <c r="F19" i="14"/>
  <c r="F19" i="71" s="1"/>
  <c r="E13" i="14"/>
  <c r="G232" i="69"/>
  <c r="C35" i="14"/>
  <c r="C37" i="14"/>
  <c r="H28" i="68"/>
  <c r="H28" i="71" s="1"/>
  <c r="F19" i="72"/>
  <c r="K9" i="93"/>
  <c r="G34" i="91"/>
  <c r="L231" i="81"/>
  <c r="D231" i="81"/>
  <c r="F231" i="81"/>
  <c r="I232" i="81"/>
  <c r="G232" i="81"/>
  <c r="I12" i="91"/>
  <c r="K12" i="91" s="1"/>
  <c r="K232" i="81"/>
  <c r="G12" i="91"/>
  <c r="F12" i="91"/>
  <c r="H38" i="90"/>
  <c r="H36" i="90"/>
  <c r="G36" i="90"/>
  <c r="L231" i="80"/>
  <c r="J231" i="80"/>
  <c r="H231" i="80"/>
  <c r="D231" i="80"/>
  <c r="E232" i="80"/>
  <c r="I12" i="90"/>
  <c r="K232" i="80"/>
  <c r="I232" i="80"/>
  <c r="G232" i="80"/>
  <c r="E12" i="90"/>
  <c r="H231" i="79"/>
  <c r="F231" i="79"/>
  <c r="J231" i="79"/>
  <c r="D231" i="79"/>
  <c r="M232" i="79"/>
  <c r="K232" i="79"/>
  <c r="I232" i="79"/>
  <c r="E232" i="79"/>
  <c r="L231" i="78"/>
  <c r="J231" i="78"/>
  <c r="H231" i="78"/>
  <c r="F20" i="87"/>
  <c r="D231" i="78"/>
  <c r="M232" i="78"/>
  <c r="K232" i="78"/>
  <c r="I232" i="78"/>
  <c r="G232" i="78"/>
  <c r="E232" i="78"/>
  <c r="G38" i="86"/>
  <c r="I232" i="77"/>
  <c r="G34" i="86"/>
  <c r="H30" i="86"/>
  <c r="H15" i="86"/>
  <c r="H14" i="86"/>
  <c r="G12" i="86"/>
  <c r="F15" i="86"/>
  <c r="F14" i="86"/>
  <c r="E15" i="86"/>
  <c r="H12" i="86"/>
  <c r="F13" i="86"/>
  <c r="H13" i="86"/>
  <c r="L231" i="77"/>
  <c r="F231" i="77"/>
  <c r="D231" i="77"/>
  <c r="G28" i="85"/>
  <c r="J231" i="76"/>
  <c r="G13" i="85"/>
  <c r="H12" i="85"/>
  <c r="H13" i="85"/>
  <c r="H14" i="85"/>
  <c r="H15" i="85"/>
  <c r="H16" i="85" s="1"/>
  <c r="E15" i="85"/>
  <c r="E14" i="85"/>
  <c r="D231" i="76"/>
  <c r="F14" i="85"/>
  <c r="H231" i="76"/>
  <c r="G232" i="76"/>
  <c r="F12" i="85"/>
  <c r="E13" i="85"/>
  <c r="L231" i="75"/>
  <c r="G21" i="83"/>
  <c r="E15" i="83"/>
  <c r="E14" i="83"/>
  <c r="E13" i="83"/>
  <c r="E12" i="83"/>
  <c r="K232" i="75"/>
  <c r="G12" i="83"/>
  <c r="D231" i="75"/>
  <c r="F37" i="82"/>
  <c r="E33" i="82"/>
  <c r="J231" i="74"/>
  <c r="G12" i="82"/>
  <c r="F12" i="82"/>
  <c r="E12" i="82"/>
  <c r="H16" i="86"/>
  <c r="C29" i="71"/>
  <c r="C31" i="14"/>
  <c r="C31" i="70"/>
  <c r="C34" i="14"/>
  <c r="C34" i="68"/>
  <c r="C38" i="14"/>
  <c r="C36" i="70"/>
  <c r="C36" i="68"/>
  <c r="C34" i="70"/>
  <c r="C36" i="14"/>
  <c r="C36" i="83"/>
  <c r="B27" i="68"/>
  <c r="B31" i="70"/>
  <c r="B31" i="72"/>
  <c r="B31" i="82" s="1"/>
  <c r="B31" i="83" s="1"/>
  <c r="B35" i="71"/>
  <c r="C15" i="93"/>
  <c r="C31" i="84"/>
  <c r="B19" i="68"/>
  <c r="B23" i="68"/>
  <c r="B27" i="70"/>
  <c r="B27" i="72"/>
  <c r="B27" i="82" s="1"/>
  <c r="B27" i="83" s="1"/>
  <c r="B31" i="71"/>
  <c r="B31" i="88" s="1"/>
  <c r="C32" i="87"/>
  <c r="C37" i="88"/>
  <c r="C31" i="72"/>
  <c r="C37" i="85"/>
  <c r="B35" i="68"/>
  <c r="B19" i="70"/>
  <c r="B19" i="72" s="1"/>
  <c r="B19" i="82" s="1"/>
  <c r="B19" i="83" s="1"/>
  <c r="B19" i="90" s="1"/>
  <c r="B23" i="70"/>
  <c r="B23" i="72"/>
  <c r="B23" i="82" s="1"/>
  <c r="B23" i="83" s="1"/>
  <c r="C15" i="87"/>
  <c r="B37" i="92"/>
  <c r="B37" i="88"/>
  <c r="B37" i="93"/>
  <c r="B37" i="84"/>
  <c r="B33" i="92"/>
  <c r="B33" i="88"/>
  <c r="B33" i="84"/>
  <c r="B33" i="93"/>
  <c r="B29" i="93"/>
  <c r="B29" i="92"/>
  <c r="B29" i="88"/>
  <c r="B29" i="84"/>
  <c r="B25" i="93"/>
  <c r="B25" i="84"/>
  <c r="B25" i="88"/>
  <c r="B25" i="92"/>
  <c r="B21" i="93"/>
  <c r="B21" i="88"/>
  <c r="B21" i="92"/>
  <c r="B21" i="84"/>
  <c r="B36" i="84"/>
  <c r="B36" i="93"/>
  <c r="B36" i="92"/>
  <c r="B36" i="88"/>
  <c r="B32" i="88"/>
  <c r="B28" i="93"/>
  <c r="B28" i="84"/>
  <c r="B28" i="92"/>
  <c r="B28" i="88"/>
  <c r="B24" i="93"/>
  <c r="B24" i="84"/>
  <c r="B24" i="92"/>
  <c r="B24" i="88"/>
  <c r="B20" i="93"/>
  <c r="B20" i="84"/>
  <c r="B20" i="92"/>
  <c r="B20" i="88"/>
  <c r="B27" i="85"/>
  <c r="B38" i="93"/>
  <c r="B38" i="92"/>
  <c r="B38" i="88"/>
  <c r="B38" i="84"/>
  <c r="B34" i="93"/>
  <c r="B34" i="92"/>
  <c r="B34" i="88"/>
  <c r="B34" i="84"/>
  <c r="B30" i="93"/>
  <c r="B30" i="92"/>
  <c r="B30" i="88"/>
  <c r="B30" i="84"/>
  <c r="B26" i="93"/>
  <c r="B26" i="92"/>
  <c r="B26" i="88"/>
  <c r="B26" i="84"/>
  <c r="B22" i="93"/>
  <c r="B22" i="92"/>
  <c r="B22" i="88"/>
  <c r="B22" i="84"/>
  <c r="B35" i="91"/>
  <c r="B35" i="85"/>
  <c r="C33" i="91"/>
  <c r="C33" i="90"/>
  <c r="C33" i="87"/>
  <c r="C33" i="93"/>
  <c r="C33" i="89"/>
  <c r="B31" i="92"/>
  <c r="B23" i="84"/>
  <c r="C33" i="14"/>
  <c r="C33" i="70"/>
  <c r="C33" i="71"/>
  <c r="C35" i="70"/>
  <c r="C12" i="71"/>
  <c r="C15" i="92"/>
  <c r="C15" i="90"/>
  <c r="C31" i="91"/>
  <c r="C31" i="90"/>
  <c r="C31" i="87"/>
  <c r="C31" i="93"/>
  <c r="C31" i="89"/>
  <c r="C34" i="71"/>
  <c r="C36" i="93"/>
  <c r="C36" i="89"/>
  <c r="C36" i="92"/>
  <c r="C36" i="88"/>
  <c r="C36" i="86"/>
  <c r="C36" i="91"/>
  <c r="C36" i="72"/>
  <c r="C36" i="82"/>
  <c r="C33" i="83"/>
  <c r="C37" i="83"/>
  <c r="C32" i="84"/>
  <c r="C36" i="84"/>
  <c r="C34" i="85"/>
  <c r="C38" i="85"/>
  <c r="B38" i="68"/>
  <c r="B34" i="68"/>
  <c r="B30" i="68"/>
  <c r="B26" i="68"/>
  <c r="B22" i="68"/>
  <c r="B38" i="70"/>
  <c r="B38" i="72"/>
  <c r="B38" i="82" s="1"/>
  <c r="B38" i="83" s="1"/>
  <c r="B34" i="70"/>
  <c r="B34" i="72"/>
  <c r="B34" i="82" s="1"/>
  <c r="B34" i="83"/>
  <c r="B30" i="70"/>
  <c r="B30" i="72" s="1"/>
  <c r="B30" i="82" s="1"/>
  <c r="B30" i="83"/>
  <c r="B26" i="70"/>
  <c r="B26" i="72"/>
  <c r="B26" i="82" s="1"/>
  <c r="B26" i="83" s="1"/>
  <c r="B26" i="91" s="1"/>
  <c r="B22" i="70"/>
  <c r="B22" i="72"/>
  <c r="B22" i="82" s="1"/>
  <c r="B22" i="83" s="1"/>
  <c r="C35" i="86"/>
  <c r="B19" i="88"/>
  <c r="B27" i="88"/>
  <c r="C31" i="88"/>
  <c r="B23" i="92"/>
  <c r="C35" i="92"/>
  <c r="C38" i="93"/>
  <c r="C38" i="89"/>
  <c r="C38" i="92"/>
  <c r="C38" i="88"/>
  <c r="C38" i="86"/>
  <c r="C38" i="91"/>
  <c r="C35" i="82"/>
  <c r="C35" i="84"/>
  <c r="B19" i="84"/>
  <c r="C33" i="92"/>
  <c r="C30" i="14"/>
  <c r="C38" i="70"/>
  <c r="C38" i="68"/>
  <c r="C29" i="93"/>
  <c r="C29" i="87"/>
  <c r="C32" i="71"/>
  <c r="C34" i="93"/>
  <c r="C34" i="89"/>
  <c r="C34" i="92"/>
  <c r="C34" i="88"/>
  <c r="C34" i="86"/>
  <c r="C34" i="91"/>
  <c r="C37" i="70"/>
  <c r="C29" i="72"/>
  <c r="C33" i="72"/>
  <c r="C37" i="72"/>
  <c r="C33" i="82"/>
  <c r="C37" i="82"/>
  <c r="C30" i="83"/>
  <c r="C34" i="83"/>
  <c r="C38" i="83"/>
  <c r="C33" i="84"/>
  <c r="C37" i="84"/>
  <c r="C31" i="85"/>
  <c r="B37" i="68"/>
  <c r="B33" i="68"/>
  <c r="B29" i="68"/>
  <c r="B25" i="68"/>
  <c r="B21" i="68"/>
  <c r="B37" i="70"/>
  <c r="B37" i="72"/>
  <c r="B37" i="82" s="1"/>
  <c r="B37" i="83" s="1"/>
  <c r="B33" i="70"/>
  <c r="B33" i="72"/>
  <c r="B33" i="82" s="1"/>
  <c r="B33" i="83"/>
  <c r="B29" i="70"/>
  <c r="B29" i="72" s="1"/>
  <c r="B29" i="82" s="1"/>
  <c r="B29" i="83" s="1"/>
  <c r="B29" i="89" s="1"/>
  <c r="B25" i="70"/>
  <c r="B25" i="72"/>
  <c r="B25" i="82" s="1"/>
  <c r="B25" i="83" s="1"/>
  <c r="B21" i="70"/>
  <c r="B21" i="72"/>
  <c r="B21" i="82" s="1"/>
  <c r="B21" i="83"/>
  <c r="B27" i="84"/>
  <c r="C37" i="86"/>
  <c r="C36" i="87"/>
  <c r="C33" i="88"/>
  <c r="C15" i="89"/>
  <c r="C35" i="91"/>
  <c r="C35" i="90"/>
  <c r="C35" i="87"/>
  <c r="C35" i="93"/>
  <c r="C35" i="89"/>
  <c r="C35" i="72"/>
  <c r="C33" i="85"/>
  <c r="C33" i="86"/>
  <c r="C38" i="71"/>
  <c r="C33" i="68"/>
  <c r="C35" i="68"/>
  <c r="C32" i="93"/>
  <c r="C32" i="92"/>
  <c r="C35" i="71"/>
  <c r="C37" i="91"/>
  <c r="C37" i="90"/>
  <c r="C37" i="87"/>
  <c r="C37" i="93"/>
  <c r="C37" i="89"/>
  <c r="C15" i="72"/>
  <c r="C34" i="72"/>
  <c r="C38" i="72"/>
  <c r="C34" i="82"/>
  <c r="C38" i="82"/>
  <c r="C31" i="83"/>
  <c r="C35" i="83"/>
  <c r="C34" i="84"/>
  <c r="C38" i="84"/>
  <c r="C32" i="85"/>
  <c r="C36" i="85"/>
  <c r="B36" i="68"/>
  <c r="B32" i="68"/>
  <c r="B28" i="68"/>
  <c r="B24" i="68"/>
  <c r="B20" i="68"/>
  <c r="B36" i="70"/>
  <c r="B36" i="72"/>
  <c r="B36" i="82" s="1"/>
  <c r="B36" i="83" s="1"/>
  <c r="B32" i="70"/>
  <c r="B32" i="72"/>
  <c r="B32" i="82" s="1"/>
  <c r="B32" i="83"/>
  <c r="B28" i="70"/>
  <c r="B28" i="72" s="1"/>
  <c r="B28" i="82" s="1"/>
  <c r="B28" i="83"/>
  <c r="B24" i="70"/>
  <c r="B24" i="72"/>
  <c r="B24" i="82" s="1"/>
  <c r="B24" i="83" s="1"/>
  <c r="B24" i="86" s="1"/>
  <c r="B20" i="70"/>
  <c r="B20" i="72"/>
  <c r="B20" i="82" s="1"/>
  <c r="B20" i="83" s="1"/>
  <c r="C31" i="86"/>
  <c r="C30" i="87"/>
  <c r="C38" i="87"/>
  <c r="B23" i="88"/>
  <c r="C35" i="88"/>
  <c r="C34" i="90"/>
  <c r="B19" i="92"/>
  <c r="B27" i="92"/>
  <c r="C31" i="92"/>
  <c r="B31" i="93"/>
  <c r="C30" i="82"/>
  <c r="C30" i="89"/>
  <c r="C30" i="91"/>
  <c r="C30" i="93"/>
  <c r="C30" i="84"/>
  <c r="C30" i="86"/>
  <c r="C30" i="88"/>
  <c r="C30" i="90"/>
  <c r="N10" i="16"/>
  <c r="N11" i="16" s="1"/>
  <c r="N12" i="16" s="1"/>
  <c r="N13" i="16" s="1"/>
  <c r="N14" i="16"/>
  <c r="N15" i="16" s="1"/>
  <c r="N16" i="16" s="1"/>
  <c r="N21" i="16" s="1"/>
  <c r="N22" i="16" s="1"/>
  <c r="N23" i="16" s="1"/>
  <c r="N24" i="16"/>
  <c r="N25" i="16" s="1"/>
  <c r="N26" i="16" s="1"/>
  <c r="N31" i="16" s="1"/>
  <c r="N32" i="16" s="1"/>
  <c r="N33" i="16" s="1"/>
  <c r="N34" i="16" s="1"/>
  <c r="N35" i="16" s="1"/>
  <c r="N36" i="16" s="1"/>
  <c r="N41" i="16" s="1"/>
  <c r="N42" i="16" s="1"/>
  <c r="N43" i="16" s="1"/>
  <c r="N44" i="16" s="1"/>
  <c r="N45" i="16" s="1"/>
  <c r="N46" i="16" s="1"/>
  <c r="N51" i="16" s="1"/>
  <c r="N52" i="16" s="1"/>
  <c r="N53" i="16" s="1"/>
  <c r="N54" i="16" s="1"/>
  <c r="N55" i="16" s="1"/>
  <c r="N60" i="16" s="1"/>
  <c r="N61" i="16" s="1"/>
  <c r="N62" i="16" s="1"/>
  <c r="N63" i="16" s="1"/>
  <c r="N64" i="16" s="1"/>
  <c r="N69" i="16" s="1"/>
  <c r="N70" i="16" s="1"/>
  <c r="N71" i="16" s="1"/>
  <c r="N72" i="16" s="1"/>
  <c r="N73" i="16" s="1"/>
  <c r="N78" i="16" s="1"/>
  <c r="N79" i="16" s="1"/>
  <c r="N80" i="16" s="1"/>
  <c r="N81" i="16" s="1"/>
  <c r="N82" i="16" s="1"/>
  <c r="N87" i="16" s="1"/>
  <c r="N88" i="16"/>
  <c r="N89" i="16" s="1"/>
  <c r="N90" i="16" s="1"/>
  <c r="N91" i="16" s="1"/>
  <c r="N96" i="16" s="1"/>
  <c r="N97" i="16" s="1"/>
  <c r="N98" i="16" s="1"/>
  <c r="N99" i="16" s="1"/>
  <c r="N100" i="16" s="1"/>
  <c r="N105" i="16" s="1"/>
  <c r="N106" i="16" s="1"/>
  <c r="N107" i="16" s="1"/>
  <c r="N108" i="16" s="1"/>
  <c r="N109" i="16" s="1"/>
  <c r="N114" i="16" s="1"/>
  <c r="N115" i="16" s="1"/>
  <c r="N116" i="16" s="1"/>
  <c r="N117" i="16" s="1"/>
  <c r="N118" i="16" s="1"/>
  <c r="N123" i="16" s="1"/>
  <c r="N124" i="16" s="1"/>
  <c r="N125" i="16" s="1"/>
  <c r="N126" i="16" s="1"/>
  <c r="N127" i="16" s="1"/>
  <c r="N132" i="16" s="1"/>
  <c r="N133" i="16" s="1"/>
  <c r="N134" i="16" s="1"/>
  <c r="N135" i="16" s="1"/>
  <c r="N136" i="16" s="1"/>
  <c r="N141" i="16" s="1"/>
  <c r="N142" i="16" s="1"/>
  <c r="N143" i="16" s="1"/>
  <c r="N144" i="16" s="1"/>
  <c r="N145" i="16" s="1"/>
  <c r="N150" i="16" s="1"/>
  <c r="N151" i="16" s="1"/>
  <c r="N152" i="16" s="1"/>
  <c r="N153" i="16" s="1"/>
  <c r="N154" i="16" s="1"/>
  <c r="N159" i="16" s="1"/>
  <c r="N160" i="16" s="1"/>
  <c r="N161" i="16" s="1"/>
  <c r="N162" i="16" s="1"/>
  <c r="N163" i="16" s="1"/>
  <c r="N168" i="16" s="1"/>
  <c r="N169" i="16" s="1"/>
  <c r="N170" i="16" s="1"/>
  <c r="N171" i="16" s="1"/>
  <c r="N172" i="16" s="1"/>
  <c r="N177" i="16" s="1"/>
  <c r="N178" i="16" s="1"/>
  <c r="N179" i="16" s="1"/>
  <c r="N180" i="16" s="1"/>
  <c r="N181" i="16" s="1"/>
  <c r="N186" i="16" s="1"/>
  <c r="N187" i="16" s="1"/>
  <c r="N188" i="16" s="1"/>
  <c r="N189" i="16" s="1"/>
  <c r="N190" i="16" s="1"/>
  <c r="N195" i="16" s="1"/>
  <c r="N196" i="16" s="1"/>
  <c r="N197" i="16" s="1"/>
  <c r="N198" i="16" s="1"/>
  <c r="N199" i="16" s="1"/>
  <c r="N204" i="16" s="1"/>
  <c r="N205" i="16" s="1"/>
  <c r="N206" i="16" s="1"/>
  <c r="N207" i="16" s="1"/>
  <c r="N208" i="16" s="1"/>
  <c r="N213" i="16" s="1"/>
  <c r="N214" i="16" s="1"/>
  <c r="N215" i="16" s="1"/>
  <c r="N216" i="16" s="1"/>
  <c r="N217" i="16" s="1"/>
  <c r="N222" i="16" s="1"/>
  <c r="N223" i="16" s="1"/>
  <c r="N224" i="16" s="1"/>
  <c r="N225" i="16" s="1"/>
  <c r="N226" i="16" s="1"/>
  <c r="K9" i="71"/>
  <c r="E230" i="16"/>
  <c r="H38" i="84"/>
  <c r="G37" i="92"/>
  <c r="H34" i="92"/>
  <c r="H33" i="92"/>
  <c r="H31" i="92"/>
  <c r="G31" i="92"/>
  <c r="H231" i="81"/>
  <c r="I16" i="91"/>
  <c r="F16" i="91"/>
  <c r="G16" i="91"/>
  <c r="E16" i="91"/>
  <c r="K15" i="91"/>
  <c r="N13" i="95" s="1"/>
  <c r="M232" i="81"/>
  <c r="E232" i="81"/>
  <c r="K21" i="91"/>
  <c r="N19" i="95" s="1"/>
  <c r="H21" i="92"/>
  <c r="G21" i="92"/>
  <c r="K23" i="91"/>
  <c r="N21" i="95" s="1"/>
  <c r="F23" i="92"/>
  <c r="J231" i="81"/>
  <c r="N231" i="81" s="1"/>
  <c r="E39" i="91"/>
  <c r="K29" i="91"/>
  <c r="N27" i="95" s="1"/>
  <c r="G39" i="91"/>
  <c r="K30" i="91"/>
  <c r="N28" i="95" s="1"/>
  <c r="H30" i="92"/>
  <c r="K12" i="90"/>
  <c r="M10" i="95" s="1"/>
  <c r="F12" i="92"/>
  <c r="H12" i="92"/>
  <c r="I13" i="92"/>
  <c r="K14" i="90"/>
  <c r="M12" i="95" s="1"/>
  <c r="F14" i="92"/>
  <c r="H16" i="90"/>
  <c r="F16" i="90"/>
  <c r="G14" i="92"/>
  <c r="I14" i="92"/>
  <c r="G16" i="90"/>
  <c r="I16" i="90"/>
  <c r="K15" i="90"/>
  <c r="M13" i="95" s="1"/>
  <c r="E16" i="90"/>
  <c r="F15" i="92"/>
  <c r="E15" i="92"/>
  <c r="H15" i="92"/>
  <c r="G15" i="92"/>
  <c r="I15" i="92"/>
  <c r="G20" i="92"/>
  <c r="I20" i="92"/>
  <c r="F20" i="92"/>
  <c r="I21" i="92"/>
  <c r="F21" i="92"/>
  <c r="K22" i="90"/>
  <c r="M20" i="95" s="1"/>
  <c r="G22" i="92"/>
  <c r="E22" i="92"/>
  <c r="I22" i="92"/>
  <c r="H23" i="92"/>
  <c r="G23" i="92"/>
  <c r="I23" i="92"/>
  <c r="I24" i="92"/>
  <c r="E24" i="92"/>
  <c r="F25" i="92"/>
  <c r="G25" i="92"/>
  <c r="I25" i="92"/>
  <c r="G26" i="92"/>
  <c r="K26" i="92" s="1"/>
  <c r="I26" i="92"/>
  <c r="F26" i="92"/>
  <c r="H26" i="92"/>
  <c r="K27" i="90"/>
  <c r="M25" i="95" s="1"/>
  <c r="F27" i="92"/>
  <c r="G27" i="92"/>
  <c r="K28" i="90"/>
  <c r="M26" i="95" s="1"/>
  <c r="G28" i="92"/>
  <c r="F28" i="92"/>
  <c r="H28" i="92"/>
  <c r="F231" i="80"/>
  <c r="N231" i="80" s="1"/>
  <c r="H29" i="92"/>
  <c r="E29" i="92"/>
  <c r="I29" i="92"/>
  <c r="G29" i="92"/>
  <c r="F30" i="92"/>
  <c r="K30" i="92" s="1"/>
  <c r="G30" i="92"/>
  <c r="I30" i="92"/>
  <c r="E31" i="90"/>
  <c r="K31" i="90"/>
  <c r="M29" i="95" s="1"/>
  <c r="I31" i="92"/>
  <c r="F31" i="92"/>
  <c r="H32" i="92"/>
  <c r="E32" i="92"/>
  <c r="G32" i="92"/>
  <c r="I32" i="92"/>
  <c r="F33" i="92"/>
  <c r="G33" i="92"/>
  <c r="G34" i="92"/>
  <c r="I34" i="92"/>
  <c r="F34" i="92"/>
  <c r="E35" i="92"/>
  <c r="G35" i="92"/>
  <c r="I35" i="92"/>
  <c r="K36" i="90"/>
  <c r="M34" i="95" s="1"/>
  <c r="I36" i="92"/>
  <c r="E36" i="92"/>
  <c r="G36" i="92"/>
  <c r="F37" i="92"/>
  <c r="I37" i="92"/>
  <c r="I39" i="90"/>
  <c r="I38" i="92"/>
  <c r="H38" i="92"/>
  <c r="K38" i="89"/>
  <c r="L36" i="95" s="1"/>
  <c r="E37" i="92"/>
  <c r="K36" i="89"/>
  <c r="L34" i="95" s="1"/>
  <c r="F36" i="92"/>
  <c r="F35" i="92"/>
  <c r="K35" i="89"/>
  <c r="L33" i="95" s="1"/>
  <c r="E34" i="92"/>
  <c r="K34" i="92"/>
  <c r="K34" i="89"/>
  <c r="L32" i="95" s="1"/>
  <c r="F32" i="92"/>
  <c r="K32" i="89"/>
  <c r="L30" i="95" s="1"/>
  <c r="E31" i="92"/>
  <c r="K31" i="89"/>
  <c r="L29" i="95" s="1"/>
  <c r="K30" i="89"/>
  <c r="L28" i="95" s="1"/>
  <c r="E30" i="92"/>
  <c r="K29" i="89"/>
  <c r="L27" i="95" s="1"/>
  <c r="F29" i="92"/>
  <c r="K28" i="89"/>
  <c r="L26" i="95" s="1"/>
  <c r="E28" i="92"/>
  <c r="E27" i="92"/>
  <c r="K26" i="89"/>
  <c r="L24" i="95" s="1"/>
  <c r="E26" i="92"/>
  <c r="K25" i="89"/>
  <c r="L23" i="95" s="1"/>
  <c r="E25" i="92"/>
  <c r="F24" i="92"/>
  <c r="K24" i="89"/>
  <c r="L22" i="95" s="1"/>
  <c r="E23" i="92"/>
  <c r="K23" i="89"/>
  <c r="L21" i="95" s="1"/>
  <c r="F22" i="92"/>
  <c r="K22" i="92" s="1"/>
  <c r="K22" i="89"/>
  <c r="L20" i="95" s="1"/>
  <c r="H22" i="92"/>
  <c r="K21" i="89"/>
  <c r="L19" i="95" s="1"/>
  <c r="E21" i="92"/>
  <c r="L231" i="79"/>
  <c r="N231" i="79" s="1"/>
  <c r="K20" i="89"/>
  <c r="L18" i="95" s="1"/>
  <c r="E20" i="92"/>
  <c r="E19" i="92"/>
  <c r="G19" i="92"/>
  <c r="G39" i="89"/>
  <c r="I19" i="92"/>
  <c r="F39" i="89"/>
  <c r="K15" i="89"/>
  <c r="L13" i="95" s="1"/>
  <c r="G232" i="79"/>
  <c r="N232" i="79"/>
  <c r="K14" i="89"/>
  <c r="L12" i="95" s="1"/>
  <c r="E14" i="92"/>
  <c r="H13" i="92"/>
  <c r="H16" i="89"/>
  <c r="E13" i="92"/>
  <c r="I12" i="92"/>
  <c r="I16" i="89"/>
  <c r="E16" i="89"/>
  <c r="E12" i="92"/>
  <c r="K12" i="89"/>
  <c r="L10" i="95" s="1"/>
  <c r="G12" i="92"/>
  <c r="G16" i="89"/>
  <c r="H13" i="87"/>
  <c r="H16" i="87" s="1"/>
  <c r="F13" i="87"/>
  <c r="F13" i="88"/>
  <c r="H14" i="88"/>
  <c r="H15" i="87"/>
  <c r="F15" i="87"/>
  <c r="F15" i="88" s="1"/>
  <c r="G19" i="87"/>
  <c r="H21" i="87"/>
  <c r="E21" i="87"/>
  <c r="F22" i="87"/>
  <c r="F22" i="88"/>
  <c r="G22" i="87"/>
  <c r="G23" i="87"/>
  <c r="K23" i="87" s="1"/>
  <c r="K21" i="95" s="1"/>
  <c r="E24" i="87"/>
  <c r="K24" i="87"/>
  <c r="K22" i="95" s="1"/>
  <c r="H25" i="87"/>
  <c r="E25" i="87"/>
  <c r="E25" i="88" s="1"/>
  <c r="F26" i="87"/>
  <c r="F26" i="88"/>
  <c r="I26" i="87"/>
  <c r="E26" i="87"/>
  <c r="E39" i="87" s="1"/>
  <c r="G27" i="87"/>
  <c r="G28" i="87"/>
  <c r="K28" i="87"/>
  <c r="K26" i="95" s="1"/>
  <c r="E29" i="87"/>
  <c r="E29" i="88"/>
  <c r="H29" i="87"/>
  <c r="H29" i="88"/>
  <c r="H30" i="87"/>
  <c r="H30" i="88"/>
  <c r="E30" i="87"/>
  <c r="K30" i="87"/>
  <c r="K28" i="95" s="1"/>
  <c r="K31" i="87"/>
  <c r="K29" i="95" s="1"/>
  <c r="E32" i="87"/>
  <c r="G32" i="87"/>
  <c r="G32" i="88"/>
  <c r="F32" i="87"/>
  <c r="E33" i="87"/>
  <c r="G33" i="87"/>
  <c r="G33" i="88" s="1"/>
  <c r="F33" i="87"/>
  <c r="E35" i="87"/>
  <c r="E35" i="88" s="1"/>
  <c r="G35" i="87"/>
  <c r="F231" i="78"/>
  <c r="N231" i="78"/>
  <c r="K36" i="87"/>
  <c r="K34" i="95" s="1"/>
  <c r="F37" i="87"/>
  <c r="K37" i="87" s="1"/>
  <c r="K35" i="95" s="1"/>
  <c r="F38" i="87"/>
  <c r="K38" i="87" s="1"/>
  <c r="K36" i="95" s="1"/>
  <c r="H38" i="87"/>
  <c r="I16" i="87"/>
  <c r="K34" i="87"/>
  <c r="K32" i="95" s="1"/>
  <c r="H15" i="88"/>
  <c r="H19" i="88"/>
  <c r="H22" i="88"/>
  <c r="G24" i="88"/>
  <c r="E28" i="88"/>
  <c r="I29" i="88"/>
  <c r="G30" i="88"/>
  <c r="H36" i="88"/>
  <c r="G38" i="87"/>
  <c r="G38" i="88" s="1"/>
  <c r="I38" i="87"/>
  <c r="N232" i="78"/>
  <c r="K20" i="87"/>
  <c r="K18" i="95" s="1"/>
  <c r="H20" i="88"/>
  <c r="E33" i="88"/>
  <c r="F34" i="88"/>
  <c r="I12" i="88"/>
  <c r="H28" i="88"/>
  <c r="H12" i="88"/>
  <c r="F12" i="88"/>
  <c r="E13" i="88"/>
  <c r="G13" i="88"/>
  <c r="E16" i="86"/>
  <c r="E14" i="88"/>
  <c r="G16" i="86"/>
  <c r="I19" i="88"/>
  <c r="K20" i="86"/>
  <c r="J18" i="95" s="1"/>
  <c r="I20" i="88"/>
  <c r="F20" i="88"/>
  <c r="G20" i="88"/>
  <c r="K21" i="86"/>
  <c r="J19" i="95" s="1"/>
  <c r="G21" i="88"/>
  <c r="F21" i="88"/>
  <c r="K22" i="86"/>
  <c r="J20" i="95" s="1"/>
  <c r="K232" i="77"/>
  <c r="I22" i="88"/>
  <c r="K23" i="86"/>
  <c r="J21" i="95" s="1"/>
  <c r="H231" i="77"/>
  <c r="N231" i="77" s="1"/>
  <c r="I23" i="88"/>
  <c r="H23" i="88"/>
  <c r="E23" i="88"/>
  <c r="E39" i="88" s="1"/>
  <c r="G232" i="77"/>
  <c r="I24" i="88"/>
  <c r="F24" i="88"/>
  <c r="H24" i="88"/>
  <c r="G25" i="88"/>
  <c r="I25" i="88"/>
  <c r="K38" i="86"/>
  <c r="J36" i="95" s="1"/>
  <c r="F38" i="88"/>
  <c r="H37" i="88"/>
  <c r="G37" i="88"/>
  <c r="F37" i="88"/>
  <c r="I37" i="88"/>
  <c r="K37" i="88" s="1"/>
  <c r="F35" i="88"/>
  <c r="G34" i="88"/>
  <c r="H34" i="88"/>
  <c r="I33" i="88"/>
  <c r="H33" i="88"/>
  <c r="J231" i="77"/>
  <c r="H32" i="88"/>
  <c r="I32" i="88"/>
  <c r="E31" i="88"/>
  <c r="G31" i="88"/>
  <c r="I31" i="88"/>
  <c r="H31" i="88"/>
  <c r="F30" i="88"/>
  <c r="I30" i="88"/>
  <c r="E39" i="86"/>
  <c r="E41" i="86" s="1"/>
  <c r="K26" i="86"/>
  <c r="J24" i="95" s="1"/>
  <c r="H26" i="88"/>
  <c r="G26" i="88"/>
  <c r="K26" i="88" s="1"/>
  <c r="I26" i="88"/>
  <c r="K27" i="86"/>
  <c r="J25" i="95" s="1"/>
  <c r="G27" i="88"/>
  <c r="H27" i="88"/>
  <c r="G28" i="88"/>
  <c r="E232" i="77"/>
  <c r="N232" i="77" s="1"/>
  <c r="H39" i="86"/>
  <c r="H41" i="86" s="1"/>
  <c r="K29" i="86"/>
  <c r="J27" i="95" s="1"/>
  <c r="F29" i="88"/>
  <c r="L231" i="76"/>
  <c r="I13" i="88"/>
  <c r="K13" i="85"/>
  <c r="I11" i="95" s="1"/>
  <c r="K14" i="85"/>
  <c r="I12" i="95" s="1"/>
  <c r="G14" i="88"/>
  <c r="M232" i="76"/>
  <c r="E15" i="88"/>
  <c r="F16" i="85"/>
  <c r="I15" i="85"/>
  <c r="E19" i="88"/>
  <c r="K19" i="85"/>
  <c r="I17" i="95" s="1"/>
  <c r="E20" i="88"/>
  <c r="K20" i="85"/>
  <c r="I18" i="95" s="1"/>
  <c r="E21" i="88"/>
  <c r="E22" i="85"/>
  <c r="K22" i="85" s="1"/>
  <c r="I20" i="95" s="1"/>
  <c r="E22" i="88"/>
  <c r="F23" i="88"/>
  <c r="K23" i="85"/>
  <c r="I21" i="95" s="1"/>
  <c r="E24" i="88"/>
  <c r="K24" i="88" s="1"/>
  <c r="K24" i="85"/>
  <c r="I22" i="95" s="1"/>
  <c r="E232" i="76"/>
  <c r="F25" i="88"/>
  <c r="K25" i="85"/>
  <c r="I23" i="95" s="1"/>
  <c r="E26" i="88"/>
  <c r="K26" i="85"/>
  <c r="I24" i="95" s="1"/>
  <c r="K232" i="76"/>
  <c r="E27" i="88"/>
  <c r="K27" i="85"/>
  <c r="I25" i="95" s="1"/>
  <c r="F28" i="88"/>
  <c r="K28" i="85"/>
  <c r="I26" i="95" s="1"/>
  <c r="K30" i="85"/>
  <c r="I28" i="95" s="1"/>
  <c r="K31" i="85"/>
  <c r="I29" i="95" s="1"/>
  <c r="F31" i="88"/>
  <c r="E32" i="88"/>
  <c r="I232" i="76"/>
  <c r="K33" i="85"/>
  <c r="I31" i="95" s="1"/>
  <c r="F33" i="88"/>
  <c r="F231" i="76"/>
  <c r="N231" i="76"/>
  <c r="K34" i="85"/>
  <c r="I32" i="95" s="1"/>
  <c r="E34" i="88"/>
  <c r="E38" i="88"/>
  <c r="E37" i="88"/>
  <c r="K37" i="85"/>
  <c r="I35" i="95" s="1"/>
  <c r="E36" i="88"/>
  <c r="K36" i="85"/>
  <c r="I34" i="95" s="1"/>
  <c r="I36" i="88"/>
  <c r="F36" i="88"/>
  <c r="E39" i="85"/>
  <c r="H35" i="88"/>
  <c r="G30" i="83"/>
  <c r="K30" i="83" s="1"/>
  <c r="H28" i="95" s="1"/>
  <c r="G12" i="84"/>
  <c r="E16" i="83"/>
  <c r="K14" i="83"/>
  <c r="H12" i="95" s="1"/>
  <c r="G16" i="83"/>
  <c r="K15" i="83"/>
  <c r="H13" i="95" s="1"/>
  <c r="G232" i="75"/>
  <c r="K19" i="83"/>
  <c r="H17" i="95" s="1"/>
  <c r="I19" i="84"/>
  <c r="H231" i="75"/>
  <c r="G25" i="84"/>
  <c r="K27" i="83"/>
  <c r="H25" i="95" s="1"/>
  <c r="F231" i="75"/>
  <c r="K32" i="83"/>
  <c r="H30" i="95" s="1"/>
  <c r="I232" i="75"/>
  <c r="J231" i="75"/>
  <c r="I34" i="84"/>
  <c r="F34" i="84"/>
  <c r="K35" i="83"/>
  <c r="H33" i="95" s="1"/>
  <c r="F35" i="84"/>
  <c r="I37" i="84"/>
  <c r="F37" i="84"/>
  <c r="E37" i="83"/>
  <c r="K37" i="83" s="1"/>
  <c r="H35" i="95" s="1"/>
  <c r="K38" i="83"/>
  <c r="H36" i="95" s="1"/>
  <c r="E12" i="84"/>
  <c r="K13" i="82"/>
  <c r="G11" i="95" s="1"/>
  <c r="G13" i="84"/>
  <c r="H13" i="84"/>
  <c r="E13" i="84"/>
  <c r="I13" i="84"/>
  <c r="F14" i="84"/>
  <c r="I16" i="82"/>
  <c r="E15" i="84"/>
  <c r="F19" i="84"/>
  <c r="H19" i="84"/>
  <c r="E19" i="84"/>
  <c r="K20" i="82"/>
  <c r="G18" i="95" s="1"/>
  <c r="E20" i="84"/>
  <c r="I20" i="84"/>
  <c r="G20" i="84"/>
  <c r="F20" i="84"/>
  <c r="H20" i="84"/>
  <c r="K21" i="82"/>
  <c r="G19" i="95" s="1"/>
  <c r="G21" i="84"/>
  <c r="I21" i="84"/>
  <c r="F22" i="84"/>
  <c r="G23" i="84"/>
  <c r="I21" i="64"/>
  <c r="L22" i="64"/>
  <c r="F25" i="84"/>
  <c r="I25" i="84"/>
  <c r="K26" i="82"/>
  <c r="G24" i="95" s="1"/>
  <c r="G26" i="84"/>
  <c r="F26" i="84"/>
  <c r="I26" i="84"/>
  <c r="G27" i="84"/>
  <c r="F27" i="84"/>
  <c r="E28" i="82"/>
  <c r="O26" i="64"/>
  <c r="E28" i="84"/>
  <c r="I28" i="84"/>
  <c r="G28" i="84"/>
  <c r="I30" i="84"/>
  <c r="I31" i="84"/>
  <c r="F31" i="84"/>
  <c r="G31" i="84"/>
  <c r="G32" i="84"/>
  <c r="I32" i="84"/>
  <c r="F32" i="84"/>
  <c r="F33" i="84"/>
  <c r="H33" i="84"/>
  <c r="E33" i="84"/>
  <c r="D231" i="74"/>
  <c r="G34" i="84"/>
  <c r="H34" i="84"/>
  <c r="H35" i="84"/>
  <c r="I35" i="84"/>
  <c r="F36" i="84"/>
  <c r="H36" i="84"/>
  <c r="E36" i="82"/>
  <c r="G36" i="84"/>
  <c r="F12" i="84"/>
  <c r="K13" i="72"/>
  <c r="F11" i="95" s="1"/>
  <c r="G14" i="84"/>
  <c r="M232" i="73"/>
  <c r="I15" i="84"/>
  <c r="F16" i="72"/>
  <c r="K19" i="72"/>
  <c r="F17" i="95" s="1"/>
  <c r="K20" i="72"/>
  <c r="F18" i="95" s="1"/>
  <c r="F21" i="84"/>
  <c r="K21" i="72"/>
  <c r="F19" i="95" s="1"/>
  <c r="E22" i="84"/>
  <c r="K23" i="72"/>
  <c r="F21" i="95" s="1"/>
  <c r="E27" i="84"/>
  <c r="K28" i="72"/>
  <c r="F26" i="95" s="1"/>
  <c r="E29" i="84"/>
  <c r="F30" i="84"/>
  <c r="E31" i="84"/>
  <c r="E32" i="84"/>
  <c r="K33" i="72"/>
  <c r="F31" i="95" s="1"/>
  <c r="K34" i="72"/>
  <c r="F32" i="95" s="1"/>
  <c r="E34" i="84"/>
  <c r="K34" i="84"/>
  <c r="D231" i="73"/>
  <c r="G232" i="73"/>
  <c r="L231" i="73"/>
  <c r="E232" i="73"/>
  <c r="K232" i="73"/>
  <c r="K36" i="72"/>
  <c r="F34" i="95" s="1"/>
  <c r="E36" i="84"/>
  <c r="J231" i="73"/>
  <c r="H37" i="72"/>
  <c r="H231" i="73"/>
  <c r="N231" i="73" s="1"/>
  <c r="K38" i="72"/>
  <c r="F36" i="95" s="1"/>
  <c r="F39" i="72"/>
  <c r="F41" i="72" s="1"/>
  <c r="I232" i="73"/>
  <c r="F231" i="73"/>
  <c r="E38" i="84"/>
  <c r="I38" i="84"/>
  <c r="I232" i="69"/>
  <c r="K232" i="69"/>
  <c r="G16" i="70"/>
  <c r="H15" i="70"/>
  <c r="K19" i="70"/>
  <c r="K22" i="70"/>
  <c r="E20" i="95" s="1"/>
  <c r="E22" i="71"/>
  <c r="G22" i="71"/>
  <c r="K23" i="70"/>
  <c r="E21" i="95" s="1"/>
  <c r="K24" i="70"/>
  <c r="E22" i="95" s="1"/>
  <c r="F231" i="69"/>
  <c r="J231" i="69"/>
  <c r="L231" i="69"/>
  <c r="I30" i="70"/>
  <c r="K30" i="70" s="1"/>
  <c r="E28" i="95" s="1"/>
  <c r="K31" i="70"/>
  <c r="E29" i="95" s="1"/>
  <c r="E232" i="69"/>
  <c r="H231" i="69"/>
  <c r="K34" i="70"/>
  <c r="E32" i="95" s="1"/>
  <c r="K37" i="70"/>
  <c r="E35" i="95" s="1"/>
  <c r="K38" i="70"/>
  <c r="E36" i="95" s="1"/>
  <c r="I12" i="71"/>
  <c r="G13" i="71"/>
  <c r="G13" i="93"/>
  <c r="K11" i="64" s="1"/>
  <c r="L11" i="64"/>
  <c r="I13" i="68"/>
  <c r="K13" i="68"/>
  <c r="D11" i="95" s="1"/>
  <c r="I13" i="71"/>
  <c r="I13" i="93" s="1"/>
  <c r="Q11" i="64" s="1"/>
  <c r="E13" i="71"/>
  <c r="F14" i="71"/>
  <c r="I12" i="64"/>
  <c r="F16" i="68"/>
  <c r="G14" i="71"/>
  <c r="K232" i="67"/>
  <c r="E16" i="68"/>
  <c r="E15" i="71"/>
  <c r="H15" i="68"/>
  <c r="I15" i="71"/>
  <c r="G15" i="71"/>
  <c r="H19" i="71"/>
  <c r="G20" i="71"/>
  <c r="G20" i="93" s="1"/>
  <c r="G232" i="67"/>
  <c r="K21" i="68"/>
  <c r="D19" i="95" s="1"/>
  <c r="G21" i="71"/>
  <c r="G21" i="93" s="1"/>
  <c r="K19" i="64" s="1"/>
  <c r="R20" i="64"/>
  <c r="O20" i="64"/>
  <c r="H23" i="71"/>
  <c r="G23" i="71"/>
  <c r="L21" i="64"/>
  <c r="I23" i="71"/>
  <c r="R21" i="64"/>
  <c r="K24" i="68"/>
  <c r="D22" i="95" s="1"/>
  <c r="H24" i="71"/>
  <c r="O22" i="64"/>
  <c r="I24" i="71"/>
  <c r="R22" i="64"/>
  <c r="F24" i="71"/>
  <c r="F24" i="93" s="1"/>
  <c r="L231" i="67"/>
  <c r="E26" i="68"/>
  <c r="G26" i="68"/>
  <c r="G26" i="71"/>
  <c r="E29" i="68"/>
  <c r="K29" i="68" s="1"/>
  <c r="D27" i="95" s="1"/>
  <c r="G29" i="68"/>
  <c r="G29" i="71" s="1"/>
  <c r="I29" i="68"/>
  <c r="E31" i="68"/>
  <c r="G31" i="68"/>
  <c r="I31" i="68"/>
  <c r="E33" i="68"/>
  <c r="G33" i="68"/>
  <c r="I33" i="68"/>
  <c r="E232" i="67"/>
  <c r="E35" i="68"/>
  <c r="I36" i="68"/>
  <c r="G38" i="71"/>
  <c r="F38" i="71"/>
  <c r="H37" i="71"/>
  <c r="F37" i="71"/>
  <c r="I35" i="64"/>
  <c r="H36" i="71"/>
  <c r="L34" i="64"/>
  <c r="H35" i="71"/>
  <c r="O33" i="64"/>
  <c r="F35" i="71"/>
  <c r="F35" i="93" s="1"/>
  <c r="H33" i="64" s="1"/>
  <c r="H34" i="71"/>
  <c r="H34" i="93" s="1"/>
  <c r="N32" i="64" s="1"/>
  <c r="O32" i="64"/>
  <c r="G34" i="71"/>
  <c r="G34" i="93" s="1"/>
  <c r="K32" i="64" s="1"/>
  <c r="F34" i="71"/>
  <c r="F34" i="93"/>
  <c r="H32" i="64" s="1"/>
  <c r="I32" i="64"/>
  <c r="F33" i="71"/>
  <c r="E33" i="71"/>
  <c r="I32" i="71"/>
  <c r="H32" i="71"/>
  <c r="F32" i="71"/>
  <c r="I31" i="71"/>
  <c r="I31" i="93"/>
  <c r="Q29" i="64" s="1"/>
  <c r="R29" i="64"/>
  <c r="H31" i="71"/>
  <c r="O29" i="64"/>
  <c r="G31" i="71"/>
  <c r="G31" i="93"/>
  <c r="K29" i="64"/>
  <c r="L29" i="64"/>
  <c r="H30" i="71"/>
  <c r="G30" i="71"/>
  <c r="F30" i="71"/>
  <c r="H29" i="71"/>
  <c r="F29" i="71"/>
  <c r="I28" i="71"/>
  <c r="R26" i="64"/>
  <c r="F28" i="71"/>
  <c r="E28" i="71"/>
  <c r="I27" i="71"/>
  <c r="H27" i="71"/>
  <c r="O25" i="64"/>
  <c r="K27" i="68"/>
  <c r="D25" i="95" s="1"/>
  <c r="E27" i="71"/>
  <c r="E27" i="93" s="1"/>
  <c r="I26" i="71"/>
  <c r="H26" i="71"/>
  <c r="O24" i="64"/>
  <c r="H231" i="67"/>
  <c r="F231" i="67"/>
  <c r="F25" i="71"/>
  <c r="E25" i="71"/>
  <c r="F26" i="71"/>
  <c r="J231" i="67"/>
  <c r="R27" i="64"/>
  <c r="K30" i="68"/>
  <c r="D28" i="95" s="1"/>
  <c r="F31" i="71"/>
  <c r="F31" i="93" s="1"/>
  <c r="H29" i="64"/>
  <c r="I29" i="64"/>
  <c r="G32" i="71"/>
  <c r="H33" i="68"/>
  <c r="I34" i="71"/>
  <c r="R32" i="64"/>
  <c r="F39" i="68"/>
  <c r="F41" i="68" s="1"/>
  <c r="K36" i="68"/>
  <c r="D34" i="95" s="1"/>
  <c r="K37" i="68"/>
  <c r="D35" i="95" s="1"/>
  <c r="G37" i="71"/>
  <c r="K38" i="68"/>
  <c r="D36" i="95" s="1"/>
  <c r="H38" i="71"/>
  <c r="E38" i="71"/>
  <c r="K37" i="14"/>
  <c r="C35" i="95" s="1"/>
  <c r="E37" i="71"/>
  <c r="E36" i="71"/>
  <c r="K36" i="14"/>
  <c r="C34" i="95" s="1"/>
  <c r="K35" i="14"/>
  <c r="C33" i="95" s="1"/>
  <c r="E34" i="71"/>
  <c r="E34" i="93" s="1"/>
  <c r="K34" i="14"/>
  <c r="C32" i="95" s="1"/>
  <c r="G33" i="71"/>
  <c r="K33" i="14"/>
  <c r="C31" i="95" s="1"/>
  <c r="E32" i="71"/>
  <c r="K32" i="14"/>
  <c r="C30" i="95" s="1"/>
  <c r="J231" i="16"/>
  <c r="K31" i="14"/>
  <c r="C29" i="95" s="1"/>
  <c r="E30" i="71"/>
  <c r="K30" i="14"/>
  <c r="C28" i="95" s="1"/>
  <c r="I232" i="16"/>
  <c r="F27" i="71"/>
  <c r="I25" i="64"/>
  <c r="K27" i="14"/>
  <c r="C25" i="95" s="1"/>
  <c r="K26" i="14"/>
  <c r="C24" i="95" s="1"/>
  <c r="G25" i="71"/>
  <c r="G25" i="93" s="1"/>
  <c r="K25" i="14"/>
  <c r="C23" i="95" s="1"/>
  <c r="E23" i="71"/>
  <c r="K23" i="14"/>
  <c r="C21" i="95" s="1"/>
  <c r="H231" i="16"/>
  <c r="D231" i="16"/>
  <c r="F39" i="14"/>
  <c r="G232" i="16"/>
  <c r="K232" i="16"/>
  <c r="K20" i="14"/>
  <c r="C18" i="95" s="1"/>
  <c r="G19" i="71"/>
  <c r="G39" i="14"/>
  <c r="E19" i="14"/>
  <c r="E15" i="93"/>
  <c r="K15" i="14"/>
  <c r="C13" i="95" s="1"/>
  <c r="F15" i="71"/>
  <c r="F231" i="16"/>
  <c r="I16" i="14"/>
  <c r="K14" i="14"/>
  <c r="C12" i="95" s="1"/>
  <c r="E14" i="71"/>
  <c r="K13" i="14"/>
  <c r="C11" i="95" s="1"/>
  <c r="F16" i="14"/>
  <c r="E12" i="14"/>
  <c r="E232" i="16"/>
  <c r="H12" i="71"/>
  <c r="H16" i="14"/>
  <c r="F12" i="71"/>
  <c r="G16" i="14"/>
  <c r="G12" i="71"/>
  <c r="S37" i="64"/>
  <c r="U37" i="64" s="1"/>
  <c r="S14" i="64"/>
  <c r="U14" i="64" s="1"/>
  <c r="B31" i="84"/>
  <c r="B19" i="86"/>
  <c r="B31" i="85"/>
  <c r="B23" i="86"/>
  <c r="B31" i="87"/>
  <c r="B23" i="90"/>
  <c r="B31" i="86"/>
  <c r="B23" i="89"/>
  <c r="B19" i="87"/>
  <c r="B27" i="87"/>
  <c r="B31" i="89"/>
  <c r="B35" i="88"/>
  <c r="B19" i="85"/>
  <c r="B19" i="91"/>
  <c r="B27" i="90"/>
  <c r="B23" i="85"/>
  <c r="B27" i="86"/>
  <c r="B20" i="89"/>
  <c r="B20" i="87"/>
  <c r="B20" i="85"/>
  <c r="B20" i="86"/>
  <c r="B20" i="91"/>
  <c r="B20" i="90"/>
  <c r="B36" i="90"/>
  <c r="B36" i="87"/>
  <c r="B36" i="85"/>
  <c r="B36" i="89"/>
  <c r="B36" i="86"/>
  <c r="B36" i="91"/>
  <c r="B29" i="90"/>
  <c r="B29" i="85"/>
  <c r="B29" i="86"/>
  <c r="B22" i="89"/>
  <c r="B22" i="87"/>
  <c r="B22" i="86"/>
  <c r="B22" i="91"/>
  <c r="B22" i="85"/>
  <c r="B22" i="90"/>
  <c r="B38" i="90"/>
  <c r="B38" i="87"/>
  <c r="B38" i="89"/>
  <c r="B38" i="86"/>
  <c r="B38" i="85"/>
  <c r="B38" i="91"/>
  <c r="B24" i="87"/>
  <c r="B24" i="85"/>
  <c r="B24" i="90"/>
  <c r="B33" i="86"/>
  <c r="B33" i="91"/>
  <c r="B33" i="85"/>
  <c r="B33" i="90"/>
  <c r="B33" i="87"/>
  <c r="B33" i="89"/>
  <c r="B26" i="87"/>
  <c r="B26" i="86"/>
  <c r="B26" i="90"/>
  <c r="B28" i="89"/>
  <c r="B28" i="87"/>
  <c r="B28" i="85"/>
  <c r="B28" i="86"/>
  <c r="B28" i="91"/>
  <c r="B28" i="90"/>
  <c r="B21" i="91"/>
  <c r="B21" i="90"/>
  <c r="B21" i="85"/>
  <c r="B21" i="89"/>
  <c r="B21" i="87"/>
  <c r="B21" i="86"/>
  <c r="B37" i="86"/>
  <c r="B37" i="91"/>
  <c r="B37" i="90"/>
  <c r="B37" i="87"/>
  <c r="B37" i="85"/>
  <c r="B37" i="89"/>
  <c r="B30" i="89"/>
  <c r="B30" i="87"/>
  <c r="B30" i="86"/>
  <c r="B30" i="91"/>
  <c r="B30" i="85"/>
  <c r="B30" i="90"/>
  <c r="B32" i="90"/>
  <c r="B32" i="87"/>
  <c r="B32" i="85"/>
  <c r="B32" i="89"/>
  <c r="B32" i="86"/>
  <c r="B32" i="91"/>
  <c r="B25" i="91"/>
  <c r="B25" i="90"/>
  <c r="B25" i="85"/>
  <c r="B25" i="89"/>
  <c r="B25" i="87"/>
  <c r="B25" i="86"/>
  <c r="B34" i="90"/>
  <c r="B34" i="87"/>
  <c r="B34" i="89"/>
  <c r="B34" i="86"/>
  <c r="B34" i="85"/>
  <c r="B34" i="91"/>
  <c r="N232" i="81"/>
  <c r="K31" i="92"/>
  <c r="G41" i="91"/>
  <c r="E41" i="91"/>
  <c r="R12" i="64"/>
  <c r="G16" i="92"/>
  <c r="K21" i="92"/>
  <c r="O21" i="64"/>
  <c r="L25" i="64"/>
  <c r="K29" i="92"/>
  <c r="I41" i="90"/>
  <c r="K16" i="90"/>
  <c r="I16" i="92"/>
  <c r="K15" i="92"/>
  <c r="F23" i="64"/>
  <c r="K23" i="64"/>
  <c r="L23" i="64"/>
  <c r="K32" i="92"/>
  <c r="G41" i="89"/>
  <c r="K12" i="92"/>
  <c r="E16" i="92"/>
  <c r="H13" i="88"/>
  <c r="K13" i="88" s="1"/>
  <c r="H16" i="88"/>
  <c r="I20" i="64"/>
  <c r="O23" i="64"/>
  <c r="K26" i="87"/>
  <c r="K24" i="95" s="1"/>
  <c r="F26" i="93"/>
  <c r="H24" i="64" s="1"/>
  <c r="I24" i="64"/>
  <c r="L27" i="64"/>
  <c r="H39" i="87"/>
  <c r="H41" i="87" s="1"/>
  <c r="K29" i="87"/>
  <c r="K27" i="95" s="1"/>
  <c r="O28" i="64"/>
  <c r="E30" i="88"/>
  <c r="O30" i="64"/>
  <c r="K32" i="87"/>
  <c r="K30" i="95" s="1"/>
  <c r="G32" i="93"/>
  <c r="K30" i="64" s="1"/>
  <c r="L30" i="64"/>
  <c r="G33" i="93"/>
  <c r="K31" i="64" s="1"/>
  <c r="L31" i="64"/>
  <c r="F31" i="64"/>
  <c r="K33" i="87"/>
  <c r="K31" i="95" s="1"/>
  <c r="I33" i="64"/>
  <c r="K35" i="87"/>
  <c r="K33" i="95" s="1"/>
  <c r="O34" i="64"/>
  <c r="I38" i="88"/>
  <c r="G39" i="87"/>
  <c r="O36" i="64"/>
  <c r="I26" i="93"/>
  <c r="Q24" i="64" s="1"/>
  <c r="R24" i="64"/>
  <c r="R25" i="64"/>
  <c r="L26" i="64"/>
  <c r="H29" i="93"/>
  <c r="N27" i="64"/>
  <c r="O27" i="64"/>
  <c r="I32" i="93"/>
  <c r="Q30" i="64"/>
  <c r="R30" i="64"/>
  <c r="L33" i="64"/>
  <c r="R31" i="64"/>
  <c r="K18" i="64"/>
  <c r="E13" i="93"/>
  <c r="E11" i="64" s="1"/>
  <c r="K28" i="88"/>
  <c r="I27" i="64"/>
  <c r="R33" i="64"/>
  <c r="R36" i="64"/>
  <c r="G14" i="93"/>
  <c r="K12" i="64" s="1"/>
  <c r="L12" i="64"/>
  <c r="L20" i="64"/>
  <c r="K31" i="88"/>
  <c r="I11" i="64"/>
  <c r="K20" i="88"/>
  <c r="L32" i="64"/>
  <c r="F33" i="93"/>
  <c r="H31" i="64"/>
  <c r="I31" i="64"/>
  <c r="K33" i="88"/>
  <c r="K30" i="88"/>
  <c r="I15" i="88"/>
  <c r="I16" i="85"/>
  <c r="N232" i="76"/>
  <c r="G30" i="84"/>
  <c r="O11" i="64"/>
  <c r="K20" i="84"/>
  <c r="H22" i="64"/>
  <c r="I22" i="64"/>
  <c r="F25" i="93"/>
  <c r="H23" i="64"/>
  <c r="I23" i="64"/>
  <c r="L24" i="64"/>
  <c r="R28" i="64"/>
  <c r="N231" i="75"/>
  <c r="I30" i="64"/>
  <c r="R35" i="64"/>
  <c r="L35" i="64"/>
  <c r="I36" i="64"/>
  <c r="L36" i="64"/>
  <c r="R11" i="64"/>
  <c r="I25" i="93"/>
  <c r="Q23" i="64"/>
  <c r="R23" i="64"/>
  <c r="F26" i="64"/>
  <c r="I26" i="64"/>
  <c r="I34" i="64"/>
  <c r="R34" i="64"/>
  <c r="E22" i="93"/>
  <c r="E20" i="64" s="1"/>
  <c r="F20" i="64"/>
  <c r="F30" i="93"/>
  <c r="H28" i="64"/>
  <c r="I28" i="64"/>
  <c r="H15" i="71"/>
  <c r="N231" i="69"/>
  <c r="H33" i="71"/>
  <c r="H33" i="93" s="1"/>
  <c r="K38" i="71"/>
  <c r="E36" i="93"/>
  <c r="E34" i="64" s="1"/>
  <c r="E32" i="93"/>
  <c r="K32" i="71"/>
  <c r="F41" i="14"/>
  <c r="F43" i="14"/>
  <c r="F9" i="68" s="1"/>
  <c r="F43" i="68"/>
  <c r="F9" i="70" s="1"/>
  <c r="K23" i="71"/>
  <c r="E19" i="71"/>
  <c r="K19" i="14"/>
  <c r="C17" i="95" s="1"/>
  <c r="O17" i="64"/>
  <c r="G41" i="14"/>
  <c r="G43" i="14" s="1"/>
  <c r="G9" i="68" s="1"/>
  <c r="E13" i="64"/>
  <c r="G233" i="16"/>
  <c r="G10" i="67"/>
  <c r="E233" i="16"/>
  <c r="E10" i="67" s="1"/>
  <c r="G16" i="71"/>
  <c r="F12" i="93"/>
  <c r="E12" i="71"/>
  <c r="K12" i="14"/>
  <c r="C10" i="95" s="1"/>
  <c r="K16" i="14"/>
  <c r="E16" i="14"/>
  <c r="O35" i="64"/>
  <c r="I15" i="93"/>
  <c r="Q13" i="64" s="1"/>
  <c r="F25" i="64"/>
  <c r="U20" i="64"/>
  <c r="U23" i="64"/>
  <c r="G30" i="93"/>
  <c r="K28" i="64"/>
  <c r="L28" i="64"/>
  <c r="U26" i="64"/>
  <c r="E32" i="64"/>
  <c r="E30" i="64"/>
  <c r="I17" i="64"/>
  <c r="E19" i="93"/>
  <c r="F11" i="64"/>
  <c r="U11" i="64"/>
  <c r="H10" i="64"/>
  <c r="R10" i="64"/>
  <c r="E230" i="67"/>
  <c r="U25" i="64"/>
  <c r="N31" i="64"/>
  <c r="F36" i="64"/>
  <c r="U36" i="64"/>
  <c r="F35" i="64"/>
  <c r="U35" i="64"/>
  <c r="U34" i="64"/>
  <c r="F34" i="64"/>
  <c r="F33" i="64"/>
  <c r="U33" i="64"/>
  <c r="F32" i="64"/>
  <c r="U32" i="64"/>
  <c r="U30" i="64"/>
  <c r="F30" i="64"/>
  <c r="F29" i="64"/>
  <c r="U29" i="64"/>
  <c r="F28" i="64"/>
  <c r="U28" i="64"/>
  <c r="F27" i="64"/>
  <c r="U27" i="64"/>
  <c r="F24" i="64"/>
  <c r="U24" i="64"/>
  <c r="U22" i="64"/>
  <c r="F22" i="64"/>
  <c r="F21" i="64"/>
  <c r="U21" i="64"/>
  <c r="L17" i="64"/>
  <c r="E17" i="64"/>
  <c r="R17" i="64"/>
  <c r="U12" i="64"/>
  <c r="F12" i="64"/>
  <c r="O10" i="64"/>
  <c r="I10" i="64"/>
  <c r="O31" i="64"/>
  <c r="U31" i="64"/>
  <c r="F17" i="64"/>
  <c r="U17" i="64"/>
  <c r="U10" i="64"/>
  <c r="K15" i="71" l="1"/>
  <c r="E16" i="71"/>
  <c r="K33" i="68"/>
  <c r="D31" i="95" s="1"/>
  <c r="H37" i="84"/>
  <c r="K37" i="72"/>
  <c r="F35" i="95" s="1"/>
  <c r="K12" i="71"/>
  <c r="E28" i="93"/>
  <c r="K23" i="92"/>
  <c r="G230" i="67"/>
  <c r="G233" i="67" s="1"/>
  <c r="G10" i="69" s="1"/>
  <c r="G230" i="69" s="1"/>
  <c r="G233" i="69" s="1"/>
  <c r="G10" i="73" s="1"/>
  <c r="G230" i="73" s="1"/>
  <c r="G233" i="73" s="1"/>
  <c r="G10" i="74" s="1"/>
  <c r="G230" i="74" s="1"/>
  <c r="K34" i="71"/>
  <c r="I233" i="16"/>
  <c r="E25" i="64"/>
  <c r="K31" i="68"/>
  <c r="D29" i="95" s="1"/>
  <c r="E31" i="71"/>
  <c r="E26" i="71"/>
  <c r="K26" i="68"/>
  <c r="D24" i="95" s="1"/>
  <c r="G26" i="93"/>
  <c r="K24" i="64" s="1"/>
  <c r="I30" i="71"/>
  <c r="I38" i="93"/>
  <c r="Q36" i="64" s="1"/>
  <c r="K233" i="16"/>
  <c r="K10" i="67" s="1"/>
  <c r="K230" i="67" s="1"/>
  <c r="K233" i="67" s="1"/>
  <c r="K10" i="69" s="1"/>
  <c r="K230" i="69" s="1"/>
  <c r="K233" i="69" s="1"/>
  <c r="K10" i="73" s="1"/>
  <c r="K230" i="73" s="1"/>
  <c r="K233" i="73" s="1"/>
  <c r="K10" i="74" s="1"/>
  <c r="K230" i="74" s="1"/>
  <c r="K233" i="74" s="1"/>
  <c r="K10" i="75" s="1"/>
  <c r="K230" i="75" s="1"/>
  <c r="K233" i="75" s="1"/>
  <c r="K10" i="76" s="1"/>
  <c r="K230" i="76" s="1"/>
  <c r="K233" i="76" s="1"/>
  <c r="K10" i="77" s="1"/>
  <c r="K230" i="77" s="1"/>
  <c r="K233" i="77" s="1"/>
  <c r="K10" i="78" s="1"/>
  <c r="K230" i="78" s="1"/>
  <c r="K233" i="78" s="1"/>
  <c r="K10" i="79" s="1"/>
  <c r="K230" i="79" s="1"/>
  <c r="K233" i="79" s="1"/>
  <c r="K10" i="80" s="1"/>
  <c r="K230" i="80" s="1"/>
  <c r="K233" i="80" s="1"/>
  <c r="K10" i="81" s="1"/>
  <c r="K230" i="81" s="1"/>
  <c r="K233" i="81" s="1"/>
  <c r="C14" i="95"/>
  <c r="N232" i="73"/>
  <c r="F37" i="93"/>
  <c r="H35" i="64" s="1"/>
  <c r="K37" i="71"/>
  <c r="E35" i="71"/>
  <c r="K15" i="68"/>
  <c r="D13" i="95" s="1"/>
  <c r="H16" i="68"/>
  <c r="E17" i="95"/>
  <c r="H25" i="88"/>
  <c r="K25" i="88" s="1"/>
  <c r="K25" i="87"/>
  <c r="K23" i="95" s="1"/>
  <c r="K28" i="92"/>
  <c r="K12" i="72"/>
  <c r="G16" i="72"/>
  <c r="C12" i="14"/>
  <c r="C12" i="93"/>
  <c r="C12" i="68"/>
  <c r="C12" i="88"/>
  <c r="C12" i="70"/>
  <c r="C12" i="87"/>
  <c r="C12" i="89"/>
  <c r="C12" i="91"/>
  <c r="C12" i="92"/>
  <c r="C12" i="86"/>
  <c r="C12" i="84"/>
  <c r="C12" i="90"/>
  <c r="C12" i="82"/>
  <c r="C12" i="72"/>
  <c r="K25" i="82"/>
  <c r="G23" i="95" s="1"/>
  <c r="K30" i="82"/>
  <c r="G28" i="95" s="1"/>
  <c r="E30" i="84"/>
  <c r="K30" i="84" s="1"/>
  <c r="I12" i="83"/>
  <c r="M232" i="75"/>
  <c r="F16" i="83"/>
  <c r="K13" i="83"/>
  <c r="H11" i="95" s="1"/>
  <c r="F13" i="84"/>
  <c r="K13" i="84" s="1"/>
  <c r="E21" i="83"/>
  <c r="E232" i="75"/>
  <c r="N232" i="75" s="1"/>
  <c r="G39" i="83"/>
  <c r="G41" i="83" s="1"/>
  <c r="K24" i="92"/>
  <c r="H28" i="93"/>
  <c r="N26" i="64" s="1"/>
  <c r="I16" i="70"/>
  <c r="B26" i="89"/>
  <c r="B24" i="89"/>
  <c r="B29" i="91"/>
  <c r="H39" i="14"/>
  <c r="H41" i="14" s="1"/>
  <c r="H43" i="14" s="1"/>
  <c r="H9" i="68" s="1"/>
  <c r="O32" i="95"/>
  <c r="K28" i="68"/>
  <c r="D26" i="95" s="1"/>
  <c r="G35" i="68"/>
  <c r="G35" i="71" s="1"/>
  <c r="F28" i="84"/>
  <c r="H231" i="74"/>
  <c r="G19" i="88"/>
  <c r="K19" i="87"/>
  <c r="C12" i="85"/>
  <c r="H30" i="84"/>
  <c r="H30" i="93" s="1"/>
  <c r="N28" i="64" s="1"/>
  <c r="K30" i="72"/>
  <c r="F28" i="95" s="1"/>
  <c r="O28" i="95" s="1"/>
  <c r="B26" i="85"/>
  <c r="B24" i="91"/>
  <c r="B29" i="87"/>
  <c r="F22" i="71"/>
  <c r="E29" i="71"/>
  <c r="K38" i="14"/>
  <c r="C36" i="95" s="1"/>
  <c r="N232" i="69"/>
  <c r="K22" i="87"/>
  <c r="K20" i="95" s="1"/>
  <c r="G22" i="88"/>
  <c r="K22" i="88" s="1"/>
  <c r="C12" i="83"/>
  <c r="N10" i="95"/>
  <c r="L231" i="16"/>
  <c r="N231" i="16" s="1"/>
  <c r="D231" i="67"/>
  <c r="N231" i="67" s="1"/>
  <c r="E232" i="74"/>
  <c r="B31" i="91"/>
  <c r="B31" i="90"/>
  <c r="G27" i="71"/>
  <c r="M232" i="67"/>
  <c r="N232" i="67" s="1"/>
  <c r="B23" i="87"/>
  <c r="B23" i="91"/>
  <c r="C15" i="68"/>
  <c r="C15" i="88"/>
  <c r="C15" i="86"/>
  <c r="C15" i="85"/>
  <c r="C15" i="14"/>
  <c r="C15" i="84"/>
  <c r="C15" i="91"/>
  <c r="C15" i="82"/>
  <c r="C15" i="70"/>
  <c r="C15" i="71"/>
  <c r="C15" i="83"/>
  <c r="K25" i="70"/>
  <c r="E23" i="95" s="1"/>
  <c r="K13" i="87"/>
  <c r="K11" i="95" s="1"/>
  <c r="C32" i="90"/>
  <c r="C32" i="70"/>
  <c r="C32" i="82"/>
  <c r="C32" i="88"/>
  <c r="C32" i="86"/>
  <c r="C32" i="14"/>
  <c r="C32" i="91"/>
  <c r="C32" i="83"/>
  <c r="C32" i="72"/>
  <c r="C32" i="89"/>
  <c r="K22" i="68"/>
  <c r="D20" i="95" s="1"/>
  <c r="G23" i="88"/>
  <c r="K23" i="88" s="1"/>
  <c r="M14" i="95"/>
  <c r="B19" i="89"/>
  <c r="E24" i="14"/>
  <c r="K12" i="68"/>
  <c r="I14" i="68"/>
  <c r="K14" i="68" s="1"/>
  <c r="D12" i="95" s="1"/>
  <c r="E20" i="68"/>
  <c r="K12" i="82"/>
  <c r="C29" i="91"/>
  <c r="C29" i="14"/>
  <c r="C29" i="92"/>
  <c r="C29" i="84"/>
  <c r="C29" i="68"/>
  <c r="C29" i="85"/>
  <c r="C29" i="88"/>
  <c r="C29" i="82"/>
  <c r="C29" i="83"/>
  <c r="C29" i="90"/>
  <c r="C29" i="86"/>
  <c r="C29" i="89"/>
  <c r="H25" i="68"/>
  <c r="K24" i="82"/>
  <c r="G22" i="95" s="1"/>
  <c r="I33" i="82"/>
  <c r="I33" i="84" s="1"/>
  <c r="K33" i="84" s="1"/>
  <c r="L231" i="74"/>
  <c r="B27" i="91"/>
  <c r="B27" i="89"/>
  <c r="B35" i="84"/>
  <c r="B35" i="92"/>
  <c r="B35" i="93"/>
  <c r="K12" i="70"/>
  <c r="I29" i="14"/>
  <c r="I39" i="14" s="1"/>
  <c r="I41" i="14" s="1"/>
  <c r="I43" i="14" s="1"/>
  <c r="I9" i="68" s="1"/>
  <c r="M232" i="16"/>
  <c r="N232" i="16" s="1"/>
  <c r="K28" i="14"/>
  <c r="C26" i="95" s="1"/>
  <c r="C30" i="68"/>
  <c r="C30" i="85"/>
  <c r="C30" i="71"/>
  <c r="C30" i="92"/>
  <c r="C30" i="72"/>
  <c r="I19" i="68"/>
  <c r="B35" i="90"/>
  <c r="B35" i="87"/>
  <c r="B35" i="89"/>
  <c r="B35" i="86"/>
  <c r="B32" i="84"/>
  <c r="B32" i="93"/>
  <c r="B32" i="92"/>
  <c r="I232" i="74"/>
  <c r="F15" i="82"/>
  <c r="F231" i="74"/>
  <c r="N231" i="74" s="1"/>
  <c r="F16" i="86"/>
  <c r="H14" i="70"/>
  <c r="F20" i="70"/>
  <c r="I20" i="70"/>
  <c r="F21" i="70"/>
  <c r="F21" i="71" s="1"/>
  <c r="F21" i="93" s="1"/>
  <c r="H19" i="64" s="1"/>
  <c r="I21" i="70"/>
  <c r="I21" i="71" s="1"/>
  <c r="G28" i="70"/>
  <c r="G36" i="70"/>
  <c r="G36" i="71" s="1"/>
  <c r="E14" i="72"/>
  <c r="G22" i="72"/>
  <c r="H32" i="72"/>
  <c r="F23" i="82"/>
  <c r="I23" i="82"/>
  <c r="H25" i="82"/>
  <c r="I36" i="82"/>
  <c r="F29" i="83"/>
  <c r="K34" i="83"/>
  <c r="H32" i="95" s="1"/>
  <c r="K15" i="86"/>
  <c r="J13" i="95" s="1"/>
  <c r="K36" i="70"/>
  <c r="E34" i="95" s="1"/>
  <c r="H21" i="84"/>
  <c r="H12" i="82"/>
  <c r="G15" i="82"/>
  <c r="H35" i="92"/>
  <c r="H13" i="70"/>
  <c r="I14" i="72"/>
  <c r="E24" i="72"/>
  <c r="H24" i="84"/>
  <c r="E25" i="72"/>
  <c r="H25" i="84"/>
  <c r="E26" i="72"/>
  <c r="H26" i="72"/>
  <c r="I27" i="72"/>
  <c r="H31" i="72"/>
  <c r="G35" i="72"/>
  <c r="E14" i="82"/>
  <c r="H14" i="82"/>
  <c r="H14" i="84" s="1"/>
  <c r="G19" i="82"/>
  <c r="K22" i="82"/>
  <c r="G20" i="95" s="1"/>
  <c r="G24" i="82"/>
  <c r="G24" i="84" s="1"/>
  <c r="G24" i="93" s="1"/>
  <c r="K22" i="64" s="1"/>
  <c r="K29" i="82"/>
  <c r="G27" i="95" s="1"/>
  <c r="E35" i="82"/>
  <c r="K12" i="83"/>
  <c r="F13" i="70"/>
  <c r="E20" i="70"/>
  <c r="H20" i="70"/>
  <c r="E21" i="70"/>
  <c r="H21" i="70"/>
  <c r="H21" i="71" s="1"/>
  <c r="G27" i="70"/>
  <c r="K29" i="70"/>
  <c r="E27" i="95" s="1"/>
  <c r="I33" i="70"/>
  <c r="K33" i="70" s="1"/>
  <c r="E31" i="95" s="1"/>
  <c r="I35" i="70"/>
  <c r="I35" i="71" s="1"/>
  <c r="F36" i="70"/>
  <c r="F36" i="71" s="1"/>
  <c r="I36" i="70"/>
  <c r="I36" i="71" s="1"/>
  <c r="H15" i="72"/>
  <c r="I29" i="72"/>
  <c r="E23" i="82"/>
  <c r="H23" i="82"/>
  <c r="H39" i="82" s="1"/>
  <c r="K32" i="82"/>
  <c r="G30" i="95" s="1"/>
  <c r="K34" i="82"/>
  <c r="G32" i="95" s="1"/>
  <c r="K20" i="83"/>
  <c r="K31" i="86"/>
  <c r="J29" i="95" s="1"/>
  <c r="E12" i="87"/>
  <c r="K35" i="91"/>
  <c r="N33" i="95" s="1"/>
  <c r="G38" i="82"/>
  <c r="G38" i="84" s="1"/>
  <c r="I22" i="83"/>
  <c r="I24" i="83"/>
  <c r="I24" i="84" s="1"/>
  <c r="I24" i="93" s="1"/>
  <c r="Q22" i="64" s="1"/>
  <c r="E12" i="85"/>
  <c r="G15" i="85"/>
  <c r="I35" i="85"/>
  <c r="H38" i="85"/>
  <c r="K12" i="86"/>
  <c r="K34" i="86"/>
  <c r="J32" i="95" s="1"/>
  <c r="G36" i="86"/>
  <c r="G15" i="87"/>
  <c r="K15" i="87" s="1"/>
  <c r="K13" i="95" s="1"/>
  <c r="F27" i="87"/>
  <c r="K26" i="83"/>
  <c r="H24" i="95" s="1"/>
  <c r="K36" i="83"/>
  <c r="H34" i="95" s="1"/>
  <c r="G35" i="85"/>
  <c r="I14" i="86"/>
  <c r="K28" i="86"/>
  <c r="J26" i="95" s="1"/>
  <c r="K35" i="86"/>
  <c r="J33" i="95" s="1"/>
  <c r="F14" i="87"/>
  <c r="K23" i="90"/>
  <c r="M21" i="95" s="1"/>
  <c r="G37" i="82"/>
  <c r="G37" i="84" s="1"/>
  <c r="G37" i="93" s="1"/>
  <c r="K35" i="64" s="1"/>
  <c r="I23" i="83"/>
  <c r="K23" i="83" s="1"/>
  <c r="H21" i="95" s="1"/>
  <c r="H31" i="83"/>
  <c r="H39" i="83" s="1"/>
  <c r="H41" i="83" s="1"/>
  <c r="H21" i="85"/>
  <c r="G29" i="85"/>
  <c r="F32" i="85"/>
  <c r="K13" i="86"/>
  <c r="J11" i="95" s="1"/>
  <c r="F19" i="86"/>
  <c r="K25" i="86"/>
  <c r="J23" i="95" s="1"/>
  <c r="I34" i="86"/>
  <c r="K37" i="86"/>
  <c r="J35" i="95" s="1"/>
  <c r="G12" i="87"/>
  <c r="I21" i="87"/>
  <c r="K37" i="91"/>
  <c r="N35" i="95" s="1"/>
  <c r="H24" i="92"/>
  <c r="H25" i="92"/>
  <c r="K25" i="92" s="1"/>
  <c r="K19" i="90"/>
  <c r="K35" i="90"/>
  <c r="M33" i="95" s="1"/>
  <c r="H14" i="91"/>
  <c r="K22" i="91"/>
  <c r="N20" i="95" s="1"/>
  <c r="K33" i="91"/>
  <c r="N31" i="95" s="1"/>
  <c r="K34" i="91"/>
  <c r="N32" i="95" s="1"/>
  <c r="E37" i="82"/>
  <c r="I27" i="87"/>
  <c r="I27" i="88" s="1"/>
  <c r="F13" i="89"/>
  <c r="H27" i="92"/>
  <c r="E33" i="89"/>
  <c r="H19" i="90"/>
  <c r="H39" i="90" s="1"/>
  <c r="H41" i="90" s="1"/>
  <c r="K26" i="90"/>
  <c r="M24" i="95" s="1"/>
  <c r="K33" i="90"/>
  <c r="M31" i="95" s="1"/>
  <c r="G38" i="90"/>
  <c r="I27" i="91"/>
  <c r="H35" i="91"/>
  <c r="F38" i="91"/>
  <c r="H19" i="89"/>
  <c r="I27" i="89"/>
  <c r="I33" i="89"/>
  <c r="I33" i="92" s="1"/>
  <c r="H37" i="89"/>
  <c r="M232" i="80"/>
  <c r="N232" i="80" s="1"/>
  <c r="F19" i="90"/>
  <c r="K37" i="90"/>
  <c r="M35" i="95" s="1"/>
  <c r="E38" i="90"/>
  <c r="H20" i="91"/>
  <c r="H20" i="92" s="1"/>
  <c r="K20" i="92" s="1"/>
  <c r="K25" i="91"/>
  <c r="N23" i="95" s="1"/>
  <c r="I28" i="91"/>
  <c r="I28" i="92" s="1"/>
  <c r="I28" i="93" s="1"/>
  <c r="Q26" i="64" s="1"/>
  <c r="H36" i="91"/>
  <c r="H36" i="92" s="1"/>
  <c r="K14" i="86"/>
  <c r="J12" i="95" s="1"/>
  <c r="K13" i="91"/>
  <c r="N11" i="95" s="1"/>
  <c r="K26" i="91"/>
  <c r="N24" i="95" s="1"/>
  <c r="K25" i="90"/>
  <c r="M23" i="95" s="1"/>
  <c r="K32" i="90"/>
  <c r="M30" i="95" s="1"/>
  <c r="K28" i="91"/>
  <c r="N26" i="95" s="1"/>
  <c r="B2" i="89"/>
  <c r="B2" i="90" s="1"/>
  <c r="B2" i="91" s="1"/>
  <c r="B2" i="92"/>
  <c r="B2" i="93" s="1"/>
  <c r="O31" i="95" l="1"/>
  <c r="K38" i="90"/>
  <c r="M36" i="95" s="1"/>
  <c r="E38" i="92"/>
  <c r="E39" i="90"/>
  <c r="E41" i="90" s="1"/>
  <c r="I35" i="88"/>
  <c r="I39" i="85"/>
  <c r="I41" i="85" s="1"/>
  <c r="H39" i="70"/>
  <c r="H20" i="71"/>
  <c r="I14" i="84"/>
  <c r="I16" i="72"/>
  <c r="I41" i="72" s="1"/>
  <c r="K17" i="95"/>
  <c r="K19" i="89"/>
  <c r="H39" i="89"/>
  <c r="H41" i="89" s="1"/>
  <c r="H19" i="92"/>
  <c r="K23" i="82"/>
  <c r="G21" i="95" s="1"/>
  <c r="O21" i="95" s="1"/>
  <c r="E23" i="84"/>
  <c r="E39" i="82"/>
  <c r="K14" i="82"/>
  <c r="G12" i="95" s="1"/>
  <c r="E16" i="82"/>
  <c r="E41" i="82" s="1"/>
  <c r="F39" i="82"/>
  <c r="F23" i="84"/>
  <c r="F10" i="95"/>
  <c r="G23" i="93"/>
  <c r="K21" i="64" s="1"/>
  <c r="E26" i="64"/>
  <c r="K31" i="83"/>
  <c r="H29" i="95" s="1"/>
  <c r="K28" i="70"/>
  <c r="E26" i="95" s="1"/>
  <c r="O26" i="95" s="1"/>
  <c r="G28" i="71"/>
  <c r="I39" i="68"/>
  <c r="I19" i="71"/>
  <c r="K20" i="68"/>
  <c r="D18" i="95" s="1"/>
  <c r="E20" i="71"/>
  <c r="E39" i="68"/>
  <c r="E41" i="68" s="1"/>
  <c r="I30" i="93"/>
  <c r="Q28" i="64" s="1"/>
  <c r="K30" i="71"/>
  <c r="K37" i="82"/>
  <c r="G35" i="95" s="1"/>
  <c r="E37" i="84"/>
  <c r="F19" i="88"/>
  <c r="F39" i="86"/>
  <c r="F41" i="86" s="1"/>
  <c r="I21" i="93"/>
  <c r="Q19" i="64" s="1"/>
  <c r="M233" i="16"/>
  <c r="M10" i="67" s="1"/>
  <c r="M230" i="67" s="1"/>
  <c r="M233" i="67" s="1"/>
  <c r="M10" i="69" s="1"/>
  <c r="M230" i="69" s="1"/>
  <c r="M233" i="69" s="1"/>
  <c r="M10" i="73" s="1"/>
  <c r="M230" i="73" s="1"/>
  <c r="M233" i="73" s="1"/>
  <c r="M10" i="74" s="1"/>
  <c r="M230" i="74" s="1"/>
  <c r="M233" i="74" s="1"/>
  <c r="M10" i="75" s="1"/>
  <c r="M230" i="75" s="1"/>
  <c r="M233" i="75" s="1"/>
  <c r="M10" i="76" s="1"/>
  <c r="M230" i="76" s="1"/>
  <c r="M233" i="76" s="1"/>
  <c r="M10" i="77" s="1"/>
  <c r="M230" i="77" s="1"/>
  <c r="M233" i="77" s="1"/>
  <c r="M10" i="78" s="1"/>
  <c r="M230" i="78" s="1"/>
  <c r="M233" i="78" s="1"/>
  <c r="M10" i="79" s="1"/>
  <c r="M230" i="79" s="1"/>
  <c r="M233" i="79" s="1"/>
  <c r="M10" i="80" s="1"/>
  <c r="M230" i="80" s="1"/>
  <c r="M233" i="80" s="1"/>
  <c r="M10" i="81" s="1"/>
  <c r="M230" i="81" s="1"/>
  <c r="M233" i="81" s="1"/>
  <c r="F19" i="92"/>
  <c r="F39" i="90"/>
  <c r="F41" i="90" s="1"/>
  <c r="G12" i="88"/>
  <c r="G16" i="87"/>
  <c r="G41" i="87" s="1"/>
  <c r="I16" i="86"/>
  <c r="I41" i="86" s="1"/>
  <c r="I14" i="88"/>
  <c r="I16" i="88" s="1"/>
  <c r="H35" i="93"/>
  <c r="N33" i="64" s="1"/>
  <c r="K35" i="92"/>
  <c r="H32" i="84"/>
  <c r="K32" i="72"/>
  <c r="F30" i="95" s="1"/>
  <c r="O30" i="95" s="1"/>
  <c r="K22" i="71"/>
  <c r="F22" i="93"/>
  <c r="G233" i="74"/>
  <c r="G10" i="75" s="1"/>
  <c r="G230" i="75" s="1"/>
  <c r="G233" i="75" s="1"/>
  <c r="G10" i="76" s="1"/>
  <c r="G230" i="76" s="1"/>
  <c r="G233" i="76" s="1"/>
  <c r="G10" i="77" s="1"/>
  <c r="G230" i="77" s="1"/>
  <c r="G233" i="77" s="1"/>
  <c r="G10" i="78" s="1"/>
  <c r="G230" i="78" s="1"/>
  <c r="G233" i="78" s="1"/>
  <c r="G10" i="79" s="1"/>
  <c r="G230" i="79" s="1"/>
  <c r="G233" i="79" s="1"/>
  <c r="G10" i="80" s="1"/>
  <c r="G230" i="80" s="1"/>
  <c r="G233" i="80" s="1"/>
  <c r="G10" i="81" s="1"/>
  <c r="G230" i="81" s="1"/>
  <c r="G233" i="81" s="1"/>
  <c r="K32" i="85"/>
  <c r="I30" i="95" s="1"/>
  <c r="F39" i="85"/>
  <c r="F41" i="85" s="1"/>
  <c r="F32" i="88"/>
  <c r="G35" i="88"/>
  <c r="K35" i="88" s="1"/>
  <c r="K35" i="85"/>
  <c r="I33" i="95" s="1"/>
  <c r="K27" i="70"/>
  <c r="E25" i="95" s="1"/>
  <c r="G39" i="70"/>
  <c r="G41" i="70" s="1"/>
  <c r="E10" i="95"/>
  <c r="G10" i="95"/>
  <c r="G14" i="95" s="1"/>
  <c r="K24" i="14"/>
  <c r="E24" i="71"/>
  <c r="E39" i="14"/>
  <c r="E41" i="14" s="1"/>
  <c r="E43" i="14" s="1"/>
  <c r="E9" i="68" s="1"/>
  <c r="K19" i="68"/>
  <c r="K16" i="91"/>
  <c r="E30" i="93"/>
  <c r="E233" i="67"/>
  <c r="I33" i="71"/>
  <c r="K27" i="89"/>
  <c r="L25" i="95" s="1"/>
  <c r="I27" i="92"/>
  <c r="I39" i="92" s="1"/>
  <c r="I41" i="92" s="1"/>
  <c r="I39" i="89"/>
  <c r="I41" i="89" s="1"/>
  <c r="K27" i="87"/>
  <c r="K25" i="95" s="1"/>
  <c r="F27" i="88"/>
  <c r="F39" i="87"/>
  <c r="I23" i="84"/>
  <c r="I23" i="93" s="1"/>
  <c r="Q21" i="64" s="1"/>
  <c r="I39" i="82"/>
  <c r="I41" i="82" s="1"/>
  <c r="M17" i="95"/>
  <c r="G16" i="85"/>
  <c r="G15" i="88"/>
  <c r="K15" i="88" s="1"/>
  <c r="K15" i="85"/>
  <c r="I13" i="95" s="1"/>
  <c r="E39" i="70"/>
  <c r="E41" i="70" s="1"/>
  <c r="K20" i="70"/>
  <c r="H16" i="70"/>
  <c r="H41" i="70" s="1"/>
  <c r="H13" i="71"/>
  <c r="K36" i="92"/>
  <c r="H36" i="93"/>
  <c r="N34" i="64" s="1"/>
  <c r="F38" i="92"/>
  <c r="F38" i="93" s="1"/>
  <c r="H36" i="64" s="1"/>
  <c r="F39" i="91"/>
  <c r="F41" i="91" s="1"/>
  <c r="G36" i="88"/>
  <c r="K36" i="88" s="1"/>
  <c r="G39" i="86"/>
  <c r="G41" i="86" s="1"/>
  <c r="K36" i="91"/>
  <c r="N34" i="95" s="1"/>
  <c r="H24" i="93"/>
  <c r="N22" i="64" s="1"/>
  <c r="G16" i="82"/>
  <c r="G15" i="84"/>
  <c r="G22" i="84"/>
  <c r="K22" i="72"/>
  <c r="G39" i="72"/>
  <c r="G41" i="72" s="1"/>
  <c r="I39" i="70"/>
  <c r="I20" i="71"/>
  <c r="I20" i="93" s="1"/>
  <c r="Q18" i="64" s="1"/>
  <c r="K38" i="91"/>
  <c r="N36" i="95" s="1"/>
  <c r="H37" i="92"/>
  <c r="K37" i="92" s="1"/>
  <c r="K37" i="89"/>
  <c r="L35" i="95" s="1"/>
  <c r="K27" i="91"/>
  <c r="N25" i="95" s="1"/>
  <c r="I39" i="91"/>
  <c r="I41" i="91" s="1"/>
  <c r="K27" i="92"/>
  <c r="K36" i="86"/>
  <c r="J34" i="95" s="1"/>
  <c r="G29" i="88"/>
  <c r="K29" i="85"/>
  <c r="I27" i="95" s="1"/>
  <c r="G39" i="85"/>
  <c r="J10" i="95"/>
  <c r="J14" i="95" s="1"/>
  <c r="K16" i="86"/>
  <c r="I39" i="83"/>
  <c r="I22" i="84"/>
  <c r="I36" i="93"/>
  <c r="Q34" i="64" s="1"/>
  <c r="K33" i="82"/>
  <c r="G31" i="95" s="1"/>
  <c r="K27" i="72"/>
  <c r="F25" i="95" s="1"/>
  <c r="I39" i="72"/>
  <c r="I27" i="84"/>
  <c r="K24" i="72"/>
  <c r="F22" i="95" s="1"/>
  <c r="E39" i="72"/>
  <c r="E24" i="84"/>
  <c r="K24" i="84" s="1"/>
  <c r="H12" i="84"/>
  <c r="H16" i="82"/>
  <c r="H41" i="82" s="1"/>
  <c r="I36" i="84"/>
  <c r="K36" i="84" s="1"/>
  <c r="K36" i="82"/>
  <c r="G34" i="95" s="1"/>
  <c r="O34" i="95" s="1"/>
  <c r="K14" i="72"/>
  <c r="F12" i="95" s="1"/>
  <c r="E14" i="84"/>
  <c r="E16" i="72"/>
  <c r="E41" i="72" s="1"/>
  <c r="F20" i="71"/>
  <c r="F39" i="70"/>
  <c r="K38" i="82"/>
  <c r="G36" i="95" s="1"/>
  <c r="O36" i="95" s="1"/>
  <c r="N14" i="95"/>
  <c r="K28" i="84"/>
  <c r="F28" i="93"/>
  <c r="H26" i="64" s="1"/>
  <c r="K22" i="83"/>
  <c r="H20" i="95" s="1"/>
  <c r="K35" i="68"/>
  <c r="D33" i="95" s="1"/>
  <c r="G39" i="68"/>
  <c r="G41" i="68" s="1"/>
  <c r="G43" i="68" s="1"/>
  <c r="G9" i="70" s="1"/>
  <c r="G43" i="70" s="1"/>
  <c r="G9" i="72" s="1"/>
  <c r="H27" i="93"/>
  <c r="N25" i="64" s="1"/>
  <c r="K26" i="71"/>
  <c r="I10" i="67"/>
  <c r="N233" i="16"/>
  <c r="I35" i="93"/>
  <c r="Q33" i="64" s="1"/>
  <c r="K26" i="72"/>
  <c r="F24" i="95" s="1"/>
  <c r="O24" i="95" s="1"/>
  <c r="E26" i="84"/>
  <c r="E29" i="93"/>
  <c r="K21" i="83"/>
  <c r="H19" i="95" s="1"/>
  <c r="E21" i="84"/>
  <c r="E39" i="83"/>
  <c r="E41" i="83" s="1"/>
  <c r="I21" i="88"/>
  <c r="I39" i="87"/>
  <c r="I41" i="87" s="1"/>
  <c r="K21" i="87"/>
  <c r="K19" i="95" s="1"/>
  <c r="K12" i="87"/>
  <c r="E16" i="87"/>
  <c r="E41" i="87" s="1"/>
  <c r="E35" i="84"/>
  <c r="K35" i="82"/>
  <c r="G33" i="95" s="1"/>
  <c r="I16" i="68"/>
  <c r="I41" i="68" s="1"/>
  <c r="I43" i="68" s="1"/>
  <c r="I9" i="70" s="1"/>
  <c r="I43" i="70" s="1"/>
  <c r="I9" i="72" s="1"/>
  <c r="I43" i="72" s="1"/>
  <c r="I9" i="82" s="1"/>
  <c r="I43" i="82" s="1"/>
  <c r="I9" i="83" s="1"/>
  <c r="I43" i="83" s="1"/>
  <c r="I9" i="85" s="1"/>
  <c r="I43" i="85" s="1"/>
  <c r="I9" i="86" s="1"/>
  <c r="I43" i="86" s="1"/>
  <c r="I9" i="87" s="1"/>
  <c r="I43" i="87" s="1"/>
  <c r="I9" i="89" s="1"/>
  <c r="I43" i="89" s="1"/>
  <c r="I9" i="90" s="1"/>
  <c r="I43" i="90" s="1"/>
  <c r="I9" i="91" s="1"/>
  <c r="I43" i="91" s="1"/>
  <c r="I14" i="71"/>
  <c r="E12" i="88"/>
  <c r="K12" i="85"/>
  <c r="E16" i="85"/>
  <c r="E41" i="85" s="1"/>
  <c r="I29" i="84"/>
  <c r="K29" i="72"/>
  <c r="F27" i="95" s="1"/>
  <c r="K13" i="70"/>
  <c r="E11" i="95" s="1"/>
  <c r="F16" i="70"/>
  <c r="F41" i="70" s="1"/>
  <c r="F43" i="70" s="1"/>
  <c r="F9" i="72" s="1"/>
  <c r="F43" i="72" s="1"/>
  <c r="F9" i="82" s="1"/>
  <c r="F13" i="71"/>
  <c r="G35" i="84"/>
  <c r="K35" i="72"/>
  <c r="F33" i="95" s="1"/>
  <c r="E25" i="84"/>
  <c r="K25" i="72"/>
  <c r="F23" i="95" s="1"/>
  <c r="K15" i="82"/>
  <c r="G13" i="95" s="1"/>
  <c r="F16" i="82"/>
  <c r="F41" i="82" s="1"/>
  <c r="F15" i="84"/>
  <c r="K29" i="14"/>
  <c r="C27" i="95" s="1"/>
  <c r="I29" i="71"/>
  <c r="K25" i="68"/>
  <c r="D23" i="95" s="1"/>
  <c r="O23" i="95" s="1"/>
  <c r="H25" i="71"/>
  <c r="H39" i="68"/>
  <c r="H41" i="68" s="1"/>
  <c r="H43" i="68" s="1"/>
  <c r="H9" i="70" s="1"/>
  <c r="H43" i="70" s="1"/>
  <c r="H9" i="72" s="1"/>
  <c r="H43" i="72" s="1"/>
  <c r="H9" i="82" s="1"/>
  <c r="H43" i="82" s="1"/>
  <c r="H9" i="83" s="1"/>
  <c r="H43" i="83" s="1"/>
  <c r="H9" i="85" s="1"/>
  <c r="H43" i="85" s="1"/>
  <c r="H9" i="86" s="1"/>
  <c r="H43" i="86" s="1"/>
  <c r="H9" i="87" s="1"/>
  <c r="H43" i="87" s="1"/>
  <c r="H9" i="89" s="1"/>
  <c r="H43" i="89" s="1"/>
  <c r="H9" i="90" s="1"/>
  <c r="H43" i="90" s="1"/>
  <c r="H9" i="91" s="1"/>
  <c r="H43" i="91" s="1"/>
  <c r="D10" i="95"/>
  <c r="K16" i="68"/>
  <c r="G27" i="93"/>
  <c r="K25" i="64" s="1"/>
  <c r="K27" i="71"/>
  <c r="F16" i="84"/>
  <c r="E33" i="92"/>
  <c r="K33" i="89"/>
  <c r="L31" i="95" s="1"/>
  <c r="E39" i="89"/>
  <c r="E41" i="89" s="1"/>
  <c r="H18" i="95"/>
  <c r="H37" i="95" s="1"/>
  <c r="H16" i="72"/>
  <c r="H41" i="72" s="1"/>
  <c r="K15" i="72"/>
  <c r="F13" i="95" s="1"/>
  <c r="O13" i="95" s="1"/>
  <c r="H15" i="84"/>
  <c r="H15" i="93" s="1"/>
  <c r="N13" i="64" s="1"/>
  <c r="H10" i="95"/>
  <c r="H14" i="95" s="1"/>
  <c r="K16" i="83"/>
  <c r="H31" i="84"/>
  <c r="K31" i="72"/>
  <c r="F29" i="95" s="1"/>
  <c r="O29" i="95" s="1"/>
  <c r="K29" i="83"/>
  <c r="H27" i="95" s="1"/>
  <c r="F39" i="83"/>
  <c r="F41" i="83" s="1"/>
  <c r="F29" i="84"/>
  <c r="K20" i="91"/>
  <c r="H39" i="91"/>
  <c r="G39" i="90"/>
  <c r="G41" i="90" s="1"/>
  <c r="G38" i="92"/>
  <c r="G39" i="92" s="1"/>
  <c r="G41" i="92" s="1"/>
  <c r="F13" i="92"/>
  <c r="F16" i="89"/>
  <c r="F41" i="89" s="1"/>
  <c r="K13" i="89"/>
  <c r="H16" i="91"/>
  <c r="H41" i="91" s="1"/>
  <c r="H14" i="92"/>
  <c r="K14" i="91"/>
  <c r="N12" i="95" s="1"/>
  <c r="I39" i="86"/>
  <c r="I34" i="88"/>
  <c r="H21" i="88"/>
  <c r="H21" i="93" s="1"/>
  <c r="N19" i="64" s="1"/>
  <c r="H39" i="85"/>
  <c r="H41" i="85" s="1"/>
  <c r="K21" i="85"/>
  <c r="K14" i="87"/>
  <c r="K12" i="95" s="1"/>
  <c r="F14" i="88"/>
  <c r="F16" i="87"/>
  <c r="F41" i="87" s="1"/>
  <c r="H38" i="88"/>
  <c r="K38" i="85"/>
  <c r="I36" i="95" s="1"/>
  <c r="K38" i="84"/>
  <c r="G38" i="93"/>
  <c r="K36" i="64" s="1"/>
  <c r="K36" i="71"/>
  <c r="F36" i="93"/>
  <c r="K21" i="70"/>
  <c r="E19" i="95" s="1"/>
  <c r="E21" i="71"/>
  <c r="K19" i="86"/>
  <c r="K19" i="82"/>
  <c r="G39" i="82"/>
  <c r="G19" i="84"/>
  <c r="H26" i="84"/>
  <c r="H26" i="93" s="1"/>
  <c r="N24" i="64" s="1"/>
  <c r="H39" i="72"/>
  <c r="H23" i="84"/>
  <c r="H23" i="93" s="1"/>
  <c r="N21" i="64" s="1"/>
  <c r="G36" i="93"/>
  <c r="K34" i="64" s="1"/>
  <c r="H14" i="71"/>
  <c r="K14" i="70"/>
  <c r="E12" i="95" s="1"/>
  <c r="O12" i="95" s="1"/>
  <c r="K35" i="70"/>
  <c r="E33" i="95" s="1"/>
  <c r="K24" i="83"/>
  <c r="H22" i="95" s="1"/>
  <c r="N232" i="74"/>
  <c r="I41" i="70"/>
  <c r="I12" i="84"/>
  <c r="I16" i="83"/>
  <c r="I41" i="83" s="1"/>
  <c r="E35" i="93"/>
  <c r="K35" i="71"/>
  <c r="K31" i="71"/>
  <c r="E31" i="93"/>
  <c r="H37" i="93"/>
  <c r="N35" i="64" s="1"/>
  <c r="L11" i="95" l="1"/>
  <c r="L14" i="95" s="1"/>
  <c r="K16" i="89"/>
  <c r="K38" i="92"/>
  <c r="E38" i="93"/>
  <c r="K38" i="88"/>
  <c r="H38" i="93"/>
  <c r="N36" i="64" s="1"/>
  <c r="G28" i="93"/>
  <c r="K26" i="64" s="1"/>
  <c r="K28" i="71"/>
  <c r="H39" i="92"/>
  <c r="H19" i="93"/>
  <c r="K19" i="84"/>
  <c r="G39" i="84"/>
  <c r="G19" i="93"/>
  <c r="F43" i="82"/>
  <c r="F9" i="83" s="1"/>
  <c r="F43" i="83" s="1"/>
  <c r="F9" i="85" s="1"/>
  <c r="F43" i="85" s="1"/>
  <c r="F9" i="86" s="1"/>
  <c r="F43" i="86" s="1"/>
  <c r="F9" i="87" s="1"/>
  <c r="F43" i="87" s="1"/>
  <c r="F9" i="89" s="1"/>
  <c r="F43" i="89" s="1"/>
  <c r="F9" i="90" s="1"/>
  <c r="F43" i="90" s="1"/>
  <c r="F9" i="91" s="1"/>
  <c r="F43" i="91" s="1"/>
  <c r="K21" i="84"/>
  <c r="E39" i="84"/>
  <c r="D17" i="95"/>
  <c r="K39" i="68"/>
  <c r="K32" i="88"/>
  <c r="F32" i="93"/>
  <c r="F16" i="88"/>
  <c r="F41" i="88" s="1"/>
  <c r="F14" i="93"/>
  <c r="H12" i="64" s="1"/>
  <c r="K14" i="88"/>
  <c r="F16" i="92"/>
  <c r="K13" i="92"/>
  <c r="O11" i="95"/>
  <c r="F20" i="95"/>
  <c r="K39" i="72"/>
  <c r="G41" i="85"/>
  <c r="E10" i="69"/>
  <c r="E14" i="95"/>
  <c r="G12" i="93"/>
  <c r="G16" i="88"/>
  <c r="E20" i="93"/>
  <c r="K20" i="71"/>
  <c r="E39" i="71"/>
  <c r="E41" i="71" s="1"/>
  <c r="E43" i="71" s="1"/>
  <c r="K16" i="72"/>
  <c r="K41" i="72" s="1"/>
  <c r="H39" i="71"/>
  <c r="H20" i="93"/>
  <c r="N18" i="64" s="1"/>
  <c r="E33" i="64"/>
  <c r="H39" i="84"/>
  <c r="G17" i="95"/>
  <c r="G37" i="95" s="1"/>
  <c r="G39" i="95" s="1"/>
  <c r="K39" i="82"/>
  <c r="K33" i="92"/>
  <c r="E33" i="93"/>
  <c r="E39" i="92"/>
  <c r="E41" i="92" s="1"/>
  <c r="I29" i="93"/>
  <c r="Q27" i="64" s="1"/>
  <c r="E25" i="93"/>
  <c r="K25" i="84"/>
  <c r="K29" i="71"/>
  <c r="G43" i="72"/>
  <c r="G9" i="82" s="1"/>
  <c r="I39" i="84"/>
  <c r="I22" i="93"/>
  <c r="Q20" i="64" s="1"/>
  <c r="G29" i="93"/>
  <c r="K27" i="64" s="1"/>
  <c r="K29" i="88"/>
  <c r="K22" i="84"/>
  <c r="G22" i="93"/>
  <c r="K20" i="64" s="1"/>
  <c r="K39" i="90"/>
  <c r="K41" i="90" s="1"/>
  <c r="E28" i="64"/>
  <c r="T28" i="64" s="1"/>
  <c r="K30" i="93"/>
  <c r="E24" i="93"/>
  <c r="K24" i="71"/>
  <c r="K37" i="84"/>
  <c r="E37" i="93"/>
  <c r="K28" i="93"/>
  <c r="F14" i="95"/>
  <c r="K39" i="87"/>
  <c r="E29" i="64"/>
  <c r="O19" i="95"/>
  <c r="N18" i="95"/>
  <c r="N37" i="95" s="1"/>
  <c r="N39" i="95" s="1"/>
  <c r="K39" i="91"/>
  <c r="I10" i="95"/>
  <c r="I14" i="95" s="1"/>
  <c r="K16" i="85"/>
  <c r="K26" i="84"/>
  <c r="K12" i="84"/>
  <c r="H16" i="84"/>
  <c r="H41" i="84" s="1"/>
  <c r="H12" i="93"/>
  <c r="H14" i="93"/>
  <c r="N12" i="64" s="1"/>
  <c r="K14" i="71"/>
  <c r="H39" i="95"/>
  <c r="E16" i="84"/>
  <c r="K14" i="84"/>
  <c r="E14" i="93"/>
  <c r="K16" i="70"/>
  <c r="I14" i="93"/>
  <c r="Q12" i="64" s="1"/>
  <c r="I16" i="71"/>
  <c r="F27" i="93"/>
  <c r="K27" i="88"/>
  <c r="K19" i="88"/>
  <c r="F39" i="88"/>
  <c r="F19" i="93"/>
  <c r="L17" i="95"/>
  <c r="L37" i="95" s="1"/>
  <c r="K39" i="89"/>
  <c r="J17" i="95"/>
  <c r="J37" i="95" s="1"/>
  <c r="K39" i="86"/>
  <c r="K41" i="86" s="1"/>
  <c r="I19" i="95"/>
  <c r="I37" i="95" s="1"/>
  <c r="K39" i="85"/>
  <c r="K41" i="68"/>
  <c r="O27" i="95"/>
  <c r="I39" i="88"/>
  <c r="I41" i="88" s="1"/>
  <c r="E27" i="64"/>
  <c r="T27" i="64" s="1"/>
  <c r="O33" i="95"/>
  <c r="K27" i="84"/>
  <c r="I27" i="93"/>
  <c r="Q25" i="64" s="1"/>
  <c r="G16" i="84"/>
  <c r="G41" i="84" s="1"/>
  <c r="G15" i="93"/>
  <c r="K13" i="64" s="1"/>
  <c r="E18" i="95"/>
  <c r="E37" i="95" s="1"/>
  <c r="K39" i="70"/>
  <c r="M37" i="95"/>
  <c r="M39" i="95" s="1"/>
  <c r="C22" i="95"/>
  <c r="K39" i="14"/>
  <c r="K41" i="14" s="1"/>
  <c r="K43" i="14" s="1"/>
  <c r="O25" i="95"/>
  <c r="F39" i="92"/>
  <c r="K19" i="92"/>
  <c r="K39" i="92" s="1"/>
  <c r="O35" i="95"/>
  <c r="I19" i="93"/>
  <c r="K19" i="71"/>
  <c r="I39" i="71"/>
  <c r="T26" i="64"/>
  <c r="G39" i="88"/>
  <c r="K23" i="84"/>
  <c r="E23" i="93"/>
  <c r="K37" i="95"/>
  <c r="K21" i="88"/>
  <c r="H39" i="88"/>
  <c r="H41" i="88" s="1"/>
  <c r="K13" i="71"/>
  <c r="K16" i="71" s="1"/>
  <c r="F13" i="93"/>
  <c r="F16" i="71"/>
  <c r="J39" i="95"/>
  <c r="K41" i="91"/>
  <c r="G35" i="93"/>
  <c r="K33" i="64" s="1"/>
  <c r="H34" i="64"/>
  <c r="T34" i="64" s="1"/>
  <c r="K36" i="93"/>
  <c r="K34" i="88"/>
  <c r="I34" i="93"/>
  <c r="K29" i="84"/>
  <c r="F29" i="93"/>
  <c r="H27" i="64" s="1"/>
  <c r="H25" i="93"/>
  <c r="N23" i="64" s="1"/>
  <c r="K25" i="71"/>
  <c r="E16" i="88"/>
  <c r="E41" i="88" s="1"/>
  <c r="K12" i="88"/>
  <c r="K16" i="88" s="1"/>
  <c r="E12" i="93"/>
  <c r="K10" i="95"/>
  <c r="K14" i="95" s="1"/>
  <c r="K16" i="87"/>
  <c r="K41" i="87" s="1"/>
  <c r="E26" i="93"/>
  <c r="I33" i="93"/>
  <c r="Q31" i="64" s="1"/>
  <c r="K33" i="71"/>
  <c r="G39" i="71"/>
  <c r="G41" i="71" s="1"/>
  <c r="G43" i="71" s="1"/>
  <c r="G9" i="84" s="1"/>
  <c r="G43" i="84" s="1"/>
  <c r="G9" i="88" s="1"/>
  <c r="H13" i="93"/>
  <c r="N11" i="64" s="1"/>
  <c r="H16" i="71"/>
  <c r="E43" i="68"/>
  <c r="K9" i="68"/>
  <c r="H32" i="93"/>
  <c r="N30" i="64" s="1"/>
  <c r="K32" i="84"/>
  <c r="H16" i="92"/>
  <c r="K14" i="92"/>
  <c r="I16" i="84"/>
  <c r="I41" i="84" s="1"/>
  <c r="I12" i="93"/>
  <c r="E21" i="93"/>
  <c r="K21" i="71"/>
  <c r="K31" i="84"/>
  <c r="H31" i="93"/>
  <c r="N29" i="64" s="1"/>
  <c r="K39" i="83"/>
  <c r="K41" i="83" s="1"/>
  <c r="D14" i="95"/>
  <c r="O10" i="95"/>
  <c r="O14" i="95" s="1"/>
  <c r="K15" i="84"/>
  <c r="F15" i="93"/>
  <c r="K35" i="84"/>
  <c r="I230" i="67"/>
  <c r="I233" i="67" s="1"/>
  <c r="I10" i="69" s="1"/>
  <c r="I230" i="69" s="1"/>
  <c r="I233" i="69" s="1"/>
  <c r="I10" i="73" s="1"/>
  <c r="I230" i="73" s="1"/>
  <c r="I233" i="73" s="1"/>
  <c r="I10" i="74" s="1"/>
  <c r="I230" i="74" s="1"/>
  <c r="I233" i="74" s="1"/>
  <c r="I10" i="75" s="1"/>
  <c r="I230" i="75" s="1"/>
  <c r="I233" i="75" s="1"/>
  <c r="I10" i="76" s="1"/>
  <c r="I230" i="76" s="1"/>
  <c r="I233" i="76" s="1"/>
  <c r="I10" i="77" s="1"/>
  <c r="I230" i="77" s="1"/>
  <c r="I233" i="77" s="1"/>
  <c r="I10" i="78" s="1"/>
  <c r="I230" i="78" s="1"/>
  <c r="I233" i="78" s="1"/>
  <c r="I10" i="79" s="1"/>
  <c r="I230" i="79" s="1"/>
  <c r="I233" i="79" s="1"/>
  <c r="I10" i="80" s="1"/>
  <c r="I230" i="80" s="1"/>
  <c r="I233" i="80" s="1"/>
  <c r="I10" i="81" s="1"/>
  <c r="I230" i="81" s="1"/>
  <c r="I233" i="81" s="1"/>
  <c r="N10" i="67"/>
  <c r="N11" i="67" s="1"/>
  <c r="N12" i="67" s="1"/>
  <c r="N13" i="67" s="1"/>
  <c r="N14" i="67" s="1"/>
  <c r="N15" i="67" s="1"/>
  <c r="N16" i="67" s="1"/>
  <c r="N21" i="67" s="1"/>
  <c r="N22" i="67" s="1"/>
  <c r="N23" i="67" s="1"/>
  <c r="N24" i="67" s="1"/>
  <c r="N25" i="67" s="1"/>
  <c r="N26" i="67" s="1"/>
  <c r="N31" i="67" s="1"/>
  <c r="N32" i="67" s="1"/>
  <c r="N33" i="67" s="1"/>
  <c r="N34" i="67" s="1"/>
  <c r="N35" i="67" s="1"/>
  <c r="N36" i="67" s="1"/>
  <c r="N41" i="67" s="1"/>
  <c r="N42" i="67" s="1"/>
  <c r="N43" i="67" s="1"/>
  <c r="N44" i="67" s="1"/>
  <c r="N45" i="67" s="1"/>
  <c r="N46" i="67" s="1"/>
  <c r="N51" i="67" s="1"/>
  <c r="N52" i="67" s="1"/>
  <c r="N53" i="67" s="1"/>
  <c r="N54" i="67" s="1"/>
  <c r="N55" i="67" s="1"/>
  <c r="N60" i="67" s="1"/>
  <c r="N61" i="67" s="1"/>
  <c r="N62" i="67" s="1"/>
  <c r="N63" i="67" s="1"/>
  <c r="N64" i="67" s="1"/>
  <c r="N69" i="67" s="1"/>
  <c r="N70" i="67" s="1"/>
  <c r="N71" i="67" s="1"/>
  <c r="N72" i="67" s="1"/>
  <c r="N73" i="67" s="1"/>
  <c r="N78" i="67" s="1"/>
  <c r="N79" i="67" s="1"/>
  <c r="N80" i="67" s="1"/>
  <c r="N81" i="67" s="1"/>
  <c r="N82" i="67" s="1"/>
  <c r="N87" i="67" s="1"/>
  <c r="N88" i="67" s="1"/>
  <c r="N89" i="67" s="1"/>
  <c r="N90" i="67" s="1"/>
  <c r="N91" i="67" s="1"/>
  <c r="N96" i="67" s="1"/>
  <c r="N97" i="67" s="1"/>
  <c r="N98" i="67" s="1"/>
  <c r="N99" i="67" s="1"/>
  <c r="N100" i="67" s="1"/>
  <c r="N105" i="67" s="1"/>
  <c r="N106" i="67" s="1"/>
  <c r="N107" i="67" s="1"/>
  <c r="N108" i="67" s="1"/>
  <c r="N109" i="67" s="1"/>
  <c r="N114" i="67" s="1"/>
  <c r="N115" i="67" s="1"/>
  <c r="N116" i="67" s="1"/>
  <c r="N117" i="67" s="1"/>
  <c r="N118" i="67" s="1"/>
  <c r="N123" i="67" s="1"/>
  <c r="N124" i="67" s="1"/>
  <c r="N125" i="67" s="1"/>
  <c r="N126" i="67" s="1"/>
  <c r="N127" i="67" s="1"/>
  <c r="N132" i="67" s="1"/>
  <c r="N133" i="67" s="1"/>
  <c r="N134" i="67" s="1"/>
  <c r="N135" i="67" s="1"/>
  <c r="N136" i="67" s="1"/>
  <c r="N141" i="67" s="1"/>
  <c r="N142" i="67" s="1"/>
  <c r="N143" i="67" s="1"/>
  <c r="N144" i="67" s="1"/>
  <c r="N145" i="67" s="1"/>
  <c r="N150" i="67" s="1"/>
  <c r="N151" i="67" s="1"/>
  <c r="N152" i="67" s="1"/>
  <c r="N153" i="67" s="1"/>
  <c r="N154" i="67" s="1"/>
  <c r="N159" i="67" s="1"/>
  <c r="N160" i="67" s="1"/>
  <c r="N161" i="67" s="1"/>
  <c r="N162" i="67" s="1"/>
  <c r="N163" i="67" s="1"/>
  <c r="N168" i="67" s="1"/>
  <c r="N169" i="67" s="1"/>
  <c r="N170" i="67" s="1"/>
  <c r="N171" i="67" s="1"/>
  <c r="N172" i="67" s="1"/>
  <c r="N177" i="67" s="1"/>
  <c r="N178" i="67" s="1"/>
  <c r="N179" i="67" s="1"/>
  <c r="N180" i="67" s="1"/>
  <c r="N181" i="67" s="1"/>
  <c r="N186" i="67" s="1"/>
  <c r="N187" i="67" s="1"/>
  <c r="N188" i="67" s="1"/>
  <c r="N189" i="67" s="1"/>
  <c r="N190" i="67" s="1"/>
  <c r="N195" i="67" s="1"/>
  <c r="N196" i="67" s="1"/>
  <c r="N197" i="67" s="1"/>
  <c r="N198" i="67" s="1"/>
  <c r="N199" i="67" s="1"/>
  <c r="N204" i="67" s="1"/>
  <c r="N205" i="67" s="1"/>
  <c r="N206" i="67" s="1"/>
  <c r="N207" i="67" s="1"/>
  <c r="N208" i="67" s="1"/>
  <c r="N213" i="67" s="1"/>
  <c r="N214" i="67" s="1"/>
  <c r="N215" i="67" s="1"/>
  <c r="N216" i="67" s="1"/>
  <c r="N217" i="67" s="1"/>
  <c r="N222" i="67" s="1"/>
  <c r="N223" i="67" s="1"/>
  <c r="N224" i="67" s="1"/>
  <c r="N225" i="67" s="1"/>
  <c r="N226" i="67" s="1"/>
  <c r="F20" i="93"/>
  <c r="H18" i="64" s="1"/>
  <c r="F39" i="71"/>
  <c r="G41" i="82"/>
  <c r="K16" i="82"/>
  <c r="H20" i="64"/>
  <c r="F39" i="84"/>
  <c r="F41" i="84" s="1"/>
  <c r="F23" i="93"/>
  <c r="H21" i="64" s="1"/>
  <c r="K12" i="93" l="1"/>
  <c r="E10" i="64"/>
  <c r="E16" i="93"/>
  <c r="E12" i="64"/>
  <c r="T12" i="64" s="1"/>
  <c r="K14" i="93"/>
  <c r="H16" i="93"/>
  <c r="N10" i="64"/>
  <c r="N14" i="64" s="1"/>
  <c r="N17" i="64"/>
  <c r="N37" i="64" s="1"/>
  <c r="H39" i="93"/>
  <c r="T20" i="64"/>
  <c r="K21" i="93"/>
  <c r="E19" i="64"/>
  <c r="T19" i="64" s="1"/>
  <c r="K39" i="71"/>
  <c r="E23" i="64"/>
  <c r="T23" i="64" s="1"/>
  <c r="K25" i="93"/>
  <c r="K41" i="82"/>
  <c r="Q10" i="64"/>
  <c r="Q14" i="64" s="1"/>
  <c r="I16" i="93"/>
  <c r="K23" i="93"/>
  <c r="E21" i="64"/>
  <c r="T21" i="64" s="1"/>
  <c r="I39" i="93"/>
  <c r="Q17" i="64"/>
  <c r="O22" i="95"/>
  <c r="C37" i="95"/>
  <c r="C39" i="95" s="1"/>
  <c r="C41" i="95" s="1"/>
  <c r="H25" i="64"/>
  <c r="T25" i="64" s="1"/>
  <c r="K27" i="93"/>
  <c r="E41" i="84"/>
  <c r="K16" i="84"/>
  <c r="O18" i="95"/>
  <c r="E9" i="84"/>
  <c r="K43" i="71"/>
  <c r="N233" i="67"/>
  <c r="H30" i="64"/>
  <c r="T30" i="64" s="1"/>
  <c r="K32" i="93"/>
  <c r="E36" i="64"/>
  <c r="T36" i="64" s="1"/>
  <c r="K38" i="93"/>
  <c r="Q32" i="64"/>
  <c r="T32" i="64" s="1"/>
  <c r="K34" i="93"/>
  <c r="F41" i="71"/>
  <c r="F43" i="71" s="1"/>
  <c r="F9" i="84" s="1"/>
  <c r="F43" i="84" s="1"/>
  <c r="F9" i="88" s="1"/>
  <c r="F43" i="88" s="1"/>
  <c r="F9" i="92" s="1"/>
  <c r="E9" i="70"/>
  <c r="K43" i="68"/>
  <c r="K26" i="93"/>
  <c r="E24" i="64"/>
  <c r="T24" i="64" s="1"/>
  <c r="H11" i="64"/>
  <c r="K13" i="93"/>
  <c r="F16" i="93"/>
  <c r="I41" i="71"/>
  <c r="I43" i="71" s="1"/>
  <c r="I9" i="84" s="1"/>
  <c r="I43" i="84" s="1"/>
  <c r="I9" i="88" s="1"/>
  <c r="I43" i="88" s="1"/>
  <c r="I9" i="92" s="1"/>
  <c r="I43" i="92" s="1"/>
  <c r="K31" i="93"/>
  <c r="E35" i="64"/>
  <c r="T35" i="64" s="1"/>
  <c r="K37" i="93"/>
  <c r="K35" i="93"/>
  <c r="N10" i="69"/>
  <c r="N11" i="69" s="1"/>
  <c r="N12" i="69" s="1"/>
  <c r="N13" i="69" s="1"/>
  <c r="N14" i="69" s="1"/>
  <c r="N15" i="69" s="1"/>
  <c r="N16" i="69" s="1"/>
  <c r="N21" i="69" s="1"/>
  <c r="N22" i="69" s="1"/>
  <c r="N23" i="69" s="1"/>
  <c r="N24" i="69" s="1"/>
  <c r="N25" i="69" s="1"/>
  <c r="N26" i="69" s="1"/>
  <c r="N31" i="69" s="1"/>
  <c r="N32" i="69" s="1"/>
  <c r="N33" i="69" s="1"/>
  <c r="N34" i="69" s="1"/>
  <c r="N35" i="69" s="1"/>
  <c r="N36" i="69" s="1"/>
  <c r="N41" i="69" s="1"/>
  <c r="N42" i="69" s="1"/>
  <c r="N43" i="69" s="1"/>
  <c r="N44" i="69" s="1"/>
  <c r="N45" i="69" s="1"/>
  <c r="N46" i="69" s="1"/>
  <c r="N51" i="69" s="1"/>
  <c r="N52" i="69" s="1"/>
  <c r="N53" i="69" s="1"/>
  <c r="N54" i="69" s="1"/>
  <c r="N55" i="69" s="1"/>
  <c r="N60" i="69" s="1"/>
  <c r="N61" i="69" s="1"/>
  <c r="N62" i="69" s="1"/>
  <c r="N63" i="69" s="1"/>
  <c r="N64" i="69" s="1"/>
  <c r="N69" i="69" s="1"/>
  <c r="N70" i="69" s="1"/>
  <c r="N71" i="69" s="1"/>
  <c r="N72" i="69" s="1"/>
  <c r="N73" i="69" s="1"/>
  <c r="N78" i="69" s="1"/>
  <c r="N79" i="69" s="1"/>
  <c r="N80" i="69" s="1"/>
  <c r="N81" i="69" s="1"/>
  <c r="N82" i="69" s="1"/>
  <c r="N87" i="69" s="1"/>
  <c r="N88" i="69" s="1"/>
  <c r="N89" i="69" s="1"/>
  <c r="N90" i="69" s="1"/>
  <c r="N91" i="69" s="1"/>
  <c r="N96" i="69" s="1"/>
  <c r="N97" i="69" s="1"/>
  <c r="N98" i="69" s="1"/>
  <c r="N99" i="69" s="1"/>
  <c r="N100" i="69" s="1"/>
  <c r="N105" i="69" s="1"/>
  <c r="N106" i="69" s="1"/>
  <c r="N107" i="69" s="1"/>
  <c r="N108" i="69" s="1"/>
  <c r="N109" i="69" s="1"/>
  <c r="N114" i="69" s="1"/>
  <c r="N115" i="69" s="1"/>
  <c r="N116" i="69" s="1"/>
  <c r="N117" i="69" s="1"/>
  <c r="N118" i="69" s="1"/>
  <c r="N123" i="69" s="1"/>
  <c r="N124" i="69" s="1"/>
  <c r="N125" i="69" s="1"/>
  <c r="N126" i="69" s="1"/>
  <c r="N127" i="69" s="1"/>
  <c r="N132" i="69" s="1"/>
  <c r="N133" i="69" s="1"/>
  <c r="N134" i="69" s="1"/>
  <c r="N135" i="69" s="1"/>
  <c r="N136" i="69" s="1"/>
  <c r="N141" i="69" s="1"/>
  <c r="N142" i="69" s="1"/>
  <c r="N143" i="69" s="1"/>
  <c r="N144" i="69" s="1"/>
  <c r="N145" i="69" s="1"/>
  <c r="N150" i="69" s="1"/>
  <c r="N151" i="69" s="1"/>
  <c r="N152" i="69" s="1"/>
  <c r="N153" i="69" s="1"/>
  <c r="N154" i="69" s="1"/>
  <c r="N159" i="69" s="1"/>
  <c r="N160" i="69" s="1"/>
  <c r="N161" i="69" s="1"/>
  <c r="N162" i="69" s="1"/>
  <c r="N163" i="69" s="1"/>
  <c r="N168" i="69" s="1"/>
  <c r="N169" i="69" s="1"/>
  <c r="N170" i="69" s="1"/>
  <c r="N171" i="69" s="1"/>
  <c r="N172" i="69" s="1"/>
  <c r="N177" i="69" s="1"/>
  <c r="N178" i="69" s="1"/>
  <c r="N179" i="69" s="1"/>
  <c r="N180" i="69" s="1"/>
  <c r="N181" i="69" s="1"/>
  <c r="N186" i="69" s="1"/>
  <c r="N187" i="69" s="1"/>
  <c r="N188" i="69" s="1"/>
  <c r="N189" i="69" s="1"/>
  <c r="N190" i="69" s="1"/>
  <c r="N195" i="69" s="1"/>
  <c r="N196" i="69" s="1"/>
  <c r="N197" i="69" s="1"/>
  <c r="N198" i="69" s="1"/>
  <c r="N199" i="69" s="1"/>
  <c r="N204" i="69" s="1"/>
  <c r="N205" i="69" s="1"/>
  <c r="N206" i="69" s="1"/>
  <c r="N207" i="69" s="1"/>
  <c r="N208" i="69" s="1"/>
  <c r="N213" i="69" s="1"/>
  <c r="N214" i="69" s="1"/>
  <c r="N215" i="69" s="1"/>
  <c r="N216" i="69" s="1"/>
  <c r="N217" i="69" s="1"/>
  <c r="N222" i="69" s="1"/>
  <c r="N223" i="69" s="1"/>
  <c r="N224" i="69" s="1"/>
  <c r="N225" i="69" s="1"/>
  <c r="N226" i="69" s="1"/>
  <c r="E230" i="69"/>
  <c r="E233" i="69" s="1"/>
  <c r="K16" i="92"/>
  <c r="K41" i="92" s="1"/>
  <c r="K17" i="64"/>
  <c r="K37" i="64" s="1"/>
  <c r="G39" i="93"/>
  <c r="G43" i="82"/>
  <c r="G9" i="83" s="1"/>
  <c r="G43" i="83" s="1"/>
  <c r="G9" i="85" s="1"/>
  <c r="G43" i="85" s="1"/>
  <c r="G9" i="86" s="1"/>
  <c r="G43" i="86" s="1"/>
  <c r="G9" i="87" s="1"/>
  <c r="G43" i="87" s="1"/>
  <c r="G9" i="89" s="1"/>
  <c r="G43" i="89" s="1"/>
  <c r="G9" i="90" s="1"/>
  <c r="G43" i="90" s="1"/>
  <c r="G9" i="91" s="1"/>
  <c r="G43" i="91" s="1"/>
  <c r="E31" i="64"/>
  <c r="T31" i="64" s="1"/>
  <c r="K33" i="93"/>
  <c r="T33" i="64"/>
  <c r="E18" i="64"/>
  <c r="K20" i="93"/>
  <c r="E39" i="93"/>
  <c r="F41" i="92"/>
  <c r="K41" i="89"/>
  <c r="K22" i="93"/>
  <c r="K39" i="88"/>
  <c r="K41" i="88" s="1"/>
  <c r="E22" i="64"/>
  <c r="T22" i="64" s="1"/>
  <c r="K24" i="93"/>
  <c r="K10" i="64"/>
  <c r="K14" i="64" s="1"/>
  <c r="G16" i="93"/>
  <c r="G41" i="93" s="1"/>
  <c r="G43" i="93" s="1"/>
  <c r="F37" i="95"/>
  <c r="F39" i="95" s="1"/>
  <c r="O20" i="95"/>
  <c r="D39" i="95"/>
  <c r="H13" i="64"/>
  <c r="T13" i="64" s="1"/>
  <c r="K15" i="93"/>
  <c r="H41" i="71"/>
  <c r="H43" i="71" s="1"/>
  <c r="H9" i="84" s="1"/>
  <c r="H43" i="84" s="1"/>
  <c r="H9" i="88" s="1"/>
  <c r="H43" i="88" s="1"/>
  <c r="H9" i="92" s="1"/>
  <c r="K41" i="71"/>
  <c r="F39" i="93"/>
  <c r="K19" i="93"/>
  <c r="H17" i="64"/>
  <c r="K41" i="85"/>
  <c r="T29" i="64"/>
  <c r="H41" i="92"/>
  <c r="K39" i="95"/>
  <c r="E39" i="95"/>
  <c r="K29" i="93"/>
  <c r="K41" i="70"/>
  <c r="I39" i="95"/>
  <c r="G41" i="88"/>
  <c r="G43" i="88" s="1"/>
  <c r="G9" i="92" s="1"/>
  <c r="G43" i="92" s="1"/>
  <c r="D37" i="95"/>
  <c r="O17" i="95"/>
  <c r="O37" i="95" s="1"/>
  <c r="O39" i="95" s="1"/>
  <c r="O41" i="95" s="1"/>
  <c r="K39" i="84"/>
  <c r="L39" i="95"/>
  <c r="F43" i="92" l="1"/>
  <c r="T11" i="64"/>
  <c r="H14" i="64"/>
  <c r="H37" i="64"/>
  <c r="T17" i="64"/>
  <c r="T37" i="64" s="1"/>
  <c r="K39" i="93"/>
  <c r="E41" i="93"/>
  <c r="E43" i="93" s="1"/>
  <c r="K43" i="93" s="1"/>
  <c r="H43" i="92"/>
  <c r="K9" i="84"/>
  <c r="E43" i="84"/>
  <c r="C43" i="95"/>
  <c r="D7" i="95"/>
  <c r="D41" i="95" s="1"/>
  <c r="I41" i="93"/>
  <c r="I43" i="93" s="1"/>
  <c r="E14" i="64"/>
  <c r="T10" i="64"/>
  <c r="T14" i="64" s="1"/>
  <c r="T18" i="64"/>
  <c r="E37" i="64"/>
  <c r="K39" i="64"/>
  <c r="K41" i="64" s="1"/>
  <c r="N233" i="69"/>
  <c r="E10" i="73"/>
  <c r="N39" i="64"/>
  <c r="N41" i="64" s="1"/>
  <c r="K16" i="93"/>
  <c r="F41" i="93"/>
  <c r="F43" i="93" s="1"/>
  <c r="E43" i="70"/>
  <c r="K9" i="70"/>
  <c r="K41" i="84"/>
  <c r="Q37" i="64"/>
  <c r="Q39" i="64" s="1"/>
  <c r="Q41" i="64" s="1"/>
  <c r="H41" i="93"/>
  <c r="H43" i="93" s="1"/>
  <c r="K43" i="70" l="1"/>
  <c r="E9" i="72"/>
  <c r="K41" i="93"/>
  <c r="H39" i="64"/>
  <c r="H41" i="64" s="1"/>
  <c r="D43" i="95"/>
  <c r="E7" i="95"/>
  <c r="E41" i="95" s="1"/>
  <c r="E9" i="88"/>
  <c r="K43" i="84"/>
  <c r="T39" i="64"/>
  <c r="T41" i="64" s="1"/>
  <c r="N10" i="73"/>
  <c r="N11" i="73" s="1"/>
  <c r="N12" i="73" s="1"/>
  <c r="N13" i="73" s="1"/>
  <c r="N14" i="73" s="1"/>
  <c r="N15" i="73" s="1"/>
  <c r="N16" i="73" s="1"/>
  <c r="N21" i="73" s="1"/>
  <c r="N22" i="73" s="1"/>
  <c r="N23" i="73" s="1"/>
  <c r="N24" i="73" s="1"/>
  <c r="N25" i="73" s="1"/>
  <c r="N26" i="73" s="1"/>
  <c r="N31" i="73" s="1"/>
  <c r="N32" i="73" s="1"/>
  <c r="N33" i="73" s="1"/>
  <c r="N34" i="73" s="1"/>
  <c r="N35" i="73" s="1"/>
  <c r="N36" i="73" s="1"/>
  <c r="N41" i="73" s="1"/>
  <c r="N42" i="73" s="1"/>
  <c r="N43" i="73" s="1"/>
  <c r="N44" i="73" s="1"/>
  <c r="N45" i="73" s="1"/>
  <c r="N46" i="73" s="1"/>
  <c r="N51" i="73" s="1"/>
  <c r="N52" i="73" s="1"/>
  <c r="N53" i="73" s="1"/>
  <c r="N54" i="73" s="1"/>
  <c r="N55" i="73" s="1"/>
  <c r="N60" i="73" s="1"/>
  <c r="N61" i="73" s="1"/>
  <c r="N62" i="73" s="1"/>
  <c r="N63" i="73" s="1"/>
  <c r="N64" i="73" s="1"/>
  <c r="N69" i="73" s="1"/>
  <c r="N70" i="73" s="1"/>
  <c r="N71" i="73" s="1"/>
  <c r="N72" i="73" s="1"/>
  <c r="N73" i="73" s="1"/>
  <c r="N78" i="73" s="1"/>
  <c r="N79" i="73" s="1"/>
  <c r="N80" i="73" s="1"/>
  <c r="N81" i="73" s="1"/>
  <c r="N82" i="73" s="1"/>
  <c r="N87" i="73" s="1"/>
  <c r="N88" i="73" s="1"/>
  <c r="N89" i="73" s="1"/>
  <c r="N90" i="73" s="1"/>
  <c r="N91" i="73" s="1"/>
  <c r="N96" i="73" s="1"/>
  <c r="N97" i="73" s="1"/>
  <c r="N98" i="73" s="1"/>
  <c r="N99" i="73" s="1"/>
  <c r="N100" i="73" s="1"/>
  <c r="N105" i="73" s="1"/>
  <c r="N106" i="73" s="1"/>
  <c r="N107" i="73" s="1"/>
  <c r="N108" i="73" s="1"/>
  <c r="N109" i="73" s="1"/>
  <c r="N114" i="73" s="1"/>
  <c r="N115" i="73" s="1"/>
  <c r="N116" i="73" s="1"/>
  <c r="N117" i="73" s="1"/>
  <c r="N118" i="73" s="1"/>
  <c r="N123" i="73" s="1"/>
  <c r="N124" i="73" s="1"/>
  <c r="N125" i="73" s="1"/>
  <c r="N126" i="73" s="1"/>
  <c r="N127" i="73" s="1"/>
  <c r="N132" i="73" s="1"/>
  <c r="N133" i="73" s="1"/>
  <c r="N134" i="73" s="1"/>
  <c r="N135" i="73" s="1"/>
  <c r="N136" i="73" s="1"/>
  <c r="N141" i="73" s="1"/>
  <c r="N142" i="73" s="1"/>
  <c r="N143" i="73" s="1"/>
  <c r="N144" i="73" s="1"/>
  <c r="N145" i="73" s="1"/>
  <c r="N150" i="73" s="1"/>
  <c r="N151" i="73" s="1"/>
  <c r="N152" i="73" s="1"/>
  <c r="N153" i="73" s="1"/>
  <c r="N154" i="73" s="1"/>
  <c r="N159" i="73" s="1"/>
  <c r="N160" i="73" s="1"/>
  <c r="N161" i="73" s="1"/>
  <c r="N162" i="73" s="1"/>
  <c r="N163" i="73" s="1"/>
  <c r="N168" i="73" s="1"/>
  <c r="N169" i="73" s="1"/>
  <c r="N170" i="73" s="1"/>
  <c r="N171" i="73" s="1"/>
  <c r="N172" i="73" s="1"/>
  <c r="N177" i="73" s="1"/>
  <c r="N178" i="73" s="1"/>
  <c r="N179" i="73" s="1"/>
  <c r="N180" i="73" s="1"/>
  <c r="N181" i="73" s="1"/>
  <c r="N186" i="73" s="1"/>
  <c r="N187" i="73" s="1"/>
  <c r="N188" i="73" s="1"/>
  <c r="N189" i="73" s="1"/>
  <c r="N190" i="73" s="1"/>
  <c r="N195" i="73" s="1"/>
  <c r="N196" i="73" s="1"/>
  <c r="N197" i="73" s="1"/>
  <c r="N198" i="73" s="1"/>
  <c r="N199" i="73" s="1"/>
  <c r="N204" i="73" s="1"/>
  <c r="N205" i="73" s="1"/>
  <c r="N206" i="73" s="1"/>
  <c r="N207" i="73" s="1"/>
  <c r="N208" i="73" s="1"/>
  <c r="N213" i="73" s="1"/>
  <c r="N214" i="73" s="1"/>
  <c r="N215" i="73" s="1"/>
  <c r="N216" i="73" s="1"/>
  <c r="N217" i="73" s="1"/>
  <c r="N222" i="73" s="1"/>
  <c r="N223" i="73" s="1"/>
  <c r="N224" i="73" s="1"/>
  <c r="N225" i="73" s="1"/>
  <c r="N226" i="73" s="1"/>
  <c r="E230" i="73"/>
  <c r="E233" i="73" s="1"/>
  <c r="E39" i="64"/>
  <c r="E41" i="64" s="1"/>
  <c r="K9" i="72" l="1"/>
  <c r="E43" i="72"/>
  <c r="F7" i="95"/>
  <c r="F41" i="95" s="1"/>
  <c r="E43" i="95"/>
  <c r="N233" i="73"/>
  <c r="E10" i="74"/>
  <c r="K9" i="88"/>
  <c r="E43" i="88"/>
  <c r="E9" i="92" l="1"/>
  <c r="K43" i="88"/>
  <c r="E9" i="82"/>
  <c r="K43" i="72"/>
  <c r="N10" i="74"/>
  <c r="N11" i="74" s="1"/>
  <c r="N12" i="74" s="1"/>
  <c r="N13" i="74" s="1"/>
  <c r="N14" i="74" s="1"/>
  <c r="N15" i="74" s="1"/>
  <c r="N16" i="74" s="1"/>
  <c r="N21" i="74" s="1"/>
  <c r="N22" i="74" s="1"/>
  <c r="N23" i="74" s="1"/>
  <c r="N24" i="74" s="1"/>
  <c r="N25" i="74" s="1"/>
  <c r="N26" i="74" s="1"/>
  <c r="N31" i="74" s="1"/>
  <c r="N32" i="74" s="1"/>
  <c r="N33" i="74" s="1"/>
  <c r="N34" i="74" s="1"/>
  <c r="N35" i="74" s="1"/>
  <c r="N36" i="74" s="1"/>
  <c r="N41" i="74" s="1"/>
  <c r="N42" i="74" s="1"/>
  <c r="N43" i="74" s="1"/>
  <c r="N44" i="74" s="1"/>
  <c r="N45" i="74" s="1"/>
  <c r="N46" i="74" s="1"/>
  <c r="N51" i="74" s="1"/>
  <c r="N52" i="74" s="1"/>
  <c r="N53" i="74" s="1"/>
  <c r="N54" i="74" s="1"/>
  <c r="N55" i="74" s="1"/>
  <c r="N60" i="74" s="1"/>
  <c r="N61" i="74" s="1"/>
  <c r="N62" i="74" s="1"/>
  <c r="N63" i="74" s="1"/>
  <c r="N64" i="74" s="1"/>
  <c r="N69" i="74" s="1"/>
  <c r="N70" i="74" s="1"/>
  <c r="N71" i="74" s="1"/>
  <c r="N72" i="74" s="1"/>
  <c r="N73" i="74" s="1"/>
  <c r="N78" i="74" s="1"/>
  <c r="N79" i="74" s="1"/>
  <c r="N80" i="74" s="1"/>
  <c r="N81" i="74" s="1"/>
  <c r="N82" i="74" s="1"/>
  <c r="N87" i="74" s="1"/>
  <c r="N88" i="74" s="1"/>
  <c r="N89" i="74" s="1"/>
  <c r="N90" i="74" s="1"/>
  <c r="N91" i="74" s="1"/>
  <c r="N96" i="74" s="1"/>
  <c r="N97" i="74" s="1"/>
  <c r="N98" i="74" s="1"/>
  <c r="N99" i="74" s="1"/>
  <c r="N100" i="74" s="1"/>
  <c r="N105" i="74" s="1"/>
  <c r="N106" i="74" s="1"/>
  <c r="N107" i="74" s="1"/>
  <c r="N108" i="74" s="1"/>
  <c r="N109" i="74" s="1"/>
  <c r="N114" i="74" s="1"/>
  <c r="N115" i="74" s="1"/>
  <c r="N116" i="74" s="1"/>
  <c r="N117" i="74" s="1"/>
  <c r="N118" i="74" s="1"/>
  <c r="N123" i="74" s="1"/>
  <c r="N124" i="74" s="1"/>
  <c r="N125" i="74" s="1"/>
  <c r="N126" i="74" s="1"/>
  <c r="N127" i="74" s="1"/>
  <c r="N132" i="74" s="1"/>
  <c r="N133" i="74" s="1"/>
  <c r="N134" i="74" s="1"/>
  <c r="N135" i="74" s="1"/>
  <c r="N136" i="74" s="1"/>
  <c r="N141" i="74" s="1"/>
  <c r="N142" i="74" s="1"/>
  <c r="N143" i="74" s="1"/>
  <c r="N144" i="74" s="1"/>
  <c r="N145" i="74" s="1"/>
  <c r="N150" i="74" s="1"/>
  <c r="N151" i="74" s="1"/>
  <c r="N152" i="74" s="1"/>
  <c r="N153" i="74" s="1"/>
  <c r="N154" i="74" s="1"/>
  <c r="N159" i="74" s="1"/>
  <c r="N160" i="74" s="1"/>
  <c r="N161" i="74" s="1"/>
  <c r="N162" i="74" s="1"/>
  <c r="N163" i="74" s="1"/>
  <c r="N168" i="74" s="1"/>
  <c r="N169" i="74" s="1"/>
  <c r="N170" i="74" s="1"/>
  <c r="N171" i="74" s="1"/>
  <c r="N172" i="74" s="1"/>
  <c r="N177" i="74" s="1"/>
  <c r="N178" i="74" s="1"/>
  <c r="N179" i="74" s="1"/>
  <c r="N180" i="74" s="1"/>
  <c r="N181" i="74" s="1"/>
  <c r="N186" i="74" s="1"/>
  <c r="N187" i="74" s="1"/>
  <c r="N188" i="74" s="1"/>
  <c r="N189" i="74" s="1"/>
  <c r="N190" i="74" s="1"/>
  <c r="N195" i="74" s="1"/>
  <c r="N196" i="74" s="1"/>
  <c r="N197" i="74" s="1"/>
  <c r="N198" i="74" s="1"/>
  <c r="N199" i="74" s="1"/>
  <c r="N204" i="74" s="1"/>
  <c r="N205" i="74" s="1"/>
  <c r="N206" i="74" s="1"/>
  <c r="N207" i="74" s="1"/>
  <c r="N208" i="74" s="1"/>
  <c r="N213" i="74" s="1"/>
  <c r="N214" i="74" s="1"/>
  <c r="N215" i="74" s="1"/>
  <c r="N216" i="74" s="1"/>
  <c r="N217" i="74" s="1"/>
  <c r="N222" i="74" s="1"/>
  <c r="N223" i="74" s="1"/>
  <c r="N224" i="74" s="1"/>
  <c r="N225" i="74" s="1"/>
  <c r="N226" i="74" s="1"/>
  <c r="E230" i="74"/>
  <c r="E233" i="74" s="1"/>
  <c r="G7" i="95"/>
  <c r="G41" i="95" s="1"/>
  <c r="F43" i="95"/>
  <c r="E10" i="75" l="1"/>
  <c r="N233" i="74"/>
  <c r="E43" i="82"/>
  <c r="K9" i="82"/>
  <c r="G43" i="95"/>
  <c r="H7" i="95"/>
  <c r="H41" i="95" s="1"/>
  <c r="K9" i="92"/>
  <c r="E43" i="92"/>
  <c r="K43" i="92" s="1"/>
  <c r="E9" i="83" l="1"/>
  <c r="K43" i="82"/>
  <c r="I7" i="95"/>
  <c r="I41" i="95" s="1"/>
  <c r="H43" i="95"/>
  <c r="N10" i="75"/>
  <c r="N11" i="75" s="1"/>
  <c r="N12" i="75" s="1"/>
  <c r="N13" i="75" s="1"/>
  <c r="N14" i="75" s="1"/>
  <c r="N15" i="75" s="1"/>
  <c r="N16" i="75" s="1"/>
  <c r="N21" i="75" s="1"/>
  <c r="N22" i="75" s="1"/>
  <c r="N23" i="75" s="1"/>
  <c r="N24" i="75" s="1"/>
  <c r="N25" i="75" s="1"/>
  <c r="N26" i="75" s="1"/>
  <c r="N31" i="75" s="1"/>
  <c r="N32" i="75" s="1"/>
  <c r="N33" i="75" s="1"/>
  <c r="N34" i="75" s="1"/>
  <c r="N35" i="75" s="1"/>
  <c r="N36" i="75" s="1"/>
  <c r="N41" i="75" s="1"/>
  <c r="N42" i="75" s="1"/>
  <c r="N43" i="75" s="1"/>
  <c r="N44" i="75" s="1"/>
  <c r="N45" i="75" s="1"/>
  <c r="N46" i="75" s="1"/>
  <c r="N51" i="75" s="1"/>
  <c r="N52" i="75" s="1"/>
  <c r="N53" i="75" s="1"/>
  <c r="N54" i="75" s="1"/>
  <c r="N55" i="75" s="1"/>
  <c r="N60" i="75" s="1"/>
  <c r="N61" i="75" s="1"/>
  <c r="N62" i="75" s="1"/>
  <c r="N63" i="75" s="1"/>
  <c r="N64" i="75" s="1"/>
  <c r="N69" i="75" s="1"/>
  <c r="N70" i="75" s="1"/>
  <c r="N71" i="75" s="1"/>
  <c r="N72" i="75" s="1"/>
  <c r="N73" i="75" s="1"/>
  <c r="N78" i="75" s="1"/>
  <c r="N79" i="75" s="1"/>
  <c r="N80" i="75" s="1"/>
  <c r="N81" i="75" s="1"/>
  <c r="N82" i="75" s="1"/>
  <c r="N87" i="75" s="1"/>
  <c r="N88" i="75" s="1"/>
  <c r="N89" i="75" s="1"/>
  <c r="N90" i="75" s="1"/>
  <c r="N91" i="75" s="1"/>
  <c r="N96" i="75" s="1"/>
  <c r="N97" i="75" s="1"/>
  <c r="N98" i="75" s="1"/>
  <c r="N99" i="75" s="1"/>
  <c r="N100" i="75" s="1"/>
  <c r="N105" i="75" s="1"/>
  <c r="N106" i="75" s="1"/>
  <c r="N107" i="75" s="1"/>
  <c r="N108" i="75" s="1"/>
  <c r="N109" i="75" s="1"/>
  <c r="N114" i="75" s="1"/>
  <c r="N115" i="75" s="1"/>
  <c r="N116" i="75" s="1"/>
  <c r="N117" i="75" s="1"/>
  <c r="N118" i="75" s="1"/>
  <c r="N123" i="75" s="1"/>
  <c r="N124" i="75" s="1"/>
  <c r="N125" i="75" s="1"/>
  <c r="N126" i="75" s="1"/>
  <c r="N127" i="75" s="1"/>
  <c r="N132" i="75" s="1"/>
  <c r="N133" i="75" s="1"/>
  <c r="N134" i="75" s="1"/>
  <c r="N135" i="75" s="1"/>
  <c r="N136" i="75" s="1"/>
  <c r="N141" i="75" s="1"/>
  <c r="N142" i="75" s="1"/>
  <c r="N143" i="75" s="1"/>
  <c r="N144" i="75" s="1"/>
  <c r="N145" i="75" s="1"/>
  <c r="N150" i="75" s="1"/>
  <c r="N151" i="75" s="1"/>
  <c r="N152" i="75" s="1"/>
  <c r="N153" i="75" s="1"/>
  <c r="N154" i="75" s="1"/>
  <c r="N159" i="75" s="1"/>
  <c r="N160" i="75" s="1"/>
  <c r="N161" i="75" s="1"/>
  <c r="N162" i="75" s="1"/>
  <c r="N163" i="75" s="1"/>
  <c r="N168" i="75" s="1"/>
  <c r="N169" i="75" s="1"/>
  <c r="N170" i="75" s="1"/>
  <c r="N171" i="75" s="1"/>
  <c r="N172" i="75" s="1"/>
  <c r="N177" i="75" s="1"/>
  <c r="N178" i="75" s="1"/>
  <c r="N179" i="75" s="1"/>
  <c r="N180" i="75" s="1"/>
  <c r="N181" i="75" s="1"/>
  <c r="N186" i="75" s="1"/>
  <c r="N187" i="75" s="1"/>
  <c r="N188" i="75" s="1"/>
  <c r="N189" i="75" s="1"/>
  <c r="N190" i="75" s="1"/>
  <c r="N195" i="75" s="1"/>
  <c r="N196" i="75" s="1"/>
  <c r="N197" i="75" s="1"/>
  <c r="N198" i="75" s="1"/>
  <c r="N199" i="75" s="1"/>
  <c r="N204" i="75" s="1"/>
  <c r="N205" i="75" s="1"/>
  <c r="N206" i="75" s="1"/>
  <c r="N207" i="75" s="1"/>
  <c r="N208" i="75" s="1"/>
  <c r="N213" i="75" s="1"/>
  <c r="N214" i="75" s="1"/>
  <c r="N215" i="75" s="1"/>
  <c r="N216" i="75" s="1"/>
  <c r="N217" i="75" s="1"/>
  <c r="N222" i="75" s="1"/>
  <c r="N223" i="75" s="1"/>
  <c r="N224" i="75" s="1"/>
  <c r="N225" i="75" s="1"/>
  <c r="N226" i="75" s="1"/>
  <c r="E230" i="75"/>
  <c r="E233" i="75" s="1"/>
  <c r="N233" i="75" l="1"/>
  <c r="E10" i="76"/>
  <c r="J7" i="95"/>
  <c r="J41" i="95" s="1"/>
  <c r="I43" i="95"/>
  <c r="E43" i="83"/>
  <c r="K9" i="83"/>
  <c r="N10" i="76" l="1"/>
  <c r="N11" i="76" s="1"/>
  <c r="N12" i="76" s="1"/>
  <c r="N13" i="76" s="1"/>
  <c r="N14" i="76" s="1"/>
  <c r="N15" i="76" s="1"/>
  <c r="N16" i="76" s="1"/>
  <c r="N21" i="76" s="1"/>
  <c r="N22" i="76" s="1"/>
  <c r="N23" i="76" s="1"/>
  <c r="N24" i="76" s="1"/>
  <c r="N25" i="76" s="1"/>
  <c r="N26" i="76" s="1"/>
  <c r="N31" i="76" s="1"/>
  <c r="N32" i="76" s="1"/>
  <c r="N33" i="76" s="1"/>
  <c r="N34" i="76" s="1"/>
  <c r="N35" i="76" s="1"/>
  <c r="N36" i="76" s="1"/>
  <c r="N41" i="76" s="1"/>
  <c r="N42" i="76" s="1"/>
  <c r="N43" i="76" s="1"/>
  <c r="N44" i="76" s="1"/>
  <c r="N45" i="76" s="1"/>
  <c r="N46" i="76" s="1"/>
  <c r="N51" i="76" s="1"/>
  <c r="N52" i="76" s="1"/>
  <c r="N53" i="76" s="1"/>
  <c r="N54" i="76" s="1"/>
  <c r="N55" i="76" s="1"/>
  <c r="N60" i="76" s="1"/>
  <c r="N61" i="76" s="1"/>
  <c r="N62" i="76" s="1"/>
  <c r="N63" i="76" s="1"/>
  <c r="N64" i="76" s="1"/>
  <c r="N69" i="76" s="1"/>
  <c r="N70" i="76" s="1"/>
  <c r="N71" i="76" s="1"/>
  <c r="N72" i="76" s="1"/>
  <c r="N73" i="76" s="1"/>
  <c r="N78" i="76" s="1"/>
  <c r="N79" i="76" s="1"/>
  <c r="N80" i="76" s="1"/>
  <c r="N81" i="76" s="1"/>
  <c r="N82" i="76" s="1"/>
  <c r="N87" i="76" s="1"/>
  <c r="N88" i="76" s="1"/>
  <c r="N89" i="76" s="1"/>
  <c r="N90" i="76" s="1"/>
  <c r="N91" i="76" s="1"/>
  <c r="N96" i="76" s="1"/>
  <c r="N97" i="76" s="1"/>
  <c r="N98" i="76" s="1"/>
  <c r="N99" i="76" s="1"/>
  <c r="N100" i="76" s="1"/>
  <c r="N105" i="76" s="1"/>
  <c r="N106" i="76" s="1"/>
  <c r="N107" i="76" s="1"/>
  <c r="N108" i="76" s="1"/>
  <c r="N109" i="76" s="1"/>
  <c r="N114" i="76" s="1"/>
  <c r="N115" i="76" s="1"/>
  <c r="N116" i="76" s="1"/>
  <c r="N117" i="76" s="1"/>
  <c r="N118" i="76" s="1"/>
  <c r="N123" i="76" s="1"/>
  <c r="N124" i="76" s="1"/>
  <c r="N125" i="76" s="1"/>
  <c r="N126" i="76" s="1"/>
  <c r="N127" i="76" s="1"/>
  <c r="N132" i="76" s="1"/>
  <c r="N133" i="76" s="1"/>
  <c r="N134" i="76" s="1"/>
  <c r="N135" i="76" s="1"/>
  <c r="N136" i="76" s="1"/>
  <c r="N141" i="76" s="1"/>
  <c r="N142" i="76" s="1"/>
  <c r="N143" i="76" s="1"/>
  <c r="N144" i="76" s="1"/>
  <c r="N145" i="76" s="1"/>
  <c r="N150" i="76" s="1"/>
  <c r="N151" i="76" s="1"/>
  <c r="N152" i="76" s="1"/>
  <c r="N153" i="76" s="1"/>
  <c r="N154" i="76" s="1"/>
  <c r="N159" i="76" s="1"/>
  <c r="N160" i="76" s="1"/>
  <c r="N161" i="76" s="1"/>
  <c r="N162" i="76" s="1"/>
  <c r="N163" i="76" s="1"/>
  <c r="N168" i="76" s="1"/>
  <c r="N169" i="76" s="1"/>
  <c r="N170" i="76" s="1"/>
  <c r="N171" i="76" s="1"/>
  <c r="N172" i="76" s="1"/>
  <c r="N177" i="76" s="1"/>
  <c r="N178" i="76" s="1"/>
  <c r="N179" i="76" s="1"/>
  <c r="N180" i="76" s="1"/>
  <c r="N181" i="76" s="1"/>
  <c r="N186" i="76" s="1"/>
  <c r="N187" i="76" s="1"/>
  <c r="N188" i="76" s="1"/>
  <c r="N189" i="76" s="1"/>
  <c r="N190" i="76" s="1"/>
  <c r="N195" i="76" s="1"/>
  <c r="N196" i="76" s="1"/>
  <c r="N197" i="76" s="1"/>
  <c r="N198" i="76" s="1"/>
  <c r="N199" i="76" s="1"/>
  <c r="N204" i="76" s="1"/>
  <c r="N205" i="76" s="1"/>
  <c r="N206" i="76" s="1"/>
  <c r="N207" i="76" s="1"/>
  <c r="N208" i="76" s="1"/>
  <c r="N213" i="76" s="1"/>
  <c r="N214" i="76" s="1"/>
  <c r="N215" i="76" s="1"/>
  <c r="N216" i="76" s="1"/>
  <c r="N217" i="76" s="1"/>
  <c r="N222" i="76" s="1"/>
  <c r="N223" i="76" s="1"/>
  <c r="N224" i="76" s="1"/>
  <c r="N225" i="76" s="1"/>
  <c r="N226" i="76" s="1"/>
  <c r="E230" i="76"/>
  <c r="E233" i="76" s="1"/>
  <c r="E9" i="85"/>
  <c r="K43" i="83"/>
  <c r="J43" i="95"/>
  <c r="K7" i="95"/>
  <c r="K41" i="95" s="1"/>
  <c r="K9" i="85" l="1"/>
  <c r="E43" i="85"/>
  <c r="N233" i="76"/>
  <c r="E10" i="77"/>
  <c r="L7" i="95"/>
  <c r="L41" i="95" s="1"/>
  <c r="K43" i="95"/>
  <c r="E230" i="77" l="1"/>
  <c r="E233" i="77" s="1"/>
  <c r="N10" i="77"/>
  <c r="N11" i="77" s="1"/>
  <c r="N12" i="77" s="1"/>
  <c r="N13" i="77" s="1"/>
  <c r="N14" i="77" s="1"/>
  <c r="N15" i="77" s="1"/>
  <c r="N16" i="77" s="1"/>
  <c r="N21" i="77" s="1"/>
  <c r="N22" i="77" s="1"/>
  <c r="N23" i="77" s="1"/>
  <c r="N24" i="77" s="1"/>
  <c r="N25" i="77" s="1"/>
  <c r="N26" i="77" s="1"/>
  <c r="N31" i="77" s="1"/>
  <c r="N32" i="77" s="1"/>
  <c r="N33" i="77" s="1"/>
  <c r="N34" i="77" s="1"/>
  <c r="N35" i="77" s="1"/>
  <c r="N36" i="77" s="1"/>
  <c r="N41" i="77" s="1"/>
  <c r="N42" i="77" s="1"/>
  <c r="N43" i="77" s="1"/>
  <c r="N44" i="77" s="1"/>
  <c r="N45" i="77" s="1"/>
  <c r="N46" i="77" s="1"/>
  <c r="N51" i="77" s="1"/>
  <c r="N52" i="77" s="1"/>
  <c r="N53" i="77" s="1"/>
  <c r="N54" i="77" s="1"/>
  <c r="N55" i="77" s="1"/>
  <c r="N60" i="77" s="1"/>
  <c r="N61" i="77" s="1"/>
  <c r="N62" i="77" s="1"/>
  <c r="N63" i="77" s="1"/>
  <c r="N64" i="77" s="1"/>
  <c r="N69" i="77" s="1"/>
  <c r="N70" i="77" s="1"/>
  <c r="N71" i="77" s="1"/>
  <c r="N72" i="77" s="1"/>
  <c r="N73" i="77" s="1"/>
  <c r="N78" i="77" s="1"/>
  <c r="N79" i="77" s="1"/>
  <c r="N80" i="77" s="1"/>
  <c r="N81" i="77" s="1"/>
  <c r="N82" i="77" s="1"/>
  <c r="N87" i="77" s="1"/>
  <c r="N88" i="77" s="1"/>
  <c r="N89" i="77" s="1"/>
  <c r="N90" i="77" s="1"/>
  <c r="N91" i="77" s="1"/>
  <c r="N96" i="77" s="1"/>
  <c r="N97" i="77" s="1"/>
  <c r="N98" i="77" s="1"/>
  <c r="N99" i="77" s="1"/>
  <c r="N100" i="77" s="1"/>
  <c r="N105" i="77" s="1"/>
  <c r="N106" i="77" s="1"/>
  <c r="N107" i="77" s="1"/>
  <c r="N108" i="77" s="1"/>
  <c r="N109" i="77" s="1"/>
  <c r="N114" i="77" s="1"/>
  <c r="N115" i="77" s="1"/>
  <c r="N116" i="77" s="1"/>
  <c r="N117" i="77" s="1"/>
  <c r="N118" i="77" s="1"/>
  <c r="N123" i="77" s="1"/>
  <c r="N124" i="77" s="1"/>
  <c r="N125" i="77" s="1"/>
  <c r="N126" i="77" s="1"/>
  <c r="N127" i="77" s="1"/>
  <c r="N132" i="77" s="1"/>
  <c r="N133" i="77" s="1"/>
  <c r="N134" i="77" s="1"/>
  <c r="N135" i="77" s="1"/>
  <c r="N136" i="77" s="1"/>
  <c r="N141" i="77" s="1"/>
  <c r="N142" i="77" s="1"/>
  <c r="N143" i="77" s="1"/>
  <c r="N144" i="77" s="1"/>
  <c r="N145" i="77" s="1"/>
  <c r="N150" i="77" s="1"/>
  <c r="N151" i="77" s="1"/>
  <c r="N152" i="77" s="1"/>
  <c r="N153" i="77" s="1"/>
  <c r="N154" i="77" s="1"/>
  <c r="N159" i="77" s="1"/>
  <c r="N160" i="77" s="1"/>
  <c r="N161" i="77" s="1"/>
  <c r="N162" i="77" s="1"/>
  <c r="N163" i="77" s="1"/>
  <c r="N168" i="77" s="1"/>
  <c r="N169" i="77" s="1"/>
  <c r="N170" i="77" s="1"/>
  <c r="N171" i="77" s="1"/>
  <c r="N172" i="77" s="1"/>
  <c r="N177" i="77" s="1"/>
  <c r="N178" i="77" s="1"/>
  <c r="N179" i="77" s="1"/>
  <c r="N180" i="77" s="1"/>
  <c r="N181" i="77" s="1"/>
  <c r="N186" i="77" s="1"/>
  <c r="N187" i="77" s="1"/>
  <c r="N188" i="77" s="1"/>
  <c r="N189" i="77" s="1"/>
  <c r="N190" i="77" s="1"/>
  <c r="N195" i="77" s="1"/>
  <c r="N196" i="77" s="1"/>
  <c r="N197" i="77" s="1"/>
  <c r="N198" i="77" s="1"/>
  <c r="N199" i="77" s="1"/>
  <c r="N204" i="77" s="1"/>
  <c r="N205" i="77" s="1"/>
  <c r="N206" i="77" s="1"/>
  <c r="N207" i="77" s="1"/>
  <c r="N208" i="77" s="1"/>
  <c r="N213" i="77" s="1"/>
  <c r="N214" i="77" s="1"/>
  <c r="N215" i="77" s="1"/>
  <c r="N216" i="77" s="1"/>
  <c r="N217" i="77" s="1"/>
  <c r="N222" i="77" s="1"/>
  <c r="N223" i="77" s="1"/>
  <c r="N224" i="77" s="1"/>
  <c r="N225" i="77" s="1"/>
  <c r="N226" i="77" s="1"/>
  <c r="E9" i="86"/>
  <c r="K43" i="85"/>
  <c r="M7" i="95"/>
  <c r="M41" i="95" s="1"/>
  <c r="L43" i="95"/>
  <c r="E10" i="78" l="1"/>
  <c r="N233" i="77"/>
  <c r="N7" i="95"/>
  <c r="N41" i="95" s="1"/>
  <c r="N43" i="95" s="1"/>
  <c r="M43" i="95"/>
  <c r="K9" i="86"/>
  <c r="E43" i="86"/>
  <c r="K43" i="86" l="1"/>
  <c r="E9" i="87"/>
  <c r="N10" i="78"/>
  <c r="N11" i="78" s="1"/>
  <c r="N12" i="78" s="1"/>
  <c r="N13" i="78" s="1"/>
  <c r="N14" i="78" s="1"/>
  <c r="N15" i="78" s="1"/>
  <c r="N16" i="78" s="1"/>
  <c r="N21" i="78" s="1"/>
  <c r="N22" i="78" s="1"/>
  <c r="N23" i="78" s="1"/>
  <c r="N24" i="78" s="1"/>
  <c r="N25" i="78" s="1"/>
  <c r="N26" i="78" s="1"/>
  <c r="N31" i="78" s="1"/>
  <c r="N32" i="78" s="1"/>
  <c r="N33" i="78" s="1"/>
  <c r="N34" i="78" s="1"/>
  <c r="N35" i="78" s="1"/>
  <c r="N36" i="78" s="1"/>
  <c r="N41" i="78" s="1"/>
  <c r="N42" i="78" s="1"/>
  <c r="N43" i="78" s="1"/>
  <c r="N44" i="78" s="1"/>
  <c r="N45" i="78" s="1"/>
  <c r="N46" i="78" s="1"/>
  <c r="N51" i="78" s="1"/>
  <c r="N52" i="78" s="1"/>
  <c r="N53" i="78" s="1"/>
  <c r="N54" i="78" s="1"/>
  <c r="N55" i="78" s="1"/>
  <c r="N60" i="78" s="1"/>
  <c r="N61" i="78" s="1"/>
  <c r="N62" i="78" s="1"/>
  <c r="N63" i="78" s="1"/>
  <c r="N64" i="78" s="1"/>
  <c r="N69" i="78" s="1"/>
  <c r="N70" i="78" s="1"/>
  <c r="N71" i="78" s="1"/>
  <c r="N72" i="78" s="1"/>
  <c r="N73" i="78" s="1"/>
  <c r="N78" i="78" s="1"/>
  <c r="N79" i="78" s="1"/>
  <c r="N80" i="78" s="1"/>
  <c r="N81" i="78" s="1"/>
  <c r="N82" i="78" s="1"/>
  <c r="N87" i="78" s="1"/>
  <c r="N88" i="78" s="1"/>
  <c r="N89" i="78" s="1"/>
  <c r="N90" i="78" s="1"/>
  <c r="N91" i="78" s="1"/>
  <c r="N96" i="78" s="1"/>
  <c r="N97" i="78" s="1"/>
  <c r="N98" i="78" s="1"/>
  <c r="N99" i="78" s="1"/>
  <c r="N100" i="78" s="1"/>
  <c r="N105" i="78" s="1"/>
  <c r="N106" i="78" s="1"/>
  <c r="N107" i="78" s="1"/>
  <c r="N108" i="78" s="1"/>
  <c r="N109" i="78" s="1"/>
  <c r="N114" i="78" s="1"/>
  <c r="N115" i="78" s="1"/>
  <c r="N116" i="78" s="1"/>
  <c r="N117" i="78" s="1"/>
  <c r="N118" i="78" s="1"/>
  <c r="N123" i="78" s="1"/>
  <c r="N124" i="78" s="1"/>
  <c r="N125" i="78" s="1"/>
  <c r="N126" i="78" s="1"/>
  <c r="N127" i="78" s="1"/>
  <c r="N132" i="78" s="1"/>
  <c r="N133" i="78" s="1"/>
  <c r="N134" i="78" s="1"/>
  <c r="N135" i="78" s="1"/>
  <c r="N136" i="78" s="1"/>
  <c r="N141" i="78" s="1"/>
  <c r="N142" i="78" s="1"/>
  <c r="N143" i="78" s="1"/>
  <c r="N144" i="78" s="1"/>
  <c r="N145" i="78" s="1"/>
  <c r="N150" i="78" s="1"/>
  <c r="N151" i="78" s="1"/>
  <c r="N152" i="78" s="1"/>
  <c r="N153" i="78" s="1"/>
  <c r="N154" i="78" s="1"/>
  <c r="N159" i="78" s="1"/>
  <c r="N160" i="78" s="1"/>
  <c r="N161" i="78" s="1"/>
  <c r="N162" i="78" s="1"/>
  <c r="N163" i="78" s="1"/>
  <c r="N168" i="78" s="1"/>
  <c r="N169" i="78" s="1"/>
  <c r="N170" i="78" s="1"/>
  <c r="N171" i="78" s="1"/>
  <c r="N172" i="78" s="1"/>
  <c r="N177" i="78" s="1"/>
  <c r="N178" i="78" s="1"/>
  <c r="N179" i="78" s="1"/>
  <c r="N180" i="78" s="1"/>
  <c r="N181" i="78" s="1"/>
  <c r="N186" i="78" s="1"/>
  <c r="N187" i="78" s="1"/>
  <c r="N188" i="78" s="1"/>
  <c r="N189" i="78" s="1"/>
  <c r="N190" i="78" s="1"/>
  <c r="N195" i="78" s="1"/>
  <c r="N196" i="78" s="1"/>
  <c r="N197" i="78" s="1"/>
  <c r="N198" i="78" s="1"/>
  <c r="N199" i="78" s="1"/>
  <c r="N204" i="78" s="1"/>
  <c r="N205" i="78" s="1"/>
  <c r="N206" i="78" s="1"/>
  <c r="N207" i="78" s="1"/>
  <c r="N208" i="78" s="1"/>
  <c r="N213" i="78" s="1"/>
  <c r="N214" i="78" s="1"/>
  <c r="N215" i="78" s="1"/>
  <c r="N216" i="78" s="1"/>
  <c r="N217" i="78" s="1"/>
  <c r="N222" i="78" s="1"/>
  <c r="N223" i="78" s="1"/>
  <c r="N224" i="78" s="1"/>
  <c r="N225" i="78" s="1"/>
  <c r="N226" i="78" s="1"/>
  <c r="E230" i="78"/>
  <c r="E233" i="78" s="1"/>
  <c r="K9" i="87" l="1"/>
  <c r="E43" i="87"/>
  <c r="N233" i="78"/>
  <c r="E10" i="79"/>
  <c r="E9" i="89" l="1"/>
  <c r="K43" i="87"/>
  <c r="N10" i="79"/>
  <c r="N11" i="79" s="1"/>
  <c r="N12" i="79" s="1"/>
  <c r="N13" i="79" s="1"/>
  <c r="N14" i="79" s="1"/>
  <c r="N15" i="79" s="1"/>
  <c r="N16" i="79" s="1"/>
  <c r="N21" i="79" s="1"/>
  <c r="N22" i="79" s="1"/>
  <c r="N23" i="79" s="1"/>
  <c r="N24" i="79" s="1"/>
  <c r="N25" i="79" s="1"/>
  <c r="N26" i="79" s="1"/>
  <c r="N31" i="79" s="1"/>
  <c r="N32" i="79" s="1"/>
  <c r="N33" i="79" s="1"/>
  <c r="N34" i="79" s="1"/>
  <c r="N35" i="79" s="1"/>
  <c r="N36" i="79" s="1"/>
  <c r="N41" i="79" s="1"/>
  <c r="N42" i="79" s="1"/>
  <c r="N43" i="79" s="1"/>
  <c r="N44" i="79" s="1"/>
  <c r="N45" i="79" s="1"/>
  <c r="N46" i="79" s="1"/>
  <c r="N51" i="79" s="1"/>
  <c r="N52" i="79" s="1"/>
  <c r="N53" i="79" s="1"/>
  <c r="N54" i="79" s="1"/>
  <c r="N55" i="79" s="1"/>
  <c r="N60" i="79" s="1"/>
  <c r="N61" i="79" s="1"/>
  <c r="N62" i="79" s="1"/>
  <c r="N63" i="79" s="1"/>
  <c r="N64" i="79" s="1"/>
  <c r="N69" i="79" s="1"/>
  <c r="N70" i="79" s="1"/>
  <c r="N71" i="79" s="1"/>
  <c r="N72" i="79" s="1"/>
  <c r="N73" i="79" s="1"/>
  <c r="N78" i="79" s="1"/>
  <c r="N79" i="79" s="1"/>
  <c r="N80" i="79" s="1"/>
  <c r="N81" i="79" s="1"/>
  <c r="N82" i="79" s="1"/>
  <c r="N87" i="79" s="1"/>
  <c r="N88" i="79" s="1"/>
  <c r="N89" i="79" s="1"/>
  <c r="N90" i="79" s="1"/>
  <c r="N91" i="79" s="1"/>
  <c r="N96" i="79" s="1"/>
  <c r="N97" i="79" s="1"/>
  <c r="N98" i="79" s="1"/>
  <c r="N99" i="79" s="1"/>
  <c r="N100" i="79" s="1"/>
  <c r="N105" i="79" s="1"/>
  <c r="N106" i="79" s="1"/>
  <c r="N107" i="79" s="1"/>
  <c r="N108" i="79" s="1"/>
  <c r="N109" i="79" s="1"/>
  <c r="N114" i="79" s="1"/>
  <c r="N115" i="79" s="1"/>
  <c r="N116" i="79" s="1"/>
  <c r="N117" i="79" s="1"/>
  <c r="N118" i="79" s="1"/>
  <c r="N123" i="79" s="1"/>
  <c r="N124" i="79" s="1"/>
  <c r="N125" i="79" s="1"/>
  <c r="N126" i="79" s="1"/>
  <c r="N127" i="79" s="1"/>
  <c r="N132" i="79" s="1"/>
  <c r="N133" i="79" s="1"/>
  <c r="N134" i="79" s="1"/>
  <c r="N135" i="79" s="1"/>
  <c r="N136" i="79" s="1"/>
  <c r="N141" i="79" s="1"/>
  <c r="N142" i="79" s="1"/>
  <c r="N143" i="79" s="1"/>
  <c r="N144" i="79" s="1"/>
  <c r="N145" i="79" s="1"/>
  <c r="N150" i="79" s="1"/>
  <c r="N151" i="79" s="1"/>
  <c r="N152" i="79" s="1"/>
  <c r="N153" i="79" s="1"/>
  <c r="N154" i="79" s="1"/>
  <c r="N159" i="79" s="1"/>
  <c r="N160" i="79" s="1"/>
  <c r="N161" i="79" s="1"/>
  <c r="N162" i="79" s="1"/>
  <c r="N163" i="79" s="1"/>
  <c r="N168" i="79" s="1"/>
  <c r="N169" i="79" s="1"/>
  <c r="N170" i="79" s="1"/>
  <c r="N171" i="79" s="1"/>
  <c r="N172" i="79" s="1"/>
  <c r="N177" i="79" s="1"/>
  <c r="N178" i="79" s="1"/>
  <c r="N179" i="79" s="1"/>
  <c r="N180" i="79" s="1"/>
  <c r="N181" i="79" s="1"/>
  <c r="N186" i="79" s="1"/>
  <c r="N187" i="79" s="1"/>
  <c r="N188" i="79" s="1"/>
  <c r="N189" i="79" s="1"/>
  <c r="N190" i="79" s="1"/>
  <c r="N195" i="79" s="1"/>
  <c r="N196" i="79" s="1"/>
  <c r="N197" i="79" s="1"/>
  <c r="N198" i="79" s="1"/>
  <c r="N199" i="79" s="1"/>
  <c r="N204" i="79" s="1"/>
  <c r="N205" i="79" s="1"/>
  <c r="N206" i="79" s="1"/>
  <c r="N207" i="79" s="1"/>
  <c r="N208" i="79" s="1"/>
  <c r="N213" i="79" s="1"/>
  <c r="N214" i="79" s="1"/>
  <c r="N215" i="79" s="1"/>
  <c r="N216" i="79" s="1"/>
  <c r="N217" i="79" s="1"/>
  <c r="N222" i="79" s="1"/>
  <c r="N223" i="79" s="1"/>
  <c r="N224" i="79" s="1"/>
  <c r="N225" i="79" s="1"/>
  <c r="N226" i="79" s="1"/>
  <c r="E230" i="79"/>
  <c r="E233" i="79" s="1"/>
  <c r="E43" i="89" l="1"/>
  <c r="K9" i="89"/>
  <c r="N233" i="79"/>
  <c r="E10" i="80"/>
  <c r="N10" i="80" l="1"/>
  <c r="N11" i="80" s="1"/>
  <c r="N12" i="80" s="1"/>
  <c r="N13" i="80" s="1"/>
  <c r="N14" i="80" s="1"/>
  <c r="N15" i="80" s="1"/>
  <c r="N16" i="80" s="1"/>
  <c r="N21" i="80" s="1"/>
  <c r="N22" i="80" s="1"/>
  <c r="N23" i="80" s="1"/>
  <c r="N24" i="80" s="1"/>
  <c r="N25" i="80" s="1"/>
  <c r="N26" i="80" s="1"/>
  <c r="N31" i="80" s="1"/>
  <c r="N32" i="80" s="1"/>
  <c r="N33" i="80" s="1"/>
  <c r="N34" i="80" s="1"/>
  <c r="N35" i="80" s="1"/>
  <c r="N36" i="80" s="1"/>
  <c r="N41" i="80" s="1"/>
  <c r="N42" i="80" s="1"/>
  <c r="N43" i="80" s="1"/>
  <c r="N44" i="80" s="1"/>
  <c r="N45" i="80" s="1"/>
  <c r="N46" i="80" s="1"/>
  <c r="N51" i="80" s="1"/>
  <c r="N52" i="80" s="1"/>
  <c r="N53" i="80" s="1"/>
  <c r="N54" i="80" s="1"/>
  <c r="N55" i="80" s="1"/>
  <c r="N60" i="80" s="1"/>
  <c r="N61" i="80" s="1"/>
  <c r="N62" i="80" s="1"/>
  <c r="N63" i="80" s="1"/>
  <c r="N64" i="80" s="1"/>
  <c r="N69" i="80" s="1"/>
  <c r="N70" i="80" s="1"/>
  <c r="N71" i="80" s="1"/>
  <c r="N72" i="80" s="1"/>
  <c r="N73" i="80" s="1"/>
  <c r="N78" i="80" s="1"/>
  <c r="N79" i="80" s="1"/>
  <c r="N80" i="80" s="1"/>
  <c r="N81" i="80" s="1"/>
  <c r="N82" i="80" s="1"/>
  <c r="N87" i="80" s="1"/>
  <c r="N88" i="80" s="1"/>
  <c r="N89" i="80" s="1"/>
  <c r="N90" i="80" s="1"/>
  <c r="N91" i="80" s="1"/>
  <c r="N96" i="80" s="1"/>
  <c r="N97" i="80" s="1"/>
  <c r="N98" i="80" s="1"/>
  <c r="N99" i="80" s="1"/>
  <c r="N100" i="80" s="1"/>
  <c r="N105" i="80" s="1"/>
  <c r="N106" i="80" s="1"/>
  <c r="N107" i="80" s="1"/>
  <c r="N108" i="80" s="1"/>
  <c r="N109" i="80" s="1"/>
  <c r="N114" i="80" s="1"/>
  <c r="N115" i="80" s="1"/>
  <c r="N116" i="80" s="1"/>
  <c r="N117" i="80" s="1"/>
  <c r="N118" i="80" s="1"/>
  <c r="N123" i="80" s="1"/>
  <c r="N124" i="80" s="1"/>
  <c r="N125" i="80" s="1"/>
  <c r="N126" i="80" s="1"/>
  <c r="N127" i="80" s="1"/>
  <c r="N132" i="80" s="1"/>
  <c r="N133" i="80" s="1"/>
  <c r="N134" i="80" s="1"/>
  <c r="N135" i="80" s="1"/>
  <c r="N136" i="80" s="1"/>
  <c r="N141" i="80" s="1"/>
  <c r="N142" i="80" s="1"/>
  <c r="N143" i="80" s="1"/>
  <c r="N144" i="80" s="1"/>
  <c r="N145" i="80" s="1"/>
  <c r="N150" i="80" s="1"/>
  <c r="N151" i="80" s="1"/>
  <c r="N152" i="80" s="1"/>
  <c r="N153" i="80" s="1"/>
  <c r="N154" i="80" s="1"/>
  <c r="N159" i="80" s="1"/>
  <c r="N160" i="80" s="1"/>
  <c r="N161" i="80" s="1"/>
  <c r="N162" i="80" s="1"/>
  <c r="N163" i="80" s="1"/>
  <c r="N168" i="80" s="1"/>
  <c r="N169" i="80" s="1"/>
  <c r="N170" i="80" s="1"/>
  <c r="N171" i="80" s="1"/>
  <c r="N172" i="80" s="1"/>
  <c r="N177" i="80" s="1"/>
  <c r="N178" i="80" s="1"/>
  <c r="N179" i="80" s="1"/>
  <c r="N180" i="80" s="1"/>
  <c r="N181" i="80" s="1"/>
  <c r="N186" i="80" s="1"/>
  <c r="N187" i="80" s="1"/>
  <c r="N188" i="80" s="1"/>
  <c r="N189" i="80" s="1"/>
  <c r="N190" i="80" s="1"/>
  <c r="N195" i="80" s="1"/>
  <c r="N196" i="80" s="1"/>
  <c r="N197" i="80" s="1"/>
  <c r="N198" i="80" s="1"/>
  <c r="N199" i="80" s="1"/>
  <c r="N204" i="80" s="1"/>
  <c r="N205" i="80" s="1"/>
  <c r="N206" i="80" s="1"/>
  <c r="N207" i="80" s="1"/>
  <c r="N208" i="80" s="1"/>
  <c r="N213" i="80" s="1"/>
  <c r="N214" i="80" s="1"/>
  <c r="N215" i="80" s="1"/>
  <c r="N216" i="80" s="1"/>
  <c r="N217" i="80" s="1"/>
  <c r="N222" i="80" s="1"/>
  <c r="N223" i="80" s="1"/>
  <c r="N224" i="80" s="1"/>
  <c r="N225" i="80" s="1"/>
  <c r="N226" i="80" s="1"/>
  <c r="E230" i="80"/>
  <c r="E233" i="80" s="1"/>
  <c r="K43" i="89"/>
  <c r="E9" i="90"/>
  <c r="E43" i="90" l="1"/>
  <c r="K9" i="90"/>
  <c r="E10" i="81"/>
  <c r="N233" i="80"/>
  <c r="E230" i="81" l="1"/>
  <c r="E233" i="81" s="1"/>
  <c r="N233" i="81" s="1"/>
  <c r="N10" i="81"/>
  <c r="N11" i="81" s="1"/>
  <c r="N12" i="81" s="1"/>
  <c r="N13" i="81" s="1"/>
  <c r="N14" i="81" s="1"/>
  <c r="N15" i="81" s="1"/>
  <c r="N16" i="81" s="1"/>
  <c r="N21" i="81" s="1"/>
  <c r="N22" i="81" s="1"/>
  <c r="N23" i="81" s="1"/>
  <c r="N24" i="81" s="1"/>
  <c r="N25" i="81" s="1"/>
  <c r="N26" i="81" s="1"/>
  <c r="N31" i="81" s="1"/>
  <c r="N32" i="81" s="1"/>
  <c r="N33" i="81" s="1"/>
  <c r="N34" i="81" s="1"/>
  <c r="N35" i="81" s="1"/>
  <c r="N36" i="81" s="1"/>
  <c r="N41" i="81" s="1"/>
  <c r="N42" i="81" s="1"/>
  <c r="N43" i="81" s="1"/>
  <c r="N44" i="81" s="1"/>
  <c r="N45" i="81" s="1"/>
  <c r="N46" i="81" s="1"/>
  <c r="N51" i="81" s="1"/>
  <c r="N52" i="81" s="1"/>
  <c r="N53" i="81" s="1"/>
  <c r="N54" i="81" s="1"/>
  <c r="N55" i="81" s="1"/>
  <c r="N60" i="81" s="1"/>
  <c r="N61" i="81" s="1"/>
  <c r="N62" i="81" s="1"/>
  <c r="N63" i="81" s="1"/>
  <c r="N64" i="81" s="1"/>
  <c r="N69" i="81" s="1"/>
  <c r="N70" i="81" s="1"/>
  <c r="N71" i="81" s="1"/>
  <c r="N72" i="81" s="1"/>
  <c r="N73" i="81" s="1"/>
  <c r="N78" i="81" s="1"/>
  <c r="N79" i="81" s="1"/>
  <c r="N80" i="81" s="1"/>
  <c r="N81" i="81" s="1"/>
  <c r="N82" i="81" s="1"/>
  <c r="N87" i="81" s="1"/>
  <c r="N88" i="81" s="1"/>
  <c r="N89" i="81" s="1"/>
  <c r="N90" i="81" s="1"/>
  <c r="N91" i="81" s="1"/>
  <c r="N96" i="81" s="1"/>
  <c r="N97" i="81" s="1"/>
  <c r="N98" i="81" s="1"/>
  <c r="N99" i="81" s="1"/>
  <c r="N100" i="81" s="1"/>
  <c r="N105" i="81" s="1"/>
  <c r="N106" i="81" s="1"/>
  <c r="N107" i="81" s="1"/>
  <c r="N108" i="81" s="1"/>
  <c r="N109" i="81" s="1"/>
  <c r="N114" i="81" s="1"/>
  <c r="N115" i="81" s="1"/>
  <c r="N116" i="81" s="1"/>
  <c r="N117" i="81" s="1"/>
  <c r="N118" i="81" s="1"/>
  <c r="N123" i="81" s="1"/>
  <c r="N124" i="81" s="1"/>
  <c r="N125" i="81" s="1"/>
  <c r="N126" i="81" s="1"/>
  <c r="N127" i="81" s="1"/>
  <c r="N132" i="81" s="1"/>
  <c r="N133" i="81" s="1"/>
  <c r="N134" i="81" s="1"/>
  <c r="N135" i="81" s="1"/>
  <c r="N136" i="81" s="1"/>
  <c r="N141" i="81" s="1"/>
  <c r="N142" i="81" s="1"/>
  <c r="N143" i="81" s="1"/>
  <c r="N144" i="81" s="1"/>
  <c r="N145" i="81" s="1"/>
  <c r="N150" i="81" s="1"/>
  <c r="N151" i="81" s="1"/>
  <c r="N152" i="81" s="1"/>
  <c r="N153" i="81" s="1"/>
  <c r="N154" i="81" s="1"/>
  <c r="N159" i="81" s="1"/>
  <c r="N160" i="81" s="1"/>
  <c r="N161" i="81" s="1"/>
  <c r="N162" i="81" s="1"/>
  <c r="N163" i="81" s="1"/>
  <c r="N168" i="81" s="1"/>
  <c r="N169" i="81" s="1"/>
  <c r="N170" i="81" s="1"/>
  <c r="N171" i="81" s="1"/>
  <c r="N172" i="81" s="1"/>
  <c r="N177" i="81" s="1"/>
  <c r="N178" i="81" s="1"/>
  <c r="N179" i="81" s="1"/>
  <c r="N180" i="81" s="1"/>
  <c r="N181" i="81" s="1"/>
  <c r="N186" i="81" s="1"/>
  <c r="N187" i="81" s="1"/>
  <c r="N188" i="81" s="1"/>
  <c r="N189" i="81" s="1"/>
  <c r="N190" i="81" s="1"/>
  <c r="N195" i="81" s="1"/>
  <c r="N196" i="81" s="1"/>
  <c r="N197" i="81" s="1"/>
  <c r="N198" i="81" s="1"/>
  <c r="N199" i="81" s="1"/>
  <c r="N204" i="81" s="1"/>
  <c r="N205" i="81" s="1"/>
  <c r="N206" i="81" s="1"/>
  <c r="N207" i="81" s="1"/>
  <c r="N208" i="81" s="1"/>
  <c r="N213" i="81" s="1"/>
  <c r="N214" i="81" s="1"/>
  <c r="N215" i="81" s="1"/>
  <c r="N216" i="81" s="1"/>
  <c r="N217" i="81" s="1"/>
  <c r="N222" i="81" s="1"/>
  <c r="N223" i="81" s="1"/>
  <c r="N224" i="81" s="1"/>
  <c r="N225" i="81" s="1"/>
  <c r="N226" i="81" s="1"/>
  <c r="E9" i="91"/>
  <c r="K43" i="90"/>
  <c r="K9" i="91" l="1"/>
  <c r="E43" i="91"/>
  <c r="K43" i="91" s="1"/>
</calcChain>
</file>

<file path=xl/sharedStrings.xml><?xml version="1.0" encoding="utf-8"?>
<sst xmlns="http://schemas.openxmlformats.org/spreadsheetml/2006/main" count="894" uniqueCount="119">
  <si>
    <t>Total</t>
  </si>
  <si>
    <t>General Ledger</t>
  </si>
  <si>
    <t>Item Description</t>
  </si>
  <si>
    <t>Debit</t>
  </si>
  <si>
    <t>Credit</t>
  </si>
  <si>
    <t>Balance</t>
  </si>
  <si>
    <t>Date</t>
  </si>
  <si>
    <t>Ck#</t>
  </si>
  <si>
    <t>Statement of Activities</t>
  </si>
  <si>
    <t>www.freechurchaccounting.com</t>
  </si>
  <si>
    <t>Free</t>
  </si>
  <si>
    <t>Church</t>
  </si>
  <si>
    <t>Accounting</t>
  </si>
  <si>
    <t>(Expenses)</t>
  </si>
  <si>
    <t>(Income)</t>
  </si>
  <si>
    <t>Beginning Balance</t>
  </si>
  <si>
    <t>Monthly beginning total</t>
  </si>
  <si>
    <t>Total debits (expenses)</t>
  </si>
  <si>
    <t>Total credits (income)</t>
  </si>
  <si>
    <t>Monthly End Total</t>
  </si>
  <si>
    <t>Actual</t>
  </si>
  <si>
    <t>%</t>
  </si>
  <si>
    <t>For Year Ending Dec. 31, 20xx</t>
  </si>
  <si>
    <t>Budget to Actual Report</t>
  </si>
  <si>
    <t>Offerings</t>
  </si>
  <si>
    <t>Salaries</t>
  </si>
  <si>
    <t>Office Supplies</t>
  </si>
  <si>
    <t>Utilities</t>
  </si>
  <si>
    <t>Missions</t>
  </si>
  <si>
    <t>Benevolence</t>
  </si>
  <si>
    <t xml:space="preserve">Sunday School </t>
  </si>
  <si>
    <t xml:space="preserve">Youth </t>
  </si>
  <si>
    <t>Misc</t>
  </si>
  <si>
    <t>Chart of Accounts</t>
  </si>
  <si>
    <t>Maint/Repairs</t>
  </si>
  <si>
    <t>Lease</t>
  </si>
  <si>
    <t>General</t>
  </si>
  <si>
    <t>Sunday School</t>
  </si>
  <si>
    <t>Building</t>
  </si>
  <si>
    <t>VBS</t>
  </si>
  <si>
    <t>January 20xx</t>
  </si>
  <si>
    <t>February 20xx</t>
  </si>
  <si>
    <t>March 20xx</t>
  </si>
  <si>
    <t>For Jan 1, 20xx to Mar 31, 20xx</t>
  </si>
  <si>
    <t>For Oct 1, 20xx to Dec 31, 20xx</t>
  </si>
  <si>
    <t>December 20xx</t>
  </si>
  <si>
    <t>November 20xx</t>
  </si>
  <si>
    <t>October 20xx</t>
  </si>
  <si>
    <t>September 20xx</t>
  </si>
  <si>
    <t>August 20xx</t>
  </si>
  <si>
    <t>July 20xx</t>
  </si>
  <si>
    <t>June 20xx</t>
  </si>
  <si>
    <t>May 20xx</t>
  </si>
  <si>
    <t>April 20xx</t>
  </si>
  <si>
    <t xml:space="preserve">Men </t>
  </si>
  <si>
    <t>Women</t>
  </si>
  <si>
    <t>Equipment</t>
  </si>
  <si>
    <t>Guest Speakers</t>
  </si>
  <si>
    <t>Postage</t>
  </si>
  <si>
    <t>Insurance</t>
  </si>
  <si>
    <t>Cleaning Supplies</t>
  </si>
  <si>
    <t>Van Payment</t>
  </si>
  <si>
    <t>Van Maintenance</t>
  </si>
  <si>
    <t>Total Revenue:</t>
  </si>
  <si>
    <t>Expenses:</t>
  </si>
  <si>
    <t>Total Expenses:</t>
  </si>
  <si>
    <t>ABC Support</t>
  </si>
  <si>
    <t xml:space="preserve">Cash at Beginning </t>
  </si>
  <si>
    <t>of Period (12/31):</t>
  </si>
  <si>
    <t>Cash End of Period:</t>
  </si>
  <si>
    <t>#</t>
  </si>
  <si>
    <t xml:space="preserve">          Total Expenses:</t>
  </si>
  <si>
    <t xml:space="preserve">          Total Revenue:</t>
  </si>
  <si>
    <t>Fundraisers</t>
  </si>
  <si>
    <t>Other</t>
  </si>
  <si>
    <t>Net: Income Gain / (Loss)</t>
  </si>
  <si>
    <t xml:space="preserve">Revenue:  </t>
  </si>
  <si>
    <t xml:space="preserve">Cash Beginning of Period: </t>
  </si>
  <si>
    <t>Mar 20xx</t>
  </si>
  <si>
    <t>First Quarter</t>
  </si>
  <si>
    <t>Second Quarter</t>
  </si>
  <si>
    <t>For April 1, 20xx to June 30, 20xx</t>
  </si>
  <si>
    <t>Third Quarter</t>
  </si>
  <si>
    <t>For july 1, 20xx to Sept 30, 20xx</t>
  </si>
  <si>
    <t xml:space="preserve">Cash Beginning of Period (7/1): </t>
  </si>
  <si>
    <t xml:space="preserve">Cash Beginning of Period (4/1): </t>
  </si>
  <si>
    <t xml:space="preserve">Cash Beginning of Period (1/1): </t>
  </si>
  <si>
    <t>Fourth Quarter</t>
  </si>
  <si>
    <t>Annual Report</t>
  </si>
  <si>
    <t>For Jan 1, 20xx to Dec 31, 20xx</t>
  </si>
  <si>
    <t xml:space="preserve">Cash Beginning of Period (12/31): </t>
  </si>
  <si>
    <t>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</si>
  <si>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</si>
  <si>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</si>
  <si>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</si>
  <si>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</si>
  <si>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</si>
  <si>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</si>
  <si>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</si>
  <si>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</si>
  <si>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</si>
  <si>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</si>
  <si>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</si>
  <si>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</si>
  <si>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YTD</t>
  </si>
  <si>
    <t>Cash Beginning of Period</t>
  </si>
  <si>
    <t>Net Balance: Gain / (Loss)</t>
  </si>
  <si>
    <t>Cash End of Period</t>
  </si>
  <si>
    <t>Check Book Balance - Enter Number from Bank Statement</t>
  </si>
  <si>
    <t>zero balance</t>
  </si>
  <si>
    <t>Revenue</t>
  </si>
  <si>
    <t>Modified Cash Flow</t>
  </si>
  <si>
    <r>
      <rPr>
        <b/>
        <sz val="12"/>
        <rFont val="Georgia"/>
        <family val="1"/>
      </rPr>
      <t>Note</t>
    </r>
    <r>
      <rPr>
        <sz val="12"/>
        <rFont val="Georgia"/>
        <family val="1"/>
      </rPr>
      <t xml:space="preserve">: There are a lot of formulas in this </t>
    </r>
  </si>
  <si>
    <t>workbook. Please take a moment to see the</t>
  </si>
  <si>
    <t>instructions on setting this workbook up:</t>
  </si>
  <si>
    <t>Instructions</t>
  </si>
  <si>
    <t>Fund Accounting</t>
  </si>
  <si>
    <t xml:space="preserve"> before you start using this workbook.</t>
  </si>
  <si>
    <t>Refresh your memory on what a fund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</si>
</sst>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0_);[Red]\(0.00\)"/>
    <numFmt numFmtId="166" formatCode="_(* #,##0_);_(* \(#,##0\);_(* &quot;-&quot;??_);_(@_)"/>
    <numFmt numFmtId="167" formatCode="[$-409]dd\-mmm\-yy;@"/>
    <numFmt numFmtId="168" formatCode="[$-409]d\-mmm\-yyyy;@"/>
    <numFmt numFmtId="169" formatCode="_(&quot;$&quot;* #,##0_);_(&quot;$&quot;* \(#,##0\);_(&quot;$&quot;* &quot;-&quot;??_);_(@_)"/>
  </numFmts>
  <fonts count="7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b/>
      <sz val="12"/>
      <color indexed="61"/>
      <name val="Arial"/>
      <family val="2"/>
    </font>
    <font>
      <b/>
      <sz val="10"/>
      <color indexed="61"/>
      <name val="Arial"/>
      <family val="2"/>
    </font>
    <font>
      <b/>
      <sz val="12"/>
      <color indexed="5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name val="Copperplate Gothic Bold"/>
      <family val="2"/>
    </font>
    <font>
      <b/>
      <sz val="14"/>
      <name val="Copperplate Gothic Bold"/>
      <family val="2"/>
    </font>
    <font>
      <b/>
      <sz val="16"/>
      <name val="Copperplate Gothic Bold"/>
      <family val="2"/>
    </font>
    <font>
      <sz val="8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0"/>
      <color indexed="12"/>
      <name val="Arial"/>
      <family val="2"/>
    </font>
    <font>
      <sz val="12"/>
      <name val="Copperplate Gothic Bold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color indexed="53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b/>
      <sz val="14"/>
      <color indexed="61"/>
      <name val="Arial"/>
      <family val="2"/>
    </font>
    <font>
      <b/>
      <sz val="14"/>
      <color indexed="62"/>
      <name val="Arial"/>
      <family val="2"/>
    </font>
    <font>
      <b/>
      <sz val="14"/>
      <color indexed="53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4"/>
      <color indexed="12"/>
      <name val="Arial"/>
      <family val="2"/>
    </font>
    <font>
      <i/>
      <sz val="14"/>
      <color indexed="17"/>
      <name val="Arial"/>
      <family val="2"/>
    </font>
    <font>
      <i/>
      <sz val="14"/>
      <color indexed="61"/>
      <name val="Arial"/>
      <family val="2"/>
    </font>
    <font>
      <i/>
      <sz val="14"/>
      <color indexed="53"/>
      <name val="Arial"/>
      <family val="2"/>
    </font>
    <font>
      <b/>
      <i/>
      <sz val="14"/>
      <name val="Arial"/>
      <family val="2"/>
    </font>
    <font>
      <i/>
      <sz val="14"/>
      <color indexed="25"/>
      <name val="Arial"/>
      <family val="2"/>
    </font>
    <font>
      <u/>
      <sz val="10"/>
      <name val="Arial"/>
      <family val="2"/>
    </font>
    <font>
      <sz val="14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sz val="24"/>
      <name val="Granite"/>
      <family val="1"/>
    </font>
    <font>
      <u/>
      <sz val="12"/>
      <name val="Arial"/>
      <family val="2"/>
    </font>
    <font>
      <sz val="12"/>
      <name val="Arial"/>
      <family val="2"/>
    </font>
    <font>
      <i/>
      <sz val="12"/>
      <color indexed="12"/>
      <name val="Arial"/>
      <family val="2"/>
    </font>
    <font>
      <i/>
      <sz val="12"/>
      <name val="Arial"/>
      <family val="2"/>
    </font>
    <font>
      <b/>
      <i/>
      <sz val="12"/>
      <color indexed="12"/>
      <name val="Arial"/>
      <family val="2"/>
    </font>
    <font>
      <b/>
      <i/>
      <sz val="12"/>
      <name val="Arial"/>
      <family val="2"/>
    </font>
    <font>
      <u/>
      <sz val="11"/>
      <name val="Arial"/>
      <family val="2"/>
    </font>
    <font>
      <b/>
      <sz val="10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i/>
      <sz val="14"/>
      <color theme="2" tint="-0.749992370372631"/>
      <name val="Arial"/>
      <family val="2"/>
    </font>
    <font>
      <b/>
      <i/>
      <sz val="11"/>
      <color theme="2" tint="-0.749992370372631"/>
      <name val="Arial"/>
      <family val="2"/>
    </font>
    <font>
      <b/>
      <sz val="12"/>
      <color theme="3" tint="-0.249977111117893"/>
      <name val="Arial"/>
      <family val="2"/>
    </font>
    <font>
      <b/>
      <sz val="28"/>
      <color theme="4" tint="-0.249977111117893"/>
      <name val="Monotype Corsiva"/>
      <family val="4"/>
    </font>
    <font>
      <sz val="14"/>
      <color rgb="FF000000"/>
      <name val="Georgia"/>
      <family val="1"/>
    </font>
    <font>
      <b/>
      <u/>
      <sz val="14"/>
      <color theme="10"/>
      <name val="Georgia"/>
      <family val="1"/>
    </font>
    <font>
      <sz val="24"/>
      <color theme="3" tint="-0.249977111117893"/>
      <name val="Lucida Calligraphy"/>
      <family val="4"/>
    </font>
    <font>
      <sz val="10"/>
      <color rgb="FF000000"/>
      <name val="Verdana"/>
      <family val="2"/>
    </font>
    <font>
      <b/>
      <u/>
      <sz val="11"/>
      <color theme="3" tint="-0.249977111117893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993366"/>
      <name val="Arial"/>
      <family val="2"/>
    </font>
    <font>
      <b/>
      <sz val="14"/>
      <color rgb="FFFF6600"/>
      <name val="Arial"/>
      <family val="2"/>
    </font>
    <font>
      <b/>
      <sz val="12"/>
      <color theme="2" tint="-0.749992370372631"/>
      <name val="Arial"/>
      <family val="2"/>
    </font>
    <font>
      <sz val="12"/>
      <color rgb="FFFF0000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color theme="0"/>
      <name val="Georgia"/>
      <family val="1"/>
    </font>
    <font>
      <b/>
      <sz val="14"/>
      <color theme="0"/>
      <name val="Georgi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40" fontId="4" fillId="0" borderId="1" xfId="0" applyNumberFormat="1" applyFont="1" applyBorder="1"/>
    <xf numFmtId="0" fontId="1" fillId="0" borderId="0" xfId="0" applyFont="1" applyFill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/>
    <xf numFmtId="44" fontId="21" fillId="0" borderId="0" xfId="2" applyFont="1" applyBorder="1" applyAlignment="1">
      <alignment horizontal="center"/>
    </xf>
    <xf numFmtId="2" fontId="23" fillId="0" borderId="0" xfId="0" applyNumberFormat="1" applyFont="1" applyFill="1" applyBorder="1"/>
    <xf numFmtId="44" fontId="26" fillId="0" borderId="0" xfId="2" applyFont="1" applyBorder="1" applyAlignment="1">
      <alignment horizontal="center"/>
    </xf>
    <xf numFmtId="2" fontId="20" fillId="0" borderId="0" xfId="0" applyNumberFormat="1" applyFont="1" applyFill="1" applyBorder="1"/>
    <xf numFmtId="0" fontId="20" fillId="0" borderId="0" xfId="0" applyFont="1" applyBorder="1"/>
    <xf numFmtId="40" fontId="20" fillId="0" borderId="1" xfId="0" applyNumberFormat="1" applyFont="1" applyBorder="1"/>
    <xf numFmtId="0" fontId="23" fillId="0" borderId="0" xfId="0" applyFont="1" applyFill="1" applyBorder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44" fontId="27" fillId="0" borderId="0" xfId="2" applyFont="1"/>
    <xf numFmtId="0" fontId="27" fillId="0" borderId="0" xfId="0" applyFont="1" applyAlignment="1">
      <alignment horizontal="left"/>
    </xf>
    <xf numFmtId="43" fontId="27" fillId="0" borderId="0" xfId="1" applyFont="1"/>
    <xf numFmtId="0" fontId="34" fillId="0" borderId="0" xfId="0" applyFont="1" applyAlignment="1">
      <alignment horizontal="left"/>
    </xf>
    <xf numFmtId="43" fontId="34" fillId="0" borderId="0" xfId="1" applyFont="1"/>
    <xf numFmtId="44" fontId="39" fillId="0" borderId="0" xfId="2" applyFont="1"/>
    <xf numFmtId="8" fontId="33" fillId="0" borderId="0" xfId="2" applyNumberFormat="1" applyFont="1"/>
    <xf numFmtId="8" fontId="33" fillId="0" borderId="0" xfId="2" applyNumberFormat="1" applyFont="1" applyFill="1" applyBorder="1"/>
    <xf numFmtId="166" fontId="27" fillId="0" borderId="0" xfId="1" applyNumberFormat="1" applyFont="1"/>
    <xf numFmtId="166" fontId="35" fillId="0" borderId="0" xfId="1" applyNumberFormat="1" applyFont="1"/>
    <xf numFmtId="166" fontId="34" fillId="0" borderId="0" xfId="1" applyNumberFormat="1" applyFont="1"/>
    <xf numFmtId="166" fontId="36" fillId="0" borderId="0" xfId="1" applyNumberFormat="1" applyFont="1"/>
    <xf numFmtId="166" fontId="37" fillId="0" borderId="0" xfId="1" applyNumberFormat="1" applyFont="1"/>
    <xf numFmtId="166" fontId="38" fillId="0" borderId="0" xfId="1" applyNumberFormat="1" applyFont="1"/>
    <xf numFmtId="166" fontId="28" fillId="0" borderId="0" xfId="2" applyNumberFormat="1" applyFont="1"/>
    <xf numFmtId="166" fontId="33" fillId="0" borderId="0" xfId="2" applyNumberFormat="1" applyFont="1"/>
    <xf numFmtId="166" fontId="40" fillId="0" borderId="0" xfId="1" applyNumberFormat="1" applyFont="1"/>
    <xf numFmtId="166" fontId="27" fillId="0" borderId="0" xfId="0" applyNumberFormat="1" applyFont="1"/>
    <xf numFmtId="166" fontId="27" fillId="0" borderId="2" xfId="1" applyNumberFormat="1" applyFont="1" applyBorder="1"/>
    <xf numFmtId="43" fontId="27" fillId="0" borderId="2" xfId="1" applyFont="1" applyBorder="1"/>
    <xf numFmtId="166" fontId="28" fillId="0" borderId="0" xfId="2" applyNumberFormat="1" applyFont="1" applyFill="1" applyBorder="1"/>
    <xf numFmtId="38" fontId="28" fillId="0" borderId="0" xfId="2" applyNumberFormat="1" applyFont="1" applyFill="1" applyBorder="1"/>
    <xf numFmtId="0" fontId="4" fillId="0" borderId="0" xfId="0" applyFont="1"/>
    <xf numFmtId="0" fontId="53" fillId="0" borderId="0" xfId="0" applyFont="1" applyBorder="1" applyAlignment="1">
      <alignment horizontal="center"/>
    </xf>
    <xf numFmtId="0" fontId="54" fillId="0" borderId="0" xfId="0" applyFont="1" applyAlignment="1">
      <alignment horizontal="center"/>
    </xf>
    <xf numFmtId="166" fontId="55" fillId="0" borderId="0" xfId="1" applyNumberFormat="1" applyFont="1"/>
    <xf numFmtId="44" fontId="56" fillId="0" borderId="0" xfId="2" applyFont="1" applyBorder="1" applyAlignment="1">
      <alignment horizontal="center"/>
    </xf>
    <xf numFmtId="0" fontId="33" fillId="0" borderId="0" xfId="0" applyFont="1" applyFill="1" applyBorder="1"/>
    <xf numFmtId="38" fontId="27" fillId="0" borderId="0" xfId="1" applyNumberFormat="1" applyFont="1" applyFill="1" applyBorder="1"/>
    <xf numFmtId="38" fontId="27" fillId="0" borderId="0" xfId="0" applyNumberFormat="1" applyFont="1" applyFill="1" applyBorder="1"/>
    <xf numFmtId="0" fontId="27" fillId="0" borderId="0" xfId="0" applyFont="1" applyFill="1" applyBorder="1"/>
    <xf numFmtId="0" fontId="33" fillId="0" borderId="0" xfId="0" applyFont="1" applyAlignment="1">
      <alignment horizontal="left"/>
    </xf>
    <xf numFmtId="166" fontId="29" fillId="0" borderId="0" xfId="2" applyNumberFormat="1" applyFont="1" applyFill="1" applyBorder="1"/>
    <xf numFmtId="166" fontId="30" fillId="0" borderId="0" xfId="2" applyNumberFormat="1" applyFont="1" applyFill="1" applyBorder="1"/>
    <xf numFmtId="166" fontId="54" fillId="0" borderId="0" xfId="2" applyNumberFormat="1" applyFont="1" applyFill="1" applyBorder="1"/>
    <xf numFmtId="166" fontId="32" fillId="0" borderId="0" xfId="2" applyNumberFormat="1" applyFont="1" applyFill="1" applyBorder="1"/>
    <xf numFmtId="166" fontId="28" fillId="0" borderId="0" xfId="1" applyNumberFormat="1" applyFont="1" applyAlignment="1">
      <alignment horizontal="center"/>
    </xf>
    <xf numFmtId="166" fontId="27" fillId="0" borderId="0" xfId="1" applyNumberFormat="1" applyFont="1" applyFill="1" applyBorder="1"/>
    <xf numFmtId="166" fontId="27" fillId="0" borderId="0" xfId="0" applyNumberFormat="1" applyFont="1" applyFill="1" applyBorder="1"/>
    <xf numFmtId="43" fontId="33" fillId="0" borderId="0" xfId="1" applyFont="1" applyFill="1" applyBorder="1"/>
    <xf numFmtId="0" fontId="57" fillId="0" borderId="0" xfId="0" applyFont="1" applyBorder="1"/>
    <xf numFmtId="0" fontId="4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3" fillId="0" borderId="0" xfId="2" applyNumberFormat="1" applyFont="1"/>
    <xf numFmtId="0" fontId="13" fillId="0" borderId="0" xfId="4"/>
    <xf numFmtId="0" fontId="58" fillId="0" borderId="0" xfId="4" applyFont="1" applyAlignment="1">
      <alignment horizontal="center"/>
    </xf>
    <xf numFmtId="0" fontId="59" fillId="0" borderId="0" xfId="4" applyFont="1"/>
    <xf numFmtId="0" fontId="42" fillId="0" borderId="0" xfId="4" applyFont="1"/>
    <xf numFmtId="0" fontId="44" fillId="0" borderId="0" xfId="4" applyFont="1"/>
    <xf numFmtId="0" fontId="27" fillId="0" borderId="0" xfId="4" applyFont="1"/>
    <xf numFmtId="0" fontId="60" fillId="0" borderId="0" xfId="3" applyFont="1" applyFill="1" applyBorder="1" applyAlignment="1" applyProtection="1">
      <alignment horizontal="center"/>
    </xf>
    <xf numFmtId="0" fontId="61" fillId="0" borderId="0" xfId="0" applyFont="1"/>
    <xf numFmtId="0" fontId="62" fillId="0" borderId="0" xfId="0" applyFont="1"/>
    <xf numFmtId="0" fontId="45" fillId="0" borderId="0" xfId="0" applyFont="1"/>
    <xf numFmtId="0" fontId="4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44" fontId="21" fillId="0" borderId="3" xfId="2" applyFont="1" applyBorder="1" applyAlignment="1">
      <alignment horizontal="center"/>
    </xf>
    <xf numFmtId="0" fontId="22" fillId="4" borderId="0" xfId="0" applyFont="1" applyFill="1" applyBorder="1"/>
    <xf numFmtId="0" fontId="22" fillId="5" borderId="0" xfId="0" applyFont="1" applyFill="1" applyBorder="1"/>
    <xf numFmtId="0" fontId="22" fillId="6" borderId="0" xfId="0" applyFont="1" applyFill="1" applyBorder="1"/>
    <xf numFmtId="0" fontId="22" fillId="7" borderId="0" xfId="0" applyFont="1" applyFill="1" applyBorder="1"/>
    <xf numFmtId="0" fontId="22" fillId="8" borderId="0" xfId="0" applyFont="1" applyFill="1" applyBorder="1"/>
    <xf numFmtId="0" fontId="22" fillId="9" borderId="0" xfId="0" applyFont="1" applyFill="1" applyBorder="1"/>
    <xf numFmtId="0" fontId="4" fillId="0" borderId="0" xfId="0" applyFont="1" applyFill="1" applyBorder="1" applyAlignment="1">
      <alignment horizontal="center"/>
    </xf>
    <xf numFmtId="0" fontId="22" fillId="10" borderId="0" xfId="0" applyFont="1" applyFill="1" applyBorder="1"/>
    <xf numFmtId="0" fontId="22" fillId="11" borderId="0" xfId="0" applyFont="1" applyFill="1" applyBorder="1"/>
    <xf numFmtId="0" fontId="22" fillId="12" borderId="0" xfId="0" applyFont="1" applyFill="1" applyBorder="1"/>
    <xf numFmtId="0" fontId="22" fillId="13" borderId="0" xfId="0" applyFont="1" applyFill="1" applyBorder="1"/>
    <xf numFmtId="0" fontId="13" fillId="14" borderId="4" xfId="0" applyFont="1" applyFill="1" applyBorder="1" applyAlignment="1">
      <alignment horizontal="right"/>
    </xf>
    <xf numFmtId="0" fontId="24" fillId="0" borderId="4" xfId="0" applyFont="1" applyBorder="1"/>
    <xf numFmtId="0" fontId="24" fillId="0" borderId="4" xfId="0" applyFont="1" applyFill="1" applyBorder="1"/>
    <xf numFmtId="0" fontId="23" fillId="0" borderId="4" xfId="0" applyFont="1" applyFill="1" applyBorder="1"/>
    <xf numFmtId="0" fontId="4" fillId="14" borderId="4" xfId="0" applyFont="1" applyFill="1" applyBorder="1" applyAlignment="1">
      <alignment horizontal="right"/>
    </xf>
    <xf numFmtId="164" fontId="23" fillId="0" borderId="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22" fillId="15" borderId="0" xfId="0" applyFont="1" applyFill="1" applyBorder="1"/>
    <xf numFmtId="0" fontId="13" fillId="0" borderId="4" xfId="0" applyFont="1" applyFill="1" applyBorder="1" applyAlignment="1">
      <alignment horizontal="right"/>
    </xf>
    <xf numFmtId="164" fontId="23" fillId="15" borderId="4" xfId="0" applyNumberFormat="1" applyFont="1" applyFill="1" applyBorder="1" applyAlignment="1">
      <alignment horizontal="left"/>
    </xf>
    <xf numFmtId="0" fontId="4" fillId="14" borderId="5" xfId="0" applyFont="1" applyFill="1" applyBorder="1" applyAlignment="1">
      <alignment horizontal="right"/>
    </xf>
    <xf numFmtId="0" fontId="2" fillId="0" borderId="0" xfId="0" applyFont="1" applyFill="1" applyBorder="1"/>
    <xf numFmtId="164" fontId="23" fillId="4" borderId="4" xfId="0" applyNumberFormat="1" applyFont="1" applyFill="1" applyBorder="1" applyAlignment="1">
      <alignment horizontal="left"/>
    </xf>
    <xf numFmtId="164" fontId="23" fillId="6" borderId="4" xfId="0" applyNumberFormat="1" applyFont="1" applyFill="1" applyBorder="1" applyAlignment="1">
      <alignment horizontal="left"/>
    </xf>
    <xf numFmtId="164" fontId="23" fillId="13" borderId="4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22" fillId="0" borderId="0" xfId="0" applyFont="1" applyFill="1" applyBorder="1"/>
    <xf numFmtId="0" fontId="23" fillId="0" borderId="4" xfId="0" applyFont="1" applyFill="1" applyBorder="1" applyAlignment="1">
      <alignment horizontal="center"/>
    </xf>
    <xf numFmtId="40" fontId="20" fillId="0" borderId="4" xfId="0" applyNumberFormat="1" applyFont="1" applyBorder="1"/>
    <xf numFmtId="2" fontId="20" fillId="16" borderId="4" xfId="0" applyNumberFormat="1" applyFont="1" applyFill="1" applyBorder="1"/>
    <xf numFmtId="2" fontId="20" fillId="13" borderId="4" xfId="0" applyNumberFormat="1" applyFont="1" applyFill="1" applyBorder="1"/>
    <xf numFmtId="2" fontId="20" fillId="9" borderId="4" xfId="0" applyNumberFormat="1" applyFont="1" applyFill="1" applyBorder="1"/>
    <xf numFmtId="2" fontId="20" fillId="17" borderId="4" xfId="0" applyNumberFormat="1" applyFont="1" applyFill="1" applyBorder="1"/>
    <xf numFmtId="2" fontId="20" fillId="18" borderId="4" xfId="0" applyNumberFormat="1" applyFont="1" applyFill="1" applyBorder="1"/>
    <xf numFmtId="2" fontId="23" fillId="16" borderId="4" xfId="0" applyNumberFormat="1" applyFont="1" applyFill="1" applyBorder="1"/>
    <xf numFmtId="2" fontId="23" fillId="13" borderId="4" xfId="0" applyNumberFormat="1" applyFont="1" applyFill="1" applyBorder="1"/>
    <xf numFmtId="2" fontId="23" fillId="9" borderId="4" xfId="0" applyNumberFormat="1" applyFont="1" applyFill="1" applyBorder="1"/>
    <xf numFmtId="2" fontId="23" fillId="17" borderId="4" xfId="0" applyNumberFormat="1" applyFont="1" applyFill="1" applyBorder="1"/>
    <xf numFmtId="2" fontId="23" fillId="18" borderId="4" xfId="0" applyNumberFormat="1" applyFont="1" applyFill="1" applyBorder="1"/>
    <xf numFmtId="40" fontId="20" fillId="14" borderId="4" xfId="0" applyNumberFormat="1" applyFont="1" applyFill="1" applyBorder="1"/>
    <xf numFmtId="2" fontId="64" fillId="16" borderId="4" xfId="0" applyNumberFormat="1" applyFont="1" applyFill="1" applyBorder="1"/>
    <xf numFmtId="2" fontId="64" fillId="13" borderId="4" xfId="0" applyNumberFormat="1" applyFont="1" applyFill="1" applyBorder="1"/>
    <xf numFmtId="2" fontId="64" fillId="9" borderId="4" xfId="0" applyNumberFormat="1" applyFont="1" applyFill="1" applyBorder="1"/>
    <xf numFmtId="2" fontId="64" fillId="17" borderId="4" xfId="0" applyNumberFormat="1" applyFont="1" applyFill="1" applyBorder="1"/>
    <xf numFmtId="2" fontId="64" fillId="18" borderId="4" xfId="0" applyNumberFormat="1" applyFont="1" applyFill="1" applyBorder="1"/>
    <xf numFmtId="0" fontId="0" fillId="0" borderId="4" xfId="0" applyBorder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/>
    <xf numFmtId="0" fontId="4" fillId="14" borderId="6" xfId="0" applyFont="1" applyFill="1" applyBorder="1" applyAlignment="1">
      <alignment horizontal="right"/>
    </xf>
    <xf numFmtId="40" fontId="4" fillId="0" borderId="4" xfId="0" applyNumberFormat="1" applyFont="1" applyBorder="1"/>
    <xf numFmtId="0" fontId="23" fillId="0" borderId="6" xfId="0" applyFont="1" applyFill="1" applyBorder="1"/>
    <xf numFmtId="40" fontId="20" fillId="0" borderId="4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20" fillId="0" borderId="4" xfId="0" applyFont="1" applyBorder="1"/>
    <xf numFmtId="0" fontId="0" fillId="0" borderId="4" xfId="0" applyFill="1" applyBorder="1"/>
    <xf numFmtId="2" fontId="1" fillId="16" borderId="4" xfId="0" applyNumberFormat="1" applyFont="1" applyFill="1" applyBorder="1"/>
    <xf numFmtId="0" fontId="4" fillId="0" borderId="6" xfId="0" applyFont="1" applyFill="1" applyBorder="1" applyAlignment="1">
      <alignment horizontal="right"/>
    </xf>
    <xf numFmtId="2" fontId="4" fillId="16" borderId="4" xfId="0" applyNumberFormat="1" applyFont="1" applyFill="1" applyBorder="1"/>
    <xf numFmtId="2" fontId="0" fillId="16" borderId="4" xfId="0" applyNumberFormat="1" applyFill="1" applyBorder="1"/>
    <xf numFmtId="2" fontId="1" fillId="13" borderId="4" xfId="0" applyNumberFormat="1" applyFont="1" applyFill="1" applyBorder="1"/>
    <xf numFmtId="2" fontId="4" fillId="13" borderId="4" xfId="0" applyNumberFormat="1" applyFont="1" applyFill="1" applyBorder="1"/>
    <xf numFmtId="2" fontId="1" fillId="9" borderId="4" xfId="0" applyNumberFormat="1" applyFont="1" applyFill="1" applyBorder="1"/>
    <xf numFmtId="2" fontId="4" fillId="9" borderId="4" xfId="0" applyNumberFormat="1" applyFont="1" applyFill="1" applyBorder="1"/>
    <xf numFmtId="2" fontId="1" fillId="17" borderId="4" xfId="0" applyNumberFormat="1" applyFont="1" applyFill="1" applyBorder="1"/>
    <xf numFmtId="2" fontId="4" fillId="17" borderId="4" xfId="0" applyNumberFormat="1" applyFont="1" applyFill="1" applyBorder="1"/>
    <xf numFmtId="2" fontId="1" fillId="18" borderId="4" xfId="0" applyNumberFormat="1" applyFont="1" applyFill="1" applyBorder="1"/>
    <xf numFmtId="2" fontId="4" fillId="18" borderId="4" xfId="0" applyNumberFormat="1" applyFont="1" applyFill="1" applyBorder="1"/>
    <xf numFmtId="2" fontId="0" fillId="18" borderId="4" xfId="0" applyNumberFormat="1" applyFill="1" applyBorder="1"/>
    <xf numFmtId="0" fontId="2" fillId="16" borderId="4" xfId="0" applyFont="1" applyFill="1" applyBorder="1"/>
    <xf numFmtId="2" fontId="2" fillId="16" borderId="4" xfId="1" applyNumberFormat="1" applyFont="1" applyFill="1" applyBorder="1"/>
    <xf numFmtId="165" fontId="2" fillId="13" borderId="4" xfId="0" applyNumberFormat="1" applyFont="1" applyFill="1" applyBorder="1"/>
    <xf numFmtId="165" fontId="2" fillId="9" borderId="4" xfId="0" applyNumberFormat="1" applyFont="1" applyFill="1" applyBorder="1"/>
    <xf numFmtId="165" fontId="2" fillId="17" borderId="4" xfId="0" applyNumberFormat="1" applyFont="1" applyFill="1" applyBorder="1"/>
    <xf numFmtId="165" fontId="2" fillId="18" borderId="4" xfId="0" applyNumberFormat="1" applyFont="1" applyFill="1" applyBorder="1"/>
    <xf numFmtId="165" fontId="65" fillId="16" borderId="4" xfId="0" applyNumberFormat="1" applyFont="1" applyFill="1" applyBorder="1"/>
    <xf numFmtId="165" fontId="65" fillId="13" borderId="4" xfId="0" applyNumberFormat="1" applyFont="1" applyFill="1" applyBorder="1"/>
    <xf numFmtId="165" fontId="65" fillId="9" borderId="4" xfId="0" applyNumberFormat="1" applyFont="1" applyFill="1" applyBorder="1"/>
    <xf numFmtId="165" fontId="65" fillId="17" borderId="4" xfId="0" applyNumberFormat="1" applyFont="1" applyFill="1" applyBorder="1"/>
    <xf numFmtId="165" fontId="65" fillId="18" borderId="4" xfId="0" applyNumberFormat="1" applyFont="1" applyFill="1" applyBorder="1"/>
    <xf numFmtId="165" fontId="5" fillId="16" borderId="4" xfId="0" applyNumberFormat="1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40" fontId="4" fillId="0" borderId="1" xfId="0" applyNumberFormat="1" applyFont="1" applyFill="1" applyBorder="1"/>
    <xf numFmtId="40" fontId="20" fillId="0" borderId="1" xfId="0" applyNumberFormat="1" applyFont="1" applyFill="1" applyBorder="1"/>
    <xf numFmtId="0" fontId="0" fillId="0" borderId="1" xfId="0" applyFill="1" applyBorder="1"/>
    <xf numFmtId="2" fontId="66" fillId="0" borderId="0" xfId="0" applyNumberFormat="1" applyFont="1" applyFill="1" applyBorder="1"/>
    <xf numFmtId="2" fontId="0" fillId="0" borderId="0" xfId="0" applyNumberFormat="1" applyBorder="1"/>
    <xf numFmtId="2" fontId="0" fillId="13" borderId="4" xfId="0" applyNumberFormat="1" applyFill="1" applyBorder="1"/>
    <xf numFmtId="2" fontId="0" fillId="9" borderId="4" xfId="0" applyNumberFormat="1" applyFill="1" applyBorder="1"/>
    <xf numFmtId="2" fontId="0" fillId="17" borderId="4" xfId="0" applyNumberFormat="1" applyFill="1" applyBorder="1"/>
    <xf numFmtId="2" fontId="0" fillId="0" borderId="0" xfId="0" applyNumberFormat="1" applyFill="1" applyBorder="1"/>
    <xf numFmtId="2" fontId="1" fillId="13" borderId="4" xfId="1" applyNumberFormat="1" applyFont="1" applyFill="1" applyBorder="1"/>
    <xf numFmtId="2" fontId="1" fillId="9" borderId="4" xfId="1" applyNumberFormat="1" applyFont="1" applyFill="1" applyBorder="1"/>
    <xf numFmtId="2" fontId="1" fillId="17" borderId="4" xfId="1" applyNumberFormat="1" applyFont="1" applyFill="1" applyBorder="1"/>
    <xf numFmtId="2" fontId="1" fillId="17" borderId="4" xfId="1" applyNumberFormat="1" applyFont="1" applyFill="1" applyBorder="1" applyAlignment="1">
      <alignment horizontal="right"/>
    </xf>
    <xf numFmtId="2" fontId="4" fillId="18" borderId="4" xfId="0" applyNumberFormat="1" applyFont="1" applyFill="1" applyBorder="1" applyAlignment="1">
      <alignment horizontal="center"/>
    </xf>
    <xf numFmtId="2" fontId="13" fillId="13" borderId="4" xfId="0" applyNumberFormat="1" applyFont="1" applyFill="1" applyBorder="1" applyAlignment="1">
      <alignment horizontal="center"/>
    </xf>
    <xf numFmtId="2" fontId="13" fillId="9" borderId="4" xfId="0" applyNumberFormat="1" applyFont="1" applyFill="1" applyBorder="1" applyAlignment="1">
      <alignment horizontal="center"/>
    </xf>
    <xf numFmtId="2" fontId="0" fillId="17" borderId="4" xfId="0" applyNumberFormat="1" applyFill="1" applyBorder="1" applyAlignment="1">
      <alignment horizontal="right"/>
    </xf>
    <xf numFmtId="2" fontId="0" fillId="18" borderId="4" xfId="0" applyNumberFormat="1" applyFill="1" applyBorder="1" applyAlignment="1">
      <alignment horizontal="right"/>
    </xf>
    <xf numFmtId="2" fontId="20" fillId="19" borderId="4" xfId="0" applyNumberFormat="1" applyFont="1" applyFill="1" applyBorder="1"/>
    <xf numFmtId="44" fontId="25" fillId="19" borderId="4" xfId="2" applyFont="1" applyFill="1" applyBorder="1" applyAlignment="1">
      <alignment horizontal="center"/>
    </xf>
    <xf numFmtId="0" fontId="2" fillId="0" borderId="7" xfId="0" applyFont="1" applyFill="1" applyBorder="1"/>
    <xf numFmtId="0" fontId="0" fillId="0" borderId="7" xfId="0" applyFill="1" applyBorder="1"/>
    <xf numFmtId="0" fontId="47" fillId="16" borderId="7" xfId="0" applyFont="1" applyFill="1" applyBorder="1"/>
    <xf numFmtId="2" fontId="2" fillId="16" borderId="7" xfId="0" applyNumberFormat="1" applyFont="1" applyFill="1" applyBorder="1"/>
    <xf numFmtId="0" fontId="47" fillId="13" borderId="7" xfId="0" applyFont="1" applyFill="1" applyBorder="1"/>
    <xf numFmtId="165" fontId="2" fillId="13" borderId="7" xfId="0" applyNumberFormat="1" applyFont="1" applyFill="1" applyBorder="1"/>
    <xf numFmtId="0" fontId="2" fillId="9" borderId="7" xfId="0" applyFont="1" applyFill="1" applyBorder="1"/>
    <xf numFmtId="165" fontId="2" fillId="9" borderId="7" xfId="0" applyNumberFormat="1" applyFont="1" applyFill="1" applyBorder="1"/>
    <xf numFmtId="0" fontId="2" fillId="17" borderId="7" xfId="0" applyFont="1" applyFill="1" applyBorder="1"/>
    <xf numFmtId="165" fontId="2" fillId="17" borderId="7" xfId="0" applyNumberFormat="1" applyFont="1" applyFill="1" applyBorder="1"/>
    <xf numFmtId="0" fontId="2" fillId="18" borderId="7" xfId="0" applyFont="1" applyFill="1" applyBorder="1"/>
    <xf numFmtId="165" fontId="2" fillId="18" borderId="7" xfId="0" applyNumberFormat="1" applyFont="1" applyFill="1" applyBorder="1"/>
    <xf numFmtId="44" fontId="20" fillId="2" borderId="8" xfId="2" applyFont="1" applyFill="1" applyBorder="1"/>
    <xf numFmtId="0" fontId="0" fillId="0" borderId="9" xfId="0" applyFill="1" applyBorder="1"/>
    <xf numFmtId="2" fontId="13" fillId="18" borderId="4" xfId="0" applyNumberFormat="1" applyFont="1" applyFill="1" applyBorder="1"/>
    <xf numFmtId="2" fontId="13" fillId="16" borderId="4" xfId="0" applyNumberFormat="1" applyFont="1" applyFill="1" applyBorder="1"/>
    <xf numFmtId="2" fontId="13" fillId="13" borderId="4" xfId="0" applyNumberFormat="1" applyFont="1" applyFill="1" applyBorder="1"/>
    <xf numFmtId="2" fontId="13" fillId="9" borderId="4" xfId="0" applyNumberFormat="1" applyFont="1" applyFill="1" applyBorder="1"/>
    <xf numFmtId="2" fontId="13" fillId="17" borderId="4" xfId="0" applyNumberFormat="1" applyFont="1" applyFill="1" applyBorder="1"/>
    <xf numFmtId="0" fontId="27" fillId="0" borderId="0" xfId="0" applyFont="1" applyBorder="1"/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44" fontId="2" fillId="17" borderId="10" xfId="2" applyFont="1" applyFill="1" applyBorder="1" applyAlignment="1">
      <alignment horizontal="center"/>
    </xf>
    <xf numFmtId="0" fontId="2" fillId="0" borderId="11" xfId="0" applyFont="1" applyBorder="1"/>
    <xf numFmtId="44" fontId="47" fillId="0" borderId="0" xfId="2" applyFont="1" applyBorder="1"/>
    <xf numFmtId="0" fontId="47" fillId="0" borderId="12" xfId="0" applyFont="1" applyBorder="1"/>
    <xf numFmtId="0" fontId="47" fillId="0" borderId="11" xfId="0" applyFont="1" applyBorder="1"/>
    <xf numFmtId="9" fontId="47" fillId="0" borderId="12" xfId="5" applyFont="1" applyBorder="1"/>
    <xf numFmtId="9" fontId="47" fillId="0" borderId="13" xfId="5" applyFont="1" applyBorder="1"/>
    <xf numFmtId="44" fontId="2" fillId="17" borderId="11" xfId="2" applyFont="1" applyFill="1" applyBorder="1"/>
    <xf numFmtId="166" fontId="48" fillId="0" borderId="0" xfId="1" applyNumberFormat="1" applyFont="1" applyBorder="1" applyAlignment="1">
      <alignment horizontal="center"/>
    </xf>
    <xf numFmtId="166" fontId="49" fillId="0" borderId="0" xfId="1" applyNumberFormat="1" applyFont="1" applyBorder="1" applyAlignment="1">
      <alignment horizontal="center"/>
    </xf>
    <xf numFmtId="43" fontId="47" fillId="0" borderId="11" xfId="1" applyFont="1" applyBorder="1"/>
    <xf numFmtId="44" fontId="2" fillId="0" borderId="11" xfId="2" applyFont="1" applyBorder="1"/>
    <xf numFmtId="44" fontId="2" fillId="0" borderId="14" xfId="2" applyFont="1" applyBorder="1"/>
    <xf numFmtId="44" fontId="50" fillId="0" borderId="0" xfId="2" applyFont="1" applyBorder="1" applyAlignment="1">
      <alignment horizontal="center"/>
    </xf>
    <xf numFmtId="44" fontId="51" fillId="0" borderId="0" xfId="2" applyFont="1" applyBorder="1" applyAlignment="1">
      <alignment horizontal="center"/>
    </xf>
    <xf numFmtId="9" fontId="2" fillId="0" borderId="12" xfId="5" applyFont="1" applyBorder="1"/>
    <xf numFmtId="9" fontId="2" fillId="0" borderId="13" xfId="5" applyFont="1" applyBorder="1"/>
    <xf numFmtId="0" fontId="2" fillId="0" borderId="12" xfId="0" applyFont="1" applyBorder="1"/>
    <xf numFmtId="0" fontId="33" fillId="0" borderId="0" xfId="0" applyFont="1" applyBorder="1"/>
    <xf numFmtId="49" fontId="15" fillId="20" borderId="15" xfId="0" applyNumberFormat="1" applyFont="1" applyFill="1" applyBorder="1" applyAlignment="1">
      <alignment horizontal="center"/>
    </xf>
    <xf numFmtId="49" fontId="15" fillId="20" borderId="16" xfId="0" applyNumberFormat="1" applyFont="1" applyFill="1" applyBorder="1" applyAlignment="1">
      <alignment horizontal="center"/>
    </xf>
    <xf numFmtId="44" fontId="2" fillId="17" borderId="17" xfId="2" applyFont="1" applyFill="1" applyBorder="1" applyAlignment="1">
      <alignment horizontal="center"/>
    </xf>
    <xf numFmtId="44" fontId="2" fillId="17" borderId="10" xfId="2" applyFont="1" applyFill="1" applyBorder="1" applyAlignment="1">
      <alignment horizontal="center" wrapText="1"/>
    </xf>
    <xf numFmtId="44" fontId="2" fillId="17" borderId="18" xfId="2" applyFont="1" applyFill="1" applyBorder="1" applyAlignment="1">
      <alignment horizontal="center"/>
    </xf>
    <xf numFmtId="44" fontId="5" fillId="17" borderId="0" xfId="2" applyFont="1" applyFill="1" applyBorder="1" applyAlignment="1">
      <alignment horizontal="center"/>
    </xf>
    <xf numFmtId="9" fontId="47" fillId="17" borderId="12" xfId="5" applyFont="1" applyFill="1" applyBorder="1"/>
    <xf numFmtId="9" fontId="2" fillId="17" borderId="12" xfId="5" applyFont="1" applyFill="1" applyBorder="1"/>
    <xf numFmtId="0" fontId="0" fillId="17" borderId="0" xfId="0" applyFill="1"/>
    <xf numFmtId="0" fontId="0" fillId="0" borderId="11" xfId="0" applyBorder="1"/>
    <xf numFmtId="0" fontId="33" fillId="17" borderId="0" xfId="0" applyFont="1" applyFill="1" applyBorder="1"/>
    <xf numFmtId="166" fontId="28" fillId="17" borderId="0" xfId="1" applyNumberFormat="1" applyFont="1" applyFill="1" applyBorder="1" applyAlignment="1">
      <alignment horizontal="center"/>
    </xf>
    <xf numFmtId="0" fontId="0" fillId="17" borderId="12" xfId="0" applyFill="1" applyBorder="1"/>
    <xf numFmtId="38" fontId="27" fillId="0" borderId="0" xfId="0" applyNumberFormat="1" applyFont="1" applyBorder="1" applyAlignment="1">
      <alignment horizontal="center"/>
    </xf>
    <xf numFmtId="0" fontId="0" fillId="0" borderId="12" xfId="0" applyBorder="1"/>
    <xf numFmtId="0" fontId="2" fillId="17" borderId="19" xfId="0" applyFont="1" applyFill="1" applyBorder="1"/>
    <xf numFmtId="0" fontId="2" fillId="0" borderId="0" xfId="0" applyFont="1" applyBorder="1"/>
    <xf numFmtId="0" fontId="2" fillId="17" borderId="0" xfId="0" applyFont="1" applyFill="1" applyBorder="1"/>
    <xf numFmtId="0" fontId="2" fillId="17" borderId="12" xfId="0" applyFont="1" applyFill="1" applyBorder="1"/>
    <xf numFmtId="0" fontId="14" fillId="20" borderId="20" xfId="0" applyFont="1" applyFill="1" applyBorder="1" applyAlignment="1">
      <alignment horizontal="center"/>
    </xf>
    <xf numFmtId="0" fontId="16" fillId="20" borderId="11" xfId="0" applyFont="1" applyFill="1" applyBorder="1" applyAlignment="1">
      <alignment horizontal="center"/>
    </xf>
    <xf numFmtId="49" fontId="15" fillId="20" borderId="11" xfId="0" applyNumberFormat="1" applyFont="1" applyFill="1" applyBorder="1" applyAlignment="1">
      <alignment horizontal="center"/>
    </xf>
    <xf numFmtId="0" fontId="2" fillId="17" borderId="18" xfId="0" applyFont="1" applyFill="1" applyBorder="1" applyAlignment="1">
      <alignment horizontal="center"/>
    </xf>
    <xf numFmtId="164" fontId="23" fillId="21" borderId="4" xfId="0" applyNumberFormat="1" applyFont="1" applyFill="1" applyBorder="1" applyAlignment="1">
      <alignment horizontal="left"/>
    </xf>
    <xf numFmtId="0" fontId="41" fillId="21" borderId="4" xfId="0" applyFont="1" applyFill="1" applyBorder="1" applyAlignment="1">
      <alignment horizontal="center"/>
    </xf>
    <xf numFmtId="0" fontId="22" fillId="21" borderId="0" xfId="0" applyFont="1" applyFill="1" applyBorder="1"/>
    <xf numFmtId="1" fontId="47" fillId="9" borderId="3" xfId="0" applyNumberFormat="1" applyFont="1" applyFill="1" applyBorder="1" applyAlignment="1">
      <alignment horizontal="center"/>
    </xf>
    <xf numFmtId="0" fontId="1" fillId="0" borderId="3" xfId="0" applyFont="1" applyBorder="1"/>
    <xf numFmtId="0" fontId="52" fillId="0" borderId="3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47" fillId="21" borderId="3" xfId="0" applyFont="1" applyFill="1" applyBorder="1" applyAlignment="1">
      <alignment horizontal="center"/>
    </xf>
    <xf numFmtId="1" fontId="47" fillId="15" borderId="3" xfId="0" applyNumberFormat="1" applyFont="1" applyFill="1" applyBorder="1" applyAlignment="1">
      <alignment horizontal="center"/>
    </xf>
    <xf numFmtId="164" fontId="1" fillId="15" borderId="4" xfId="0" applyNumberFormat="1" applyFont="1" applyFill="1" applyBorder="1" applyAlignment="1">
      <alignment horizontal="left"/>
    </xf>
    <xf numFmtId="164" fontId="1" fillId="15" borderId="5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" fontId="47" fillId="4" borderId="3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left"/>
    </xf>
    <xf numFmtId="1" fontId="47" fillId="5" borderId="3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left"/>
    </xf>
    <xf numFmtId="1" fontId="47" fillId="6" borderId="3" xfId="0" applyNumberFormat="1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left"/>
    </xf>
    <xf numFmtId="1" fontId="47" fillId="7" borderId="3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left"/>
    </xf>
    <xf numFmtId="1" fontId="47" fillId="8" borderId="3" xfId="0" applyNumberFormat="1" applyFont="1" applyFill="1" applyBorder="1" applyAlignment="1">
      <alignment horizontal="center"/>
    </xf>
    <xf numFmtId="164" fontId="1" fillId="8" borderId="4" xfId="0" applyNumberFormat="1" applyFont="1" applyFill="1" applyBorder="1" applyAlignment="1">
      <alignment horizontal="left"/>
    </xf>
    <xf numFmtId="164" fontId="1" fillId="9" borderId="4" xfId="0" applyNumberFormat="1" applyFont="1" applyFill="1" applyBorder="1" applyAlignment="1">
      <alignment horizontal="left"/>
    </xf>
    <xf numFmtId="1" fontId="47" fillId="10" borderId="3" xfId="0" applyNumberFormat="1" applyFont="1" applyFill="1" applyBorder="1" applyAlignment="1">
      <alignment horizontal="center"/>
    </xf>
    <xf numFmtId="164" fontId="1" fillId="10" borderId="4" xfId="0" applyNumberFormat="1" applyFont="1" applyFill="1" applyBorder="1" applyAlignment="1">
      <alignment horizontal="left"/>
    </xf>
    <xf numFmtId="1" fontId="47" fillId="11" borderId="3" xfId="0" applyNumberFormat="1" applyFont="1" applyFill="1" applyBorder="1" applyAlignment="1">
      <alignment horizontal="center"/>
    </xf>
    <xf numFmtId="164" fontId="1" fillId="11" borderId="4" xfId="0" applyNumberFormat="1" applyFont="1" applyFill="1" applyBorder="1" applyAlignment="1">
      <alignment horizontal="left"/>
    </xf>
    <xf numFmtId="1" fontId="47" fillId="12" borderId="3" xfId="0" applyNumberFormat="1" applyFont="1" applyFill="1" applyBorder="1" applyAlignment="1">
      <alignment horizontal="center"/>
    </xf>
    <xf numFmtId="164" fontId="1" fillId="12" borderId="4" xfId="0" applyNumberFormat="1" applyFont="1" applyFill="1" applyBorder="1" applyAlignment="1">
      <alignment horizontal="left"/>
    </xf>
    <xf numFmtId="1" fontId="47" fillId="13" borderId="3" xfId="0" applyNumberFormat="1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left"/>
    </xf>
    <xf numFmtId="14" fontId="1" fillId="0" borderId="3" xfId="0" applyNumberFormat="1" applyFont="1" applyFill="1" applyBorder="1"/>
    <xf numFmtId="164" fontId="1" fillId="0" borderId="3" xfId="0" applyNumberFormat="1" applyFont="1" applyBorder="1" applyAlignment="1">
      <alignment horizontal="left"/>
    </xf>
    <xf numFmtId="0" fontId="1" fillId="0" borderId="9" xfId="0" applyFont="1" applyFill="1" applyBorder="1"/>
    <xf numFmtId="0" fontId="1" fillId="0" borderId="0" xfId="0" applyFont="1" applyFill="1"/>
    <xf numFmtId="0" fontId="1" fillId="0" borderId="0" xfId="0" applyFont="1"/>
    <xf numFmtId="0" fontId="20" fillId="0" borderId="21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47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2" fontId="2" fillId="18" borderId="4" xfId="1" applyNumberFormat="1" applyFont="1" applyFill="1" applyBorder="1"/>
    <xf numFmtId="2" fontId="2" fillId="17" borderId="4" xfId="1" applyNumberFormat="1" applyFont="1" applyFill="1" applyBorder="1"/>
    <xf numFmtId="2" fontId="2" fillId="9" borderId="4" xfId="1" applyNumberFormat="1" applyFont="1" applyFill="1" applyBorder="1"/>
    <xf numFmtId="2" fontId="2" fillId="13" borderId="4" xfId="1" applyNumberFormat="1" applyFont="1" applyFill="1" applyBorder="1"/>
    <xf numFmtId="44" fontId="29" fillId="0" borderId="0" xfId="0" applyNumberFormat="1" applyFont="1" applyAlignment="1">
      <alignment horizontal="center" wrapText="1"/>
    </xf>
    <xf numFmtId="44" fontId="28" fillId="0" borderId="0" xfId="0" applyNumberFormat="1" applyFont="1" applyAlignment="1">
      <alignment horizontal="center"/>
    </xf>
    <xf numFmtId="44" fontId="30" fillId="0" borderId="0" xfId="0" applyNumberFormat="1" applyFont="1" applyAlignment="1">
      <alignment horizontal="center"/>
    </xf>
    <xf numFmtId="44" fontId="54" fillId="0" borderId="0" xfId="0" applyNumberFormat="1" applyFont="1" applyAlignment="1">
      <alignment horizontal="center"/>
    </xf>
    <xf numFmtId="44" fontId="32" fillId="0" borderId="0" xfId="0" applyNumberFormat="1" applyFont="1" applyAlignment="1">
      <alignment horizontal="center"/>
    </xf>
    <xf numFmtId="44" fontId="65" fillId="19" borderId="15" xfId="2" applyFont="1" applyFill="1" applyBorder="1" applyAlignment="1">
      <alignment horizontal="center"/>
    </xf>
    <xf numFmtId="43" fontId="47" fillId="0" borderId="14" xfId="1" applyFont="1" applyBorder="1"/>
    <xf numFmtId="0" fontId="47" fillId="0" borderId="23" xfId="0" applyFont="1" applyBorder="1"/>
    <xf numFmtId="44" fontId="28" fillId="17" borderId="0" xfId="2" applyFont="1" applyFill="1" applyBorder="1" applyAlignment="1">
      <alignment horizontal="center"/>
    </xf>
    <xf numFmtId="44" fontId="33" fillId="0" borderId="0" xfId="0" applyNumberFormat="1" applyFont="1" applyAlignment="1">
      <alignment horizontal="center"/>
    </xf>
    <xf numFmtId="44" fontId="28" fillId="0" borderId="0" xfId="2" applyFont="1"/>
    <xf numFmtId="44" fontId="29" fillId="0" borderId="0" xfId="2" applyFont="1"/>
    <xf numFmtId="44" fontId="30" fillId="0" borderId="0" xfId="2" applyFont="1"/>
    <xf numFmtId="44" fontId="54" fillId="0" borderId="0" xfId="2" applyFont="1"/>
    <xf numFmtId="44" fontId="32" fillId="0" borderId="0" xfId="2" applyFont="1"/>
    <xf numFmtId="44" fontId="33" fillId="0" borderId="0" xfId="0" applyNumberFormat="1" applyFont="1" applyFill="1" applyBorder="1"/>
    <xf numFmtId="44" fontId="28" fillId="0" borderId="15" xfId="0" applyNumberFormat="1" applyFont="1" applyBorder="1" applyAlignment="1">
      <alignment horizontal="center"/>
    </xf>
    <xf numFmtId="44" fontId="29" fillId="0" borderId="15" xfId="0" applyNumberFormat="1" applyFont="1" applyBorder="1" applyAlignment="1">
      <alignment horizontal="center" wrapText="1"/>
    </xf>
    <xf numFmtId="44" fontId="30" fillId="0" borderId="15" xfId="0" applyNumberFormat="1" applyFont="1" applyBorder="1" applyAlignment="1">
      <alignment horizontal="center"/>
    </xf>
    <xf numFmtId="44" fontId="54" fillId="0" borderId="15" xfId="0" applyNumberFormat="1" applyFont="1" applyBorder="1" applyAlignment="1">
      <alignment horizontal="center"/>
    </xf>
    <xf numFmtId="44" fontId="32" fillId="0" borderId="15" xfId="0" applyNumberFormat="1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44" fontId="28" fillId="0" borderId="0" xfId="0" applyNumberFormat="1" applyFont="1" applyFill="1" applyAlignment="1">
      <alignment horizontal="center"/>
    </xf>
    <xf numFmtId="166" fontId="27" fillId="0" borderId="0" xfId="1" applyNumberFormat="1" applyFont="1" applyFill="1"/>
    <xf numFmtId="166" fontId="27" fillId="0" borderId="2" xfId="1" applyNumberFormat="1" applyFont="1" applyFill="1" applyBorder="1"/>
    <xf numFmtId="44" fontId="47" fillId="19" borderId="0" xfId="2" applyFont="1" applyFill="1" applyBorder="1"/>
    <xf numFmtId="166" fontId="47" fillId="19" borderId="0" xfId="1" applyNumberFormat="1" applyFont="1" applyFill="1" applyBorder="1" applyAlignment="1">
      <alignment horizontal="center"/>
    </xf>
    <xf numFmtId="166" fontId="47" fillId="19" borderId="2" xfId="1" applyNumberFormat="1" applyFont="1" applyFill="1" applyBorder="1" applyAlignment="1">
      <alignment horizontal="center"/>
    </xf>
    <xf numFmtId="44" fontId="2" fillId="19" borderId="0" xfId="2" applyFont="1" applyFill="1" applyBorder="1" applyAlignment="1">
      <alignment horizontal="center"/>
    </xf>
    <xf numFmtId="44" fontId="2" fillId="19" borderId="2" xfId="2" applyFont="1" applyFill="1" applyBorder="1" applyAlignment="1">
      <alignment horizontal="center"/>
    </xf>
    <xf numFmtId="44" fontId="2" fillId="17" borderId="0" xfId="2" applyFont="1" applyFill="1" applyBorder="1"/>
    <xf numFmtId="9" fontId="47" fillId="17" borderId="0" xfId="5" applyFont="1" applyFill="1" applyBorder="1"/>
    <xf numFmtId="44" fontId="2" fillId="19" borderId="11" xfId="2" applyFont="1" applyFill="1" applyBorder="1" applyAlignment="1">
      <alignment horizontal="center"/>
    </xf>
    <xf numFmtId="44" fontId="70" fillId="19" borderId="24" xfId="2" applyFont="1" applyFill="1" applyBorder="1" applyAlignment="1">
      <alignment horizontal="center"/>
    </xf>
    <xf numFmtId="44" fontId="2" fillId="19" borderId="25" xfId="2" applyFont="1" applyFill="1" applyBorder="1" applyAlignment="1">
      <alignment horizontal="center"/>
    </xf>
    <xf numFmtId="44" fontId="2" fillId="19" borderId="11" xfId="2" applyFont="1" applyFill="1" applyBorder="1" applyAlignment="1">
      <alignment horizontal="center" wrapText="1"/>
    </xf>
    <xf numFmtId="44" fontId="2" fillId="19" borderId="12" xfId="2" applyFont="1" applyFill="1" applyBorder="1" applyAlignment="1">
      <alignment horizontal="center"/>
    </xf>
    <xf numFmtId="44" fontId="2" fillId="19" borderId="23" xfId="2" applyFont="1" applyFill="1" applyBorder="1" applyAlignment="1">
      <alignment horizontal="center"/>
    </xf>
    <xf numFmtId="44" fontId="2" fillId="19" borderId="16" xfId="2" applyFont="1" applyFill="1" applyBorder="1" applyAlignment="1">
      <alignment horizontal="center"/>
    </xf>
    <xf numFmtId="0" fontId="0" fillId="19" borderId="15" xfId="0" applyFill="1" applyBorder="1"/>
    <xf numFmtId="0" fontId="33" fillId="19" borderId="23" xfId="0" applyFont="1" applyFill="1" applyBorder="1"/>
    <xf numFmtId="0" fontId="33" fillId="19" borderId="15" xfId="0" applyFont="1" applyFill="1" applyBorder="1"/>
    <xf numFmtId="44" fontId="33" fillId="19" borderId="15" xfId="2" applyFont="1" applyFill="1" applyBorder="1" applyAlignment="1">
      <alignment horizontal="center"/>
    </xf>
    <xf numFmtId="0" fontId="0" fillId="19" borderId="16" xfId="0" applyFill="1" applyBorder="1"/>
    <xf numFmtId="0" fontId="33" fillId="0" borderId="11" xfId="0" applyFont="1" applyBorder="1" applyAlignment="1">
      <alignment horizontal="left"/>
    </xf>
    <xf numFmtId="0" fontId="33" fillId="0" borderId="20" xfId="0" applyFont="1" applyBorder="1" applyAlignment="1">
      <alignment horizontal="left"/>
    </xf>
    <xf numFmtId="0" fontId="2" fillId="19" borderId="23" xfId="0" applyFont="1" applyFill="1" applyBorder="1" applyAlignment="1">
      <alignment horizontal="right"/>
    </xf>
    <xf numFmtId="0" fontId="2" fillId="19" borderId="20" xfId="0" applyFont="1" applyFill="1" applyBorder="1" applyAlignment="1">
      <alignment horizontal="right"/>
    </xf>
    <xf numFmtId="0" fontId="2" fillId="19" borderId="25" xfId="0" applyFont="1" applyFill="1" applyBorder="1" applyAlignment="1">
      <alignment horizontal="left"/>
    </xf>
    <xf numFmtId="0" fontId="2" fillId="19" borderId="15" xfId="0" applyFont="1" applyFill="1" applyBorder="1" applyAlignment="1">
      <alignment horizontal="left"/>
    </xf>
    <xf numFmtId="0" fontId="0" fillId="0" borderId="36" xfId="0" applyBorder="1"/>
    <xf numFmtId="0" fontId="0" fillId="0" borderId="37" xfId="0" applyBorder="1"/>
    <xf numFmtId="168" fontId="0" fillId="0" borderId="0" xfId="0" applyNumberFormat="1"/>
    <xf numFmtId="0" fontId="33" fillId="0" borderId="40" xfId="0" applyFont="1" applyBorder="1"/>
    <xf numFmtId="0" fontId="2" fillId="0" borderId="41" xfId="0" applyFont="1" applyBorder="1"/>
    <xf numFmtId="169" fontId="23" fillId="0" borderId="43" xfId="2" applyNumberFormat="1" applyFont="1" applyBorder="1"/>
    <xf numFmtId="169" fontId="23" fillId="0" borderId="4" xfId="0" applyNumberFormat="1" applyFont="1" applyBorder="1"/>
    <xf numFmtId="169" fontId="23" fillId="0" borderId="44" xfId="0" applyNumberFormat="1" applyFont="1" applyBorder="1"/>
    <xf numFmtId="169" fontId="23" fillId="0" borderId="4" xfId="2" applyNumberFormat="1" applyFont="1" applyBorder="1"/>
    <xf numFmtId="169" fontId="23" fillId="0" borderId="44" xfId="2" applyNumberFormat="1" applyFont="1" applyBorder="1"/>
    <xf numFmtId="0" fontId="2" fillId="7" borderId="41" xfId="0" applyFont="1" applyFill="1" applyBorder="1"/>
    <xf numFmtId="0" fontId="2" fillId="14" borderId="40" xfId="0" applyFont="1" applyFill="1" applyBorder="1"/>
    <xf numFmtId="0" fontId="2" fillId="14" borderId="41" xfId="0" applyFont="1" applyFill="1" applyBorder="1"/>
    <xf numFmtId="0" fontId="2" fillId="0" borderId="40" xfId="0" applyFont="1" applyBorder="1"/>
    <xf numFmtId="0" fontId="2" fillId="4" borderId="40" xfId="0" applyFont="1" applyFill="1" applyBorder="1"/>
    <xf numFmtId="0" fontId="2" fillId="4" borderId="41" xfId="0" applyFont="1" applyFill="1" applyBorder="1"/>
    <xf numFmtId="0" fontId="33" fillId="24" borderId="40" xfId="0" applyFont="1" applyFill="1" applyBorder="1" applyAlignment="1"/>
    <xf numFmtId="0" fontId="23" fillId="24" borderId="41" xfId="0" applyFont="1" applyFill="1" applyBorder="1" applyAlignment="1">
      <alignment horizontal="center" wrapText="1"/>
    </xf>
    <xf numFmtId="0" fontId="33" fillId="0" borderId="45" xfId="0" applyFont="1" applyBorder="1"/>
    <xf numFmtId="0" fontId="23" fillId="0" borderId="46" xfId="0" applyFont="1" applyBorder="1"/>
    <xf numFmtId="0" fontId="0" fillId="4" borderId="31" xfId="0" applyFill="1" applyBorder="1"/>
    <xf numFmtId="0" fontId="0" fillId="4" borderId="32" xfId="0" applyFill="1" applyBorder="1"/>
    <xf numFmtId="0" fontId="0" fillId="4" borderId="33" xfId="0" applyFill="1" applyBorder="1"/>
    <xf numFmtId="167" fontId="20" fillId="0" borderId="38" xfId="0" applyNumberFormat="1" applyFont="1" applyBorder="1" applyAlignment="1">
      <alignment horizontal="center"/>
    </xf>
    <xf numFmtId="168" fontId="20" fillId="0" borderId="39" xfId="0" applyNumberFormat="1" applyFont="1" applyBorder="1" applyAlignment="1">
      <alignment horizontal="center"/>
    </xf>
    <xf numFmtId="0" fontId="20" fillId="0" borderId="40" xfId="0" applyFont="1" applyBorder="1"/>
    <xf numFmtId="0" fontId="20" fillId="0" borderId="41" xfId="0" applyFont="1" applyBorder="1"/>
    <xf numFmtId="166" fontId="20" fillId="23" borderId="30" xfId="1" applyNumberFormat="1" applyFont="1" applyFill="1" applyBorder="1"/>
    <xf numFmtId="166" fontId="23" fillId="0" borderId="5" xfId="1" applyNumberFormat="1" applyFont="1" applyBorder="1"/>
    <xf numFmtId="166" fontId="23" fillId="0" borderId="42" xfId="1" applyNumberFormat="1" applyFont="1" applyBorder="1"/>
    <xf numFmtId="0" fontId="2" fillId="0" borderId="50" xfId="0" applyFont="1" applyBorder="1"/>
    <xf numFmtId="169" fontId="23" fillId="0" borderId="51" xfId="2" applyNumberFormat="1" applyFont="1" applyBorder="1"/>
    <xf numFmtId="166" fontId="23" fillId="0" borderId="51" xfId="1" applyNumberFormat="1" applyFont="1" applyBorder="1"/>
    <xf numFmtId="166" fontId="23" fillId="0" borderId="43" xfId="1" applyNumberFormat="1" applyFont="1" applyBorder="1"/>
    <xf numFmtId="166" fontId="23" fillId="0" borderId="44" xfId="1" applyNumberFormat="1" applyFont="1" applyBorder="1"/>
    <xf numFmtId="0" fontId="33" fillId="7" borderId="40" xfId="0" applyFont="1" applyFill="1" applyBorder="1"/>
    <xf numFmtId="0" fontId="20" fillId="0" borderId="52" xfId="0" applyFont="1" applyBorder="1"/>
    <xf numFmtId="166" fontId="23" fillId="0" borderId="4" xfId="1" applyNumberFormat="1" applyFont="1" applyBorder="1"/>
    <xf numFmtId="166" fontId="20" fillId="14" borderId="43" xfId="1" applyNumberFormat="1" applyFont="1" applyFill="1" applyBorder="1"/>
    <xf numFmtId="166" fontId="20" fillId="14" borderId="4" xfId="1" applyNumberFormat="1" applyFont="1" applyFill="1" applyBorder="1"/>
    <xf numFmtId="166" fontId="20" fillId="14" borderId="44" xfId="1" applyNumberFormat="1" applyFont="1" applyFill="1" applyBorder="1"/>
    <xf numFmtId="166" fontId="20" fillId="0" borderId="43" xfId="1" applyNumberFormat="1" applyFont="1" applyBorder="1"/>
    <xf numFmtId="166" fontId="20" fillId="0" borderId="4" xfId="1" applyNumberFormat="1" applyFont="1" applyBorder="1"/>
    <xf numFmtId="166" fontId="20" fillId="0" borderId="44" xfId="1" applyNumberFormat="1" applyFont="1" applyBorder="1"/>
    <xf numFmtId="166" fontId="20" fillId="4" borderId="43" xfId="1" applyNumberFormat="1" applyFont="1" applyFill="1" applyBorder="1"/>
    <xf numFmtId="166" fontId="20" fillId="4" borderId="4" xfId="1" applyNumberFormat="1" applyFont="1" applyFill="1" applyBorder="1"/>
    <xf numFmtId="166" fontId="20" fillId="4" borderId="44" xfId="1" applyNumberFormat="1" applyFont="1" applyFill="1" applyBorder="1"/>
    <xf numFmtId="166" fontId="1" fillId="24" borderId="43" xfId="1" applyNumberFormat="1" applyFont="1" applyFill="1" applyBorder="1" applyProtection="1">
      <protection locked="0"/>
    </xf>
    <xf numFmtId="166" fontId="1" fillId="24" borderId="4" xfId="1" applyNumberFormat="1" applyFont="1" applyFill="1" applyBorder="1" applyProtection="1">
      <protection locked="0"/>
    </xf>
    <xf numFmtId="166" fontId="1" fillId="24" borderId="44" xfId="1" applyNumberFormat="1" applyFont="1" applyFill="1" applyBorder="1" applyProtection="1">
      <protection locked="0"/>
    </xf>
    <xf numFmtId="166" fontId="0" fillId="0" borderId="47" xfId="1" applyNumberFormat="1" applyFont="1" applyBorder="1"/>
    <xf numFmtId="166" fontId="0" fillId="0" borderId="48" xfId="1" applyNumberFormat="1" applyFont="1" applyBorder="1"/>
    <xf numFmtId="166" fontId="0" fillId="0" borderId="49" xfId="1" applyNumberFormat="1" applyFont="1" applyBorder="1"/>
    <xf numFmtId="0" fontId="47" fillId="0" borderId="54" xfId="0" applyFont="1" applyBorder="1"/>
    <xf numFmtId="0" fontId="47" fillId="0" borderId="53" xfId="0" applyFont="1" applyBorder="1"/>
    <xf numFmtId="0" fontId="27" fillId="0" borderId="3" xfId="0" applyFont="1" applyBorder="1" applyAlignment="1">
      <alignment horizontal="left"/>
    </xf>
    <xf numFmtId="0" fontId="27" fillId="0" borderId="3" xfId="0" applyFont="1" applyBorder="1"/>
    <xf numFmtId="43" fontId="33" fillId="0" borderId="0" xfId="1" applyFont="1"/>
    <xf numFmtId="43" fontId="33" fillId="0" borderId="2" xfId="1" applyFont="1" applyBorder="1"/>
    <xf numFmtId="43" fontId="39" fillId="0" borderId="0" xfId="1" applyFont="1"/>
    <xf numFmtId="44" fontId="33" fillId="0" borderId="0" xfId="2" applyFont="1"/>
    <xf numFmtId="166" fontId="20" fillId="7" borderId="30" xfId="1" applyNumberFormat="1" applyFont="1" applyFill="1" applyBorder="1"/>
    <xf numFmtId="166" fontId="20" fillId="7" borderId="5" xfId="1" applyNumberFormat="1" applyFont="1" applyFill="1" applyBorder="1"/>
    <xf numFmtId="166" fontId="20" fillId="7" borderId="42" xfId="1" applyNumberFormat="1" applyFont="1" applyFill="1" applyBorder="1"/>
    <xf numFmtId="166" fontId="23" fillId="0" borderId="55" xfId="1" applyNumberFormat="1" applyFont="1" applyBorder="1"/>
    <xf numFmtId="166" fontId="23" fillId="0" borderId="56" xfId="1" applyNumberFormat="1" applyFont="1" applyBorder="1"/>
    <xf numFmtId="166" fontId="23" fillId="0" borderId="57" xfId="1" applyNumberFormat="1" applyFont="1" applyBorder="1"/>
    <xf numFmtId="166" fontId="23" fillId="0" borderId="58" xfId="1" applyNumberFormat="1" applyFont="1" applyBorder="1"/>
    <xf numFmtId="0" fontId="75" fillId="22" borderId="10" xfId="3" applyFont="1" applyFill="1" applyBorder="1" applyAlignment="1" applyProtection="1">
      <alignment horizontal="center"/>
    </xf>
    <xf numFmtId="0" fontId="75" fillId="22" borderId="17" xfId="3" applyFont="1" applyFill="1" applyBorder="1" applyAlignment="1" applyProtection="1">
      <alignment horizontal="center"/>
    </xf>
    <xf numFmtId="0" fontId="74" fillId="22" borderId="10" xfId="3" applyFont="1" applyFill="1" applyBorder="1" applyAlignment="1" applyProtection="1">
      <alignment horizontal="center"/>
    </xf>
    <xf numFmtId="0" fontId="74" fillId="22" borderId="17" xfId="3" applyFont="1" applyFill="1" applyBorder="1" applyAlignment="1" applyProtection="1">
      <alignment horizontal="center"/>
    </xf>
    <xf numFmtId="0" fontId="60" fillId="0" borderId="0" xfId="3" applyFont="1" applyAlignment="1" applyProtection="1">
      <alignment horizontal="left"/>
    </xf>
    <xf numFmtId="0" fontId="14" fillId="20" borderId="24" xfId="0" applyFont="1" applyFill="1" applyBorder="1" applyAlignment="1">
      <alignment horizontal="center"/>
    </xf>
    <xf numFmtId="0" fontId="14" fillId="20" borderId="25" xfId="0" applyFont="1" applyFill="1" applyBorder="1" applyAlignment="1">
      <alignment horizontal="center"/>
    </xf>
    <xf numFmtId="0" fontId="16" fillId="20" borderId="0" xfId="0" applyFont="1" applyFill="1" applyBorder="1" applyAlignment="1">
      <alignment horizontal="center"/>
    </xf>
    <xf numFmtId="0" fontId="16" fillId="20" borderId="12" xfId="0" applyFont="1" applyFill="1" applyBorder="1" applyAlignment="1">
      <alignment horizontal="center"/>
    </xf>
    <xf numFmtId="49" fontId="15" fillId="20" borderId="0" xfId="0" applyNumberFormat="1" applyFont="1" applyFill="1" applyBorder="1" applyAlignment="1">
      <alignment horizontal="center"/>
    </xf>
    <xf numFmtId="49" fontId="15" fillId="20" borderId="12" xfId="0" applyNumberFormat="1" applyFont="1" applyFill="1" applyBorder="1" applyAlignment="1">
      <alignment horizontal="center"/>
    </xf>
    <xf numFmtId="0" fontId="71" fillId="4" borderId="34" xfId="0" applyFont="1" applyFill="1" applyBorder="1" applyAlignment="1">
      <alignment horizontal="center" wrapText="1"/>
    </xf>
    <xf numFmtId="0" fontId="71" fillId="4" borderId="0" xfId="0" applyFont="1" applyFill="1" applyBorder="1" applyAlignment="1">
      <alignment horizontal="center" wrapText="1"/>
    </xf>
    <xf numFmtId="0" fontId="71" fillId="4" borderId="35" xfId="0" applyFont="1" applyFill="1" applyBorder="1" applyAlignment="1">
      <alignment horizontal="center" wrapText="1"/>
    </xf>
    <xf numFmtId="0" fontId="72" fillId="4" borderId="34" xfId="0" applyFont="1" applyFill="1" applyBorder="1" applyAlignment="1">
      <alignment horizontal="center"/>
    </xf>
    <xf numFmtId="0" fontId="72" fillId="4" borderId="0" xfId="0" applyFont="1" applyFill="1" applyBorder="1" applyAlignment="1">
      <alignment horizontal="center"/>
    </xf>
    <xf numFmtId="0" fontId="72" fillId="4" borderId="35" xfId="0" applyFont="1" applyFill="1" applyBorder="1" applyAlignment="1">
      <alignment horizontal="center"/>
    </xf>
    <xf numFmtId="0" fontId="2" fillId="13" borderId="34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35" xfId="0" applyFont="1" applyFill="1" applyBorder="1" applyAlignment="1">
      <alignment horizontal="center"/>
    </xf>
    <xf numFmtId="0" fontId="73" fillId="4" borderId="34" xfId="0" applyFont="1" applyFill="1" applyBorder="1" applyAlignment="1">
      <alignment horizontal="center"/>
    </xf>
    <xf numFmtId="0" fontId="73" fillId="4" borderId="0" xfId="0" applyFont="1" applyFill="1" applyBorder="1" applyAlignment="1">
      <alignment horizontal="center"/>
    </xf>
    <xf numFmtId="0" fontId="73" fillId="4" borderId="35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15" fillId="3" borderId="28" xfId="0" applyNumberFormat="1" applyFont="1" applyFill="1" applyBorder="1" applyAlignment="1">
      <alignment horizontal="center"/>
    </xf>
    <xf numFmtId="49" fontId="15" fillId="3" borderId="29" xfId="0" applyNumberFormat="1" applyFont="1" applyFill="1" applyBorder="1" applyAlignment="1">
      <alignment horizontal="center"/>
    </xf>
    <xf numFmtId="49" fontId="15" fillId="3" borderId="30" xfId="0" applyNumberFormat="1" applyFont="1" applyFill="1" applyBorder="1" applyAlignment="1">
      <alignment horizontal="center"/>
    </xf>
    <xf numFmtId="44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44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4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44" fontId="69" fillId="0" borderId="15" xfId="0" applyNumberFormat="1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44" fontId="11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592455</xdr:colOff>
      <xdr:row>4</xdr:row>
      <xdr:rowOff>1904</xdr:rowOff>
    </xdr:from>
    <xdr:ext cx="3476327" cy="352615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2455" y="1495424"/>
          <a:ext cx="3476327" cy="3526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This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is my  "automatic" 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regular accounting workbook.  It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is set up for 5 funds or net asset categories. </a:t>
          </a:r>
        </a:p>
        <a:p>
          <a:pPr>
            <a:lnSpc>
              <a:spcPts val="1300"/>
            </a:lnSpc>
          </a:pPr>
          <a:endParaRPr lang="en-US" sz="1200" baseline="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Click on the link below for instructions on using fund accounting with this workbook.</a:t>
          </a:r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It consists of a budget to actual report, monthly general ledgers, monthly P&amp;L reports, quarterly P&amp;L reports, and an annual P&amp;L report. </a:t>
          </a:r>
        </a:p>
        <a:p>
          <a:pPr>
            <a:lnSpc>
              <a:spcPts val="1200"/>
            </a:lnSpc>
          </a:pPr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The P&amp;L Reports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are 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“view only” sheets. </a:t>
          </a:r>
          <a:r>
            <a:rPr lang="en-US" sz="1200" i="1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(A view-only sheet is a</a:t>
          </a:r>
          <a:r>
            <a:rPr lang="en-US" sz="1200" i="1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worksheet </a:t>
          </a:r>
          <a:r>
            <a:rPr lang="en-US" sz="1200" i="1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that contains formulas that</a:t>
          </a:r>
          <a:r>
            <a:rPr lang="en-US" sz="1200" i="1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</a:t>
          </a:r>
          <a:r>
            <a:rPr lang="en-US" sz="1200" i="1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will automatically pull data over from other sheets in the workbook.)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</a:t>
          </a:r>
        </a:p>
        <a:p>
          <a:pPr>
            <a:lnSpc>
              <a:spcPts val="1200"/>
            </a:lnSpc>
          </a:pPr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You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 will ONLY be entering data into the </a:t>
          </a:r>
          <a:r>
            <a:rPr lang="en-US" sz="1200" i="1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Budget to Actual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report and the monthly general ledgers. All that data will "automatically" carry over to the P&amp;L reports.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</a:t>
          </a:r>
        </a:p>
        <a:p>
          <a:pPr>
            <a:lnSpc>
              <a:spcPts val="1400"/>
            </a:lnSpc>
          </a:pPr>
          <a:endParaRPr lang="en-US" sz="14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400"/>
            </a:lnSpc>
          </a:pPr>
          <a:endParaRPr lang="en-US" sz="14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400"/>
            </a:lnSpc>
          </a:pPr>
          <a:endParaRPr lang="en-US" sz="14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n-US" sz="1100"/>
        </a:p>
      </xdr:txBody>
    </xdr:sp>
    <xdr:clientData/>
  </xdr:oneCellAnchor>
  <xdr:twoCellAnchor>
    <xdr:from>
      <xdr:col>7</xdr:col>
      <xdr:colOff>47625</xdr:colOff>
      <xdr:row>4</xdr:row>
      <xdr:rowOff>95250</xdr:rowOff>
    </xdr:from>
    <xdr:to>
      <xdr:col>12</xdr:col>
      <xdr:colOff>548577</xdr:colOff>
      <xdr:row>30</xdr:row>
      <xdr:rowOff>22860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27245" y="1588770"/>
          <a:ext cx="3634692" cy="54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tx2">
                  <a:lumMod val="75000"/>
                </a:schemeClr>
              </a:solidFill>
              <a:latin typeface="Georgia" pitchFamily="18" charset="0"/>
            </a:rPr>
            <a:t>Tips</a:t>
          </a:r>
        </a:p>
        <a:p>
          <a:r>
            <a:rPr lang="en-US" sz="1200">
              <a:solidFill>
                <a:sysClr val="windowText" lastClr="000000"/>
              </a:solidFill>
              <a:latin typeface="Georgia" pitchFamily="18" charset="0"/>
            </a:rPr>
            <a:t>Fill in Chart of</a:t>
          </a:r>
          <a:r>
            <a:rPr lang="en-US" sz="1200" baseline="0">
              <a:solidFill>
                <a:sysClr val="windowText" lastClr="000000"/>
              </a:solidFill>
              <a:latin typeface="Georgia" pitchFamily="18" charset="0"/>
            </a:rPr>
            <a:t> Accounts and Funds on </a:t>
          </a:r>
          <a:r>
            <a:rPr lang="en-US" sz="1200" i="1" baseline="0">
              <a:solidFill>
                <a:sysClr val="windowText" lastClr="000000"/>
              </a:solidFill>
              <a:latin typeface="Georgia" pitchFamily="18" charset="0"/>
            </a:rPr>
            <a:t>Budget to Actual </a:t>
          </a:r>
          <a:r>
            <a:rPr lang="en-US" sz="1200" baseline="0">
              <a:solidFill>
                <a:sysClr val="windowText" lastClr="000000"/>
              </a:solidFill>
              <a:latin typeface="Georgia" pitchFamily="18" charset="0"/>
            </a:rPr>
            <a:t>report and it will autofill the rest of the reports. </a:t>
          </a:r>
        </a:p>
        <a:p>
          <a:endParaRPr lang="en-US" sz="1200" baseline="0">
            <a:solidFill>
              <a:sysClr val="windowText" lastClr="000000"/>
            </a:solidFill>
            <a:latin typeface="Georgia" pitchFamily="18" charset="0"/>
          </a:endParaRPr>
        </a:p>
        <a:p>
          <a:r>
            <a:rPr lang="en-US" sz="1200" baseline="0">
              <a:solidFill>
                <a:sysClr val="windowText" lastClr="000000"/>
              </a:solidFill>
              <a:latin typeface="Georgia" pitchFamily="18" charset="0"/>
            </a:rPr>
            <a:t>Fill in your organization's name on the </a:t>
          </a:r>
          <a:r>
            <a:rPr lang="en-US" sz="1200" i="1" baseline="0">
              <a:solidFill>
                <a:sysClr val="windowText" lastClr="000000"/>
              </a:solidFill>
              <a:latin typeface="Georgia" pitchFamily="18" charset="0"/>
            </a:rPr>
            <a:t>Budget to Actual</a:t>
          </a:r>
          <a:r>
            <a:rPr lang="en-US" sz="1200" baseline="0">
              <a:solidFill>
                <a:sysClr val="windowText" lastClr="000000"/>
              </a:solidFill>
              <a:latin typeface="Georgia" pitchFamily="18" charset="0"/>
            </a:rPr>
            <a:t> report, the </a:t>
          </a:r>
          <a:r>
            <a:rPr lang="en-US" sz="1200" i="1" baseline="0">
              <a:solidFill>
                <a:sysClr val="windowText" lastClr="000000"/>
              </a:solidFill>
              <a:latin typeface="Georgia" pitchFamily="18" charset="0"/>
            </a:rPr>
            <a:t>January General Ledger,</a:t>
          </a:r>
          <a:r>
            <a:rPr lang="en-US" sz="1200" i="0" baseline="0">
              <a:solidFill>
                <a:sysClr val="windowText" lastClr="000000"/>
              </a:solidFill>
              <a:latin typeface="Georgia" pitchFamily="18" charset="0"/>
            </a:rPr>
            <a:t> and the </a:t>
          </a:r>
          <a:r>
            <a:rPr lang="en-US" sz="1200" i="1" baseline="0">
              <a:solidFill>
                <a:sysClr val="windowText" lastClr="000000"/>
              </a:solidFill>
              <a:latin typeface="Georgia" pitchFamily="18" charset="0"/>
            </a:rPr>
            <a:t>January Statement of Activities</a:t>
          </a:r>
          <a:r>
            <a:rPr lang="en-US" sz="1200" baseline="0">
              <a:solidFill>
                <a:sysClr val="windowText" lastClr="000000"/>
              </a:solidFill>
              <a:latin typeface="Georgia" pitchFamily="18" charset="0"/>
            </a:rPr>
            <a:t> and it will autofill the rest of the accounts.</a:t>
          </a:r>
        </a:p>
        <a:p>
          <a:endParaRPr lang="en-US" sz="1200" baseline="0">
            <a:solidFill>
              <a:sysClr val="windowText" lastClr="000000"/>
            </a:solidFill>
            <a:latin typeface="Georgia" pitchFamily="18" charset="0"/>
          </a:endParaRPr>
        </a:p>
        <a:p>
          <a:r>
            <a:rPr lang="en-US" sz="1200" baseline="0">
              <a:solidFill>
                <a:sysClr val="windowText" lastClr="000000"/>
              </a:solidFill>
              <a:latin typeface="Georgia" pitchFamily="18" charset="0"/>
            </a:rPr>
            <a:t>Fill in your budget for each fund in the </a:t>
          </a:r>
          <a:r>
            <a:rPr lang="en-US" sz="1200" i="1" baseline="0">
              <a:solidFill>
                <a:sysClr val="windowText" lastClr="000000"/>
              </a:solidFill>
              <a:latin typeface="Georgia" pitchFamily="18" charset="0"/>
            </a:rPr>
            <a:t>Budget to Actual</a:t>
          </a:r>
          <a:r>
            <a:rPr lang="en-US" sz="1200" baseline="0">
              <a:solidFill>
                <a:sysClr val="windowText" lastClr="000000"/>
              </a:solidFill>
              <a:latin typeface="Georgia" pitchFamily="18" charset="0"/>
            </a:rPr>
            <a:t> worksheet.  Actual column will fill automatically.</a:t>
          </a:r>
        </a:p>
        <a:p>
          <a:endParaRPr lang="en-US" sz="1200" baseline="0">
            <a:solidFill>
              <a:sysClr val="windowText" lastClr="000000"/>
            </a:solidFill>
            <a:latin typeface="Georgia" pitchFamily="18" charset="0"/>
          </a:endParaRPr>
        </a:p>
        <a:p>
          <a:r>
            <a:rPr lang="en-US" sz="1200">
              <a:solidFill>
                <a:sysClr val="windowText" lastClr="000000"/>
              </a:solidFill>
              <a:latin typeface="Georgia" pitchFamily="18" charset="0"/>
            </a:rPr>
            <a:t>Save it once you get your name and accounts in as your template. You will need to save a new one each year from that one workbook.</a:t>
          </a:r>
        </a:p>
        <a:p>
          <a:r>
            <a:rPr lang="en-US" sz="1200">
              <a:solidFill>
                <a:sysClr val="windowText" lastClr="000000"/>
              </a:solidFill>
              <a:latin typeface="Georgia" pitchFamily="18" charset="0"/>
            </a:rPr>
            <a:t> </a:t>
          </a:r>
        </a:p>
        <a:p>
          <a:r>
            <a:rPr lang="en-US" sz="1200">
              <a:solidFill>
                <a:sysClr val="windowText" lastClr="000000"/>
              </a:solidFill>
              <a:latin typeface="Georgia" pitchFamily="18" charset="0"/>
            </a:rPr>
            <a:t>Some view only pages are locked to prevent you from accidently erasing formulas; however, if you need to make changes to those pages, simply click in the </a:t>
          </a:r>
          <a:r>
            <a:rPr lang="en-US" sz="1200" b="1">
              <a:solidFill>
                <a:sysClr val="windowText" lastClr="000000"/>
              </a:solidFill>
              <a:latin typeface="Georgia" pitchFamily="18" charset="0"/>
            </a:rPr>
            <a:t>REVIEW</a:t>
          </a:r>
          <a:r>
            <a:rPr lang="en-US" sz="1200">
              <a:solidFill>
                <a:sysClr val="windowText" lastClr="000000"/>
              </a:solidFill>
              <a:latin typeface="Georgia" pitchFamily="18" charset="0"/>
            </a:rPr>
            <a:t> tab and click </a:t>
          </a:r>
          <a:r>
            <a:rPr lang="en-US" sz="1200" b="1">
              <a:solidFill>
                <a:sysClr val="windowText" lastClr="000000"/>
              </a:solidFill>
              <a:latin typeface="Georgia" pitchFamily="18" charset="0"/>
            </a:rPr>
            <a:t>Unprotect Sheet</a:t>
          </a:r>
        </a:p>
        <a:p>
          <a:r>
            <a:rPr lang="en-US" sz="1200">
              <a:solidFill>
                <a:sysClr val="windowText" lastClr="000000"/>
              </a:solidFill>
              <a:latin typeface="Georgia" pitchFamily="18" charset="0"/>
            </a:rPr>
            <a:t> </a:t>
          </a:r>
        </a:p>
        <a:p>
          <a:r>
            <a:rPr lang="en-US" sz="1200">
              <a:solidFill>
                <a:sysClr val="windowText" lastClr="000000"/>
              </a:solidFill>
              <a:latin typeface="Georgia" pitchFamily="18" charset="0"/>
            </a:rPr>
            <a:t>If you do not need all of the accounts, you can simply highlight the accounts you want to hide and right click your mouse; go down to hide and click. You would then need to do that to all the reports...but when you need the extra accounts they are there to unhide and use.</a:t>
          </a:r>
        </a:p>
        <a:p>
          <a:endParaRPr lang="en-US" sz="1200">
            <a:solidFill>
              <a:sysClr val="windowText" lastClr="000000"/>
            </a:solidFill>
            <a:latin typeface="Georgia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churchaccounting.com/fundaccounting.html" TargetMode="External"/><Relationship Id="rId2" Type="http://schemas.openxmlformats.org/officeDocument/2006/relationships/hyperlink" Target="http://www.freechurchaccounting.com/" TargetMode="External"/><Relationship Id="rId1" Type="http://schemas.openxmlformats.org/officeDocument/2006/relationships/hyperlink" Target="http://www.freechurchaccounting.com/regular-accounting-instructions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freechurchaccounting.com/revised-5-fund-spreadsheet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7"/>
  <sheetViews>
    <sheetView showGridLines="0" tabSelected="1" topLeftCell="A11" workbookViewId="0">
      <selection activeCell="F29" sqref="F29"/>
    </sheetView>
  </sheetViews>
  <sheetFormatPr defaultColWidth="9.140625" defaultRowHeight="12.75"/>
  <cols>
    <col min="1" max="1" width="9.140625" style="73"/>
    <col min="2" max="2" width="12.28515625" style="73" customWidth="1"/>
    <col min="3" max="4" width="9.140625" style="73"/>
    <col min="5" max="5" width="12.140625" style="73" customWidth="1"/>
    <col min="6" max="16384" width="9.140625" style="73"/>
  </cols>
  <sheetData>
    <row r="1" spans="1:7">
      <c r="A1"/>
      <c r="B1"/>
      <c r="C1"/>
      <c r="D1"/>
      <c r="E1"/>
      <c r="F1"/>
    </row>
    <row r="2" spans="1:7" ht="36.75">
      <c r="A2"/>
      <c r="B2" s="80" t="s">
        <v>10</v>
      </c>
      <c r="C2" s="81"/>
      <c r="D2"/>
      <c r="E2"/>
      <c r="F2" s="82"/>
      <c r="G2" s="74"/>
    </row>
    <row r="3" spans="1:7" ht="33.75">
      <c r="A3"/>
      <c r="B3"/>
      <c r="C3" s="80" t="s">
        <v>11</v>
      </c>
      <c r="D3"/>
      <c r="E3"/>
      <c r="F3"/>
    </row>
    <row r="4" spans="1:7" ht="33.75">
      <c r="A4"/>
      <c r="B4"/>
      <c r="C4"/>
      <c r="D4" s="80" t="s">
        <v>12</v>
      </c>
      <c r="E4"/>
      <c r="F4"/>
    </row>
    <row r="5" spans="1:7" ht="18">
      <c r="B5" s="75"/>
    </row>
    <row r="6" spans="1:7" ht="18">
      <c r="B6" s="76"/>
    </row>
    <row r="7" spans="1:7" ht="18">
      <c r="B7" s="75"/>
    </row>
    <row r="8" spans="1:7" ht="18">
      <c r="B8" s="76"/>
    </row>
    <row r="9" spans="1:7" ht="18">
      <c r="B9" s="75"/>
    </row>
    <row r="25" spans="2:7" ht="15">
      <c r="B25" s="77" t="s">
        <v>112</v>
      </c>
      <c r="D25" s="77"/>
    </row>
    <row r="26" spans="2:7" ht="15">
      <c r="B26" s="77" t="s">
        <v>113</v>
      </c>
      <c r="D26" s="77"/>
    </row>
    <row r="27" spans="2:7" ht="15">
      <c r="B27" s="77" t="s">
        <v>114</v>
      </c>
    </row>
    <row r="28" spans="2:7" ht="18.75" thickBot="1">
      <c r="B28" s="76"/>
      <c r="G28" s="78"/>
    </row>
    <row r="29" spans="2:7" ht="18.75" thickBot="1">
      <c r="B29" s="422" t="s">
        <v>115</v>
      </c>
      <c r="C29" s="423"/>
    </row>
    <row r="30" spans="2:7" ht="18">
      <c r="B30" s="79"/>
      <c r="C30" s="79"/>
    </row>
    <row r="31" spans="2:7" ht="15">
      <c r="B31" s="77" t="s">
        <v>118</v>
      </c>
    </row>
    <row r="32" spans="2:7" ht="15">
      <c r="B32" s="77" t="s">
        <v>117</v>
      </c>
    </row>
    <row r="33" spans="2:6" ht="18.75" thickBot="1">
      <c r="B33" s="76"/>
    </row>
    <row r="34" spans="2:6" ht="15.75" thickBot="1">
      <c r="B34" s="424" t="s">
        <v>116</v>
      </c>
      <c r="C34" s="425"/>
    </row>
    <row r="37" spans="2:6" ht="18">
      <c r="B37" s="426" t="s">
        <v>9</v>
      </c>
      <c r="C37" s="426"/>
      <c r="D37" s="426"/>
      <c r="E37" s="426"/>
      <c r="F37" s="426"/>
    </row>
  </sheetData>
  <mergeCells count="3">
    <mergeCell ref="B29:C29"/>
    <mergeCell ref="B34:C34"/>
    <mergeCell ref="B37:F37"/>
  </mergeCells>
  <hyperlinks>
    <hyperlink ref="B29" r:id="rId1" display="Click Here" xr:uid="{00000000-0004-0000-0000-000000000000}"/>
    <hyperlink ref="B37" r:id="rId2" xr:uid="{00000000-0004-0000-0000-000001000000}"/>
    <hyperlink ref="B34:C34" r:id="rId3" display="Click Here" xr:uid="{00000000-0004-0000-0000-000002000000}"/>
    <hyperlink ref="B29:C29" r:id="rId4" display="Instructions" xr:uid="{00000000-0004-0000-0000-000003000000}"/>
  </hyperlinks>
  <pageMargins left="0.7" right="0.7" top="0.75" bottom="0.75" header="0.3" footer="0.3"/>
  <pageSetup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B2:P49"/>
  <sheetViews>
    <sheetView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5.7109375" customWidth="1"/>
    <col min="6" max="6" width="17" customWidth="1"/>
    <col min="7" max="7" width="16.28515625" customWidth="1"/>
    <col min="8" max="8" width="16.5703125" customWidth="1"/>
    <col min="9" max="9" width="12.5703125" customWidth="1"/>
    <col min="10" max="10" width="3.7109375" customWidth="1"/>
    <col min="11" max="11" width="18.28515625" bestFit="1" customWidth="1"/>
    <col min="12" max="12" width="3.7109375" customWidth="1"/>
  </cols>
  <sheetData>
    <row r="2" spans="2:16" ht="22.5">
      <c r="B2" s="467" t="str">
        <f>'P&amp;L_Jan'!B2:L2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6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6" ht="18">
      <c r="B4" s="469" t="s">
        <v>79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9"/>
      <c r="N4" s="9"/>
      <c r="O4" s="9"/>
      <c r="P4" s="9"/>
    </row>
    <row r="5" spans="2:16" ht="15.75">
      <c r="B5" s="470" t="s">
        <v>43</v>
      </c>
      <c r="C5" s="470"/>
      <c r="D5" s="470"/>
      <c r="E5" s="470"/>
      <c r="F5" s="470"/>
      <c r="G5" s="470"/>
      <c r="H5" s="470"/>
      <c r="I5" s="470"/>
      <c r="J5" s="470"/>
      <c r="K5" s="470"/>
      <c r="L5" s="71"/>
      <c r="M5" s="71"/>
      <c r="N5" s="71"/>
      <c r="O5" s="71"/>
      <c r="P5" s="71"/>
    </row>
    <row r="6" spans="2:16" ht="18">
      <c r="C6" s="23"/>
      <c r="D6" s="23"/>
      <c r="E6" s="24"/>
      <c r="F6" s="25"/>
      <c r="G6" s="210"/>
      <c r="H6" s="53"/>
      <c r="I6" s="211"/>
      <c r="J6" s="26"/>
      <c r="K6" s="27"/>
    </row>
    <row r="7" spans="2:16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6" ht="18">
      <c r="C8" s="23"/>
      <c r="D8" s="23"/>
      <c r="E8" s="304"/>
      <c r="F8" s="303"/>
      <c r="G8" s="305"/>
      <c r="H8" s="306"/>
      <c r="I8" s="307"/>
      <c r="J8" s="26"/>
      <c r="K8" s="27"/>
    </row>
    <row r="9" spans="2:16" ht="18">
      <c r="B9" s="28" t="s">
        <v>86</v>
      </c>
      <c r="C9" s="23"/>
      <c r="D9" s="23"/>
      <c r="E9" s="304">
        <f>'Budget to Actual'!E8</f>
        <v>0</v>
      </c>
      <c r="F9" s="303">
        <f>'Budget to Actual'!H8</f>
        <v>0</v>
      </c>
      <c r="G9" s="305">
        <f>'Budget to Actual'!K8</f>
        <v>0</v>
      </c>
      <c r="H9" s="306">
        <f>'Budget to Actual'!N8</f>
        <v>0</v>
      </c>
      <c r="I9" s="307">
        <f>'Budget to Actual'!Q8</f>
        <v>0</v>
      </c>
      <c r="J9" s="26"/>
      <c r="K9" s="312">
        <f>SUM(E9:J9)</f>
        <v>0</v>
      </c>
    </row>
    <row r="10" spans="2:16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6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6" ht="18">
      <c r="B12" s="23">
        <f>'Budget to Actual'!B10</f>
        <v>3001</v>
      </c>
      <c r="C12" s="409" t="str">
        <f>'GL-Jan'!B9</f>
        <v>Offerings</v>
      </c>
      <c r="D12" s="30"/>
      <c r="E12" s="37">
        <f>'P&amp;L_Jan'!E12+'P&amp;L_Feb'!E12+'P&amp;L_Mar'!E12</f>
        <v>0</v>
      </c>
      <c r="F12" s="37">
        <f>'P&amp;L_Jan'!F12+'P&amp;L_Feb'!F12+'P&amp;L_Mar'!F12</f>
        <v>0</v>
      </c>
      <c r="G12" s="37">
        <f>'P&amp;L_Jan'!G12+'P&amp;L_Feb'!G12+'P&amp;L_Mar'!G12</f>
        <v>0</v>
      </c>
      <c r="H12" s="37">
        <f>'P&amp;L_Jan'!H12+'P&amp;L_Feb'!H12+'P&amp;L_Mar'!H12</f>
        <v>0</v>
      </c>
      <c r="I12" s="37">
        <f>'P&amp;L_Jan'!I12+'P&amp;L_Feb'!I12+'P&amp;L_Mar'!I12</f>
        <v>0</v>
      </c>
      <c r="J12" s="31"/>
      <c r="K12" s="411">
        <f>SUM(E12:I12)</f>
        <v>0</v>
      </c>
    </row>
    <row r="13" spans="2:16" ht="18">
      <c r="B13" s="23">
        <f>'Budget to Actual'!B11</f>
        <v>3002</v>
      </c>
      <c r="C13" s="409" t="str">
        <f>'Budget to Actual'!C11</f>
        <v>ABC Support</v>
      </c>
      <c r="D13" s="30"/>
      <c r="E13" s="37">
        <f>'P&amp;L_Jan'!E13+'P&amp;L_Feb'!E13+'P&amp;L_Mar'!E13</f>
        <v>0</v>
      </c>
      <c r="F13" s="37">
        <f>'P&amp;L_Jan'!F13+'P&amp;L_Feb'!F13+'P&amp;L_Mar'!F13</f>
        <v>0</v>
      </c>
      <c r="G13" s="37">
        <f>'P&amp;L_Jan'!G13+'P&amp;L_Feb'!G13+'P&amp;L_Mar'!G13</f>
        <v>0</v>
      </c>
      <c r="H13" s="37">
        <f>'P&amp;L_Jan'!H13+'P&amp;L_Feb'!H13+'P&amp;L_Mar'!H13</f>
        <v>0</v>
      </c>
      <c r="I13" s="37">
        <f>'P&amp;L_Jan'!I13+'P&amp;L_Feb'!I13+'P&amp;L_Mar'!I13</f>
        <v>0</v>
      </c>
      <c r="J13" s="31"/>
      <c r="K13" s="411">
        <f>SUM(E13:I13)</f>
        <v>0</v>
      </c>
    </row>
    <row r="14" spans="2:16" ht="18">
      <c r="B14" s="23">
        <f>'Budget to Actual'!B12</f>
        <v>3003</v>
      </c>
      <c r="C14" s="409" t="str">
        <f>'Budget to Actual'!C12</f>
        <v>Fundraisers</v>
      </c>
      <c r="D14" s="30"/>
      <c r="E14" s="37">
        <f>'P&amp;L_Jan'!E14+'P&amp;L_Feb'!E14+'P&amp;L_Mar'!E14</f>
        <v>0</v>
      </c>
      <c r="F14" s="37">
        <f>'P&amp;L_Jan'!F14+'P&amp;L_Feb'!F14+'P&amp;L_Mar'!F14</f>
        <v>0</v>
      </c>
      <c r="G14" s="37">
        <f>'P&amp;L_Jan'!G14+'P&amp;L_Feb'!G14+'P&amp;L_Mar'!G14</f>
        <v>0</v>
      </c>
      <c r="H14" s="37">
        <f>'P&amp;L_Jan'!H14+'P&amp;L_Feb'!H14+'P&amp;L_Mar'!H14</f>
        <v>0</v>
      </c>
      <c r="I14" s="37">
        <f>'P&amp;L_Jan'!I14+'P&amp;L_Feb'!I14+'P&amp;L_Mar'!I14</f>
        <v>0</v>
      </c>
      <c r="J14" s="31"/>
      <c r="K14" s="411">
        <f>SUM(E14:I14)</f>
        <v>0</v>
      </c>
    </row>
    <row r="15" spans="2:16" ht="18.75" thickBot="1">
      <c r="B15" s="23">
        <f>'Budget to Actual'!B13</f>
        <v>3004</v>
      </c>
      <c r="C15" s="409" t="str">
        <f>'GL-Jan'!B40</f>
        <v>Other</v>
      </c>
      <c r="D15" s="30"/>
      <c r="E15" s="47">
        <f>'P&amp;L_Jan'!E15+'P&amp;L_Feb'!E15+'P&amp;L_Mar'!E15</f>
        <v>0</v>
      </c>
      <c r="F15" s="47">
        <f>'P&amp;L_Jan'!F15+'P&amp;L_Feb'!F15+'P&amp;L_Mar'!F15</f>
        <v>0</v>
      </c>
      <c r="G15" s="47">
        <f>'P&amp;L_Jan'!G15+'P&amp;L_Feb'!G15+'P&amp;L_Mar'!G15</f>
        <v>0</v>
      </c>
      <c r="H15" s="47">
        <f>'P&amp;L_Jan'!H15+'P&amp;L_Feb'!H15+'P&amp;L_Mar'!H15</f>
        <v>0</v>
      </c>
      <c r="I15" s="47">
        <f>'P&amp;L_Jan'!I15+'P&amp;L_Feb'!I15+'P&amp;L_Mar'!I15</f>
        <v>0</v>
      </c>
      <c r="J15" s="48"/>
      <c r="K15" s="412">
        <f>SUM(E15:I15)</f>
        <v>0</v>
      </c>
    </row>
    <row r="16" spans="2:16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'P&amp;L_Jan'!B19</f>
        <v>4001</v>
      </c>
      <c r="C19" s="410" t="str">
        <f>'Budget to Actual'!C17</f>
        <v>Salaries</v>
      </c>
      <c r="D19" s="28"/>
      <c r="E19" s="37">
        <f>'P&amp;L_Jan'!E19+'P&amp;L_Feb'!E19+'P&amp;L_Mar'!E19</f>
        <v>0</v>
      </c>
      <c r="F19" s="37">
        <f>'P&amp;L_Jan'!F19+'P&amp;L_Feb'!F19+'P&amp;L_Mar'!F19</f>
        <v>0</v>
      </c>
      <c r="G19" s="37">
        <f>'P&amp;L_Jan'!G19+'P&amp;L_Feb'!G19+'P&amp;L_Mar'!G19</f>
        <v>0</v>
      </c>
      <c r="H19" s="37">
        <f>'P&amp;L_Jan'!H19+'P&amp;L_Feb'!H19+'P&amp;L_Mar'!H19</f>
        <v>0</v>
      </c>
      <c r="I19" s="37">
        <f>'P&amp;L_Jan'!I19+'P&amp;L_Feb'!I19+'P&amp;L_Mar'!I19</f>
        <v>0</v>
      </c>
      <c r="J19" s="31"/>
      <c r="K19" s="411">
        <f>SUM(E19:J19)</f>
        <v>0</v>
      </c>
    </row>
    <row r="20" spans="2:11" ht="18">
      <c r="B20" s="23">
        <f>'P&amp;L_Jan'!B20</f>
        <v>4002</v>
      </c>
      <c r="C20" s="410" t="str">
        <f>'Budget to Actual'!C18</f>
        <v>Office Supplies</v>
      </c>
      <c r="D20" s="28"/>
      <c r="E20" s="37">
        <f>'P&amp;L_Jan'!E20+'P&amp;L_Feb'!E20+'P&amp;L_Mar'!E20</f>
        <v>0</v>
      </c>
      <c r="F20" s="37">
        <f>'P&amp;L_Jan'!F20+'P&amp;L_Feb'!F20+'P&amp;L_Mar'!F20</f>
        <v>0</v>
      </c>
      <c r="G20" s="37">
        <f>'P&amp;L_Jan'!G20+'P&amp;L_Feb'!G20+'P&amp;L_Mar'!G20</f>
        <v>0</v>
      </c>
      <c r="H20" s="37">
        <f>'P&amp;L_Jan'!H20+'P&amp;L_Feb'!H20+'P&amp;L_Mar'!H20</f>
        <v>0</v>
      </c>
      <c r="I20" s="37">
        <f>'P&amp;L_Jan'!I20+'P&amp;L_Feb'!I20+'P&amp;L_Mar'!I20</f>
        <v>0</v>
      </c>
      <c r="J20" s="31"/>
      <c r="K20" s="411">
        <f t="shared" ref="K20:K28" si="0">SUM(E20:J20)</f>
        <v>0</v>
      </c>
    </row>
    <row r="21" spans="2:11" ht="18">
      <c r="B21" s="23">
        <f>'P&amp;L_Jan'!B21</f>
        <v>4003</v>
      </c>
      <c r="C21" s="410" t="str">
        <f>'Budget to Actual'!C19</f>
        <v>Utilities</v>
      </c>
      <c r="D21" s="28"/>
      <c r="E21" s="37">
        <f>'P&amp;L_Jan'!E21+'P&amp;L_Feb'!E21+'P&amp;L_Mar'!E21</f>
        <v>0</v>
      </c>
      <c r="F21" s="37">
        <f>'P&amp;L_Jan'!F21+'P&amp;L_Feb'!F21+'P&amp;L_Mar'!F21</f>
        <v>0</v>
      </c>
      <c r="G21" s="37">
        <f>'P&amp;L_Jan'!G21+'P&amp;L_Feb'!G21+'P&amp;L_Mar'!G21</f>
        <v>0</v>
      </c>
      <c r="H21" s="37">
        <f>'P&amp;L_Jan'!H21+'P&amp;L_Feb'!H21+'P&amp;L_Mar'!H21</f>
        <v>0</v>
      </c>
      <c r="I21" s="37">
        <f>'P&amp;L_Jan'!I21+'P&amp;L_Feb'!I21+'P&amp;L_Mar'!I21</f>
        <v>0</v>
      </c>
      <c r="J21" s="31"/>
      <c r="K21" s="411">
        <f t="shared" si="0"/>
        <v>0</v>
      </c>
    </row>
    <row r="22" spans="2:11" ht="18">
      <c r="B22" s="23">
        <f>'P&amp;L_Jan'!B22</f>
        <v>4004</v>
      </c>
      <c r="C22" s="410" t="str">
        <f>'Budget to Actual'!C20</f>
        <v>Lease</v>
      </c>
      <c r="D22" s="28"/>
      <c r="E22" s="37">
        <f>'P&amp;L_Jan'!E22+'P&amp;L_Feb'!E22+'P&amp;L_Mar'!E22</f>
        <v>0</v>
      </c>
      <c r="F22" s="37">
        <f>'P&amp;L_Jan'!F22+'P&amp;L_Feb'!F22+'P&amp;L_Mar'!F22</f>
        <v>0</v>
      </c>
      <c r="G22" s="37">
        <f>'P&amp;L_Jan'!G22+'P&amp;L_Feb'!G22+'P&amp;L_Mar'!G22</f>
        <v>0</v>
      </c>
      <c r="H22" s="37">
        <f>'P&amp;L_Jan'!H22+'P&amp;L_Feb'!H22+'P&amp;L_Mar'!H22</f>
        <v>0</v>
      </c>
      <c r="I22" s="37">
        <f>'P&amp;L_Jan'!I22+'P&amp;L_Feb'!I22+'P&amp;L_Mar'!I22</f>
        <v>0</v>
      </c>
      <c r="J22" s="31"/>
      <c r="K22" s="411">
        <f t="shared" si="0"/>
        <v>0</v>
      </c>
    </row>
    <row r="23" spans="2:11" ht="18">
      <c r="B23" s="23">
        <f>'P&amp;L_Jan'!B23</f>
        <v>4005</v>
      </c>
      <c r="C23" s="410" t="str">
        <f>'Budget to Actual'!C21</f>
        <v>Maint/Repairs</v>
      </c>
      <c r="D23" s="28"/>
      <c r="E23" s="37">
        <f>'P&amp;L_Jan'!E23+'P&amp;L_Feb'!E23+'P&amp;L_Mar'!E23</f>
        <v>0</v>
      </c>
      <c r="F23" s="37">
        <f>'P&amp;L_Jan'!F23+'P&amp;L_Feb'!F23+'P&amp;L_Mar'!F23</f>
        <v>0</v>
      </c>
      <c r="G23" s="37">
        <f>'P&amp;L_Jan'!G23+'P&amp;L_Feb'!G23+'P&amp;L_Mar'!G23</f>
        <v>0</v>
      </c>
      <c r="H23" s="37">
        <f>'P&amp;L_Jan'!H23+'P&amp;L_Feb'!H23+'P&amp;L_Mar'!H23</f>
        <v>0</v>
      </c>
      <c r="I23" s="37">
        <f>'P&amp;L_Jan'!I23+'P&amp;L_Feb'!I23+'P&amp;L_Mar'!I23</f>
        <v>0</v>
      </c>
      <c r="J23" s="31"/>
      <c r="K23" s="411">
        <f t="shared" si="0"/>
        <v>0</v>
      </c>
    </row>
    <row r="24" spans="2:11" ht="18">
      <c r="B24" s="23">
        <f>'P&amp;L_Jan'!B24</f>
        <v>4006</v>
      </c>
      <c r="C24" s="410" t="str">
        <f>'Budget to Actual'!C22</f>
        <v>Missions</v>
      </c>
      <c r="D24" s="28"/>
      <c r="E24" s="37">
        <f>'P&amp;L_Jan'!E24+'P&amp;L_Feb'!E24+'P&amp;L_Mar'!E24</f>
        <v>0</v>
      </c>
      <c r="F24" s="37">
        <f>'P&amp;L_Jan'!F24+'P&amp;L_Feb'!F24+'P&amp;L_Mar'!F24</f>
        <v>0</v>
      </c>
      <c r="G24" s="37">
        <f>'P&amp;L_Jan'!G24+'P&amp;L_Feb'!G24+'P&amp;L_Mar'!G24</f>
        <v>0</v>
      </c>
      <c r="H24" s="37">
        <f>'P&amp;L_Jan'!H24+'P&amp;L_Feb'!H24+'P&amp;L_Mar'!H24</f>
        <v>0</v>
      </c>
      <c r="I24" s="37">
        <f>'P&amp;L_Jan'!I24+'P&amp;L_Feb'!I24+'P&amp;L_Mar'!I24</f>
        <v>0</v>
      </c>
      <c r="J24" s="31"/>
      <c r="K24" s="411">
        <f t="shared" si="0"/>
        <v>0</v>
      </c>
    </row>
    <row r="25" spans="2:11" ht="18">
      <c r="B25" s="23">
        <f>'P&amp;L_Jan'!B25</f>
        <v>4007</v>
      </c>
      <c r="C25" s="410" t="str">
        <f>'Budget to Actual'!C23</f>
        <v>Benevolence</v>
      </c>
      <c r="D25" s="28"/>
      <c r="E25" s="37">
        <f>'P&amp;L_Jan'!E25+'P&amp;L_Feb'!E25+'P&amp;L_Mar'!E25</f>
        <v>0</v>
      </c>
      <c r="F25" s="37">
        <f>'P&amp;L_Jan'!F25+'P&amp;L_Feb'!F25+'P&amp;L_Mar'!F25</f>
        <v>0</v>
      </c>
      <c r="G25" s="37">
        <f>'P&amp;L_Jan'!G25+'P&amp;L_Feb'!G25+'P&amp;L_Mar'!G25</f>
        <v>0</v>
      </c>
      <c r="H25" s="37">
        <f>'P&amp;L_Jan'!H25+'P&amp;L_Feb'!H25+'P&amp;L_Mar'!H25</f>
        <v>0</v>
      </c>
      <c r="I25" s="37">
        <f>'P&amp;L_Jan'!I25+'P&amp;L_Feb'!I25+'P&amp;L_Mar'!I25</f>
        <v>0</v>
      </c>
      <c r="J25" s="31"/>
      <c r="K25" s="411">
        <f t="shared" si="0"/>
        <v>0</v>
      </c>
    </row>
    <row r="26" spans="2:11" ht="18">
      <c r="B26" s="23">
        <f>'P&amp;L_Jan'!B26</f>
        <v>4008</v>
      </c>
      <c r="C26" s="410" t="str">
        <f>'Budget to Actual'!C24</f>
        <v xml:space="preserve">Sunday School </v>
      </c>
      <c r="D26" s="28"/>
      <c r="E26" s="37">
        <f>'P&amp;L_Jan'!E26+'P&amp;L_Feb'!E26+'P&amp;L_Mar'!E26</f>
        <v>0</v>
      </c>
      <c r="F26" s="37">
        <f>'P&amp;L_Jan'!F26+'P&amp;L_Feb'!F26+'P&amp;L_Mar'!F26</f>
        <v>0</v>
      </c>
      <c r="G26" s="37">
        <f>'P&amp;L_Jan'!G26+'P&amp;L_Feb'!G26+'P&amp;L_Mar'!G26</f>
        <v>0</v>
      </c>
      <c r="H26" s="37">
        <f>'P&amp;L_Jan'!H26+'P&amp;L_Feb'!H26+'P&amp;L_Mar'!H26</f>
        <v>0</v>
      </c>
      <c r="I26" s="37">
        <f>'P&amp;L_Jan'!I26+'P&amp;L_Feb'!I26+'P&amp;L_Mar'!I26</f>
        <v>0</v>
      </c>
      <c r="J26" s="31"/>
      <c r="K26" s="411">
        <f t="shared" si="0"/>
        <v>0</v>
      </c>
    </row>
    <row r="27" spans="2:11" ht="18">
      <c r="B27" s="23">
        <f>'P&amp;L_Jan'!B27</f>
        <v>4009</v>
      </c>
      <c r="C27" s="410" t="str">
        <f>'Budget to Actual'!C25</f>
        <v xml:space="preserve">Youth </v>
      </c>
      <c r="D27" s="28"/>
      <c r="E27" s="37">
        <f>'P&amp;L_Jan'!E27+'P&amp;L_Feb'!E27+'P&amp;L_Mar'!E27</f>
        <v>0</v>
      </c>
      <c r="F27" s="37">
        <f>'P&amp;L_Jan'!F27+'P&amp;L_Feb'!F27+'P&amp;L_Mar'!F27</f>
        <v>0</v>
      </c>
      <c r="G27" s="37">
        <f>'P&amp;L_Jan'!G27+'P&amp;L_Feb'!G27+'P&amp;L_Mar'!G27</f>
        <v>0</v>
      </c>
      <c r="H27" s="37">
        <f>'P&amp;L_Jan'!H27+'P&amp;L_Feb'!H27+'P&amp;L_Mar'!H27</f>
        <v>0</v>
      </c>
      <c r="I27" s="37">
        <f>'P&amp;L_Jan'!I27+'P&amp;L_Feb'!I27+'P&amp;L_Mar'!I27</f>
        <v>0</v>
      </c>
      <c r="J27" s="31"/>
      <c r="K27" s="411">
        <f t="shared" si="0"/>
        <v>0</v>
      </c>
    </row>
    <row r="28" spans="2:11" ht="18">
      <c r="B28" s="23">
        <f>'P&amp;L_Jan'!B28</f>
        <v>4010</v>
      </c>
      <c r="C28" s="410" t="str">
        <f>'Budget to Actual'!C26</f>
        <v xml:space="preserve">Men </v>
      </c>
      <c r="D28" s="28"/>
      <c r="E28" s="37">
        <f>'P&amp;L_Jan'!E28+'P&amp;L_Feb'!E28+'P&amp;L_Mar'!E28</f>
        <v>0</v>
      </c>
      <c r="F28" s="37">
        <f>'P&amp;L_Jan'!F28+'P&amp;L_Feb'!F28+'P&amp;L_Mar'!F28</f>
        <v>0</v>
      </c>
      <c r="G28" s="37">
        <f>'P&amp;L_Jan'!G28+'P&amp;L_Feb'!G28+'P&amp;L_Mar'!G28</f>
        <v>0</v>
      </c>
      <c r="H28" s="37">
        <f>'P&amp;L_Jan'!H28+'P&amp;L_Feb'!H28+'P&amp;L_Mar'!H28</f>
        <v>0</v>
      </c>
      <c r="I28" s="37">
        <f>'P&amp;L_Jan'!I28+'P&amp;L_Feb'!I28+'P&amp;L_Mar'!I28</f>
        <v>0</v>
      </c>
      <c r="J28" s="31"/>
      <c r="K28" s="411">
        <f t="shared" si="0"/>
        <v>0</v>
      </c>
    </row>
    <row r="29" spans="2:11" ht="18">
      <c r="B29" s="23">
        <f>'P&amp;L_Jan'!B29</f>
        <v>4011</v>
      </c>
      <c r="C29" s="409" t="str">
        <f>'GL-Jan'!B140</f>
        <v>Women</v>
      </c>
      <c r="D29" s="30"/>
      <c r="E29" s="37">
        <f>'P&amp;L_Jan'!E29+'P&amp;L_Feb'!E29+'P&amp;L_Mar'!E29</f>
        <v>0</v>
      </c>
      <c r="F29" s="37">
        <f>'P&amp;L_Jan'!F29+'P&amp;L_Feb'!F29+'P&amp;L_Mar'!F29</f>
        <v>0</v>
      </c>
      <c r="G29" s="37">
        <f>'P&amp;L_Jan'!G29+'P&amp;L_Feb'!G29+'P&amp;L_Mar'!G29</f>
        <v>0</v>
      </c>
      <c r="H29" s="37">
        <f>'P&amp;L_Jan'!H29+'P&amp;L_Feb'!H29+'P&amp;L_Mar'!H29</f>
        <v>0</v>
      </c>
      <c r="I29" s="37">
        <f>'P&amp;L_Jan'!I29+'P&amp;L_Feb'!I29+'P&amp;L_Mar'!I29</f>
        <v>0</v>
      </c>
      <c r="J29" s="31"/>
      <c r="K29" s="411">
        <f t="shared" ref="K29:K38" si="1">SUM(E29:I29)</f>
        <v>0</v>
      </c>
    </row>
    <row r="30" spans="2:11" ht="18">
      <c r="B30" s="23">
        <f>'P&amp;L_Jan'!B30</f>
        <v>4012</v>
      </c>
      <c r="C30" s="409" t="str">
        <f>'GL-Jan'!B149</f>
        <v>VBS</v>
      </c>
      <c r="D30" s="30"/>
      <c r="E30" s="37">
        <f>'P&amp;L_Jan'!E30+'P&amp;L_Feb'!E30+'P&amp;L_Mar'!E30</f>
        <v>0</v>
      </c>
      <c r="F30" s="37">
        <f>'P&amp;L_Jan'!F30+'P&amp;L_Feb'!F30+'P&amp;L_Mar'!F30</f>
        <v>0</v>
      </c>
      <c r="G30" s="37">
        <f>'P&amp;L_Jan'!G30+'P&amp;L_Feb'!G30+'P&amp;L_Mar'!G30</f>
        <v>0</v>
      </c>
      <c r="H30" s="37">
        <f>'P&amp;L_Jan'!H30+'P&amp;L_Feb'!H30+'P&amp;L_Mar'!H30</f>
        <v>0</v>
      </c>
      <c r="I30" s="37">
        <f>'P&amp;L_Jan'!I30+'P&amp;L_Feb'!I30+'P&amp;L_Mar'!I30</f>
        <v>0</v>
      </c>
      <c r="J30" s="31"/>
      <c r="K30" s="411">
        <f t="shared" si="1"/>
        <v>0</v>
      </c>
    </row>
    <row r="31" spans="2:11" ht="18">
      <c r="B31" s="23">
        <f>'P&amp;L_Jan'!B31</f>
        <v>4013</v>
      </c>
      <c r="C31" s="409" t="str">
        <f>'GL-Jan'!B158</f>
        <v>Postage</v>
      </c>
      <c r="D31" s="30"/>
      <c r="E31" s="37">
        <f>'P&amp;L_Jan'!E31+'P&amp;L_Feb'!E31+'P&amp;L_Mar'!E31</f>
        <v>0</v>
      </c>
      <c r="F31" s="37">
        <f>'P&amp;L_Jan'!F31+'P&amp;L_Feb'!F31+'P&amp;L_Mar'!F31</f>
        <v>0</v>
      </c>
      <c r="G31" s="37">
        <f>'P&amp;L_Jan'!G31+'P&amp;L_Feb'!G31+'P&amp;L_Mar'!G31</f>
        <v>0</v>
      </c>
      <c r="H31" s="37">
        <f>'P&amp;L_Jan'!H31+'P&amp;L_Feb'!H31+'P&amp;L_Mar'!H31</f>
        <v>0</v>
      </c>
      <c r="I31" s="37">
        <f>'P&amp;L_Jan'!I31+'P&amp;L_Feb'!I31+'P&amp;L_Mar'!I31</f>
        <v>0</v>
      </c>
      <c r="J31" s="31"/>
      <c r="K31" s="411">
        <f t="shared" si="1"/>
        <v>0</v>
      </c>
    </row>
    <row r="32" spans="2:11" ht="18">
      <c r="B32" s="23">
        <f>'P&amp;L_Jan'!B32</f>
        <v>4014</v>
      </c>
      <c r="C32" s="409" t="str">
        <f>'GL-Jan'!B167</f>
        <v>Insurance</v>
      </c>
      <c r="D32" s="30"/>
      <c r="E32" s="37">
        <f>'P&amp;L_Jan'!E32+'P&amp;L_Feb'!E32+'P&amp;L_Mar'!E32</f>
        <v>0</v>
      </c>
      <c r="F32" s="37">
        <f>'P&amp;L_Jan'!F32+'P&amp;L_Feb'!F32+'P&amp;L_Mar'!F32</f>
        <v>0</v>
      </c>
      <c r="G32" s="37">
        <f>'P&amp;L_Jan'!G32+'P&amp;L_Feb'!G32+'P&amp;L_Mar'!G32</f>
        <v>0</v>
      </c>
      <c r="H32" s="37">
        <f>'P&amp;L_Jan'!H32+'P&amp;L_Feb'!H32+'P&amp;L_Mar'!H32</f>
        <v>0</v>
      </c>
      <c r="I32" s="37">
        <f>'P&amp;L_Jan'!I32+'P&amp;L_Feb'!I32+'P&amp;L_Mar'!I32</f>
        <v>0</v>
      </c>
      <c r="J32" s="31"/>
      <c r="K32" s="411">
        <f t="shared" si="1"/>
        <v>0</v>
      </c>
    </row>
    <row r="33" spans="2:11" ht="18">
      <c r="B33" s="23">
        <f>'P&amp;L_Jan'!B33</f>
        <v>4015</v>
      </c>
      <c r="C33" s="409" t="str">
        <f>'GL-Jan'!B176</f>
        <v>Cleaning Supplies</v>
      </c>
      <c r="D33" s="30"/>
      <c r="E33" s="37">
        <f>'P&amp;L_Jan'!E33+'P&amp;L_Feb'!E33+'P&amp;L_Mar'!E33</f>
        <v>0</v>
      </c>
      <c r="F33" s="37">
        <f>'P&amp;L_Jan'!F33+'P&amp;L_Feb'!F33+'P&amp;L_Mar'!F33</f>
        <v>0</v>
      </c>
      <c r="G33" s="37">
        <f>'P&amp;L_Jan'!G33+'P&amp;L_Feb'!G33+'P&amp;L_Mar'!G33</f>
        <v>0</v>
      </c>
      <c r="H33" s="37">
        <f>'P&amp;L_Jan'!H33+'P&amp;L_Feb'!H33+'P&amp;L_Mar'!H33</f>
        <v>0</v>
      </c>
      <c r="I33" s="37">
        <f>'P&amp;L_Jan'!I33+'P&amp;L_Feb'!I33+'P&amp;L_Mar'!I33</f>
        <v>0</v>
      </c>
      <c r="J33" s="31"/>
      <c r="K33" s="411">
        <f t="shared" si="1"/>
        <v>0</v>
      </c>
    </row>
    <row r="34" spans="2:11" ht="18">
      <c r="B34" s="23">
        <f>'P&amp;L_Jan'!B34</f>
        <v>4016</v>
      </c>
      <c r="C34" s="409" t="str">
        <f>'GL-Jan'!B185</f>
        <v>Van Payment</v>
      </c>
      <c r="D34" s="30"/>
      <c r="E34" s="37">
        <f>'P&amp;L_Jan'!E34+'P&amp;L_Feb'!E34+'P&amp;L_Mar'!E34</f>
        <v>0</v>
      </c>
      <c r="F34" s="37">
        <f>'P&amp;L_Jan'!F34+'P&amp;L_Feb'!F34+'P&amp;L_Mar'!F34</f>
        <v>0</v>
      </c>
      <c r="G34" s="37">
        <f>'P&amp;L_Jan'!G34+'P&amp;L_Feb'!G34+'P&amp;L_Mar'!G34</f>
        <v>0</v>
      </c>
      <c r="H34" s="37">
        <f>'P&amp;L_Jan'!H34+'P&amp;L_Feb'!H34+'P&amp;L_Mar'!H34</f>
        <v>0</v>
      </c>
      <c r="I34" s="37">
        <f>'P&amp;L_Jan'!I34+'P&amp;L_Feb'!I34+'P&amp;L_Mar'!I34</f>
        <v>0</v>
      </c>
      <c r="J34" s="31"/>
      <c r="K34" s="411">
        <f t="shared" si="1"/>
        <v>0</v>
      </c>
    </row>
    <row r="35" spans="2:11" ht="18">
      <c r="B35" s="23">
        <f>'P&amp;L_Jan'!B35</f>
        <v>4017</v>
      </c>
      <c r="C35" s="409" t="str">
        <f>'GL-Jan'!B194</f>
        <v>Van Maintenance</v>
      </c>
      <c r="D35" s="30"/>
      <c r="E35" s="37">
        <f>'P&amp;L_Jan'!E35+'P&amp;L_Feb'!E35+'P&amp;L_Mar'!E35</f>
        <v>0</v>
      </c>
      <c r="F35" s="37">
        <f>'P&amp;L_Jan'!F35+'P&amp;L_Feb'!F35+'P&amp;L_Mar'!F35</f>
        <v>0</v>
      </c>
      <c r="G35" s="37">
        <f>'P&amp;L_Jan'!G35+'P&amp;L_Feb'!G35+'P&amp;L_Mar'!G35</f>
        <v>0</v>
      </c>
      <c r="H35" s="37">
        <f>'P&amp;L_Jan'!H35+'P&amp;L_Feb'!H35+'P&amp;L_Mar'!H35</f>
        <v>0</v>
      </c>
      <c r="I35" s="37">
        <f>'P&amp;L_Jan'!I35+'P&amp;L_Feb'!I35+'P&amp;L_Mar'!I35</f>
        <v>0</v>
      </c>
      <c r="J35" s="31"/>
      <c r="K35" s="411">
        <f t="shared" si="1"/>
        <v>0</v>
      </c>
    </row>
    <row r="36" spans="2:11" ht="18">
      <c r="B36" s="23">
        <f>'P&amp;L_Jan'!B36</f>
        <v>4018</v>
      </c>
      <c r="C36" s="409" t="str">
        <f>'GL-Jan'!B203</f>
        <v>Guest Speakers</v>
      </c>
      <c r="D36" s="30"/>
      <c r="E36" s="37">
        <f>'P&amp;L_Jan'!E36+'P&amp;L_Feb'!E36+'P&amp;L_Mar'!E36</f>
        <v>0</v>
      </c>
      <c r="F36" s="37">
        <f>'P&amp;L_Jan'!F36+'P&amp;L_Feb'!F36+'P&amp;L_Mar'!F36</f>
        <v>0</v>
      </c>
      <c r="G36" s="37">
        <f>'P&amp;L_Jan'!G36+'P&amp;L_Feb'!G36+'P&amp;L_Mar'!G36</f>
        <v>0</v>
      </c>
      <c r="H36" s="37">
        <f>'P&amp;L_Jan'!H36+'P&amp;L_Feb'!H36+'P&amp;L_Mar'!H36</f>
        <v>0</v>
      </c>
      <c r="I36" s="37">
        <f>'P&amp;L_Jan'!I36+'P&amp;L_Feb'!I36+'P&amp;L_Mar'!I36</f>
        <v>0</v>
      </c>
      <c r="J36" s="31"/>
      <c r="K36" s="411">
        <f t="shared" si="1"/>
        <v>0</v>
      </c>
    </row>
    <row r="37" spans="2:11" ht="18">
      <c r="B37" s="23">
        <f>'P&amp;L_Jan'!B37</f>
        <v>4019</v>
      </c>
      <c r="C37" s="409" t="str">
        <f>'GL-Jan'!B212</f>
        <v>Equipment</v>
      </c>
      <c r="D37" s="30"/>
      <c r="E37" s="37">
        <f>'P&amp;L_Jan'!E37+'P&amp;L_Feb'!E37+'P&amp;L_Mar'!E37</f>
        <v>0</v>
      </c>
      <c r="F37" s="37">
        <f>'P&amp;L_Jan'!F37+'P&amp;L_Feb'!F37+'P&amp;L_Mar'!F37</f>
        <v>0</v>
      </c>
      <c r="G37" s="37">
        <f>'P&amp;L_Jan'!G37+'P&amp;L_Feb'!G37+'P&amp;L_Mar'!G37</f>
        <v>0</v>
      </c>
      <c r="H37" s="37">
        <f>'P&amp;L_Jan'!H37+'P&amp;L_Feb'!H37+'P&amp;L_Mar'!H37</f>
        <v>0</v>
      </c>
      <c r="I37" s="37">
        <f>'P&amp;L_Jan'!I37+'P&amp;L_Feb'!I37+'P&amp;L_Mar'!I37</f>
        <v>0</v>
      </c>
      <c r="J37" s="31"/>
      <c r="K37" s="411">
        <f t="shared" si="1"/>
        <v>0</v>
      </c>
    </row>
    <row r="38" spans="2:11" ht="18.75" thickBot="1">
      <c r="B38" s="23">
        <f>'P&amp;L_Jan'!B38</f>
        <v>4020</v>
      </c>
      <c r="C38" s="409" t="str">
        <f>'GL-Jan'!B221</f>
        <v>Misc</v>
      </c>
      <c r="D38" s="30"/>
      <c r="E38" s="47">
        <f>'P&amp;L_Jan'!E38+'P&amp;L_Feb'!E38+'P&amp;L_Mar'!E38</f>
        <v>0</v>
      </c>
      <c r="F38" s="47">
        <f>'P&amp;L_Jan'!F38+'P&amp;L_Feb'!F38+'P&amp;L_Mar'!F38</f>
        <v>0</v>
      </c>
      <c r="G38" s="47">
        <f>'P&amp;L_Jan'!G38+'P&amp;L_Feb'!G38+'P&amp;L_Mar'!G38</f>
        <v>0</v>
      </c>
      <c r="H38" s="47">
        <f>'P&amp;L_Jan'!H38+'P&amp;L_Feb'!H38+'P&amp;L_Mar'!H38</f>
        <v>0</v>
      </c>
      <c r="I38" s="47">
        <f>'P&amp;L_Jan'!I38+'P&amp;L_Feb'!I38+'P&amp;L_Mar'!I38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4">
    <mergeCell ref="B2:L2"/>
    <mergeCell ref="B3:L3"/>
    <mergeCell ref="B4:L4"/>
    <mergeCell ref="B5:K5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2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'GL-Jan'!A1:N1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53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'GL-Mar'!E233</f>
        <v>0</v>
      </c>
      <c r="F10" s="188"/>
      <c r="G10" s="189">
        <f>'GL-Mar'!G233</f>
        <v>0</v>
      </c>
      <c r="H10" s="189"/>
      <c r="I10" s="189">
        <f>'GL-Mar'!I233</f>
        <v>0</v>
      </c>
      <c r="J10" s="189"/>
      <c r="K10" s="189">
        <f>'GL-Mar'!K233</f>
        <v>0</v>
      </c>
      <c r="L10" s="189"/>
      <c r="M10" s="189">
        <f>'GL-Mar'!M233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22"/>
      <c r="E97" s="122"/>
      <c r="F97" s="123"/>
      <c r="G97" s="123"/>
      <c r="H97" s="124"/>
      <c r="I97" s="124"/>
      <c r="J97" s="125"/>
      <c r="K97" s="125"/>
      <c r="L97" s="126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22"/>
      <c r="E187" s="122"/>
      <c r="F187" s="123"/>
      <c r="G187" s="123"/>
      <c r="H187" s="124"/>
      <c r="I187" s="124"/>
      <c r="J187" s="125"/>
      <c r="K187" s="125"/>
      <c r="L187" s="126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60"/>
    <pageSetUpPr fitToPage="1"/>
  </sheetPr>
  <dimension ref="B2:L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5.42578125" customWidth="1"/>
    <col min="6" max="6" width="15.28515625" customWidth="1"/>
    <col min="7" max="7" width="15.140625" customWidth="1"/>
    <col min="8" max="8" width="16.28515625" customWidth="1"/>
    <col min="9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'P&amp;L_1Q'!B2:L2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53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'P&amp;L_Mar'!E43</f>
        <v>0</v>
      </c>
      <c r="F9" s="303">
        <f>'P&amp;L_Mar'!F43</f>
        <v>0</v>
      </c>
      <c r="G9" s="305">
        <f>'P&amp;L_Mar'!G43</f>
        <v>0</v>
      </c>
      <c r="H9" s="306">
        <f>'P&amp;L_Mar'!H43</f>
        <v>0</v>
      </c>
      <c r="I9" s="307">
        <f>'P&amp;L_Mar'!I43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'GL-Apr'!E17-'GL-Apr'!D17</f>
        <v>0</v>
      </c>
      <c r="F12" s="37">
        <f>'GL-Apr'!G17-'GL-Apr'!F17</f>
        <v>0</v>
      </c>
      <c r="G12" s="37">
        <f>'GL-Apr'!I17-'GL-Apr'!H17</f>
        <v>0</v>
      </c>
      <c r="H12" s="37">
        <f>'GL-Apr'!K17-'GL-Apr'!J17</f>
        <v>0</v>
      </c>
      <c r="I12" s="37">
        <f>'GL-Apr'!M17-'GL-Apr'!L17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'GL-Apr'!E27-'GL-Apr'!D27</f>
        <v>0</v>
      </c>
      <c r="F13" s="37">
        <f>'GL-Apr'!G27-'GL-Apr'!F27</f>
        <v>0</v>
      </c>
      <c r="G13" s="37">
        <f>'GL-Apr'!I27-'GL-Apr'!H27</f>
        <v>0</v>
      </c>
      <c r="H13" s="37">
        <f>'GL-Apr'!K27-'GL-Apr'!J27</f>
        <v>0</v>
      </c>
      <c r="I13" s="37">
        <f>'GL-Apr'!M27-'GL-Apr'!L27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'GL-Apr'!E37-'GL-Apr'!D37</f>
        <v>0</v>
      </c>
      <c r="F14" s="37">
        <f>'GL-Apr'!G37-'GL-Apr'!F37</f>
        <v>0</v>
      </c>
      <c r="G14" s="37">
        <f>'GL-Apr'!I37-'GL-Apr'!H37</f>
        <v>0</v>
      </c>
      <c r="H14" s="37">
        <f>'GL-Apr'!K37-'GL-Apr'!J37</f>
        <v>0</v>
      </c>
      <c r="I14" s="37">
        <f>'GL-Apr'!M37-'GL-Apr'!L37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'GL-Apr'!E47-'GL-Apr'!D47</f>
        <v>0</v>
      </c>
      <c r="F15" s="47">
        <f>'GL-Apr'!G47-'GL-Apr'!F47</f>
        <v>0</v>
      </c>
      <c r="G15" s="47">
        <f>'GL-Apr'!I47-'GL-Apr'!H47</f>
        <v>0</v>
      </c>
      <c r="H15" s="47">
        <f>'GL-Apr'!K47-'GL-Apr'!J47</f>
        <v>0</v>
      </c>
      <c r="I15" s="47">
        <f>'GL-Apr'!M47-'GL-Apr'!L47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'P&amp;L_Mar'!B19</f>
        <v>4001</v>
      </c>
      <c r="C19" s="410" t="str">
        <f>'Budget to Actual'!C17</f>
        <v>Salaries</v>
      </c>
      <c r="D19" s="28"/>
      <c r="E19" s="37">
        <f>'GL-Apr'!D56-'GL-Apr'!E56</f>
        <v>0</v>
      </c>
      <c r="F19" s="37">
        <f>'GL-Apr'!F56-'GL-Apr'!G56</f>
        <v>0</v>
      </c>
      <c r="G19" s="37">
        <f>'GL-Apr'!H56-'GL-Apr'!I56</f>
        <v>0</v>
      </c>
      <c r="H19" s="37">
        <f>'GL-Apr'!J56-'GL-Apr'!K56</f>
        <v>0</v>
      </c>
      <c r="I19" s="37">
        <f>'GL-Apr'!L56-'GL-Apr'!M56</f>
        <v>0</v>
      </c>
      <c r="J19" s="31"/>
      <c r="K19" s="411">
        <f>SUM(E19:J19)</f>
        <v>0</v>
      </c>
    </row>
    <row r="20" spans="2:11" ht="18">
      <c r="B20" s="23">
        <f>'P&amp;L_Mar'!B20</f>
        <v>4002</v>
      </c>
      <c r="C20" s="410" t="str">
        <f>'Budget to Actual'!C18</f>
        <v>Office Supplies</v>
      </c>
      <c r="D20" s="28"/>
      <c r="E20" s="37">
        <f>'GL-Apr'!D65-'GL-Apr'!E65</f>
        <v>0</v>
      </c>
      <c r="F20" s="37">
        <f>'GL-Apr'!F65-'GL-Apr'!G65</f>
        <v>0</v>
      </c>
      <c r="G20" s="37">
        <f>'GL-Apr'!H65-'GL-Apr'!I65</f>
        <v>0</v>
      </c>
      <c r="H20" s="37">
        <f>'GL-Apr'!J65-'GL-Apr'!K65</f>
        <v>0</v>
      </c>
      <c r="I20" s="37">
        <f>'GL-Apr'!L65-'GL-Apr'!M65</f>
        <v>0</v>
      </c>
      <c r="J20" s="31"/>
      <c r="K20" s="411">
        <f t="shared" ref="K20:K28" si="0">SUM(E20:J20)</f>
        <v>0</v>
      </c>
    </row>
    <row r="21" spans="2:11" ht="18">
      <c r="B21" s="23">
        <f>'P&amp;L_Mar'!B21</f>
        <v>4003</v>
      </c>
      <c r="C21" s="410" t="str">
        <f>'Budget to Actual'!C19</f>
        <v>Utilities</v>
      </c>
      <c r="D21" s="28"/>
      <c r="E21" s="37">
        <f>'GL-Apr'!D74-'GL-Apr'!E74</f>
        <v>0</v>
      </c>
      <c r="F21" s="37">
        <f>'GL-Apr'!F74-'GL-Apr'!G74</f>
        <v>0</v>
      </c>
      <c r="G21" s="37">
        <f>'GL-Apr'!H74-'GL-Apr'!I74</f>
        <v>0</v>
      </c>
      <c r="H21" s="37">
        <f>'GL-Apr'!J74-'GL-Apr'!K74</f>
        <v>0</v>
      </c>
      <c r="I21" s="37">
        <f>'GL-Apr'!L74-'GL-Apr'!M74</f>
        <v>0</v>
      </c>
      <c r="J21" s="31"/>
      <c r="K21" s="411">
        <f t="shared" si="0"/>
        <v>0</v>
      </c>
    </row>
    <row r="22" spans="2:11" ht="18">
      <c r="B22" s="23">
        <f>'P&amp;L_Mar'!B22</f>
        <v>4004</v>
      </c>
      <c r="C22" s="410" t="str">
        <f>'Budget to Actual'!C20</f>
        <v>Lease</v>
      </c>
      <c r="D22" s="28"/>
      <c r="E22" s="37">
        <f>'GL-Apr'!D83-'GL-Apr'!E83</f>
        <v>0</v>
      </c>
      <c r="F22" s="37">
        <f>'GL-Apr'!F83-'GL-Apr'!G83</f>
        <v>0</v>
      </c>
      <c r="G22" s="37">
        <f>'GL-Apr'!H83-'GL-Apr'!I83</f>
        <v>0</v>
      </c>
      <c r="H22" s="37">
        <f>'GL-Apr'!J83-'GL-Apr'!K83</f>
        <v>0</v>
      </c>
      <c r="I22" s="37">
        <f>'GL-Apr'!L83-'GL-Apr'!M83</f>
        <v>0</v>
      </c>
      <c r="J22" s="31"/>
      <c r="K22" s="411">
        <f t="shared" si="0"/>
        <v>0</v>
      </c>
    </row>
    <row r="23" spans="2:11" ht="18">
      <c r="B23" s="23">
        <f>'P&amp;L_Mar'!B23</f>
        <v>4005</v>
      </c>
      <c r="C23" s="410" t="str">
        <f>'Budget to Actual'!C21</f>
        <v>Maint/Repairs</v>
      </c>
      <c r="D23" s="28"/>
      <c r="E23" s="37">
        <f>'GL-Apr'!D92-'GL-Apr'!E92</f>
        <v>0</v>
      </c>
      <c r="F23" s="37">
        <f>'GL-Apr'!F92-'GL-Apr'!G6892</f>
        <v>0</v>
      </c>
      <c r="G23" s="37">
        <f>'GL-Apr'!H92-'GL-Apr'!I92</f>
        <v>0</v>
      </c>
      <c r="H23" s="37">
        <f>'GL-Apr'!J92-'GL-Apr'!K92</f>
        <v>0</v>
      </c>
      <c r="I23" s="37">
        <f>'GL-Apr'!L92-'GL-Apr'!M92</f>
        <v>0</v>
      </c>
      <c r="J23" s="31"/>
      <c r="K23" s="411">
        <f t="shared" si="0"/>
        <v>0</v>
      </c>
    </row>
    <row r="24" spans="2:11" ht="18">
      <c r="B24" s="23">
        <f>'P&amp;L_Mar'!B24</f>
        <v>4006</v>
      </c>
      <c r="C24" s="410" t="str">
        <f>'Budget to Actual'!C22</f>
        <v>Missions</v>
      </c>
      <c r="D24" s="28"/>
      <c r="E24" s="37">
        <f>'GL-Apr'!D101-'GL-Apr'!E101</f>
        <v>0</v>
      </c>
      <c r="F24" s="37">
        <f>'GL-Apr'!F101-'GL-Apr'!G101</f>
        <v>0</v>
      </c>
      <c r="G24" s="37">
        <f>'GL-Apr'!H101-'GL-Apr'!I101</f>
        <v>0</v>
      </c>
      <c r="H24" s="37">
        <f>'GL-Apr'!J101-'GL-Apr'!K101</f>
        <v>0</v>
      </c>
      <c r="I24" s="37">
        <f>'GL-Apr'!L101-'GL-Apr'!M101</f>
        <v>0</v>
      </c>
      <c r="J24" s="31"/>
      <c r="K24" s="411">
        <f t="shared" si="0"/>
        <v>0</v>
      </c>
    </row>
    <row r="25" spans="2:11" ht="18">
      <c r="B25" s="23">
        <f>'P&amp;L_Mar'!B25</f>
        <v>4007</v>
      </c>
      <c r="C25" s="410" t="str">
        <f>'Budget to Actual'!C23</f>
        <v>Benevolence</v>
      </c>
      <c r="D25" s="28"/>
      <c r="E25" s="37">
        <f>'GL-Apr'!D110-'GL-Apr'!E110</f>
        <v>0</v>
      </c>
      <c r="F25" s="37">
        <f>'GL-Apr'!F110-'GL-Apr'!G110</f>
        <v>0</v>
      </c>
      <c r="G25" s="37">
        <f>'GL-Apr'!H110-'GL-Apr'!I110</f>
        <v>0</v>
      </c>
      <c r="H25" s="37">
        <f>'GL-Apr'!J110-'GL-Apr'!K110</f>
        <v>0</v>
      </c>
      <c r="I25" s="37">
        <f>'GL-Apr'!L110-'GL-Apr'!M110</f>
        <v>0</v>
      </c>
      <c r="J25" s="31"/>
      <c r="K25" s="411">
        <f t="shared" si="0"/>
        <v>0</v>
      </c>
    </row>
    <row r="26" spans="2:11" ht="18">
      <c r="B26" s="23">
        <f>'P&amp;L_Mar'!B26</f>
        <v>4008</v>
      </c>
      <c r="C26" s="410" t="str">
        <f>'Budget to Actual'!C24</f>
        <v xml:space="preserve">Sunday School </v>
      </c>
      <c r="D26" s="28"/>
      <c r="E26" s="37">
        <f>'GL-Apr'!D119-'GL-Apr'!E119</f>
        <v>0</v>
      </c>
      <c r="F26" s="37">
        <f>'GL-Apr'!F119-'GL-Apr'!G119</f>
        <v>0</v>
      </c>
      <c r="G26" s="37">
        <f>'GL-Apr'!H119-'GL-Apr'!I119</f>
        <v>0</v>
      </c>
      <c r="H26" s="37">
        <f>'GL-Apr'!J119-'GL-Apr'!K119</f>
        <v>0</v>
      </c>
      <c r="I26" s="37">
        <f>'GL-Apr'!L119-'GL-Apr'!M119</f>
        <v>0</v>
      </c>
      <c r="J26" s="31"/>
      <c r="K26" s="411">
        <f t="shared" si="0"/>
        <v>0</v>
      </c>
    </row>
    <row r="27" spans="2:11" ht="18">
      <c r="B27" s="23">
        <f>'P&amp;L_Mar'!B27</f>
        <v>4009</v>
      </c>
      <c r="C27" s="410" t="str">
        <f>'Budget to Actual'!C25</f>
        <v xml:space="preserve">Youth </v>
      </c>
      <c r="D27" s="28"/>
      <c r="E27" s="37">
        <f>'GL-Apr'!D128-'GL-Apr'!E128</f>
        <v>0</v>
      </c>
      <c r="F27" s="37">
        <f>'GL-Apr'!F128-'GL-Apr'!G128</f>
        <v>0</v>
      </c>
      <c r="G27" s="37">
        <f>'GL-Apr'!H128-'GL-Apr'!I128</f>
        <v>0</v>
      </c>
      <c r="H27" s="37">
        <f>'GL-Apr'!J128-'GL-Apr'!K128</f>
        <v>0</v>
      </c>
      <c r="I27" s="37">
        <f>'GL-Apr'!L128-'GL-Apr'!M128</f>
        <v>0</v>
      </c>
      <c r="J27" s="31"/>
      <c r="K27" s="411">
        <f t="shared" si="0"/>
        <v>0</v>
      </c>
    </row>
    <row r="28" spans="2:11" ht="18">
      <c r="B28" s="23">
        <f>'P&amp;L_Mar'!B28</f>
        <v>4010</v>
      </c>
      <c r="C28" s="410" t="str">
        <f>'Budget to Actual'!C26</f>
        <v xml:space="preserve">Men </v>
      </c>
      <c r="D28" s="28"/>
      <c r="E28" s="37">
        <f>'GL-Apr'!D137-'GL-Apr'!E137</f>
        <v>0</v>
      </c>
      <c r="F28" s="37">
        <f>'GL-Apr'!F137-'GL-Apr'!G137</f>
        <v>0</v>
      </c>
      <c r="G28" s="37">
        <f>'GL-Apr'!H137-'GL-Apr'!I137</f>
        <v>0</v>
      </c>
      <c r="H28" s="37">
        <f>'GL-Apr'!J137-'GL-Apr'!K137</f>
        <v>0</v>
      </c>
      <c r="I28" s="37">
        <f>'GL-Apr'!L137-'GL-Apr'!M137</f>
        <v>0</v>
      </c>
      <c r="J28" s="31"/>
      <c r="K28" s="411">
        <f t="shared" si="0"/>
        <v>0</v>
      </c>
    </row>
    <row r="29" spans="2:11" ht="18">
      <c r="B29" s="23">
        <f>'P&amp;L_Mar'!B29</f>
        <v>4011</v>
      </c>
      <c r="C29" s="409" t="str">
        <f>'GL-Jan'!B140</f>
        <v>Women</v>
      </c>
      <c r="D29" s="30"/>
      <c r="E29" s="37">
        <f>'GL-Apr'!D146-'GL-Apr'!E146</f>
        <v>0</v>
      </c>
      <c r="F29" s="37">
        <f>'GL-Apr'!F146-'GL-Apr'!G146</f>
        <v>0</v>
      </c>
      <c r="G29" s="37">
        <f>'GL-Apr'!H146-'GL-Apr'!I146</f>
        <v>0</v>
      </c>
      <c r="H29" s="37">
        <f>'GL-Apr'!J146-'GL-Apr'!K146</f>
        <v>0</v>
      </c>
      <c r="I29" s="37">
        <f>'GL-Apr'!L146-'GL-Apr'!M146</f>
        <v>0</v>
      </c>
      <c r="J29" s="31"/>
      <c r="K29" s="411">
        <f t="shared" ref="K29:K38" si="1">SUM(E29:I29)</f>
        <v>0</v>
      </c>
    </row>
    <row r="30" spans="2:11" ht="18">
      <c r="B30" s="23">
        <f>'P&amp;L_Mar'!B30</f>
        <v>4012</v>
      </c>
      <c r="C30" s="409" t="str">
        <f>'GL-Jan'!B149</f>
        <v>VBS</v>
      </c>
      <c r="D30" s="30"/>
      <c r="E30" s="37">
        <f>'GL-Apr'!D155-'GL-Apr'!E155</f>
        <v>0</v>
      </c>
      <c r="F30" s="37">
        <f>'GL-Apr'!F155-'GL-Apr'!G155</f>
        <v>0</v>
      </c>
      <c r="G30" s="37">
        <f>'GL-Apr'!H155-'GL-Apr'!I155</f>
        <v>0</v>
      </c>
      <c r="H30" s="37">
        <f>'GL-Apr'!J155-'GL-Apr'!K155</f>
        <v>0</v>
      </c>
      <c r="I30" s="37">
        <f>'GL-Apr'!L155-'GL-Apr'!M155</f>
        <v>0</v>
      </c>
      <c r="J30" s="31"/>
      <c r="K30" s="411">
        <f t="shared" si="1"/>
        <v>0</v>
      </c>
    </row>
    <row r="31" spans="2:11" ht="18">
      <c r="B31" s="23">
        <f>'P&amp;L_Mar'!B31</f>
        <v>4013</v>
      </c>
      <c r="C31" s="409" t="str">
        <f>'GL-Jan'!B158</f>
        <v>Postage</v>
      </c>
      <c r="D31" s="30"/>
      <c r="E31" s="37">
        <f>'GL-Apr'!D164-'GL-Apr'!E164</f>
        <v>0</v>
      </c>
      <c r="F31" s="37">
        <f>'GL-Apr'!F164-'GL-Apr'!G164</f>
        <v>0</v>
      </c>
      <c r="G31" s="37">
        <f>'GL-Apr'!H164-'GL-Apr'!I164</f>
        <v>0</v>
      </c>
      <c r="H31" s="37">
        <f>'GL-Apr'!J164-'GL-Apr'!K164</f>
        <v>0</v>
      </c>
      <c r="I31" s="37">
        <f>'GL-Apr'!L164-'GL-Apr'!M164</f>
        <v>0</v>
      </c>
      <c r="J31" s="31"/>
      <c r="K31" s="411">
        <f t="shared" si="1"/>
        <v>0</v>
      </c>
    </row>
    <row r="32" spans="2:11" ht="18">
      <c r="B32" s="23">
        <f>'P&amp;L_Mar'!B32</f>
        <v>4014</v>
      </c>
      <c r="C32" s="409" t="str">
        <f>'GL-Jan'!B167</f>
        <v>Insurance</v>
      </c>
      <c r="D32" s="30"/>
      <c r="E32" s="37">
        <f>'GL-Apr'!D173-'GL-Apr'!E173</f>
        <v>0</v>
      </c>
      <c r="F32" s="37">
        <f>'GL-Apr'!F173-'GL-Apr'!G173</f>
        <v>0</v>
      </c>
      <c r="G32" s="37">
        <f>'GL-Apr'!H173-'GL-Apr'!I173</f>
        <v>0</v>
      </c>
      <c r="H32" s="37">
        <f>'GL-Apr'!J173-'GL-Apr'!K173</f>
        <v>0</v>
      </c>
      <c r="I32" s="37">
        <f>'GL-Apr'!L173-'GL-Apr'!M173</f>
        <v>0</v>
      </c>
      <c r="J32" s="31"/>
      <c r="K32" s="411">
        <f t="shared" si="1"/>
        <v>0</v>
      </c>
    </row>
    <row r="33" spans="2:11" ht="18">
      <c r="B33" s="23">
        <f>'P&amp;L_Mar'!B33</f>
        <v>4015</v>
      </c>
      <c r="C33" s="409" t="str">
        <f>'GL-Jan'!B176</f>
        <v>Cleaning Supplies</v>
      </c>
      <c r="D33" s="30"/>
      <c r="E33" s="37">
        <f>'GL-Apr'!D182-'GL-Apr'!E182</f>
        <v>0</v>
      </c>
      <c r="F33" s="37">
        <f>'GL-Apr'!F182-'GL-Apr'!G182</f>
        <v>0</v>
      </c>
      <c r="G33" s="37">
        <f>'GL-Apr'!H182-'GL-Apr'!I182</f>
        <v>0</v>
      </c>
      <c r="H33" s="37">
        <f>'GL-Apr'!J182-'GL-Apr'!K182</f>
        <v>0</v>
      </c>
      <c r="I33" s="37">
        <f>'GL-Apr'!L182-'GL-Apr'!M182</f>
        <v>0</v>
      </c>
      <c r="J33" s="31"/>
      <c r="K33" s="411">
        <f t="shared" si="1"/>
        <v>0</v>
      </c>
    </row>
    <row r="34" spans="2:11" ht="18">
      <c r="B34" s="23">
        <f>'P&amp;L_Mar'!B34</f>
        <v>4016</v>
      </c>
      <c r="C34" s="409" t="str">
        <f>'GL-Jan'!B185</f>
        <v>Van Payment</v>
      </c>
      <c r="D34" s="30"/>
      <c r="E34" s="37">
        <f>'GL-Apr'!D191-'GL-Apr'!E191</f>
        <v>0</v>
      </c>
      <c r="F34" s="37">
        <f>'GL-Apr'!F191-'GL-Apr'!G191</f>
        <v>0</v>
      </c>
      <c r="G34" s="37">
        <f>'GL-Apr'!H191-'GL-Apr'!I191</f>
        <v>0</v>
      </c>
      <c r="H34" s="37">
        <f>'GL-Apr'!J191-'GL-Apr'!K191</f>
        <v>0</v>
      </c>
      <c r="I34" s="37">
        <f>'GL-Apr'!L191-'GL-Apr'!M191</f>
        <v>0</v>
      </c>
      <c r="J34" s="31"/>
      <c r="K34" s="411">
        <f t="shared" si="1"/>
        <v>0</v>
      </c>
    </row>
    <row r="35" spans="2:11" ht="18">
      <c r="B35" s="23">
        <f>'P&amp;L_Mar'!B35</f>
        <v>4017</v>
      </c>
      <c r="C35" s="409" t="str">
        <f>'GL-Jan'!B194</f>
        <v>Van Maintenance</v>
      </c>
      <c r="D35" s="30"/>
      <c r="E35" s="37">
        <f>'GL-Apr'!D200-'GL-Apr'!E200</f>
        <v>0</v>
      </c>
      <c r="F35" s="37">
        <f>'GL-Apr'!F200-'GL-Apr'!G200</f>
        <v>0</v>
      </c>
      <c r="G35" s="37">
        <f>'GL-Apr'!H200-'GL-Apr'!I200</f>
        <v>0</v>
      </c>
      <c r="H35" s="37">
        <f>'GL-Apr'!J200-'GL-Apr'!K200</f>
        <v>0</v>
      </c>
      <c r="I35" s="37">
        <f>'GL-Apr'!L200-'GL-Apr'!M200</f>
        <v>0</v>
      </c>
      <c r="J35" s="31"/>
      <c r="K35" s="411">
        <f t="shared" si="1"/>
        <v>0</v>
      </c>
    </row>
    <row r="36" spans="2:11" ht="18">
      <c r="B36" s="23">
        <f>'P&amp;L_Mar'!B36</f>
        <v>4018</v>
      </c>
      <c r="C36" s="409" t="str">
        <f>'GL-Jan'!B203</f>
        <v>Guest Speakers</v>
      </c>
      <c r="D36" s="30"/>
      <c r="E36" s="37">
        <f>'GL-Apr'!D209-'GL-Apr'!E209</f>
        <v>0</v>
      </c>
      <c r="F36" s="37">
        <f>'GL-Apr'!F209-'GL-Apr'!G209</f>
        <v>0</v>
      </c>
      <c r="G36" s="37">
        <f>'GL-Apr'!H209-'GL-Apr'!I209</f>
        <v>0</v>
      </c>
      <c r="H36" s="37">
        <f>'GL-Apr'!J209-'GL-Apr'!K209</f>
        <v>0</v>
      </c>
      <c r="I36" s="37">
        <f>'GL-Apr'!L209-'GL-Apr'!M209</f>
        <v>0</v>
      </c>
      <c r="J36" s="31"/>
      <c r="K36" s="411">
        <f t="shared" si="1"/>
        <v>0</v>
      </c>
    </row>
    <row r="37" spans="2:11" ht="18">
      <c r="B37" s="23">
        <f>'P&amp;L_Mar'!B37</f>
        <v>4019</v>
      </c>
      <c r="C37" s="409" t="str">
        <f>'GL-Jan'!B212</f>
        <v>Equipment</v>
      </c>
      <c r="D37" s="30"/>
      <c r="E37" s="37">
        <f>'GL-Apr'!D218-'GL-Apr'!E218</f>
        <v>0</v>
      </c>
      <c r="F37" s="37">
        <f>'GL-Apr'!F218-'GL-Apr'!G218</f>
        <v>0</v>
      </c>
      <c r="G37" s="37">
        <f>'GL-Apr'!H218-'GL-Apr'!I218</f>
        <v>0</v>
      </c>
      <c r="H37" s="37">
        <f>'GL-Apr'!J218-'GL-Apr'!K218</f>
        <v>0</v>
      </c>
      <c r="I37" s="37">
        <f>'GL-Apr'!L218-'GL-Apr'!M218</f>
        <v>0</v>
      </c>
      <c r="J37" s="31"/>
      <c r="K37" s="411">
        <f t="shared" si="1"/>
        <v>0</v>
      </c>
    </row>
    <row r="38" spans="2:11" ht="18.75" thickBot="1">
      <c r="B38" s="23">
        <f>'P&amp;L_Mar'!B38</f>
        <v>4020</v>
      </c>
      <c r="C38" s="409" t="str">
        <f>'GL-Jan'!B221</f>
        <v>Misc</v>
      </c>
      <c r="D38" s="30"/>
      <c r="E38" s="47">
        <f>'GL-Apr'!D227-'GL-Apr'!E227</f>
        <v>0</v>
      </c>
      <c r="F38" s="47">
        <f>'GL-Apr'!F227-'GL-Apr'!G227</f>
        <v>0</v>
      </c>
      <c r="G38" s="47">
        <f>'GL-Apr'!H227-'GL-Apr'!I227</f>
        <v>0</v>
      </c>
      <c r="H38" s="47">
        <f>'GL-Apr'!J227-'GL-Apr'!K227</f>
        <v>0</v>
      </c>
      <c r="I38" s="47">
        <f>'GL-Apr'!L227-'GL-Apr'!M227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4.5703125" customWidth="1"/>
    <col min="6" max="6" width="13.42578125" bestFit="1" customWidth="1"/>
    <col min="7" max="7" width="14" customWidth="1"/>
    <col min="8" max="8" width="13.42578125" bestFit="1" customWidth="1"/>
    <col min="9" max="9" width="16.140625" customWidth="1"/>
    <col min="10" max="10" width="13.42578125" bestFit="1" customWidth="1"/>
    <col min="11" max="11" width="14.4257812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'GL-Apr'!A1:N1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52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'GL-Apr'!E233</f>
        <v>0</v>
      </c>
      <c r="F10" s="188"/>
      <c r="G10" s="189">
        <f>'GL-Apr'!G233</f>
        <v>0</v>
      </c>
      <c r="H10" s="189"/>
      <c r="I10" s="189">
        <f>'GL-Apr'!I233</f>
        <v>0</v>
      </c>
      <c r="J10" s="189"/>
      <c r="K10" s="189">
        <f>'GL-Apr'!K233</f>
        <v>0</v>
      </c>
      <c r="L10" s="189"/>
      <c r="M10" s="189">
        <f>'GL-Apr'!M233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3"/>
      <c r="E186" s="143"/>
      <c r="F186" s="147"/>
      <c r="G186" s="147"/>
      <c r="H186" s="149"/>
      <c r="I186" s="149"/>
      <c r="J186" s="151"/>
      <c r="K186" s="151"/>
      <c r="L186" s="153"/>
      <c r="M186" s="153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22"/>
      <c r="E187" s="122"/>
      <c r="F187" s="123"/>
      <c r="G187" s="123"/>
      <c r="H187" s="124"/>
      <c r="I187" s="124"/>
      <c r="J187" s="125"/>
      <c r="K187" s="125"/>
      <c r="L187" s="126"/>
      <c r="M187" s="126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3"/>
      <c r="E190" s="143"/>
      <c r="F190" s="147"/>
      <c r="G190" s="147"/>
      <c r="H190" s="149"/>
      <c r="I190" s="149"/>
      <c r="J190" s="151"/>
      <c r="K190" s="151"/>
      <c r="L190" s="153"/>
      <c r="M190" s="153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60"/>
    <pageSetUpPr fitToPage="1"/>
  </sheetPr>
  <dimension ref="B2:L49"/>
  <sheetViews>
    <sheetView topLeftCell="B2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5.42578125" customWidth="1"/>
    <col min="6" max="6" width="15.28515625" customWidth="1"/>
    <col min="7" max="7" width="19.28515625" customWidth="1"/>
    <col min="8" max="8" width="16.28515625" customWidth="1"/>
    <col min="9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'P&amp;L_1Q'!B2:L2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52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'P&amp;L_Apr'!E43</f>
        <v>0</v>
      </c>
      <c r="F9" s="303">
        <f>'P&amp;L_Apr'!F43</f>
        <v>0</v>
      </c>
      <c r="G9" s="305">
        <f>'P&amp;L_Apr'!G43</f>
        <v>0</v>
      </c>
      <c r="H9" s="306">
        <f>'P&amp;L_Apr'!H43</f>
        <v>0</v>
      </c>
      <c r="I9" s="307">
        <f>'P&amp;L_Apr'!I43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'GL-May'!E17-'GL-May'!D17</f>
        <v>0</v>
      </c>
      <c r="F12" s="37">
        <f>'GL-May'!G17-'GL-May'!F17</f>
        <v>0</v>
      </c>
      <c r="G12" s="37">
        <f>'GL-May'!I17-'GL-May'!H17</f>
        <v>0</v>
      </c>
      <c r="H12" s="37">
        <f>'GL-May'!K17-'GL-May'!J17</f>
        <v>0</v>
      </c>
      <c r="I12" s="37">
        <f>'GL-May'!M17-'GL-May'!L17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'GL-May'!E27-'GL-May'!D27</f>
        <v>0</v>
      </c>
      <c r="F13" s="37">
        <f>'GL-May'!G27-'GL-May'!F27</f>
        <v>0</v>
      </c>
      <c r="G13" s="37">
        <f>'GL-May'!I27-'GL-May'!H27</f>
        <v>0</v>
      </c>
      <c r="H13" s="37">
        <f>'GL-May'!K27-'GL-May'!J27</f>
        <v>0</v>
      </c>
      <c r="I13" s="37">
        <f>'GL-May'!M27-'GL-May'!L27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'GL-May'!E37-'GL-May'!D37</f>
        <v>0</v>
      </c>
      <c r="F14" s="37">
        <f>'GL-May'!G37-'GL-May'!F37</f>
        <v>0</v>
      </c>
      <c r="G14" s="37">
        <f>'GL-May'!I37-'GL-May'!H37</f>
        <v>0</v>
      </c>
      <c r="H14" s="37">
        <f>'GL-May'!K37-'GL-May'!J37</f>
        <v>0</v>
      </c>
      <c r="I14" s="37">
        <f>'GL-May'!M37-'GL-May'!L37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'GL-May'!E47-'GL-May'!D47</f>
        <v>0</v>
      </c>
      <c r="F15" s="47">
        <f>'GL-May'!G47-'GL-May'!F47</f>
        <v>0</v>
      </c>
      <c r="G15" s="47">
        <f>'GL-May'!I47-'GL-May'!H47</f>
        <v>0</v>
      </c>
      <c r="H15" s="47">
        <f>'GL-May'!K47-'GL-May'!J47</f>
        <v>0</v>
      </c>
      <c r="I15" s="47">
        <f>'GL-May'!M47-'GL-May'!L47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'P&amp;L_Apr'!B19</f>
        <v>4001</v>
      </c>
      <c r="C19" s="410" t="str">
        <f>'Budget to Actual'!C17</f>
        <v>Salaries</v>
      </c>
      <c r="D19" s="28"/>
      <c r="E19" s="37">
        <f>'GL-May'!D56-'GL-May'!E56</f>
        <v>0</v>
      </c>
      <c r="F19" s="37">
        <f>'GL-May'!F56-'GL-May'!G56</f>
        <v>0</v>
      </c>
      <c r="G19" s="37">
        <f>'GL-May'!H56-'GL-May'!I56</f>
        <v>0</v>
      </c>
      <c r="H19" s="37">
        <f>'GL-May'!J56-'GL-May'!K56</f>
        <v>0</v>
      </c>
      <c r="I19" s="37">
        <f>'GL-May'!L56-'GL-May'!M56</f>
        <v>0</v>
      </c>
      <c r="J19" s="31"/>
      <c r="K19" s="411">
        <f>SUM(E19:J19)</f>
        <v>0</v>
      </c>
    </row>
    <row r="20" spans="2:11" ht="18">
      <c r="B20" s="23">
        <f>'P&amp;L_Apr'!B20</f>
        <v>4002</v>
      </c>
      <c r="C20" s="410" t="str">
        <f>'Budget to Actual'!C18</f>
        <v>Office Supplies</v>
      </c>
      <c r="D20" s="28"/>
      <c r="E20" s="37">
        <f>'GL-May'!D65-'GL-May'!E65</f>
        <v>0</v>
      </c>
      <c r="F20" s="37">
        <f>'GL-May'!F65-'GL-May'!G65</f>
        <v>0</v>
      </c>
      <c r="G20" s="37">
        <f>'GL-May'!H65-'GL-May'!I65</f>
        <v>0</v>
      </c>
      <c r="H20" s="37">
        <f>'GL-May'!J65-'GL-May'!K65</f>
        <v>0</v>
      </c>
      <c r="I20" s="37">
        <f>'GL-May'!L65-'GL-May'!M65</f>
        <v>0</v>
      </c>
      <c r="J20" s="31"/>
      <c r="K20" s="411">
        <f t="shared" ref="K20:K28" si="0">SUM(E20:J20)</f>
        <v>0</v>
      </c>
    </row>
    <row r="21" spans="2:11" ht="18">
      <c r="B21" s="23">
        <f>'P&amp;L_Apr'!B21</f>
        <v>4003</v>
      </c>
      <c r="C21" s="410" t="str">
        <f>'Budget to Actual'!C19</f>
        <v>Utilities</v>
      </c>
      <c r="D21" s="28"/>
      <c r="E21" s="37">
        <f>'GL-May'!D74-'GL-May'!E74</f>
        <v>0</v>
      </c>
      <c r="F21" s="37">
        <f>'GL-May'!F74-'GL-May'!G74</f>
        <v>0</v>
      </c>
      <c r="G21" s="37">
        <f>'GL-May'!H74-'GL-May'!I74</f>
        <v>0</v>
      </c>
      <c r="H21" s="37">
        <f>'GL-May'!J74-'GL-May'!K74</f>
        <v>0</v>
      </c>
      <c r="I21" s="37">
        <f>'GL-May'!L74-'GL-May'!M74</f>
        <v>0</v>
      </c>
      <c r="J21" s="31"/>
      <c r="K21" s="411">
        <f t="shared" si="0"/>
        <v>0</v>
      </c>
    </row>
    <row r="22" spans="2:11" ht="18">
      <c r="B22" s="23">
        <f>'P&amp;L_Apr'!B22</f>
        <v>4004</v>
      </c>
      <c r="C22" s="410" t="str">
        <f>'Budget to Actual'!C20</f>
        <v>Lease</v>
      </c>
      <c r="D22" s="28"/>
      <c r="E22" s="37">
        <f>'GL-May'!D83-'GL-May'!E83</f>
        <v>0</v>
      </c>
      <c r="F22" s="37">
        <f>'GL-May'!F83-'GL-May'!G83</f>
        <v>0</v>
      </c>
      <c r="G22" s="37">
        <f>'GL-May'!H83-'GL-May'!I83</f>
        <v>0</v>
      </c>
      <c r="H22" s="37">
        <f>'GL-May'!J83-'GL-May'!K83</f>
        <v>0</v>
      </c>
      <c r="I22" s="37">
        <f>'GL-May'!L83-'GL-May'!M83</f>
        <v>0</v>
      </c>
      <c r="J22" s="31"/>
      <c r="K22" s="411">
        <f t="shared" si="0"/>
        <v>0</v>
      </c>
    </row>
    <row r="23" spans="2:11" ht="18">
      <c r="B23" s="23">
        <f>'P&amp;L_Apr'!B23</f>
        <v>4005</v>
      </c>
      <c r="C23" s="410" t="str">
        <f>'Budget to Actual'!C21</f>
        <v>Maint/Repairs</v>
      </c>
      <c r="D23" s="28"/>
      <c r="E23" s="37">
        <f>'GL-May'!D92-'GL-May'!E92</f>
        <v>0</v>
      </c>
      <c r="F23" s="37">
        <f>'GL-May'!F92-'GL-May'!G92</f>
        <v>0</v>
      </c>
      <c r="G23" s="37">
        <f>'GL-May'!H92-'GL-May'!I92</f>
        <v>0</v>
      </c>
      <c r="H23" s="37">
        <f>'GL-May'!J92-'GL-May'!K92</f>
        <v>0</v>
      </c>
      <c r="I23" s="37">
        <f>'GL-May'!L92-'GL-May'!M92</f>
        <v>0</v>
      </c>
      <c r="J23" s="31"/>
      <c r="K23" s="411">
        <f t="shared" si="0"/>
        <v>0</v>
      </c>
    </row>
    <row r="24" spans="2:11" ht="18">
      <c r="B24" s="23">
        <f>'P&amp;L_Apr'!B24</f>
        <v>4006</v>
      </c>
      <c r="C24" s="410" t="str">
        <f>'Budget to Actual'!C22</f>
        <v>Missions</v>
      </c>
      <c r="D24" s="28"/>
      <c r="E24" s="37">
        <f>'GL-May'!D101-'GL-May'!E101</f>
        <v>0</v>
      </c>
      <c r="F24" s="37">
        <f>'GL-May'!F101-'GL-May'!G101</f>
        <v>0</v>
      </c>
      <c r="G24" s="37">
        <f>'GL-May'!H101-'GL-May'!I101</f>
        <v>0</v>
      </c>
      <c r="H24" s="37">
        <f>'GL-May'!J101-'GL-May'!K101</f>
        <v>0</v>
      </c>
      <c r="I24" s="37">
        <f>'GL-May'!L101-'GL-May'!M101</f>
        <v>0</v>
      </c>
      <c r="J24" s="31"/>
      <c r="K24" s="411">
        <f t="shared" si="0"/>
        <v>0</v>
      </c>
    </row>
    <row r="25" spans="2:11" ht="18">
      <c r="B25" s="23">
        <f>'P&amp;L_Apr'!B25</f>
        <v>4007</v>
      </c>
      <c r="C25" s="410" t="str">
        <f>'Budget to Actual'!C23</f>
        <v>Benevolence</v>
      </c>
      <c r="D25" s="28"/>
      <c r="E25" s="37">
        <f>'GL-May'!D110-'GL-May'!E110</f>
        <v>0</v>
      </c>
      <c r="F25" s="37">
        <f>'GL-May'!F110-'GL-May'!G110</f>
        <v>0</v>
      </c>
      <c r="G25" s="37">
        <f>'GL-May'!H110-'GL-May'!I110</f>
        <v>0</v>
      </c>
      <c r="H25" s="37">
        <f>'GL-May'!J110-'GL-May'!K110</f>
        <v>0</v>
      </c>
      <c r="I25" s="37">
        <f>'GL-May'!L110-'GL-May'!M110</f>
        <v>0</v>
      </c>
      <c r="J25" s="31"/>
      <c r="K25" s="411">
        <f t="shared" si="0"/>
        <v>0</v>
      </c>
    </row>
    <row r="26" spans="2:11" ht="18">
      <c r="B26" s="23">
        <f>'P&amp;L_Apr'!B26</f>
        <v>4008</v>
      </c>
      <c r="C26" s="410" t="str">
        <f>'Budget to Actual'!C24</f>
        <v xml:space="preserve">Sunday School </v>
      </c>
      <c r="D26" s="28"/>
      <c r="E26" s="37">
        <f>'GL-May'!D119-'GL-May'!E119</f>
        <v>0</v>
      </c>
      <c r="F26" s="37">
        <f>'GL-May'!F119-'GL-May'!G119</f>
        <v>0</v>
      </c>
      <c r="G26" s="37">
        <f>'GL-May'!H119-'GL-May'!I119</f>
        <v>0</v>
      </c>
      <c r="H26" s="37">
        <f>'GL-May'!J119-'GL-May'!K119</f>
        <v>0</v>
      </c>
      <c r="I26" s="37">
        <f>'GL-May'!L119-'GL-May'!M119</f>
        <v>0</v>
      </c>
      <c r="J26" s="31"/>
      <c r="K26" s="411">
        <f t="shared" si="0"/>
        <v>0</v>
      </c>
    </row>
    <row r="27" spans="2:11" ht="18">
      <c r="B27" s="23">
        <f>'P&amp;L_Apr'!B27</f>
        <v>4009</v>
      </c>
      <c r="C27" s="410" t="str">
        <f>'Budget to Actual'!C25</f>
        <v xml:space="preserve">Youth </v>
      </c>
      <c r="D27" s="28"/>
      <c r="E27" s="37">
        <f>'GL-May'!D128-'GL-May'!E128</f>
        <v>0</v>
      </c>
      <c r="F27" s="37">
        <f>'GL-May'!F128-'GL-May'!G128</f>
        <v>0</v>
      </c>
      <c r="G27" s="37">
        <f>'GL-May'!H128-'GL-May'!I128</f>
        <v>0</v>
      </c>
      <c r="H27" s="37">
        <f>'GL-May'!J128-'GL-May'!K128</f>
        <v>0</v>
      </c>
      <c r="I27" s="37">
        <f>'GL-May'!L128-'GL-May'!M128</f>
        <v>0</v>
      </c>
      <c r="J27" s="31"/>
      <c r="K27" s="411">
        <f t="shared" si="0"/>
        <v>0</v>
      </c>
    </row>
    <row r="28" spans="2:11" ht="18">
      <c r="B28" s="23">
        <f>'P&amp;L_Apr'!B28</f>
        <v>4010</v>
      </c>
      <c r="C28" s="410" t="str">
        <f>'Budget to Actual'!C26</f>
        <v xml:space="preserve">Men </v>
      </c>
      <c r="D28" s="28"/>
      <c r="E28" s="37">
        <f>'GL-May'!D137-'GL-May'!E137</f>
        <v>0</v>
      </c>
      <c r="F28" s="37">
        <f>'GL-May'!F137-'GL-May'!G137</f>
        <v>0</v>
      </c>
      <c r="G28" s="37">
        <f>'GL-May'!H137-'GL-May'!I137</f>
        <v>0</v>
      </c>
      <c r="H28" s="37">
        <f>'GL-May'!J137-'GL-May'!K137</f>
        <v>0</v>
      </c>
      <c r="I28" s="37">
        <f>'GL-May'!L137-'GL-May'!M137</f>
        <v>0</v>
      </c>
      <c r="J28" s="31"/>
      <c r="K28" s="411">
        <f t="shared" si="0"/>
        <v>0</v>
      </c>
    </row>
    <row r="29" spans="2:11" ht="18">
      <c r="B29" s="23">
        <f>'P&amp;L_Apr'!B29</f>
        <v>4011</v>
      </c>
      <c r="C29" s="409" t="str">
        <f>'GL-Jan'!B140</f>
        <v>Women</v>
      </c>
      <c r="D29" s="30"/>
      <c r="E29" s="37">
        <f>'GL-May'!D146-'GL-May'!E146</f>
        <v>0</v>
      </c>
      <c r="F29" s="37">
        <f>'GL-May'!F146-'GL-May'!G146</f>
        <v>0</v>
      </c>
      <c r="G29" s="37">
        <f>'GL-May'!H146-'GL-May'!I146</f>
        <v>0</v>
      </c>
      <c r="H29" s="37">
        <f>'GL-May'!J146-'GL-May'!K146</f>
        <v>0</v>
      </c>
      <c r="I29" s="37">
        <f>'GL-May'!L146-'GL-May'!M146</f>
        <v>0</v>
      </c>
      <c r="J29" s="31"/>
      <c r="K29" s="411">
        <f t="shared" ref="K29:K38" si="1">SUM(E29:I29)</f>
        <v>0</v>
      </c>
    </row>
    <row r="30" spans="2:11" ht="18">
      <c r="B30" s="23">
        <f>'P&amp;L_Apr'!B30</f>
        <v>4012</v>
      </c>
      <c r="C30" s="409" t="str">
        <f>'GL-Jan'!B149</f>
        <v>VBS</v>
      </c>
      <c r="D30" s="30"/>
      <c r="E30" s="37">
        <f>'GL-May'!D155-'GL-May'!E155</f>
        <v>0</v>
      </c>
      <c r="F30" s="37">
        <f>'GL-May'!F155-'GL-May'!G155</f>
        <v>0</v>
      </c>
      <c r="G30" s="37">
        <f>'GL-May'!H155-'GL-May'!I155</f>
        <v>0</v>
      </c>
      <c r="H30" s="37">
        <f>'GL-May'!J155-'GL-May'!K155</f>
        <v>0</v>
      </c>
      <c r="I30" s="37">
        <f>'GL-May'!L155-'GL-May'!M155</f>
        <v>0</v>
      </c>
      <c r="J30" s="31"/>
      <c r="K30" s="411">
        <f t="shared" si="1"/>
        <v>0</v>
      </c>
    </row>
    <row r="31" spans="2:11" ht="18">
      <c r="B31" s="23">
        <f>'P&amp;L_Apr'!B31</f>
        <v>4013</v>
      </c>
      <c r="C31" s="409" t="str">
        <f>'GL-Jan'!B158</f>
        <v>Postage</v>
      </c>
      <c r="D31" s="30"/>
      <c r="E31" s="37">
        <f>'GL-May'!D164-'GL-May'!E164</f>
        <v>0</v>
      </c>
      <c r="F31" s="37">
        <f>'GL-May'!F164-'GL-May'!G164</f>
        <v>0</v>
      </c>
      <c r="G31" s="37">
        <f>'GL-May'!H164-'GL-May'!I164</f>
        <v>0</v>
      </c>
      <c r="H31" s="37">
        <f>'GL-May'!J164-'GL-May'!K164</f>
        <v>0</v>
      </c>
      <c r="I31" s="37">
        <f>'GL-May'!L164-'GL-May'!M164</f>
        <v>0</v>
      </c>
      <c r="J31" s="31"/>
      <c r="K31" s="411">
        <f t="shared" si="1"/>
        <v>0</v>
      </c>
    </row>
    <row r="32" spans="2:11" ht="18">
      <c r="B32" s="23">
        <f>'P&amp;L_Apr'!B32</f>
        <v>4014</v>
      </c>
      <c r="C32" s="409" t="str">
        <f>'GL-Jan'!B167</f>
        <v>Insurance</v>
      </c>
      <c r="D32" s="30"/>
      <c r="E32" s="37">
        <f>'GL-May'!D173-'GL-May'!E173</f>
        <v>0</v>
      </c>
      <c r="F32" s="37">
        <f>'GL-May'!F173-'GL-May'!G173</f>
        <v>0</v>
      </c>
      <c r="G32" s="37">
        <f>'GL-May'!H173-'GL-May'!I173</f>
        <v>0</v>
      </c>
      <c r="H32" s="37">
        <f>'GL-May'!J173-'GL-May'!K173</f>
        <v>0</v>
      </c>
      <c r="I32" s="37">
        <f>'GL-May'!L173-'GL-May'!M173</f>
        <v>0</v>
      </c>
      <c r="J32" s="31"/>
      <c r="K32" s="411">
        <f t="shared" si="1"/>
        <v>0</v>
      </c>
    </row>
    <row r="33" spans="2:11" ht="18">
      <c r="B33" s="23">
        <f>'P&amp;L_Apr'!B33</f>
        <v>4015</v>
      </c>
      <c r="C33" s="409" t="str">
        <f>'GL-Jan'!B176</f>
        <v>Cleaning Supplies</v>
      </c>
      <c r="D33" s="30"/>
      <c r="E33" s="37">
        <f>'GL-May'!D182-'GL-May'!E182</f>
        <v>0</v>
      </c>
      <c r="F33" s="37">
        <f>'GL-May'!F182-'GL-May'!G182</f>
        <v>0</v>
      </c>
      <c r="G33" s="37">
        <f>'GL-May'!H182-'GL-May'!I182</f>
        <v>0</v>
      </c>
      <c r="H33" s="37">
        <f>'GL-May'!J182-'GL-May'!K182</f>
        <v>0</v>
      </c>
      <c r="I33" s="37">
        <f>'GL-May'!L182-'GL-May'!M182</f>
        <v>0</v>
      </c>
      <c r="J33" s="31"/>
      <c r="K33" s="411">
        <f t="shared" si="1"/>
        <v>0</v>
      </c>
    </row>
    <row r="34" spans="2:11" ht="18">
      <c r="B34" s="23">
        <f>'P&amp;L_Apr'!B34</f>
        <v>4016</v>
      </c>
      <c r="C34" s="409" t="str">
        <f>'GL-Jan'!B185</f>
        <v>Van Payment</v>
      </c>
      <c r="D34" s="30"/>
      <c r="E34" s="37">
        <f>'GL-May'!D191-'GL-May'!E191</f>
        <v>0</v>
      </c>
      <c r="F34" s="37">
        <f>'GL-May'!F191-'GL-May'!G191</f>
        <v>0</v>
      </c>
      <c r="G34" s="37">
        <f>'GL-May'!H191-'GL-May'!I191</f>
        <v>0</v>
      </c>
      <c r="H34" s="37">
        <f>'GL-May'!J191-'GL-May'!K191</f>
        <v>0</v>
      </c>
      <c r="I34" s="37">
        <f>'GL-May'!L191-'GL-May'!M191</f>
        <v>0</v>
      </c>
      <c r="J34" s="31"/>
      <c r="K34" s="411">
        <f t="shared" si="1"/>
        <v>0</v>
      </c>
    </row>
    <row r="35" spans="2:11" ht="18">
      <c r="B35" s="23">
        <f>'P&amp;L_Apr'!B35</f>
        <v>4017</v>
      </c>
      <c r="C35" s="409" t="str">
        <f>'GL-Jan'!B194</f>
        <v>Van Maintenance</v>
      </c>
      <c r="D35" s="30"/>
      <c r="E35" s="37">
        <f>'GL-May'!D200-'GL-May'!E200</f>
        <v>0</v>
      </c>
      <c r="F35" s="37">
        <f>'GL-May'!F200-'GL-May'!G200</f>
        <v>0</v>
      </c>
      <c r="G35" s="37">
        <f>'GL-May'!H200-'GL-May'!I200</f>
        <v>0</v>
      </c>
      <c r="H35" s="37">
        <f>'GL-May'!J200-'GL-May'!K200</f>
        <v>0</v>
      </c>
      <c r="I35" s="37">
        <f>'GL-May'!L200-'GL-May'!M200</f>
        <v>0</v>
      </c>
      <c r="J35" s="31"/>
      <c r="K35" s="411">
        <f t="shared" si="1"/>
        <v>0</v>
      </c>
    </row>
    <row r="36" spans="2:11" ht="18">
      <c r="B36" s="23">
        <f>'P&amp;L_Apr'!B36</f>
        <v>4018</v>
      </c>
      <c r="C36" s="409" t="str">
        <f>'GL-Jan'!B203</f>
        <v>Guest Speakers</v>
      </c>
      <c r="D36" s="30"/>
      <c r="E36" s="37">
        <f>'GL-May'!D209-'GL-May'!E209</f>
        <v>0</v>
      </c>
      <c r="F36" s="37">
        <f>'GL-May'!F209-'GL-May'!G209</f>
        <v>0</v>
      </c>
      <c r="G36" s="37">
        <f>'GL-May'!H209-'GL-May'!I209</f>
        <v>0</v>
      </c>
      <c r="H36" s="37">
        <f>'GL-May'!J209-'GL-May'!K209</f>
        <v>0</v>
      </c>
      <c r="I36" s="37">
        <f>'GL-May'!L209-'GL-May'!M209</f>
        <v>0</v>
      </c>
      <c r="J36" s="31"/>
      <c r="K36" s="411">
        <f t="shared" si="1"/>
        <v>0</v>
      </c>
    </row>
    <row r="37" spans="2:11" ht="18">
      <c r="B37" s="23">
        <f>'P&amp;L_Apr'!B37</f>
        <v>4019</v>
      </c>
      <c r="C37" s="409" t="str">
        <f>'GL-Jan'!B212</f>
        <v>Equipment</v>
      </c>
      <c r="D37" s="30"/>
      <c r="E37" s="37">
        <f>'GL-May'!D218-'GL-May'!E218</f>
        <v>0</v>
      </c>
      <c r="F37" s="37">
        <f>'GL-May'!F218-'GL-May'!G218</f>
        <v>0</v>
      </c>
      <c r="G37" s="37">
        <f>'GL-May'!H218-'GL-May'!I218</f>
        <v>0</v>
      </c>
      <c r="H37" s="37">
        <f>'GL-May'!J218-'GL-May'!K218</f>
        <v>0</v>
      </c>
      <c r="I37" s="37">
        <f>'GL-May'!L218-'GL-May'!M218</f>
        <v>0</v>
      </c>
      <c r="J37" s="31"/>
      <c r="K37" s="411">
        <f t="shared" si="1"/>
        <v>0</v>
      </c>
    </row>
    <row r="38" spans="2:11" ht="18.75" thickBot="1">
      <c r="B38" s="23">
        <f>'P&amp;L_Apr'!B38</f>
        <v>4020</v>
      </c>
      <c r="C38" s="409" t="str">
        <f>'GL-Jan'!B221</f>
        <v>Misc</v>
      </c>
      <c r="D38" s="30"/>
      <c r="E38" s="47">
        <f>'GL-May'!D227-'GL-May'!E227</f>
        <v>0</v>
      </c>
      <c r="F38" s="47">
        <f>'GL-May'!F227-'GL-May'!G227</f>
        <v>0</v>
      </c>
      <c r="G38" s="47">
        <f>'GL-May'!H227-'GL-May'!I227</f>
        <v>0</v>
      </c>
      <c r="H38" s="47">
        <f>'GL-May'!J227-'GL-May'!K227</f>
        <v>0</v>
      </c>
      <c r="I38" s="47">
        <f>'GL-May'!L227-'GL-May'!M227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  <pageSetUpPr fitToPage="1"/>
  </sheetPr>
  <dimension ref="A1:N246"/>
  <sheetViews>
    <sheetView zoomScale="90" zoomScaleNormal="9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2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4.5703125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'GL-Apr'!A1:N1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51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'GL-May'!E233</f>
        <v>0</v>
      </c>
      <c r="F10" s="188"/>
      <c r="G10" s="189">
        <f>'GL-May'!G233</f>
        <v>0</v>
      </c>
      <c r="H10" s="189"/>
      <c r="I10" s="189">
        <f>'GL-May'!I233</f>
        <v>0</v>
      </c>
      <c r="J10" s="189"/>
      <c r="K10" s="189">
        <f>'GL-May'!K233</f>
        <v>0</v>
      </c>
      <c r="L10" s="189"/>
      <c r="M10" s="189">
        <f>'GL-May'!M233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3"/>
      <c r="E87" s="143"/>
      <c r="F87" s="147"/>
      <c r="G87" s="147"/>
      <c r="H87" s="149"/>
      <c r="I87" s="149"/>
      <c r="J87" s="151"/>
      <c r="K87" s="151"/>
      <c r="L87" s="153"/>
      <c r="M87" s="153"/>
      <c r="N87" s="127">
        <f>E87+G87-D87-F87+I87-H87+K87-J87+M87-L87+N82</f>
        <v>0</v>
      </c>
    </row>
    <row r="88" spans="1:14" ht="15">
      <c r="A88" s="275"/>
      <c r="B88" s="135"/>
      <c r="C88" s="134"/>
      <c r="D88" s="143"/>
      <c r="E88" s="143"/>
      <c r="F88" s="147"/>
      <c r="G88" s="147"/>
      <c r="H88" s="149"/>
      <c r="I88" s="149"/>
      <c r="J88" s="151"/>
      <c r="K88" s="151"/>
      <c r="L88" s="153"/>
      <c r="M88" s="153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3"/>
      <c r="E91" s="143"/>
      <c r="F91" s="147"/>
      <c r="G91" s="147"/>
      <c r="H91" s="149"/>
      <c r="I91" s="149"/>
      <c r="J91" s="151"/>
      <c r="K91" s="151"/>
      <c r="L91" s="153"/>
      <c r="M91" s="153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3"/>
      <c r="E96" s="143"/>
      <c r="F96" s="147"/>
      <c r="G96" s="147"/>
      <c r="H96" s="149"/>
      <c r="I96" s="149"/>
      <c r="J96" s="151"/>
      <c r="K96" s="151"/>
      <c r="L96" s="153"/>
      <c r="M96" s="153"/>
      <c r="N96" s="127">
        <f>E96+G96-D96-F96+I96-H96+K96-J96+M96-L96+N91</f>
        <v>0</v>
      </c>
    </row>
    <row r="97" spans="1:14" ht="15">
      <c r="A97" s="276"/>
      <c r="B97" s="135"/>
      <c r="C97" s="134"/>
      <c r="D97" s="122"/>
      <c r="E97" s="122"/>
      <c r="F97" s="123"/>
      <c r="G97" s="123"/>
      <c r="H97" s="124"/>
      <c r="I97" s="124"/>
      <c r="J97" s="125"/>
      <c r="K97" s="125"/>
      <c r="L97" s="126"/>
      <c r="M97" s="126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3"/>
      <c r="E100" s="143"/>
      <c r="F100" s="147"/>
      <c r="G100" s="147"/>
      <c r="H100" s="149"/>
      <c r="I100" s="149"/>
      <c r="J100" s="151"/>
      <c r="K100" s="151"/>
      <c r="L100" s="153"/>
      <c r="M100" s="153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3"/>
      <c r="E177" s="143"/>
      <c r="F177" s="147"/>
      <c r="G177" s="147"/>
      <c r="H177" s="149"/>
      <c r="I177" s="149"/>
      <c r="J177" s="151"/>
      <c r="K177" s="151"/>
      <c r="L177" s="153"/>
      <c r="M177" s="153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3"/>
      <c r="E178" s="143"/>
      <c r="F178" s="147"/>
      <c r="G178" s="147"/>
      <c r="H178" s="149"/>
      <c r="I178" s="149"/>
      <c r="J178" s="151"/>
      <c r="K178" s="151"/>
      <c r="L178" s="153"/>
      <c r="M178" s="153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3"/>
      <c r="E181" s="143"/>
      <c r="F181" s="147"/>
      <c r="G181" s="147"/>
      <c r="H181" s="149"/>
      <c r="I181" s="149"/>
      <c r="J181" s="151"/>
      <c r="K181" s="151"/>
      <c r="L181" s="153"/>
      <c r="M181" s="153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60"/>
    <pageSetUpPr fitToPage="1"/>
  </sheetPr>
  <dimension ref="B2:L49"/>
  <sheetViews>
    <sheetView topLeftCell="B2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22" customWidth="1"/>
    <col min="6" max="6" width="18.7109375" customWidth="1"/>
    <col min="7" max="7" width="19.28515625" customWidth="1"/>
    <col min="8" max="8" width="16.28515625" customWidth="1"/>
    <col min="9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'P&amp;L_May'!B2:L2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51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'P&amp;L_May'!E43</f>
        <v>0</v>
      </c>
      <c r="F9" s="303">
        <f>'P&amp;L_May'!F43</f>
        <v>0</v>
      </c>
      <c r="G9" s="305">
        <f>'P&amp;L_May'!G43</f>
        <v>0</v>
      </c>
      <c r="H9" s="306">
        <f>'P&amp;L_May'!H43</f>
        <v>0</v>
      </c>
      <c r="I9" s="307">
        <f>'P&amp;L_May'!I43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'GL-June'!E17-'GL-June'!D17</f>
        <v>0</v>
      </c>
      <c r="F12" s="37">
        <f>'GL-June'!G17-'GL-June'!F17</f>
        <v>0</v>
      </c>
      <c r="G12" s="37">
        <f>'GL-June'!I17-'GL-June'!H17</f>
        <v>0</v>
      </c>
      <c r="H12" s="37">
        <f>'GL-June'!K17-'GL-June'!J17</f>
        <v>0</v>
      </c>
      <c r="I12" s="37">
        <f>'GL-June'!M17-'GL-June'!L17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'GL-June'!E27-'GL-June'!D27</f>
        <v>0</v>
      </c>
      <c r="F13" s="37">
        <f>'GL-June'!G27-'GL-June'!F27</f>
        <v>0</v>
      </c>
      <c r="G13" s="37">
        <f>'GL-June'!I27-'GL-June'!H27</f>
        <v>0</v>
      </c>
      <c r="H13" s="37">
        <f>'GL-June'!K27-'GL-June'!J27</f>
        <v>0</v>
      </c>
      <c r="I13" s="37">
        <f>'GL-June'!M27-'GL-June'!L27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'GL-June'!E37-'GL-June'!D37</f>
        <v>0</v>
      </c>
      <c r="F14" s="37">
        <f>'GL-June'!G37-'GL-June'!F37</f>
        <v>0</v>
      </c>
      <c r="G14" s="37">
        <f>'GL-June'!I37-'GL-June'!H37</f>
        <v>0</v>
      </c>
      <c r="H14" s="37">
        <f>'GL-June'!K37-'GL-June'!J37</f>
        <v>0</v>
      </c>
      <c r="I14" s="37">
        <f>'GL-June'!M37-'GL-June'!L37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'GL-June'!E47-'GL-June'!D47</f>
        <v>0</v>
      </c>
      <c r="F15" s="47">
        <f>'GL-June'!G47-'GL-June'!F47</f>
        <v>0</v>
      </c>
      <c r="G15" s="47">
        <f>'GL-June'!I47-'GL-June'!H47</f>
        <v>0</v>
      </c>
      <c r="H15" s="47">
        <f>'GL-June'!K47-'GL-June'!J47</f>
        <v>0</v>
      </c>
      <c r="I15" s="47">
        <f>'GL-June'!M47-'GL-June'!L47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'P&amp;L_May'!B19</f>
        <v>4001</v>
      </c>
      <c r="C19" s="410" t="str">
        <f>'Budget to Actual'!C17</f>
        <v>Salaries</v>
      </c>
      <c r="D19" s="28"/>
      <c r="E19" s="37">
        <f>'GL-June'!D56-'GL-June'!E56</f>
        <v>0</v>
      </c>
      <c r="F19" s="37">
        <f>'GL-June'!F56-'GL-June'!G56</f>
        <v>0</v>
      </c>
      <c r="G19" s="37">
        <f>'GL-June'!H56-'GL-June'!I56</f>
        <v>0</v>
      </c>
      <c r="H19" s="37">
        <f>'GL-June'!J56-'GL-June'!K56</f>
        <v>0</v>
      </c>
      <c r="I19" s="37">
        <f>'GL-June'!L56-'GL-June'!M56</f>
        <v>0</v>
      </c>
      <c r="J19" s="31"/>
      <c r="K19" s="411">
        <f>SUM(E19:J19)</f>
        <v>0</v>
      </c>
    </row>
    <row r="20" spans="2:11" ht="18">
      <c r="B20" s="23">
        <f>'P&amp;L_May'!B20</f>
        <v>4002</v>
      </c>
      <c r="C20" s="410" t="str">
        <f>'Budget to Actual'!C18</f>
        <v>Office Supplies</v>
      </c>
      <c r="D20" s="28"/>
      <c r="E20" s="37">
        <f>'GL-June'!D65-'GL-June'!E65</f>
        <v>0</v>
      </c>
      <c r="F20" s="37">
        <f>'GL-June'!F65-'GL-June'!G65</f>
        <v>0</v>
      </c>
      <c r="G20" s="37">
        <f>'GL-June'!H65-'GL-June'!I65</f>
        <v>0</v>
      </c>
      <c r="H20" s="37">
        <f>'GL-June'!J65-'GL-June'!K65</f>
        <v>0</v>
      </c>
      <c r="I20" s="37">
        <f>'GL-June'!L65-'GL-June'!M65</f>
        <v>0</v>
      </c>
      <c r="J20" s="31"/>
      <c r="K20" s="411">
        <f t="shared" ref="K20:K28" si="0">SUM(E20:J20)</f>
        <v>0</v>
      </c>
    </row>
    <row r="21" spans="2:11" ht="18">
      <c r="B21" s="23">
        <f>'P&amp;L_May'!B21</f>
        <v>4003</v>
      </c>
      <c r="C21" s="410" t="str">
        <f>'Budget to Actual'!C19</f>
        <v>Utilities</v>
      </c>
      <c r="D21" s="28"/>
      <c r="E21" s="37">
        <f>'GL-June'!D74-'GL-June'!E74</f>
        <v>0</v>
      </c>
      <c r="F21" s="37">
        <f>'GL-June'!F74-'GL-June'!G74</f>
        <v>0</v>
      </c>
      <c r="G21" s="37">
        <f>'GL-June'!H74-'GL-June'!I74</f>
        <v>0</v>
      </c>
      <c r="H21" s="37">
        <f>'GL-June'!J74-'GL-June'!K74</f>
        <v>0</v>
      </c>
      <c r="I21" s="37">
        <f>'GL-June'!L74-'GL-June'!M74</f>
        <v>0</v>
      </c>
      <c r="J21" s="31"/>
      <c r="K21" s="411">
        <f t="shared" si="0"/>
        <v>0</v>
      </c>
    </row>
    <row r="22" spans="2:11" ht="18">
      <c r="B22" s="23">
        <f>'P&amp;L_May'!B22</f>
        <v>4004</v>
      </c>
      <c r="C22" s="410" t="str">
        <f>'Budget to Actual'!C20</f>
        <v>Lease</v>
      </c>
      <c r="D22" s="28"/>
      <c r="E22" s="37">
        <f>'GL-June'!D83-'GL-June'!E83</f>
        <v>0</v>
      </c>
      <c r="F22" s="37">
        <f>'GL-June'!F83-'GL-June'!G83</f>
        <v>0</v>
      </c>
      <c r="G22" s="37">
        <f>'GL-June'!H83-'GL-June'!I83</f>
        <v>0</v>
      </c>
      <c r="H22" s="37">
        <f>'GL-June'!J83-'GL-June'!K83</f>
        <v>0</v>
      </c>
      <c r="I22" s="37">
        <f>'GL-June'!L83-'GL-June'!M83</f>
        <v>0</v>
      </c>
      <c r="J22" s="31"/>
      <c r="K22" s="411">
        <f t="shared" si="0"/>
        <v>0</v>
      </c>
    </row>
    <row r="23" spans="2:11" ht="18">
      <c r="B23" s="23">
        <f>'P&amp;L_May'!B23</f>
        <v>4005</v>
      </c>
      <c r="C23" s="410" t="str">
        <f>'Budget to Actual'!C21</f>
        <v>Maint/Repairs</v>
      </c>
      <c r="D23" s="28"/>
      <c r="E23" s="37">
        <f>'GL-June'!D92-'GL-June'!E92</f>
        <v>0</v>
      </c>
      <c r="F23" s="37">
        <f>'GL-June'!F92-'GL-June'!G92</f>
        <v>0</v>
      </c>
      <c r="G23" s="37">
        <f>'GL-June'!H92-'GL-June'!I92</f>
        <v>0</v>
      </c>
      <c r="H23" s="37">
        <f>'GL-June'!J92-'GL-June'!K92</f>
        <v>0</v>
      </c>
      <c r="I23" s="37">
        <f>'GL-June'!L92-'GL-June'!M92</f>
        <v>0</v>
      </c>
      <c r="J23" s="31"/>
      <c r="K23" s="411">
        <f t="shared" si="0"/>
        <v>0</v>
      </c>
    </row>
    <row r="24" spans="2:11" ht="18">
      <c r="B24" s="23">
        <f>'P&amp;L_May'!B24</f>
        <v>4006</v>
      </c>
      <c r="C24" s="410" t="str">
        <f>'Budget to Actual'!C22</f>
        <v>Missions</v>
      </c>
      <c r="D24" s="28"/>
      <c r="E24" s="37">
        <f>'GL-June'!D101-'GL-June'!E101</f>
        <v>0</v>
      </c>
      <c r="F24" s="37">
        <f>'GL-June'!F101-'GL-June'!G101</f>
        <v>0</v>
      </c>
      <c r="G24" s="37">
        <f>'GL-June'!H101-'GL-June'!I101</f>
        <v>0</v>
      </c>
      <c r="H24" s="37">
        <f>'GL-June'!J101-'GL-June'!K101</f>
        <v>0</v>
      </c>
      <c r="I24" s="37">
        <f>'GL-June'!L101-'GL-June'!M101</f>
        <v>0</v>
      </c>
      <c r="J24" s="31"/>
      <c r="K24" s="411">
        <f t="shared" si="0"/>
        <v>0</v>
      </c>
    </row>
    <row r="25" spans="2:11" ht="18">
      <c r="B25" s="23">
        <f>'P&amp;L_May'!B25</f>
        <v>4007</v>
      </c>
      <c r="C25" s="410" t="str">
        <f>'Budget to Actual'!C23</f>
        <v>Benevolence</v>
      </c>
      <c r="D25" s="28"/>
      <c r="E25" s="37">
        <f>'GL-June'!D110-'GL-June'!E110</f>
        <v>0</v>
      </c>
      <c r="F25" s="37">
        <f>'GL-June'!F110-'GL-June'!G110</f>
        <v>0</v>
      </c>
      <c r="G25" s="37">
        <f>'GL-June'!H110-'GL-June'!I110</f>
        <v>0</v>
      </c>
      <c r="H25" s="37">
        <f>'GL-June'!J110-'GL-June'!K110</f>
        <v>0</v>
      </c>
      <c r="I25" s="37">
        <f>'GL-June'!L110-'GL-June'!M110</f>
        <v>0</v>
      </c>
      <c r="J25" s="31"/>
      <c r="K25" s="411">
        <f t="shared" si="0"/>
        <v>0</v>
      </c>
    </row>
    <row r="26" spans="2:11" ht="18">
      <c r="B26" s="23">
        <f>'P&amp;L_May'!B26</f>
        <v>4008</v>
      </c>
      <c r="C26" s="410" t="str">
        <f>'Budget to Actual'!C24</f>
        <v xml:space="preserve">Sunday School </v>
      </c>
      <c r="D26" s="28"/>
      <c r="E26" s="37">
        <f>'GL-June'!D119-'GL-June'!E119</f>
        <v>0</v>
      </c>
      <c r="F26" s="37">
        <f>'GL-June'!F119-'GL-June'!G119</f>
        <v>0</v>
      </c>
      <c r="G26" s="37">
        <f>'GL-June'!H119-'GL-June'!I119</f>
        <v>0</v>
      </c>
      <c r="H26" s="37">
        <f>'GL-June'!J119-'GL-June'!K119</f>
        <v>0</v>
      </c>
      <c r="I26" s="37">
        <f>'GL-June'!L119-'GL-June'!M119</f>
        <v>0</v>
      </c>
      <c r="J26" s="31"/>
      <c r="K26" s="411">
        <f t="shared" si="0"/>
        <v>0</v>
      </c>
    </row>
    <row r="27" spans="2:11" ht="18">
      <c r="B27" s="23">
        <f>'P&amp;L_May'!B27</f>
        <v>4009</v>
      </c>
      <c r="C27" s="410" t="str">
        <f>'Budget to Actual'!C25</f>
        <v xml:space="preserve">Youth </v>
      </c>
      <c r="D27" s="28"/>
      <c r="E27" s="37">
        <f>'GL-June'!D128-'GL-June'!E128</f>
        <v>0</v>
      </c>
      <c r="F27" s="37">
        <f>'GL-June'!F128-'GL-June'!G128</f>
        <v>0</v>
      </c>
      <c r="G27" s="37">
        <f>'GL-June'!H128-'GL-June'!I128</f>
        <v>0</v>
      </c>
      <c r="H27" s="37">
        <f>'GL-June'!J128-'GL-June'!K128</f>
        <v>0</v>
      </c>
      <c r="I27" s="37">
        <f>'GL-June'!L128-'GL-June'!M128</f>
        <v>0</v>
      </c>
      <c r="J27" s="31"/>
      <c r="K27" s="411">
        <f t="shared" si="0"/>
        <v>0</v>
      </c>
    </row>
    <row r="28" spans="2:11" ht="18">
      <c r="B28" s="23">
        <f>'P&amp;L_May'!B28</f>
        <v>4010</v>
      </c>
      <c r="C28" s="410" t="str">
        <f>'Budget to Actual'!C26</f>
        <v xml:space="preserve">Men </v>
      </c>
      <c r="D28" s="28"/>
      <c r="E28" s="37">
        <f>'GL-June'!D137-'GL-June'!E137</f>
        <v>0</v>
      </c>
      <c r="F28" s="37">
        <f>'GL-June'!F137-'GL-June'!G137</f>
        <v>0</v>
      </c>
      <c r="G28" s="37">
        <f>'GL-June'!H137-'GL-June'!I137</f>
        <v>0</v>
      </c>
      <c r="H28" s="37">
        <f>'GL-June'!J137-'GL-June'!K137</f>
        <v>0</v>
      </c>
      <c r="I28" s="37">
        <f>'GL-June'!L137-'GL-June'!M137</f>
        <v>0</v>
      </c>
      <c r="J28" s="31"/>
      <c r="K28" s="411">
        <f t="shared" si="0"/>
        <v>0</v>
      </c>
    </row>
    <row r="29" spans="2:11" ht="18">
      <c r="B29" s="23">
        <f>'P&amp;L_May'!B29</f>
        <v>4011</v>
      </c>
      <c r="C29" s="409" t="str">
        <f>'GL-Jan'!B140</f>
        <v>Women</v>
      </c>
      <c r="D29" s="30"/>
      <c r="E29" s="37">
        <f>'GL-June'!D146-'GL-June'!E146</f>
        <v>0</v>
      </c>
      <c r="F29" s="37">
        <f>'GL-June'!F146-'GL-June'!G146</f>
        <v>0</v>
      </c>
      <c r="G29" s="37">
        <f>'GL-June'!H146-'GL-June'!I146</f>
        <v>0</v>
      </c>
      <c r="H29" s="37">
        <f>'GL-June'!J146-'GL-June'!K146</f>
        <v>0</v>
      </c>
      <c r="I29" s="37">
        <f>'GL-June'!L146-'GL-June'!M146</f>
        <v>0</v>
      </c>
      <c r="J29" s="31"/>
      <c r="K29" s="411">
        <f t="shared" ref="K29:K38" si="1">SUM(E29:I29)</f>
        <v>0</v>
      </c>
    </row>
    <row r="30" spans="2:11" ht="18">
      <c r="B30" s="23">
        <f>'P&amp;L_May'!B30</f>
        <v>4012</v>
      </c>
      <c r="C30" s="409" t="str">
        <f>'GL-Jan'!B149</f>
        <v>VBS</v>
      </c>
      <c r="D30" s="30"/>
      <c r="E30" s="37">
        <f>'GL-June'!D155-'GL-June'!E155</f>
        <v>0</v>
      </c>
      <c r="F30" s="37">
        <f>'GL-June'!F155-'GL-June'!G155</f>
        <v>0</v>
      </c>
      <c r="G30" s="37">
        <f>'GL-June'!H155-'GL-June'!I155</f>
        <v>0</v>
      </c>
      <c r="H30" s="37">
        <f>'GL-June'!J155-'GL-June'!K155</f>
        <v>0</v>
      </c>
      <c r="I30" s="37">
        <f>'GL-June'!L155-'GL-June'!M155</f>
        <v>0</v>
      </c>
      <c r="J30" s="31"/>
      <c r="K30" s="411">
        <f t="shared" si="1"/>
        <v>0</v>
      </c>
    </row>
    <row r="31" spans="2:11" ht="18">
      <c r="B31" s="23">
        <f>'P&amp;L_May'!B31</f>
        <v>4013</v>
      </c>
      <c r="C31" s="409" t="str">
        <f>'GL-Jan'!B158</f>
        <v>Postage</v>
      </c>
      <c r="D31" s="30"/>
      <c r="E31" s="37">
        <f>'GL-June'!D164-'GL-June'!E164</f>
        <v>0</v>
      </c>
      <c r="F31" s="37">
        <f>'GL-June'!F164-'GL-June'!G164</f>
        <v>0</v>
      </c>
      <c r="G31" s="37">
        <f>'GL-June'!H164-'GL-June'!I164</f>
        <v>0</v>
      </c>
      <c r="H31" s="37">
        <f>'GL-June'!J164-'GL-June'!K164</f>
        <v>0</v>
      </c>
      <c r="I31" s="37">
        <f>'GL-June'!L164-'GL-June'!M164</f>
        <v>0</v>
      </c>
      <c r="J31" s="31"/>
      <c r="K31" s="411">
        <f t="shared" si="1"/>
        <v>0</v>
      </c>
    </row>
    <row r="32" spans="2:11" ht="18">
      <c r="B32" s="23">
        <f>'P&amp;L_May'!B32</f>
        <v>4014</v>
      </c>
      <c r="C32" s="409" t="str">
        <f>'GL-Jan'!B167</f>
        <v>Insurance</v>
      </c>
      <c r="D32" s="30"/>
      <c r="E32" s="37">
        <f>'GL-June'!D173-'GL-June'!E173</f>
        <v>0</v>
      </c>
      <c r="F32" s="37">
        <f>'GL-June'!F173-'GL-June'!G173</f>
        <v>0</v>
      </c>
      <c r="G32" s="37">
        <f>'GL-June'!H173-'GL-June'!I173</f>
        <v>0</v>
      </c>
      <c r="H32" s="37">
        <f>'GL-June'!J173-'GL-June'!K173</f>
        <v>0</v>
      </c>
      <c r="I32" s="37">
        <f>'GL-June'!L173-'GL-June'!M173</f>
        <v>0</v>
      </c>
      <c r="J32" s="31"/>
      <c r="K32" s="411">
        <f t="shared" si="1"/>
        <v>0</v>
      </c>
    </row>
    <row r="33" spans="2:11" ht="18">
      <c r="B33" s="23">
        <f>'P&amp;L_May'!B33</f>
        <v>4015</v>
      </c>
      <c r="C33" s="409" t="str">
        <f>'GL-Jan'!B176</f>
        <v>Cleaning Supplies</v>
      </c>
      <c r="D33" s="30"/>
      <c r="E33" s="37">
        <f>'GL-June'!D182-'GL-June'!E182</f>
        <v>0</v>
      </c>
      <c r="F33" s="37">
        <f>'GL-June'!F182-'GL-June'!G182</f>
        <v>0</v>
      </c>
      <c r="G33" s="37">
        <f>'GL-June'!H182-'GL-June'!I182</f>
        <v>0</v>
      </c>
      <c r="H33" s="37">
        <f>'GL-June'!J182-'GL-June'!K182</f>
        <v>0</v>
      </c>
      <c r="I33" s="37">
        <f>'GL-June'!L182-'GL-June'!M182</f>
        <v>0</v>
      </c>
      <c r="J33" s="31"/>
      <c r="K33" s="411">
        <f t="shared" si="1"/>
        <v>0</v>
      </c>
    </row>
    <row r="34" spans="2:11" ht="18">
      <c r="B34" s="23">
        <f>'P&amp;L_May'!B34</f>
        <v>4016</v>
      </c>
      <c r="C34" s="409" t="str">
        <f>'GL-Jan'!B185</f>
        <v>Van Payment</v>
      </c>
      <c r="D34" s="30"/>
      <c r="E34" s="37">
        <f>'GL-June'!D191-'GL-June'!E191</f>
        <v>0</v>
      </c>
      <c r="F34" s="37">
        <f>'GL-June'!F191-'GL-June'!G191</f>
        <v>0</v>
      </c>
      <c r="G34" s="37">
        <f>'GL-June'!H191-'GL-June'!I191</f>
        <v>0</v>
      </c>
      <c r="H34" s="37">
        <f>'GL-June'!J191-'GL-June'!K191</f>
        <v>0</v>
      </c>
      <c r="I34" s="37">
        <f>'GL-June'!L191-'GL-June'!M191</f>
        <v>0</v>
      </c>
      <c r="J34" s="31"/>
      <c r="K34" s="411">
        <f t="shared" si="1"/>
        <v>0</v>
      </c>
    </row>
    <row r="35" spans="2:11" ht="18">
      <c r="B35" s="23">
        <f>'P&amp;L_May'!B35</f>
        <v>4017</v>
      </c>
      <c r="C35" s="409" t="str">
        <f>'GL-Jan'!B194</f>
        <v>Van Maintenance</v>
      </c>
      <c r="D35" s="30"/>
      <c r="E35" s="37">
        <f>'GL-June'!D200-'GL-June'!E200</f>
        <v>0</v>
      </c>
      <c r="F35" s="37">
        <f>'GL-June'!F200-'GL-June'!G200</f>
        <v>0</v>
      </c>
      <c r="G35" s="37">
        <f>'GL-June'!H200-'GL-June'!I200</f>
        <v>0</v>
      </c>
      <c r="H35" s="37">
        <f>'GL-June'!J200-'GL-June'!K200</f>
        <v>0</v>
      </c>
      <c r="I35" s="37">
        <f>'GL-June'!L200-'GL-June'!M200</f>
        <v>0</v>
      </c>
      <c r="J35" s="31"/>
      <c r="K35" s="411">
        <f t="shared" si="1"/>
        <v>0</v>
      </c>
    </row>
    <row r="36" spans="2:11" ht="18">
      <c r="B36" s="23">
        <f>'P&amp;L_May'!B36</f>
        <v>4018</v>
      </c>
      <c r="C36" s="409" t="str">
        <f>'GL-Jan'!B203</f>
        <v>Guest Speakers</v>
      </c>
      <c r="D36" s="30"/>
      <c r="E36" s="37">
        <f>'GL-June'!D209-'GL-June'!E209</f>
        <v>0</v>
      </c>
      <c r="F36" s="37">
        <f>'GL-June'!F209-'GL-June'!G209</f>
        <v>0</v>
      </c>
      <c r="G36" s="37">
        <f>'GL-June'!H209-'GL-June'!I209</f>
        <v>0</v>
      </c>
      <c r="H36" s="37">
        <f>'GL-June'!J209-'GL-June'!K209</f>
        <v>0</v>
      </c>
      <c r="I36" s="37">
        <f>'GL-June'!L209-'GL-June'!M209</f>
        <v>0</v>
      </c>
      <c r="J36" s="31"/>
      <c r="K36" s="411">
        <f t="shared" si="1"/>
        <v>0</v>
      </c>
    </row>
    <row r="37" spans="2:11" ht="18">
      <c r="B37" s="23">
        <f>'P&amp;L_May'!B37</f>
        <v>4019</v>
      </c>
      <c r="C37" s="409" t="str">
        <f>'GL-Jan'!B212</f>
        <v>Equipment</v>
      </c>
      <c r="D37" s="30"/>
      <c r="E37" s="37">
        <f>'GL-June'!D218-'GL-June'!E218</f>
        <v>0</v>
      </c>
      <c r="F37" s="37">
        <f>'GL-June'!F218-'GL-June'!G218</f>
        <v>0</v>
      </c>
      <c r="G37" s="37">
        <f>'GL-June'!H218-'GL-June'!I218</f>
        <v>0</v>
      </c>
      <c r="H37" s="37">
        <f>'GL-June'!J218-'GL-June'!K218</f>
        <v>0</v>
      </c>
      <c r="I37" s="37">
        <f>'GL-June'!L218-'GL-June'!M218</f>
        <v>0</v>
      </c>
      <c r="J37" s="31"/>
      <c r="K37" s="411">
        <f t="shared" si="1"/>
        <v>0</v>
      </c>
    </row>
    <row r="38" spans="2:11" ht="18.75" thickBot="1">
      <c r="B38" s="23">
        <f>'P&amp;L_May'!B38</f>
        <v>4020</v>
      </c>
      <c r="C38" s="409" t="str">
        <f>'GL-Jan'!B221</f>
        <v>Misc</v>
      </c>
      <c r="D38" s="30"/>
      <c r="E38" s="47">
        <f>'GL-June'!D227-'GL-June'!E227</f>
        <v>0</v>
      </c>
      <c r="F38" s="47">
        <f>'GL-June'!F227-'GL-June'!G227</f>
        <v>0</v>
      </c>
      <c r="G38" s="47">
        <f>'GL-June'!H227-'GL-June'!I227</f>
        <v>0</v>
      </c>
      <c r="H38" s="47">
        <f>'GL-June'!J227-'GL-June'!K227</f>
        <v>0</v>
      </c>
      <c r="I38" s="47">
        <f>'GL-June'!L227-'GL-June'!M227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B2:P49"/>
  <sheetViews>
    <sheetView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9.28515625" customWidth="1"/>
    <col min="6" max="6" width="17" customWidth="1"/>
    <col min="7" max="7" width="16.28515625" customWidth="1"/>
    <col min="8" max="8" width="16.5703125" customWidth="1"/>
    <col min="9" max="9" width="15.85546875" customWidth="1"/>
    <col min="10" max="10" width="3.7109375" customWidth="1"/>
    <col min="11" max="11" width="18.28515625" bestFit="1" customWidth="1"/>
    <col min="12" max="12" width="3.7109375" customWidth="1"/>
  </cols>
  <sheetData>
    <row r="2" spans="2:16" ht="22.5">
      <c r="B2" s="467" t="str">
        <f>'P&amp;L_1Q'!B2:L2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6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6" ht="18">
      <c r="B4" s="469" t="s">
        <v>80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9"/>
      <c r="N4" s="9"/>
      <c r="O4" s="9"/>
      <c r="P4" s="9"/>
    </row>
    <row r="5" spans="2:16" ht="15.75">
      <c r="B5" s="470" t="s">
        <v>81</v>
      </c>
      <c r="C5" s="470"/>
      <c r="D5" s="470"/>
      <c r="E5" s="470"/>
      <c r="F5" s="470"/>
      <c r="G5" s="470"/>
      <c r="H5" s="470"/>
      <c r="I5" s="470"/>
      <c r="J5" s="470"/>
      <c r="K5" s="470"/>
      <c r="L5" s="71"/>
      <c r="M5" s="71"/>
      <c r="N5" s="71"/>
      <c r="O5" s="71"/>
      <c r="P5" s="71"/>
    </row>
    <row r="6" spans="2:16" ht="18">
      <c r="C6" s="23"/>
      <c r="D6" s="23"/>
      <c r="E6" s="24"/>
      <c r="F6" s="25"/>
      <c r="G6" s="210"/>
      <c r="H6" s="53"/>
      <c r="I6" s="211"/>
      <c r="J6" s="26"/>
      <c r="K6" s="27"/>
    </row>
    <row r="7" spans="2:16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6" ht="18">
      <c r="C8" s="23"/>
      <c r="D8" s="23"/>
      <c r="E8" s="304"/>
      <c r="F8" s="303"/>
      <c r="G8" s="305"/>
      <c r="H8" s="306"/>
      <c r="I8" s="307"/>
      <c r="J8" s="26"/>
      <c r="K8" s="27"/>
    </row>
    <row r="9" spans="2:16" ht="18">
      <c r="B9" s="28" t="s">
        <v>85</v>
      </c>
      <c r="C9" s="23"/>
      <c r="D9" s="23"/>
      <c r="E9" s="304">
        <f>'P&amp;L_1Q'!E43</f>
        <v>0</v>
      </c>
      <c r="F9" s="303">
        <f>'P&amp;L_1Q'!F43</f>
        <v>0</v>
      </c>
      <c r="G9" s="305">
        <f>'P&amp;L_1Q'!G43</f>
        <v>0</v>
      </c>
      <c r="H9" s="306">
        <f>'P&amp;L_1Q'!H43</f>
        <v>0</v>
      </c>
      <c r="I9" s="307">
        <f>'P&amp;L_1Q'!I43</f>
        <v>0</v>
      </c>
      <c r="J9" s="26"/>
      <c r="K9" s="312">
        <f>SUM(E9:J9)</f>
        <v>0</v>
      </c>
    </row>
    <row r="10" spans="2:16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6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6" ht="18">
      <c r="B12" s="23">
        <f>'Budget to Actual'!B10</f>
        <v>3001</v>
      </c>
      <c r="C12" s="409" t="str">
        <f>'GL-Jan'!B9</f>
        <v>Offerings</v>
      </c>
      <c r="D12" s="30"/>
      <c r="E12" s="37">
        <f>'P&amp;L_Apr'!E12+'P&amp;L_May'!E12+'P&amp;L_June'!E12</f>
        <v>0</v>
      </c>
      <c r="F12" s="37">
        <f>'P&amp;L_Apr'!F12+'P&amp;L_May'!F12+'P&amp;L_June'!F12</f>
        <v>0</v>
      </c>
      <c r="G12" s="37">
        <f>'P&amp;L_Apr'!G12+'P&amp;L_May'!G12+'P&amp;L_June'!G12</f>
        <v>0</v>
      </c>
      <c r="H12" s="37">
        <f>'P&amp;L_Apr'!H12+'P&amp;L_May'!H12+'P&amp;L_June'!H12</f>
        <v>0</v>
      </c>
      <c r="I12" s="37">
        <f>'P&amp;L_Apr'!I12+'P&amp;L_May'!I12+'P&amp;L_June'!I12</f>
        <v>0</v>
      </c>
      <c r="J12" s="31"/>
      <c r="K12" s="411">
        <f>SUM(E12:I12)</f>
        <v>0</v>
      </c>
    </row>
    <row r="13" spans="2:16" ht="18">
      <c r="B13" s="23">
        <f>'Budget to Actual'!B11</f>
        <v>3002</v>
      </c>
      <c r="C13" s="409" t="str">
        <f>'Budget to Actual'!C11</f>
        <v>ABC Support</v>
      </c>
      <c r="D13" s="30"/>
      <c r="E13" s="37">
        <f>'P&amp;L_Apr'!E13+'P&amp;L_May'!E13+'P&amp;L_June'!E13</f>
        <v>0</v>
      </c>
      <c r="F13" s="37">
        <f>'P&amp;L_Apr'!F13+'P&amp;L_May'!F13+'P&amp;L_June'!F13</f>
        <v>0</v>
      </c>
      <c r="G13" s="37">
        <f>'P&amp;L_Apr'!G13+'P&amp;L_May'!G13+'P&amp;L_June'!G13</f>
        <v>0</v>
      </c>
      <c r="H13" s="37">
        <f>'P&amp;L_Apr'!H13+'P&amp;L_May'!H13+'P&amp;L_June'!H13</f>
        <v>0</v>
      </c>
      <c r="I13" s="37">
        <f>'P&amp;L_Apr'!I13+'P&amp;L_May'!I13+'P&amp;L_June'!I13</f>
        <v>0</v>
      </c>
      <c r="J13" s="31"/>
      <c r="K13" s="411">
        <f>SUM(E13:I13)</f>
        <v>0</v>
      </c>
    </row>
    <row r="14" spans="2:16" ht="18">
      <c r="B14" s="23">
        <f>'Budget to Actual'!B12</f>
        <v>3003</v>
      </c>
      <c r="C14" s="409" t="str">
        <f>'Budget to Actual'!C12</f>
        <v>Fundraisers</v>
      </c>
      <c r="D14" s="30"/>
      <c r="E14" s="37">
        <f>'P&amp;L_Apr'!E14+'P&amp;L_May'!E14+'P&amp;L_June'!E14</f>
        <v>0</v>
      </c>
      <c r="F14" s="37">
        <f>'P&amp;L_Apr'!F14+'P&amp;L_May'!F14+'P&amp;L_June'!F14</f>
        <v>0</v>
      </c>
      <c r="G14" s="37">
        <f>'P&amp;L_Apr'!G14+'P&amp;L_May'!G14+'P&amp;L_June'!G14</f>
        <v>0</v>
      </c>
      <c r="H14" s="37">
        <f>'P&amp;L_Apr'!H14+'P&amp;L_May'!H14+'P&amp;L_June'!H14</f>
        <v>0</v>
      </c>
      <c r="I14" s="37">
        <f>'P&amp;L_Apr'!I14+'P&amp;L_May'!I14+'P&amp;L_June'!I14</f>
        <v>0</v>
      </c>
      <c r="J14" s="31"/>
      <c r="K14" s="411">
        <f>SUM(E14:I14)</f>
        <v>0</v>
      </c>
    </row>
    <row r="15" spans="2:16" ht="18.75" thickBot="1">
      <c r="B15" s="23">
        <f>'Budget to Actual'!B13</f>
        <v>3004</v>
      </c>
      <c r="C15" s="409" t="str">
        <f>'GL-Jan'!B40</f>
        <v>Other</v>
      </c>
      <c r="D15" s="30"/>
      <c r="E15" s="47">
        <f>'P&amp;L_Apr'!E15+'P&amp;L_May'!E15+'P&amp;L_June'!E15</f>
        <v>0</v>
      </c>
      <c r="F15" s="47">
        <f>'P&amp;L_Apr'!F15+'P&amp;L_May'!F15+'P&amp;L_June'!F15</f>
        <v>0</v>
      </c>
      <c r="G15" s="47">
        <f>'P&amp;L_Apr'!G15+'P&amp;L_May'!G15+'P&amp;L_June'!G15</f>
        <v>0</v>
      </c>
      <c r="H15" s="47">
        <f>'P&amp;L_Apr'!H15+'P&amp;L_May'!H15+'P&amp;L_June'!H15</f>
        <v>0</v>
      </c>
      <c r="I15" s="47">
        <f>'P&amp;L_Apr'!I15+'P&amp;L_May'!I15+'P&amp;L_June'!I15</f>
        <v>0</v>
      </c>
      <c r="J15" s="48"/>
      <c r="K15" s="412">
        <f>SUM(E15:I15)</f>
        <v>0</v>
      </c>
    </row>
    <row r="16" spans="2:16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41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414"/>
    </row>
    <row r="19" spans="2:11" ht="18">
      <c r="B19" s="23">
        <f>'P&amp;L_1Q'!B19</f>
        <v>4001</v>
      </c>
      <c r="C19" s="410" t="str">
        <f>'Budget to Actual'!C17</f>
        <v>Salaries</v>
      </c>
      <c r="D19" s="28"/>
      <c r="E19" s="37">
        <f>'P&amp;L_Apr'!E19+'P&amp;L_May'!E19+'P&amp;L_June'!E19</f>
        <v>0</v>
      </c>
      <c r="F19" s="37">
        <f>'P&amp;L_Apr'!F19+'P&amp;L_May'!F19+'P&amp;L_June'!F19</f>
        <v>0</v>
      </c>
      <c r="G19" s="37">
        <f>'P&amp;L_Apr'!G19+'P&amp;L_May'!G19+'P&amp;L_June'!G19</f>
        <v>0</v>
      </c>
      <c r="H19" s="37">
        <f>'P&amp;L_Apr'!H19+'P&amp;L_May'!H19+'P&amp;L_June'!H19</f>
        <v>0</v>
      </c>
      <c r="I19" s="37">
        <f>'P&amp;L_Apr'!I19+'P&amp;L_May'!I19+'P&amp;L_June'!I19</f>
        <v>0</v>
      </c>
      <c r="J19" s="31"/>
      <c r="K19" s="411">
        <f>SUM(E19:J19)</f>
        <v>0</v>
      </c>
    </row>
    <row r="20" spans="2:11" ht="18">
      <c r="B20" s="23">
        <f>'P&amp;L_1Q'!B20</f>
        <v>4002</v>
      </c>
      <c r="C20" s="410" t="str">
        <f>'Budget to Actual'!C18</f>
        <v>Office Supplies</v>
      </c>
      <c r="D20" s="28"/>
      <c r="E20" s="37">
        <f>'P&amp;L_Apr'!E20+'P&amp;L_May'!E20+'P&amp;L_June'!E20</f>
        <v>0</v>
      </c>
      <c r="F20" s="37">
        <f>'P&amp;L_Apr'!F20+'P&amp;L_May'!F20+'P&amp;L_June'!F20</f>
        <v>0</v>
      </c>
      <c r="G20" s="37">
        <f>'P&amp;L_Apr'!G20+'P&amp;L_May'!G20+'P&amp;L_June'!G20</f>
        <v>0</v>
      </c>
      <c r="H20" s="37">
        <f>'P&amp;L_Apr'!H20+'P&amp;L_May'!H20+'P&amp;L_June'!H20</f>
        <v>0</v>
      </c>
      <c r="I20" s="37">
        <f>'P&amp;L_Apr'!I20+'P&amp;L_May'!I20+'P&amp;L_June'!I20</f>
        <v>0</v>
      </c>
      <c r="J20" s="31"/>
      <c r="K20" s="411">
        <f t="shared" ref="K20:K28" si="0">SUM(E20:J20)</f>
        <v>0</v>
      </c>
    </row>
    <row r="21" spans="2:11" ht="18">
      <c r="B21" s="23">
        <f>'P&amp;L_1Q'!B21</f>
        <v>4003</v>
      </c>
      <c r="C21" s="410" t="str">
        <f>'Budget to Actual'!C19</f>
        <v>Utilities</v>
      </c>
      <c r="D21" s="28"/>
      <c r="E21" s="37">
        <f>'P&amp;L_Apr'!E21+'P&amp;L_May'!E21+'P&amp;L_June'!E21</f>
        <v>0</v>
      </c>
      <c r="F21" s="37">
        <f>'P&amp;L_Apr'!F21+'P&amp;L_May'!F21+'P&amp;L_June'!F21</f>
        <v>0</v>
      </c>
      <c r="G21" s="37">
        <f>'P&amp;L_Apr'!G21+'P&amp;L_May'!G21+'P&amp;L_June'!G21</f>
        <v>0</v>
      </c>
      <c r="H21" s="37">
        <f>'P&amp;L_Apr'!H21+'P&amp;L_May'!H21+'P&amp;L_June'!H21</f>
        <v>0</v>
      </c>
      <c r="I21" s="37">
        <f>'P&amp;L_Apr'!I21+'P&amp;L_May'!I21+'P&amp;L_June'!I21</f>
        <v>0</v>
      </c>
      <c r="J21" s="31"/>
      <c r="K21" s="411">
        <f t="shared" si="0"/>
        <v>0</v>
      </c>
    </row>
    <row r="22" spans="2:11" ht="18">
      <c r="B22" s="23">
        <f>'P&amp;L_1Q'!B22</f>
        <v>4004</v>
      </c>
      <c r="C22" s="410" t="str">
        <f>'Budget to Actual'!C20</f>
        <v>Lease</v>
      </c>
      <c r="D22" s="28"/>
      <c r="E22" s="37">
        <f>'P&amp;L_Apr'!E22+'P&amp;L_May'!E22+'P&amp;L_June'!E22</f>
        <v>0</v>
      </c>
      <c r="F22" s="37">
        <f>'P&amp;L_Apr'!F22+'P&amp;L_May'!F22+'P&amp;L_June'!F22</f>
        <v>0</v>
      </c>
      <c r="G22" s="37">
        <f>'P&amp;L_Apr'!G22+'P&amp;L_May'!G22+'P&amp;L_June'!G22</f>
        <v>0</v>
      </c>
      <c r="H22" s="37">
        <f>'P&amp;L_Apr'!H22+'P&amp;L_May'!H22+'P&amp;L_June'!H22</f>
        <v>0</v>
      </c>
      <c r="I22" s="37">
        <f>'P&amp;L_Apr'!I22+'P&amp;L_May'!I22+'P&amp;L_June'!I22</f>
        <v>0</v>
      </c>
      <c r="J22" s="31"/>
      <c r="K22" s="411">
        <f t="shared" si="0"/>
        <v>0</v>
      </c>
    </row>
    <row r="23" spans="2:11" ht="18">
      <c r="B23" s="23">
        <f>'P&amp;L_1Q'!B23</f>
        <v>4005</v>
      </c>
      <c r="C23" s="410" t="str">
        <f>'Budget to Actual'!C21</f>
        <v>Maint/Repairs</v>
      </c>
      <c r="D23" s="28"/>
      <c r="E23" s="37">
        <f>'P&amp;L_Apr'!E23+'P&amp;L_May'!E23+'P&amp;L_June'!E23</f>
        <v>0</v>
      </c>
      <c r="F23" s="37">
        <f>'P&amp;L_Apr'!F23+'P&amp;L_May'!F23+'P&amp;L_June'!F23</f>
        <v>0</v>
      </c>
      <c r="G23" s="37">
        <f>'P&amp;L_Apr'!G23+'P&amp;L_May'!G23+'P&amp;L_June'!G23</f>
        <v>0</v>
      </c>
      <c r="H23" s="37">
        <f>'P&amp;L_Apr'!H23+'P&amp;L_May'!H23+'P&amp;L_June'!H23</f>
        <v>0</v>
      </c>
      <c r="I23" s="37">
        <f>'P&amp;L_Apr'!I23+'P&amp;L_May'!I23+'P&amp;L_June'!I23</f>
        <v>0</v>
      </c>
      <c r="J23" s="31"/>
      <c r="K23" s="411">
        <f t="shared" si="0"/>
        <v>0</v>
      </c>
    </row>
    <row r="24" spans="2:11" ht="18">
      <c r="B24" s="23">
        <f>'P&amp;L_1Q'!B24</f>
        <v>4006</v>
      </c>
      <c r="C24" s="410" t="str">
        <f>'Budget to Actual'!C22</f>
        <v>Missions</v>
      </c>
      <c r="D24" s="28"/>
      <c r="E24" s="37">
        <f>'P&amp;L_Apr'!E24+'P&amp;L_May'!E24+'P&amp;L_June'!E24</f>
        <v>0</v>
      </c>
      <c r="F24" s="37">
        <f>'P&amp;L_Apr'!F24+'P&amp;L_May'!F24+'P&amp;L_June'!F24</f>
        <v>0</v>
      </c>
      <c r="G24" s="37">
        <f>'P&amp;L_Apr'!G24+'P&amp;L_May'!G24+'P&amp;L_June'!G24</f>
        <v>0</v>
      </c>
      <c r="H24" s="37">
        <f>'P&amp;L_Apr'!H24+'P&amp;L_May'!H24+'P&amp;L_June'!H24</f>
        <v>0</v>
      </c>
      <c r="I24" s="37">
        <f>'P&amp;L_Apr'!I24+'P&amp;L_May'!I24+'P&amp;L_June'!I24</f>
        <v>0</v>
      </c>
      <c r="J24" s="31"/>
      <c r="K24" s="411">
        <f t="shared" si="0"/>
        <v>0</v>
      </c>
    </row>
    <row r="25" spans="2:11" ht="18">
      <c r="B25" s="23">
        <f>'P&amp;L_1Q'!B25</f>
        <v>4007</v>
      </c>
      <c r="C25" s="410" t="str">
        <f>'Budget to Actual'!C23</f>
        <v>Benevolence</v>
      </c>
      <c r="D25" s="28"/>
      <c r="E25" s="37">
        <f>'P&amp;L_Apr'!E25+'P&amp;L_May'!E25+'P&amp;L_June'!E25</f>
        <v>0</v>
      </c>
      <c r="F25" s="37">
        <f>'P&amp;L_Apr'!F25+'P&amp;L_May'!F25+'P&amp;L_June'!F25</f>
        <v>0</v>
      </c>
      <c r="G25" s="37">
        <f>'P&amp;L_Apr'!G25+'P&amp;L_May'!G25+'P&amp;L_June'!G25</f>
        <v>0</v>
      </c>
      <c r="H25" s="37">
        <f>'P&amp;L_Apr'!H25+'P&amp;L_May'!H25+'P&amp;L_June'!H25</f>
        <v>0</v>
      </c>
      <c r="I25" s="37">
        <f>'P&amp;L_Apr'!I25+'P&amp;L_May'!I25+'P&amp;L_June'!I25</f>
        <v>0</v>
      </c>
      <c r="J25" s="31"/>
      <c r="K25" s="411">
        <f t="shared" si="0"/>
        <v>0</v>
      </c>
    </row>
    <row r="26" spans="2:11" ht="18">
      <c r="B26" s="23">
        <f>'P&amp;L_1Q'!B26</f>
        <v>4008</v>
      </c>
      <c r="C26" s="410" t="str">
        <f>'Budget to Actual'!C24</f>
        <v xml:space="preserve">Sunday School </v>
      </c>
      <c r="D26" s="28"/>
      <c r="E26" s="37">
        <f>'P&amp;L_Apr'!E26+'P&amp;L_May'!E26+'P&amp;L_June'!E26</f>
        <v>0</v>
      </c>
      <c r="F26" s="37">
        <f>'P&amp;L_Apr'!F26+'P&amp;L_May'!F26+'P&amp;L_June'!F26</f>
        <v>0</v>
      </c>
      <c r="G26" s="37">
        <f>'P&amp;L_Apr'!G26+'P&amp;L_May'!G26+'P&amp;L_June'!G26</f>
        <v>0</v>
      </c>
      <c r="H26" s="37">
        <f>'P&amp;L_Apr'!H26+'P&amp;L_May'!H26+'P&amp;L_June'!H26</f>
        <v>0</v>
      </c>
      <c r="I26" s="37">
        <f>'P&amp;L_Apr'!I26+'P&amp;L_May'!I26+'P&amp;L_June'!I26</f>
        <v>0</v>
      </c>
      <c r="J26" s="31"/>
      <c r="K26" s="411">
        <f t="shared" si="0"/>
        <v>0</v>
      </c>
    </row>
    <row r="27" spans="2:11" ht="18">
      <c r="B27" s="23">
        <f>'P&amp;L_1Q'!B27</f>
        <v>4009</v>
      </c>
      <c r="C27" s="410" t="str">
        <f>'Budget to Actual'!C25</f>
        <v xml:space="preserve">Youth </v>
      </c>
      <c r="D27" s="28"/>
      <c r="E27" s="37">
        <f>'P&amp;L_Apr'!E27+'P&amp;L_May'!E27+'P&amp;L_June'!E27</f>
        <v>0</v>
      </c>
      <c r="F27" s="37">
        <f>'P&amp;L_Apr'!F27+'P&amp;L_May'!F27+'P&amp;L_June'!F27</f>
        <v>0</v>
      </c>
      <c r="G27" s="37">
        <f>'P&amp;L_Apr'!G27+'P&amp;L_May'!G27+'P&amp;L_June'!G27</f>
        <v>0</v>
      </c>
      <c r="H27" s="37">
        <f>'P&amp;L_Apr'!H27+'P&amp;L_May'!H27+'P&amp;L_June'!H27</f>
        <v>0</v>
      </c>
      <c r="I27" s="37">
        <f>'P&amp;L_Apr'!I27+'P&amp;L_May'!I27+'P&amp;L_June'!I27</f>
        <v>0</v>
      </c>
      <c r="J27" s="31"/>
      <c r="K27" s="411">
        <f t="shared" si="0"/>
        <v>0</v>
      </c>
    </row>
    <row r="28" spans="2:11" ht="18">
      <c r="B28" s="23">
        <f>'P&amp;L_1Q'!B28</f>
        <v>4010</v>
      </c>
      <c r="C28" s="410" t="str">
        <f>'Budget to Actual'!C26</f>
        <v xml:space="preserve">Men </v>
      </c>
      <c r="D28" s="28"/>
      <c r="E28" s="37">
        <f>'P&amp;L_Apr'!E28+'P&amp;L_May'!E28+'P&amp;L_June'!E28</f>
        <v>0</v>
      </c>
      <c r="F28" s="37">
        <f>'P&amp;L_Apr'!F28+'P&amp;L_May'!F28+'P&amp;L_June'!F28</f>
        <v>0</v>
      </c>
      <c r="G28" s="37">
        <f>'P&amp;L_Apr'!G28+'P&amp;L_May'!G28+'P&amp;L_June'!G28</f>
        <v>0</v>
      </c>
      <c r="H28" s="37">
        <f>'P&amp;L_Apr'!H28+'P&amp;L_May'!H28+'P&amp;L_June'!H28</f>
        <v>0</v>
      </c>
      <c r="I28" s="37">
        <f>'P&amp;L_Apr'!I28+'P&amp;L_May'!I28+'P&amp;L_June'!I28</f>
        <v>0</v>
      </c>
      <c r="J28" s="31"/>
      <c r="K28" s="411">
        <f t="shared" si="0"/>
        <v>0</v>
      </c>
    </row>
    <row r="29" spans="2:11" ht="18">
      <c r="B29" s="23">
        <f>'P&amp;L_1Q'!B29</f>
        <v>4011</v>
      </c>
      <c r="C29" s="409" t="str">
        <f>'GL-Jan'!B140</f>
        <v>Women</v>
      </c>
      <c r="D29" s="30"/>
      <c r="E29" s="37">
        <f>'P&amp;L_Apr'!E29+'P&amp;L_May'!E29+'P&amp;L_June'!E29</f>
        <v>0</v>
      </c>
      <c r="F29" s="37">
        <f>'P&amp;L_Apr'!F29+'P&amp;L_May'!F29+'P&amp;L_June'!F29</f>
        <v>0</v>
      </c>
      <c r="G29" s="37">
        <f>'P&amp;L_Apr'!G29+'P&amp;L_May'!G29+'P&amp;L_June'!G29</f>
        <v>0</v>
      </c>
      <c r="H29" s="37">
        <f>'P&amp;L_Apr'!H29+'P&amp;L_May'!H29+'P&amp;L_June'!H29</f>
        <v>0</v>
      </c>
      <c r="I29" s="37">
        <f>'P&amp;L_Apr'!I29+'P&amp;L_May'!I29+'P&amp;L_June'!I29</f>
        <v>0</v>
      </c>
      <c r="J29" s="31"/>
      <c r="K29" s="411">
        <f t="shared" ref="K29:K38" si="1">SUM(E29:I29)</f>
        <v>0</v>
      </c>
    </row>
    <row r="30" spans="2:11" ht="18">
      <c r="B30" s="23">
        <f>'P&amp;L_1Q'!B30</f>
        <v>4012</v>
      </c>
      <c r="C30" s="409" t="str">
        <f>'GL-Jan'!B149</f>
        <v>VBS</v>
      </c>
      <c r="D30" s="30"/>
      <c r="E30" s="37">
        <f>'P&amp;L_Apr'!E30+'P&amp;L_May'!E30+'P&amp;L_June'!E30</f>
        <v>0</v>
      </c>
      <c r="F30" s="37">
        <f>'P&amp;L_Apr'!F30+'P&amp;L_May'!F30+'P&amp;L_June'!F30</f>
        <v>0</v>
      </c>
      <c r="G30" s="37">
        <f>'P&amp;L_Apr'!G30+'P&amp;L_May'!G30+'P&amp;L_June'!G30</f>
        <v>0</v>
      </c>
      <c r="H30" s="37">
        <f>'P&amp;L_Apr'!H30+'P&amp;L_May'!H30+'P&amp;L_June'!H30</f>
        <v>0</v>
      </c>
      <c r="I30" s="37">
        <f>'P&amp;L_Apr'!I30+'P&amp;L_May'!I30+'P&amp;L_June'!I30</f>
        <v>0</v>
      </c>
      <c r="J30" s="31"/>
      <c r="K30" s="411">
        <f t="shared" si="1"/>
        <v>0</v>
      </c>
    </row>
    <row r="31" spans="2:11" ht="18">
      <c r="B31" s="23">
        <f>'P&amp;L_1Q'!B31</f>
        <v>4013</v>
      </c>
      <c r="C31" s="409" t="str">
        <f>'GL-Jan'!B158</f>
        <v>Postage</v>
      </c>
      <c r="D31" s="30"/>
      <c r="E31" s="37">
        <f>'P&amp;L_Apr'!E31+'P&amp;L_May'!E31+'P&amp;L_June'!E31</f>
        <v>0</v>
      </c>
      <c r="F31" s="37">
        <f>'P&amp;L_Apr'!F31+'P&amp;L_May'!F31+'P&amp;L_June'!F31</f>
        <v>0</v>
      </c>
      <c r="G31" s="37">
        <f>'P&amp;L_Apr'!G31+'P&amp;L_May'!G31+'P&amp;L_June'!G31</f>
        <v>0</v>
      </c>
      <c r="H31" s="37">
        <f>'P&amp;L_Apr'!H31+'P&amp;L_May'!H31+'P&amp;L_June'!H31</f>
        <v>0</v>
      </c>
      <c r="I31" s="37">
        <f>'P&amp;L_Apr'!I31+'P&amp;L_May'!I31+'P&amp;L_June'!I31</f>
        <v>0</v>
      </c>
      <c r="J31" s="31"/>
      <c r="K31" s="411">
        <f t="shared" si="1"/>
        <v>0</v>
      </c>
    </row>
    <row r="32" spans="2:11" ht="18">
      <c r="B32" s="23">
        <f>'P&amp;L_1Q'!B32</f>
        <v>4014</v>
      </c>
      <c r="C32" s="409" t="str">
        <f>'GL-Jan'!B167</f>
        <v>Insurance</v>
      </c>
      <c r="D32" s="30"/>
      <c r="E32" s="37">
        <f>'P&amp;L_Apr'!E32+'P&amp;L_May'!E32+'P&amp;L_June'!E32</f>
        <v>0</v>
      </c>
      <c r="F32" s="37">
        <f>'P&amp;L_Apr'!F32+'P&amp;L_May'!F32+'P&amp;L_June'!F32</f>
        <v>0</v>
      </c>
      <c r="G32" s="37">
        <f>'P&amp;L_Apr'!G32+'P&amp;L_May'!G32+'P&amp;L_June'!G32</f>
        <v>0</v>
      </c>
      <c r="H32" s="37">
        <f>'P&amp;L_Apr'!H32+'P&amp;L_May'!H32+'P&amp;L_June'!H32</f>
        <v>0</v>
      </c>
      <c r="I32" s="37">
        <f>'P&amp;L_Apr'!I32+'P&amp;L_May'!I32+'P&amp;L_June'!I32</f>
        <v>0</v>
      </c>
      <c r="J32" s="31"/>
      <c r="K32" s="411">
        <f t="shared" si="1"/>
        <v>0</v>
      </c>
    </row>
    <row r="33" spans="2:11" ht="18">
      <c r="B33" s="23">
        <f>'P&amp;L_1Q'!B33</f>
        <v>4015</v>
      </c>
      <c r="C33" s="409" t="str">
        <f>'GL-Jan'!B176</f>
        <v>Cleaning Supplies</v>
      </c>
      <c r="D33" s="30"/>
      <c r="E33" s="37">
        <f>'P&amp;L_Apr'!E33+'P&amp;L_May'!E33+'P&amp;L_June'!E33</f>
        <v>0</v>
      </c>
      <c r="F33" s="37">
        <f>'P&amp;L_Apr'!F33+'P&amp;L_May'!F33+'P&amp;L_June'!F33</f>
        <v>0</v>
      </c>
      <c r="G33" s="37">
        <f>'P&amp;L_Apr'!G33+'P&amp;L_May'!G33+'P&amp;L_June'!G33</f>
        <v>0</v>
      </c>
      <c r="H33" s="37">
        <f>'P&amp;L_Apr'!H33+'P&amp;L_May'!H33+'P&amp;L_June'!H33</f>
        <v>0</v>
      </c>
      <c r="I33" s="37">
        <f>'P&amp;L_Apr'!I33+'P&amp;L_May'!I33+'P&amp;L_June'!I33</f>
        <v>0</v>
      </c>
      <c r="J33" s="31"/>
      <c r="K33" s="411">
        <f t="shared" si="1"/>
        <v>0</v>
      </c>
    </row>
    <row r="34" spans="2:11" ht="18">
      <c r="B34" s="23">
        <f>'P&amp;L_1Q'!B34</f>
        <v>4016</v>
      </c>
      <c r="C34" s="409" t="str">
        <f>'GL-Jan'!B185</f>
        <v>Van Payment</v>
      </c>
      <c r="D34" s="30"/>
      <c r="E34" s="37">
        <f>'P&amp;L_Apr'!E34+'P&amp;L_May'!E34+'P&amp;L_June'!E34</f>
        <v>0</v>
      </c>
      <c r="F34" s="37">
        <f>'P&amp;L_Apr'!F34+'P&amp;L_May'!F34+'P&amp;L_June'!F34</f>
        <v>0</v>
      </c>
      <c r="G34" s="37">
        <f>'P&amp;L_Apr'!G34+'P&amp;L_May'!G34+'P&amp;L_June'!G34</f>
        <v>0</v>
      </c>
      <c r="H34" s="37">
        <f>'P&amp;L_Apr'!H34+'P&amp;L_May'!H34+'P&amp;L_June'!H34</f>
        <v>0</v>
      </c>
      <c r="I34" s="37">
        <f>'P&amp;L_Apr'!I34+'P&amp;L_May'!I34+'P&amp;L_June'!I34</f>
        <v>0</v>
      </c>
      <c r="J34" s="31"/>
      <c r="K34" s="411">
        <f t="shared" si="1"/>
        <v>0</v>
      </c>
    </row>
    <row r="35" spans="2:11" ht="18">
      <c r="B35" s="23">
        <f>'P&amp;L_1Q'!B35</f>
        <v>4017</v>
      </c>
      <c r="C35" s="409" t="str">
        <f>'GL-Jan'!B194</f>
        <v>Van Maintenance</v>
      </c>
      <c r="D35" s="30"/>
      <c r="E35" s="37">
        <f>'P&amp;L_Apr'!E35+'P&amp;L_May'!E35+'P&amp;L_June'!E35</f>
        <v>0</v>
      </c>
      <c r="F35" s="37">
        <f>'P&amp;L_Apr'!F35+'P&amp;L_May'!F35+'P&amp;L_June'!F35</f>
        <v>0</v>
      </c>
      <c r="G35" s="37">
        <f>'P&amp;L_Apr'!G35+'P&amp;L_May'!G35+'P&amp;L_June'!G35</f>
        <v>0</v>
      </c>
      <c r="H35" s="37">
        <f>'P&amp;L_Apr'!H35+'P&amp;L_May'!H35+'P&amp;L_June'!H35</f>
        <v>0</v>
      </c>
      <c r="I35" s="37">
        <f>'P&amp;L_Apr'!I35+'P&amp;L_May'!I35+'P&amp;L_June'!I35</f>
        <v>0</v>
      </c>
      <c r="J35" s="31"/>
      <c r="K35" s="411">
        <f t="shared" si="1"/>
        <v>0</v>
      </c>
    </row>
    <row r="36" spans="2:11" ht="18">
      <c r="B36" s="23">
        <f>'P&amp;L_1Q'!B36</f>
        <v>4018</v>
      </c>
      <c r="C36" s="409" t="str">
        <f>'GL-Jan'!B203</f>
        <v>Guest Speakers</v>
      </c>
      <c r="D36" s="30"/>
      <c r="E36" s="37">
        <f>'P&amp;L_Apr'!E36+'P&amp;L_May'!E36+'P&amp;L_June'!E36</f>
        <v>0</v>
      </c>
      <c r="F36" s="37">
        <f>'P&amp;L_Apr'!F36+'P&amp;L_May'!F36+'P&amp;L_June'!F36</f>
        <v>0</v>
      </c>
      <c r="G36" s="37">
        <f>'P&amp;L_Apr'!G36+'P&amp;L_May'!G36+'P&amp;L_June'!G36</f>
        <v>0</v>
      </c>
      <c r="H36" s="37">
        <f>'P&amp;L_Apr'!H36+'P&amp;L_May'!H36+'P&amp;L_June'!H36</f>
        <v>0</v>
      </c>
      <c r="I36" s="37">
        <f>'P&amp;L_Apr'!I36+'P&amp;L_May'!I36+'P&amp;L_June'!I36</f>
        <v>0</v>
      </c>
      <c r="J36" s="31"/>
      <c r="K36" s="411">
        <f t="shared" si="1"/>
        <v>0</v>
      </c>
    </row>
    <row r="37" spans="2:11" ht="18">
      <c r="B37" s="23">
        <f>'P&amp;L_1Q'!B37</f>
        <v>4019</v>
      </c>
      <c r="C37" s="409" t="str">
        <f>'GL-Jan'!B212</f>
        <v>Equipment</v>
      </c>
      <c r="D37" s="30"/>
      <c r="E37" s="37">
        <f>'P&amp;L_Apr'!E37+'P&amp;L_May'!E37+'P&amp;L_June'!E37</f>
        <v>0</v>
      </c>
      <c r="F37" s="37">
        <f>'P&amp;L_Apr'!F37+'P&amp;L_May'!F37+'P&amp;L_June'!F37</f>
        <v>0</v>
      </c>
      <c r="G37" s="37">
        <f>'P&amp;L_Apr'!G37+'P&amp;L_May'!G37+'P&amp;L_June'!G37</f>
        <v>0</v>
      </c>
      <c r="H37" s="37">
        <f>'P&amp;L_Apr'!H37+'P&amp;L_May'!H37+'P&amp;L_June'!H37</f>
        <v>0</v>
      </c>
      <c r="I37" s="37">
        <f>'P&amp;L_Apr'!I37+'P&amp;L_May'!I37+'P&amp;L_June'!I37</f>
        <v>0</v>
      </c>
      <c r="J37" s="31"/>
      <c r="K37" s="411">
        <f t="shared" si="1"/>
        <v>0</v>
      </c>
    </row>
    <row r="38" spans="2:11" ht="18.75" thickBot="1">
      <c r="B38" s="23">
        <f>'P&amp;L_1Q'!B38</f>
        <v>4020</v>
      </c>
      <c r="C38" s="409" t="str">
        <f>'GL-Jan'!B221</f>
        <v>Misc</v>
      </c>
      <c r="D38" s="30"/>
      <c r="E38" s="47">
        <f>'P&amp;L_Apr'!E38+'P&amp;L_May'!E38+'P&amp;L_June'!E38</f>
        <v>0</v>
      </c>
      <c r="F38" s="47">
        <f>'P&amp;L_Apr'!F38+'P&amp;L_May'!F38+'P&amp;L_June'!F38</f>
        <v>0</v>
      </c>
      <c r="G38" s="47">
        <f>'P&amp;L_Apr'!G38+'P&amp;L_May'!G38+'P&amp;L_June'!G38</f>
        <v>0</v>
      </c>
      <c r="H38" s="47">
        <f>'P&amp;L_Apr'!H38+'P&amp;L_May'!H38+'P&amp;L_June'!H38</f>
        <v>0</v>
      </c>
      <c r="I38" s="47">
        <f>'P&amp;L_Apr'!I38+'P&amp;L_May'!I38+'P&amp;L_June'!I38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4">
    <mergeCell ref="B2:L2"/>
    <mergeCell ref="B3:L3"/>
    <mergeCell ref="B4:L4"/>
    <mergeCell ref="B5:K5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  <pageSetUpPr fitToPage="1"/>
  </sheetPr>
  <dimension ref="A1:N246"/>
  <sheetViews>
    <sheetView zoomScale="90" zoomScaleNormal="9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5.42578125" customWidth="1"/>
    <col min="6" max="6" width="13.42578125" bestFit="1" customWidth="1"/>
    <col min="7" max="7" width="14.5703125" customWidth="1"/>
    <col min="8" max="8" width="13.42578125" bestFit="1" customWidth="1"/>
    <col min="9" max="9" width="14.5703125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'GL-June'!A1:N1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50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'GL-June'!E233</f>
        <v>0</v>
      </c>
      <c r="F10" s="188"/>
      <c r="G10" s="189">
        <f>'GL-June'!G233</f>
        <v>0</v>
      </c>
      <c r="H10" s="189"/>
      <c r="I10" s="189">
        <f>'GL-June'!I233</f>
        <v>0</v>
      </c>
      <c r="J10" s="189"/>
      <c r="K10" s="189">
        <f>'GL-June'!K233</f>
        <v>0</v>
      </c>
      <c r="L10" s="189"/>
      <c r="M10" s="189">
        <f>'GL-June'!M233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>E14+G14-D14-F14+I14-H14+K14-J14+M14-L14+N13</f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3"/>
      <c r="E177" s="143"/>
      <c r="F177" s="147"/>
      <c r="G177" s="147"/>
      <c r="H177" s="149"/>
      <c r="I177" s="149"/>
      <c r="J177" s="151"/>
      <c r="K177" s="151"/>
      <c r="L177" s="153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3"/>
      <c r="E178" s="143"/>
      <c r="F178" s="147"/>
      <c r="G178" s="147"/>
      <c r="H178" s="149"/>
      <c r="I178" s="149"/>
      <c r="J178" s="151"/>
      <c r="K178" s="151"/>
      <c r="L178" s="153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3"/>
      <c r="E181" s="143"/>
      <c r="F181" s="147"/>
      <c r="G181" s="147"/>
      <c r="H181" s="149"/>
      <c r="I181" s="149"/>
      <c r="J181" s="151"/>
      <c r="K181" s="151"/>
      <c r="L181" s="153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60"/>
    <pageSetUpPr fitToPage="1"/>
  </sheetPr>
  <dimension ref="B2:L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22" customWidth="1"/>
    <col min="6" max="6" width="18.42578125" customWidth="1"/>
    <col min="7" max="7" width="19.28515625" customWidth="1"/>
    <col min="8" max="8" width="16.28515625" customWidth="1"/>
    <col min="9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'P&amp;L_2Q 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50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'P&amp;L_June'!E43</f>
        <v>0</v>
      </c>
      <c r="F9" s="303">
        <f>'P&amp;L_June'!F43</f>
        <v>0</v>
      </c>
      <c r="G9" s="305">
        <f>'P&amp;L_June'!G43</f>
        <v>0</v>
      </c>
      <c r="H9" s="306">
        <f>'P&amp;L_June'!H43</f>
        <v>0</v>
      </c>
      <c r="I9" s="307">
        <f>'P&amp;L_June'!I43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'GL-July'!E17-'GL-July'!D17</f>
        <v>0</v>
      </c>
      <c r="F12" s="37">
        <f>'GL-July'!G17-'GL-July'!F17</f>
        <v>0</v>
      </c>
      <c r="G12" s="37">
        <f>'GL-July'!I17-'GL-July'!H17</f>
        <v>0</v>
      </c>
      <c r="H12" s="37">
        <f>'GL-July'!K17-'GL-July'!J17</f>
        <v>0</v>
      </c>
      <c r="I12" s="37">
        <f>'GL-July'!M17-'GL-July'!L17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'GL-July'!E27-'GL-July'!D27</f>
        <v>0</v>
      </c>
      <c r="F13" s="37">
        <f>'GL-July'!G27-'GL-July'!F27</f>
        <v>0</v>
      </c>
      <c r="G13" s="37">
        <f>'GL-July'!I27-'GL-July'!H27</f>
        <v>0</v>
      </c>
      <c r="H13" s="37">
        <f>'GL-July'!K27-'GL-July'!J27</f>
        <v>0</v>
      </c>
      <c r="I13" s="37">
        <f>'GL-July'!M27-'GL-July'!L27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'GL-July'!E37-'GL-July'!D37</f>
        <v>0</v>
      </c>
      <c r="F14" s="37">
        <f>'GL-July'!G37-'GL-July'!F37</f>
        <v>0</v>
      </c>
      <c r="G14" s="37">
        <f>'GL-July'!I37-'GL-July'!H37</f>
        <v>0</v>
      </c>
      <c r="H14" s="37">
        <f>'GL-July'!K37-'GL-July'!J37</f>
        <v>0</v>
      </c>
      <c r="I14" s="37">
        <f>'GL-July'!M37-'GL-July'!L37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'GL-July'!E47-'GL-July'!D47</f>
        <v>0</v>
      </c>
      <c r="F15" s="47">
        <f>'GL-July'!G47-'GL-July'!F47</f>
        <v>0</v>
      </c>
      <c r="G15" s="47">
        <f>'GL-July'!I47-'GL-July'!H47</f>
        <v>0</v>
      </c>
      <c r="H15" s="47">
        <f>'GL-July'!K47-'GL-July'!J47</f>
        <v>0</v>
      </c>
      <c r="I15" s="47">
        <f>'GL-July'!M47-'GL-July'!L47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41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414"/>
    </row>
    <row r="19" spans="2:11" ht="18">
      <c r="B19" s="23">
        <f>'P&amp;L_June'!B19</f>
        <v>4001</v>
      </c>
      <c r="C19" s="410" t="str">
        <f>'Budget to Actual'!C17</f>
        <v>Salaries</v>
      </c>
      <c r="D19" s="28"/>
      <c r="E19" s="37">
        <f>'GL-July'!D56-'GL-July'!E56</f>
        <v>0</v>
      </c>
      <c r="F19" s="37">
        <f>'GL-July'!F56-'GL-July'!G56</f>
        <v>0</v>
      </c>
      <c r="G19" s="37">
        <f>'GL-July'!H56-'GL-July'!I56</f>
        <v>0</v>
      </c>
      <c r="H19" s="37">
        <f>'GL-July'!J56-'GL-July'!K56</f>
        <v>0</v>
      </c>
      <c r="I19" s="37">
        <f>'GL-July'!L56-'GL-July'!M56</f>
        <v>0</v>
      </c>
      <c r="J19" s="31"/>
      <c r="K19" s="411">
        <f>SUM(E19:J19)</f>
        <v>0</v>
      </c>
    </row>
    <row r="20" spans="2:11" ht="18">
      <c r="B20" s="23">
        <f>'P&amp;L_June'!B20</f>
        <v>4002</v>
      </c>
      <c r="C20" s="410" t="str">
        <f>'Budget to Actual'!C18</f>
        <v>Office Supplies</v>
      </c>
      <c r="D20" s="28"/>
      <c r="E20" s="37">
        <f>'GL-July'!D65-'GL-July'!E65</f>
        <v>0</v>
      </c>
      <c r="F20" s="37">
        <f>'GL-July'!F65-'GL-July'!G65</f>
        <v>0</v>
      </c>
      <c r="G20" s="37">
        <f>'GL-July'!H65-'GL-July'!I65</f>
        <v>0</v>
      </c>
      <c r="H20" s="37">
        <f>'GL-July'!J65-'GL-July'!K65</f>
        <v>0</v>
      </c>
      <c r="I20" s="37">
        <f>'GL-July'!L65-'GL-July'!M65</f>
        <v>0</v>
      </c>
      <c r="J20" s="31"/>
      <c r="K20" s="411">
        <f t="shared" ref="K20:K28" si="0">SUM(E20:J20)</f>
        <v>0</v>
      </c>
    </row>
    <row r="21" spans="2:11" ht="18">
      <c r="B21" s="23">
        <f>'P&amp;L_June'!B21</f>
        <v>4003</v>
      </c>
      <c r="C21" s="410" t="str">
        <f>'Budget to Actual'!C19</f>
        <v>Utilities</v>
      </c>
      <c r="D21" s="28"/>
      <c r="E21" s="37">
        <f>'GL-July'!D74-'GL-July'!E74</f>
        <v>0</v>
      </c>
      <c r="F21" s="37">
        <f>'GL-July'!F74-'GL-July'!G74</f>
        <v>0</v>
      </c>
      <c r="G21" s="37">
        <f>'GL-July'!H74-'GL-July'!I74</f>
        <v>0</v>
      </c>
      <c r="H21" s="37">
        <f>'GL-July'!J74-'GL-July'!K74</f>
        <v>0</v>
      </c>
      <c r="I21" s="37">
        <f>'GL-July'!L74-'GL-July'!M74</f>
        <v>0</v>
      </c>
      <c r="J21" s="31"/>
      <c r="K21" s="411">
        <f t="shared" si="0"/>
        <v>0</v>
      </c>
    </row>
    <row r="22" spans="2:11" ht="18">
      <c r="B22" s="23">
        <f>'P&amp;L_June'!B22</f>
        <v>4004</v>
      </c>
      <c r="C22" s="410" t="str">
        <f>'Budget to Actual'!C20</f>
        <v>Lease</v>
      </c>
      <c r="D22" s="28"/>
      <c r="E22" s="37">
        <f>'GL-July'!D83-'GL-July'!E83</f>
        <v>0</v>
      </c>
      <c r="F22" s="37">
        <f>'GL-July'!F83-'GL-July'!G83</f>
        <v>0</v>
      </c>
      <c r="G22" s="37">
        <f>'GL-July'!H83-'GL-July'!I83</f>
        <v>0</v>
      </c>
      <c r="H22" s="37">
        <f>'GL-July'!J83-'GL-July'!K83</f>
        <v>0</v>
      </c>
      <c r="I22" s="37">
        <f>'GL-July'!L83-'GL-July'!M83</f>
        <v>0</v>
      </c>
      <c r="J22" s="31"/>
      <c r="K22" s="411">
        <f t="shared" si="0"/>
        <v>0</v>
      </c>
    </row>
    <row r="23" spans="2:11" ht="18">
      <c r="B23" s="23">
        <f>'P&amp;L_June'!B23</f>
        <v>4005</v>
      </c>
      <c r="C23" s="410" t="str">
        <f>'Budget to Actual'!C21</f>
        <v>Maint/Repairs</v>
      </c>
      <c r="D23" s="28"/>
      <c r="E23" s="37">
        <f>'GL-July'!D92-'GL-July'!E92</f>
        <v>0</v>
      </c>
      <c r="F23" s="37">
        <f>'GL-July'!F92-'GL-July'!G92</f>
        <v>0</v>
      </c>
      <c r="G23" s="37">
        <f>'GL-July'!H92-'GL-July'!I92</f>
        <v>0</v>
      </c>
      <c r="H23" s="37">
        <f>'GL-July'!J92-'GL-July'!K92</f>
        <v>0</v>
      </c>
      <c r="I23" s="37">
        <f>'GL-July'!L92-'GL-July'!M92</f>
        <v>0</v>
      </c>
      <c r="J23" s="31"/>
      <c r="K23" s="411">
        <f t="shared" si="0"/>
        <v>0</v>
      </c>
    </row>
    <row r="24" spans="2:11" ht="18">
      <c r="B24" s="23">
        <f>'P&amp;L_June'!B24</f>
        <v>4006</v>
      </c>
      <c r="C24" s="410" t="str">
        <f>'Budget to Actual'!C22</f>
        <v>Missions</v>
      </c>
      <c r="D24" s="28"/>
      <c r="E24" s="37">
        <f>'GL-July'!D101-'GL-July'!E101</f>
        <v>0</v>
      </c>
      <c r="F24" s="37">
        <f>'GL-July'!F101-'GL-July'!G101</f>
        <v>0</v>
      </c>
      <c r="G24" s="37">
        <f>'GL-July'!H101-'GL-July'!I101</f>
        <v>0</v>
      </c>
      <c r="H24" s="37">
        <f>'GL-July'!J101-'GL-July'!K101</f>
        <v>0</v>
      </c>
      <c r="I24" s="37">
        <f>'GL-July'!L101-'GL-July'!M101</f>
        <v>0</v>
      </c>
      <c r="J24" s="31"/>
      <c r="K24" s="411">
        <f t="shared" si="0"/>
        <v>0</v>
      </c>
    </row>
    <row r="25" spans="2:11" ht="18">
      <c r="B25" s="23">
        <f>'P&amp;L_June'!B25</f>
        <v>4007</v>
      </c>
      <c r="C25" s="410" t="str">
        <f>'Budget to Actual'!C23</f>
        <v>Benevolence</v>
      </c>
      <c r="D25" s="28"/>
      <c r="E25" s="37">
        <f>'GL-July'!D110-'GL-July'!E110</f>
        <v>0</v>
      </c>
      <c r="F25" s="37">
        <f>'GL-July'!F110-'GL-July'!G110</f>
        <v>0</v>
      </c>
      <c r="G25" s="37">
        <f>'GL-July'!H110-'GL-July'!I110</f>
        <v>0</v>
      </c>
      <c r="H25" s="37">
        <f>'GL-July'!J110-'GL-July'!K110</f>
        <v>0</v>
      </c>
      <c r="I25" s="37">
        <f>'GL-July'!L110-'GL-July'!M110</f>
        <v>0</v>
      </c>
      <c r="J25" s="31"/>
      <c r="K25" s="411">
        <f t="shared" si="0"/>
        <v>0</v>
      </c>
    </row>
    <row r="26" spans="2:11" ht="18">
      <c r="B26" s="23">
        <f>'P&amp;L_June'!B26</f>
        <v>4008</v>
      </c>
      <c r="C26" s="410" t="str">
        <f>'Budget to Actual'!C24</f>
        <v xml:space="preserve">Sunday School </v>
      </c>
      <c r="D26" s="28"/>
      <c r="E26" s="37">
        <f>'GL-July'!D119-'GL-July'!E119</f>
        <v>0</v>
      </c>
      <c r="F26" s="37">
        <f>'GL-July'!F119-'GL-July'!G119</f>
        <v>0</v>
      </c>
      <c r="G26" s="37">
        <f>'GL-July'!H119-'GL-July'!I119</f>
        <v>0</v>
      </c>
      <c r="H26" s="37">
        <f>'GL-July'!J119-'GL-July'!K119</f>
        <v>0</v>
      </c>
      <c r="I26" s="37">
        <f>'GL-July'!L119-'GL-July'!M119</f>
        <v>0</v>
      </c>
      <c r="J26" s="31"/>
      <c r="K26" s="411">
        <f t="shared" si="0"/>
        <v>0</v>
      </c>
    </row>
    <row r="27" spans="2:11" ht="18">
      <c r="B27" s="23">
        <f>'P&amp;L_June'!B27</f>
        <v>4009</v>
      </c>
      <c r="C27" s="410" t="str">
        <f>'Budget to Actual'!C25</f>
        <v xml:space="preserve">Youth </v>
      </c>
      <c r="D27" s="28"/>
      <c r="E27" s="37">
        <f>'GL-July'!D128-'GL-July'!E128</f>
        <v>0</v>
      </c>
      <c r="F27" s="37">
        <f>'GL-July'!F128-'GL-July'!G128</f>
        <v>0</v>
      </c>
      <c r="G27" s="37">
        <f>'GL-July'!H128-'GL-July'!I128</f>
        <v>0</v>
      </c>
      <c r="H27" s="37">
        <f>'GL-July'!J128-'GL-July'!K128</f>
        <v>0</v>
      </c>
      <c r="I27" s="37">
        <f>'GL-July'!L128-'GL-July'!M128</f>
        <v>0</v>
      </c>
      <c r="J27" s="31"/>
      <c r="K27" s="411">
        <f t="shared" si="0"/>
        <v>0</v>
      </c>
    </row>
    <row r="28" spans="2:11" ht="18">
      <c r="B28" s="23">
        <f>'P&amp;L_June'!B28</f>
        <v>4010</v>
      </c>
      <c r="C28" s="410" t="str">
        <f>'Budget to Actual'!C26</f>
        <v xml:space="preserve">Men </v>
      </c>
      <c r="D28" s="28"/>
      <c r="E28" s="37">
        <f>'GL-July'!D137-'GL-July'!E137</f>
        <v>0</v>
      </c>
      <c r="F28" s="37">
        <f>'GL-July'!F137-'GL-July'!G137</f>
        <v>0</v>
      </c>
      <c r="G28" s="37">
        <f>'GL-July'!H137-'GL-July'!I137</f>
        <v>0</v>
      </c>
      <c r="H28" s="37">
        <f>'GL-July'!J137-'GL-July'!K137</f>
        <v>0</v>
      </c>
      <c r="I28" s="37">
        <f>'GL-July'!L137-'GL-July'!M137</f>
        <v>0</v>
      </c>
      <c r="J28" s="31"/>
      <c r="K28" s="411">
        <f t="shared" si="0"/>
        <v>0</v>
      </c>
    </row>
    <row r="29" spans="2:11" ht="18">
      <c r="B29" s="23">
        <f>'P&amp;L_June'!B29</f>
        <v>4011</v>
      </c>
      <c r="C29" s="409" t="str">
        <f>'GL-Jan'!B140</f>
        <v>Women</v>
      </c>
      <c r="D29" s="30"/>
      <c r="E29" s="37">
        <f>'GL-July'!D146-'GL-July'!E146</f>
        <v>0</v>
      </c>
      <c r="F29" s="37">
        <f>'GL-July'!F146-'GL-July'!G146</f>
        <v>0</v>
      </c>
      <c r="G29" s="37">
        <f>'GL-July'!H146-'GL-July'!I146</f>
        <v>0</v>
      </c>
      <c r="H29" s="37">
        <f>'GL-July'!J146-'GL-July'!K146</f>
        <v>0</v>
      </c>
      <c r="I29" s="37">
        <f>'GL-July'!L146-'GL-July'!M146</f>
        <v>0</v>
      </c>
      <c r="J29" s="31"/>
      <c r="K29" s="411">
        <f t="shared" ref="K29:K38" si="1">SUM(E29:I29)</f>
        <v>0</v>
      </c>
    </row>
    <row r="30" spans="2:11" ht="18">
      <c r="B30" s="23">
        <f>'P&amp;L_June'!B30</f>
        <v>4012</v>
      </c>
      <c r="C30" s="409" t="str">
        <f>'GL-Jan'!B149</f>
        <v>VBS</v>
      </c>
      <c r="D30" s="30"/>
      <c r="E30" s="37">
        <f>'GL-July'!D155-'GL-July'!E155</f>
        <v>0</v>
      </c>
      <c r="F30" s="37">
        <f>'GL-July'!F155-'GL-July'!G155</f>
        <v>0</v>
      </c>
      <c r="G30" s="37">
        <f>'GL-July'!H155-'GL-July'!I155</f>
        <v>0</v>
      </c>
      <c r="H30" s="37">
        <f>'GL-July'!J155-'GL-July'!K155</f>
        <v>0</v>
      </c>
      <c r="I30" s="37">
        <f>'GL-July'!L155-'GL-July'!M155</f>
        <v>0</v>
      </c>
      <c r="J30" s="31"/>
      <c r="K30" s="411">
        <f t="shared" si="1"/>
        <v>0</v>
      </c>
    </row>
    <row r="31" spans="2:11" ht="18">
      <c r="B31" s="23">
        <f>'P&amp;L_June'!B31</f>
        <v>4013</v>
      </c>
      <c r="C31" s="409" t="str">
        <f>'GL-Jan'!B158</f>
        <v>Postage</v>
      </c>
      <c r="D31" s="30"/>
      <c r="E31" s="37">
        <f>'GL-July'!D164-'GL-July'!E164</f>
        <v>0</v>
      </c>
      <c r="F31" s="37">
        <f>'GL-July'!F164-'GL-July'!G164</f>
        <v>0</v>
      </c>
      <c r="G31" s="37">
        <f>'GL-July'!H164-'GL-July'!I164</f>
        <v>0</v>
      </c>
      <c r="H31" s="37">
        <f>'GL-July'!J164-'GL-July'!K164</f>
        <v>0</v>
      </c>
      <c r="I31" s="37">
        <f>'GL-July'!L164-'GL-July'!M164</f>
        <v>0</v>
      </c>
      <c r="J31" s="31"/>
      <c r="K31" s="411">
        <f t="shared" si="1"/>
        <v>0</v>
      </c>
    </row>
    <row r="32" spans="2:11" ht="18">
      <c r="B32" s="23">
        <f>'P&amp;L_June'!B32</f>
        <v>4014</v>
      </c>
      <c r="C32" s="409" t="str">
        <f>'GL-Jan'!B167</f>
        <v>Insurance</v>
      </c>
      <c r="D32" s="30"/>
      <c r="E32" s="37">
        <f>'GL-July'!D173-'GL-July'!E173</f>
        <v>0</v>
      </c>
      <c r="F32" s="37">
        <f>'GL-July'!F173-'GL-July'!G173</f>
        <v>0</v>
      </c>
      <c r="G32" s="37">
        <f>'GL-July'!H173-'GL-July'!I173</f>
        <v>0</v>
      </c>
      <c r="H32" s="37">
        <f>'GL-July'!J173-'GL-July'!K173</f>
        <v>0</v>
      </c>
      <c r="I32" s="37">
        <f>'GL-July'!L173-'GL-July'!M173</f>
        <v>0</v>
      </c>
      <c r="J32" s="31"/>
      <c r="K32" s="411">
        <f t="shared" si="1"/>
        <v>0</v>
      </c>
    </row>
    <row r="33" spans="2:11" ht="18">
      <c r="B33" s="23">
        <f>'P&amp;L_June'!B33</f>
        <v>4015</v>
      </c>
      <c r="C33" s="409" t="str">
        <f>'GL-Jan'!B176</f>
        <v>Cleaning Supplies</v>
      </c>
      <c r="D33" s="30"/>
      <c r="E33" s="37">
        <f>'GL-July'!D182-'GL-July'!E182</f>
        <v>0</v>
      </c>
      <c r="F33" s="37">
        <f>'GL-July'!F182-'GL-July'!G182</f>
        <v>0</v>
      </c>
      <c r="G33" s="37">
        <f>'GL-July'!H182-'GL-July'!I182</f>
        <v>0</v>
      </c>
      <c r="H33" s="37">
        <f>'GL-July'!J182-'GL-July'!K182</f>
        <v>0</v>
      </c>
      <c r="I33" s="37">
        <f>'GL-July'!L182-'GL-July'!M182</f>
        <v>0</v>
      </c>
      <c r="J33" s="31"/>
      <c r="K33" s="411">
        <f t="shared" si="1"/>
        <v>0</v>
      </c>
    </row>
    <row r="34" spans="2:11" ht="18">
      <c r="B34" s="23">
        <f>'P&amp;L_June'!B34</f>
        <v>4016</v>
      </c>
      <c r="C34" s="409" t="str">
        <f>'GL-Jan'!B185</f>
        <v>Van Payment</v>
      </c>
      <c r="D34" s="30"/>
      <c r="E34" s="37">
        <f>'GL-July'!D191-'GL-July'!E191</f>
        <v>0</v>
      </c>
      <c r="F34" s="37">
        <f>'GL-July'!F191-'GL-July'!G191</f>
        <v>0</v>
      </c>
      <c r="G34" s="37">
        <f>'GL-July'!H191-'GL-July'!I191</f>
        <v>0</v>
      </c>
      <c r="H34" s="37">
        <f>'GL-July'!J191-'GL-July'!K191</f>
        <v>0</v>
      </c>
      <c r="I34" s="37">
        <f>'GL-July'!L191-'GL-July'!M191</f>
        <v>0</v>
      </c>
      <c r="J34" s="31"/>
      <c r="K34" s="411">
        <f t="shared" si="1"/>
        <v>0</v>
      </c>
    </row>
    <row r="35" spans="2:11" ht="18">
      <c r="B35" s="23">
        <f>'P&amp;L_June'!B35</f>
        <v>4017</v>
      </c>
      <c r="C35" s="409" t="str">
        <f>'GL-Jan'!B194</f>
        <v>Van Maintenance</v>
      </c>
      <c r="D35" s="30"/>
      <c r="E35" s="37">
        <f>'GL-July'!D200-'GL-July'!E200</f>
        <v>0</v>
      </c>
      <c r="F35" s="37">
        <f>'GL-July'!F200-'GL-July'!G200</f>
        <v>0</v>
      </c>
      <c r="G35" s="37">
        <f>'GL-July'!H200-'GL-July'!I200</f>
        <v>0</v>
      </c>
      <c r="H35" s="37">
        <f>'GL-July'!J200-'GL-July'!K200</f>
        <v>0</v>
      </c>
      <c r="I35" s="37">
        <f>'GL-July'!L200-'GL-July'!M200</f>
        <v>0</v>
      </c>
      <c r="J35" s="31"/>
      <c r="K35" s="411">
        <f t="shared" si="1"/>
        <v>0</v>
      </c>
    </row>
    <row r="36" spans="2:11" ht="18">
      <c r="B36" s="23">
        <f>'P&amp;L_June'!B36</f>
        <v>4018</v>
      </c>
      <c r="C36" s="409" t="str">
        <f>'GL-Jan'!B203</f>
        <v>Guest Speakers</v>
      </c>
      <c r="D36" s="30"/>
      <c r="E36" s="37">
        <f>'GL-July'!D209-'GL-July'!E209</f>
        <v>0</v>
      </c>
      <c r="F36" s="37">
        <f>'GL-July'!F209-'GL-July'!G209</f>
        <v>0</v>
      </c>
      <c r="G36" s="37">
        <f>'GL-July'!H209-'GL-July'!I209</f>
        <v>0</v>
      </c>
      <c r="H36" s="37">
        <f>'GL-July'!J209-'GL-July'!K209</f>
        <v>0</v>
      </c>
      <c r="I36" s="37">
        <f>'GL-July'!L209-'GL-July'!M209</f>
        <v>0</v>
      </c>
      <c r="J36" s="31"/>
      <c r="K36" s="411">
        <f t="shared" si="1"/>
        <v>0</v>
      </c>
    </row>
    <row r="37" spans="2:11" ht="18">
      <c r="B37" s="23">
        <f>'P&amp;L_June'!B37</f>
        <v>4019</v>
      </c>
      <c r="C37" s="409" t="str">
        <f>'GL-Jan'!B212</f>
        <v>Equipment</v>
      </c>
      <c r="D37" s="30"/>
      <c r="E37" s="37">
        <f>'GL-July'!D218-'GL-July'!E218</f>
        <v>0</v>
      </c>
      <c r="F37" s="37">
        <f>'GL-July'!F218-'GL-July'!G218</f>
        <v>0</v>
      </c>
      <c r="G37" s="37">
        <f>'GL-July'!H218-'GL-July'!I218</f>
        <v>0</v>
      </c>
      <c r="H37" s="37">
        <f>'GL-July'!J218-'GL-July'!K218</f>
        <v>0</v>
      </c>
      <c r="I37" s="37">
        <f>'GL-July'!L218-'GL-July'!M218</f>
        <v>0</v>
      </c>
      <c r="J37" s="31"/>
      <c r="K37" s="411">
        <f t="shared" si="1"/>
        <v>0</v>
      </c>
    </row>
    <row r="38" spans="2:11" ht="18.75" thickBot="1">
      <c r="B38" s="23">
        <f>'P&amp;L_June'!B38</f>
        <v>4020</v>
      </c>
      <c r="C38" s="409" t="str">
        <f>'GL-Jan'!B221</f>
        <v>Misc</v>
      </c>
      <c r="D38" s="30"/>
      <c r="E38" s="47">
        <f>'GL-July'!D227-'GL-July'!E227</f>
        <v>0</v>
      </c>
      <c r="F38" s="47">
        <f>'GL-July'!F227-'GL-July'!G227</f>
        <v>0</v>
      </c>
      <c r="G38" s="47">
        <f>'GL-July'!H227-'GL-July'!I227</f>
        <v>0</v>
      </c>
      <c r="H38" s="47">
        <f>'GL-July'!J227-'GL-July'!K227</f>
        <v>0</v>
      </c>
      <c r="I38" s="47">
        <f>'GL-July'!L227-'GL-July'!M227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  <pageSetUpPr fitToPage="1"/>
  </sheetPr>
  <dimension ref="A1:V46"/>
  <sheetViews>
    <sheetView topLeftCell="E1" zoomScale="80" zoomScaleNormal="80" workbookViewId="0">
      <selection activeCell="Q14" sqref="Q14"/>
    </sheetView>
  </sheetViews>
  <sheetFormatPr defaultRowHeight="12.75"/>
  <cols>
    <col min="1" max="1" width="5.42578125" customWidth="1"/>
    <col min="2" max="2" width="8.42578125" customWidth="1"/>
    <col min="3" max="3" width="32.42578125" customWidth="1"/>
    <col min="4" max="4" width="15" customWidth="1"/>
    <col min="5" max="5" width="14.7109375" customWidth="1"/>
    <col min="6" max="6" width="8.85546875" customWidth="1"/>
    <col min="7" max="7" width="14.85546875" customWidth="1"/>
    <col min="8" max="8" width="15" customWidth="1"/>
    <col min="9" max="9" width="9.28515625" customWidth="1"/>
    <col min="10" max="11" width="15.140625" customWidth="1"/>
    <col min="12" max="12" width="8.5703125" customWidth="1"/>
    <col min="13" max="13" width="14.42578125" customWidth="1"/>
    <col min="14" max="14" width="14.7109375" customWidth="1"/>
    <col min="15" max="15" width="9.42578125" customWidth="1"/>
    <col min="16" max="16" width="13.28515625" customWidth="1"/>
    <col min="17" max="17" width="15.28515625" customWidth="1"/>
    <col min="18" max="18" width="10.28515625" customWidth="1"/>
    <col min="19" max="19" width="15.85546875" customWidth="1"/>
    <col min="20" max="20" width="16.85546875" customWidth="1"/>
  </cols>
  <sheetData>
    <row r="1" spans="1:21" ht="13.5" thickBot="1"/>
    <row r="2" spans="1:21" ht="22.5">
      <c r="A2" s="7"/>
      <c r="B2" s="250"/>
      <c r="C2" s="427" t="s">
        <v>91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8"/>
    </row>
    <row r="3" spans="1:21" ht="20.25">
      <c r="A3" s="8"/>
      <c r="B3" s="251"/>
      <c r="C3" s="429" t="s">
        <v>23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30"/>
    </row>
    <row r="4" spans="1:21" ht="18">
      <c r="A4" s="9"/>
      <c r="B4" s="252"/>
      <c r="C4" s="431" t="s">
        <v>22</v>
      </c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2"/>
    </row>
    <row r="5" spans="1:21" ht="18.75" thickBot="1">
      <c r="A5" s="9"/>
      <c r="B5" s="252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2"/>
    </row>
    <row r="6" spans="1:21" ht="32.25" thickBot="1">
      <c r="B6" s="253" t="s">
        <v>70</v>
      </c>
      <c r="C6" s="246" t="s">
        <v>33</v>
      </c>
      <c r="D6" s="234" t="s">
        <v>36</v>
      </c>
      <c r="E6" s="235" t="s">
        <v>20</v>
      </c>
      <c r="F6" s="233" t="s">
        <v>21</v>
      </c>
      <c r="G6" s="234" t="s">
        <v>37</v>
      </c>
      <c r="H6" s="235" t="s">
        <v>20</v>
      </c>
      <c r="I6" s="233" t="s">
        <v>21</v>
      </c>
      <c r="J6" s="234" t="s">
        <v>28</v>
      </c>
      <c r="K6" s="235" t="s">
        <v>20</v>
      </c>
      <c r="L6" s="233" t="s">
        <v>21</v>
      </c>
      <c r="M6" s="234" t="s">
        <v>38</v>
      </c>
      <c r="N6" s="235" t="s">
        <v>20</v>
      </c>
      <c r="O6" s="233" t="s">
        <v>21</v>
      </c>
      <c r="P6" s="234" t="s">
        <v>39</v>
      </c>
      <c r="Q6" s="235" t="s">
        <v>20</v>
      </c>
      <c r="R6" s="233" t="s">
        <v>21</v>
      </c>
      <c r="S6" s="212" t="s">
        <v>0</v>
      </c>
      <c r="T6" s="235" t="s">
        <v>20</v>
      </c>
      <c r="U6" s="235" t="s">
        <v>21</v>
      </c>
    </row>
    <row r="7" spans="1:21" ht="15.75">
      <c r="B7" s="351"/>
      <c r="C7" s="352" t="s">
        <v>67</v>
      </c>
      <c r="D7" s="336"/>
      <c r="E7" s="337"/>
      <c r="F7" s="338"/>
      <c r="G7" s="339"/>
      <c r="H7" s="337"/>
      <c r="I7" s="338"/>
      <c r="J7" s="336"/>
      <c r="K7" s="337"/>
      <c r="L7" s="338"/>
      <c r="M7" s="336"/>
      <c r="N7" s="337"/>
      <c r="O7" s="338"/>
      <c r="P7" s="336"/>
      <c r="Q7" s="337"/>
      <c r="R7" s="338"/>
      <c r="S7" s="336"/>
      <c r="T7" s="332"/>
      <c r="U7" s="340"/>
    </row>
    <row r="8" spans="1:21" s="4" customFormat="1" ht="16.5" thickBot="1">
      <c r="B8" s="350"/>
      <c r="C8" s="353" t="s">
        <v>68</v>
      </c>
      <c r="D8" s="341"/>
      <c r="E8" s="308">
        <v>0</v>
      </c>
      <c r="F8" s="342"/>
      <c r="G8" s="341"/>
      <c r="H8" s="308">
        <v>0</v>
      </c>
      <c r="I8" s="342"/>
      <c r="J8" s="341"/>
      <c r="K8" s="308">
        <v>0</v>
      </c>
      <c r="L8" s="342"/>
      <c r="M8" s="341"/>
      <c r="N8" s="308">
        <v>0</v>
      </c>
      <c r="O8" s="342"/>
      <c r="P8" s="341"/>
      <c r="Q8" s="308">
        <v>0</v>
      </c>
      <c r="R8" s="342"/>
      <c r="S8" s="343"/>
      <c r="T8" s="308">
        <f>E8+H8+K8+N8+Q8</f>
        <v>0</v>
      </c>
      <c r="U8" s="342"/>
    </row>
    <row r="9" spans="1:21" ht="18">
      <c r="B9" s="349" t="s">
        <v>76</v>
      </c>
      <c r="D9" s="213"/>
      <c r="E9" s="329"/>
      <c r="F9" s="215"/>
      <c r="G9" s="213"/>
      <c r="H9" s="329"/>
      <c r="I9" s="215"/>
      <c r="J9" s="213"/>
      <c r="K9" s="329"/>
      <c r="L9" s="215"/>
      <c r="M9" s="213"/>
      <c r="N9" s="329"/>
      <c r="O9" s="215"/>
      <c r="P9" s="213"/>
      <c r="Q9" s="329"/>
      <c r="R9" s="215"/>
      <c r="S9" s="213"/>
      <c r="T9" s="214"/>
      <c r="U9" s="215"/>
    </row>
    <row r="10" spans="1:21" ht="15.75">
      <c r="B10" s="216">
        <v>3001</v>
      </c>
      <c r="C10" s="407" t="s">
        <v>24</v>
      </c>
      <c r="D10" s="222"/>
      <c r="E10" s="330">
        <f>Annual!E12</f>
        <v>0</v>
      </c>
      <c r="F10" s="217">
        <f>IF(D10=0,0,E10/D10)</f>
        <v>0</v>
      </c>
      <c r="G10" s="222"/>
      <c r="H10" s="330">
        <f>Annual!F12</f>
        <v>0</v>
      </c>
      <c r="I10" s="217">
        <f>IF(G10=0,0,H10/G10)</f>
        <v>0</v>
      </c>
      <c r="J10" s="222"/>
      <c r="K10" s="330">
        <f>Annual!G12</f>
        <v>0</v>
      </c>
      <c r="L10" s="217">
        <f>IF(J10=0,0,K10/J10)</f>
        <v>0</v>
      </c>
      <c r="M10" s="222"/>
      <c r="N10" s="330">
        <f>Annual!H12</f>
        <v>0</v>
      </c>
      <c r="O10" s="217">
        <f>IF(M10=0,0,N10/M10)</f>
        <v>0</v>
      </c>
      <c r="P10" s="222"/>
      <c r="Q10" s="330">
        <f>Annual!I12</f>
        <v>0</v>
      </c>
      <c r="R10" s="217">
        <f>IF(P10=0,0,Q10/P10)</f>
        <v>0</v>
      </c>
      <c r="S10" s="223">
        <f t="shared" ref="S10:T13" si="0">D10+G10+J10+M10+P10</f>
        <v>0</v>
      </c>
      <c r="T10" s="332">
        <f t="shared" si="0"/>
        <v>0</v>
      </c>
      <c r="U10" s="227">
        <f>IF(S10=0,0,T10/S10)</f>
        <v>0</v>
      </c>
    </row>
    <row r="11" spans="1:21" ht="15.75">
      <c r="B11" s="216">
        <v>3002</v>
      </c>
      <c r="C11" s="407" t="s">
        <v>66</v>
      </c>
      <c r="D11" s="222"/>
      <c r="E11" s="330">
        <f>Annual!E13</f>
        <v>0</v>
      </c>
      <c r="F11" s="217">
        <f>IF(D11=0,0,E11/D11)</f>
        <v>0</v>
      </c>
      <c r="G11" s="222"/>
      <c r="H11" s="330">
        <f>Annual!F13</f>
        <v>0</v>
      </c>
      <c r="I11" s="217">
        <f>IF(G11=0,0,H11/G11)</f>
        <v>0</v>
      </c>
      <c r="J11" s="222"/>
      <c r="K11" s="330">
        <f>Annual!G13</f>
        <v>0</v>
      </c>
      <c r="L11" s="217">
        <f>IF(J11=0,0,K11/J11)</f>
        <v>0</v>
      </c>
      <c r="M11" s="222"/>
      <c r="N11" s="330">
        <f>Annual!H13</f>
        <v>0</v>
      </c>
      <c r="O11" s="217">
        <f>IF(M11=0,0,N11/M11)</f>
        <v>0</v>
      </c>
      <c r="P11" s="222"/>
      <c r="Q11" s="330">
        <f>Annual!I13</f>
        <v>0</v>
      </c>
      <c r="R11" s="217">
        <f>IF(P11=0,0,Q11/P11)</f>
        <v>0</v>
      </c>
      <c r="S11" s="223">
        <f t="shared" si="0"/>
        <v>0</v>
      </c>
      <c r="T11" s="332">
        <f t="shared" si="0"/>
        <v>0</v>
      </c>
      <c r="U11" s="227">
        <f>IF(S11=0,0,T11/S11)</f>
        <v>0</v>
      </c>
    </row>
    <row r="12" spans="1:21" ht="15.75">
      <c r="B12" s="216">
        <v>3003</v>
      </c>
      <c r="C12" s="407" t="s">
        <v>73</v>
      </c>
      <c r="D12" s="222"/>
      <c r="E12" s="330">
        <f>Annual!E14</f>
        <v>0</v>
      </c>
      <c r="F12" s="217">
        <f>IF(D12=0,0,E12/D12)</f>
        <v>0</v>
      </c>
      <c r="G12" s="222"/>
      <c r="H12" s="330">
        <f>Annual!F14</f>
        <v>0</v>
      </c>
      <c r="I12" s="217">
        <f>IF(G12=0,0,H12/G12)</f>
        <v>0</v>
      </c>
      <c r="J12" s="222"/>
      <c r="K12" s="330">
        <f>Annual!G14</f>
        <v>0</v>
      </c>
      <c r="L12" s="217">
        <f>IF(J12=0,0,K12/J12)</f>
        <v>0</v>
      </c>
      <c r="M12" s="222"/>
      <c r="N12" s="330">
        <f>Annual!H14</f>
        <v>0</v>
      </c>
      <c r="O12" s="217">
        <f>IF(M12=0,0,N12/M12)</f>
        <v>0</v>
      </c>
      <c r="P12" s="222"/>
      <c r="Q12" s="330">
        <f>Annual!I14</f>
        <v>0</v>
      </c>
      <c r="R12" s="217">
        <f>IF(P12=0,0,Q12/P12)</f>
        <v>0</v>
      </c>
      <c r="S12" s="223">
        <f t="shared" si="0"/>
        <v>0</v>
      </c>
      <c r="T12" s="332">
        <f t="shared" si="0"/>
        <v>0</v>
      </c>
      <c r="U12" s="227">
        <f>IF(S12=0,0,T12/S12)</f>
        <v>0</v>
      </c>
    </row>
    <row r="13" spans="1:21" ht="16.5" thickBot="1">
      <c r="B13" s="310">
        <v>3004</v>
      </c>
      <c r="C13" s="408" t="s">
        <v>74</v>
      </c>
      <c r="D13" s="309"/>
      <c r="E13" s="331">
        <f>Annual!E15</f>
        <v>0</v>
      </c>
      <c r="F13" s="218">
        <f>IF(D13=0,0,E13/D13)</f>
        <v>0</v>
      </c>
      <c r="G13" s="309"/>
      <c r="H13" s="331">
        <f>Annual!F15</f>
        <v>0</v>
      </c>
      <c r="I13" s="218">
        <f>IF(G13=0,0,H13/G13)</f>
        <v>0</v>
      </c>
      <c r="J13" s="309"/>
      <c r="K13" s="331">
        <f>Annual!G15</f>
        <v>0</v>
      </c>
      <c r="L13" s="218">
        <f>IF(J13=0,0,K13/J13)</f>
        <v>0</v>
      </c>
      <c r="M13" s="309"/>
      <c r="N13" s="331">
        <f>Annual!H15</f>
        <v>0</v>
      </c>
      <c r="O13" s="218">
        <f>IF(M13=0,0,N13/M13)</f>
        <v>0</v>
      </c>
      <c r="P13" s="309"/>
      <c r="Q13" s="331">
        <f>Annual!I15</f>
        <v>0</v>
      </c>
      <c r="R13" s="218">
        <f>IF(P13=0,0,Q13/P13)</f>
        <v>0</v>
      </c>
      <c r="S13" s="224">
        <f t="shared" si="0"/>
        <v>0</v>
      </c>
      <c r="T13" s="333">
        <f t="shared" si="0"/>
        <v>0</v>
      </c>
      <c r="U13" s="228">
        <f>IF(S13=0,0,T13/S13)</f>
        <v>0</v>
      </c>
    </row>
    <row r="14" spans="1:21" ht="15.75">
      <c r="B14" s="240"/>
      <c r="C14" s="248" t="s">
        <v>63</v>
      </c>
      <c r="D14" s="219">
        <f>SUM(D10:D13)</f>
        <v>0</v>
      </c>
      <c r="E14" s="236">
        <f>SUM(E10:E13)</f>
        <v>0</v>
      </c>
      <c r="F14" s="237">
        <f>IF(D14=0,0,E14/D14)</f>
        <v>0</v>
      </c>
      <c r="G14" s="219">
        <f>SUM(G10:G13)</f>
        <v>0</v>
      </c>
      <c r="H14" s="236">
        <f>SUM(H10:H13)</f>
        <v>0</v>
      </c>
      <c r="I14" s="237">
        <f>IF(G14=0,0,H14/G14)</f>
        <v>0</v>
      </c>
      <c r="J14" s="219">
        <f>SUM(J10:J13)</f>
        <v>0</v>
      </c>
      <c r="K14" s="236">
        <f>SUM(K10:K13)</f>
        <v>0</v>
      </c>
      <c r="L14" s="237">
        <f>IF(J14=0,0,K14/J14)</f>
        <v>0</v>
      </c>
      <c r="M14" s="219">
        <f>SUM(M10:M13)</f>
        <v>0</v>
      </c>
      <c r="N14" s="236">
        <f>SUM(N10:N13)</f>
        <v>0</v>
      </c>
      <c r="O14" s="237">
        <f>IF(M14=0,0,N14/M14)</f>
        <v>0</v>
      </c>
      <c r="P14" s="219">
        <f>SUM(P10:P13)</f>
        <v>0</v>
      </c>
      <c r="Q14" s="236">
        <f>SUM(Q10:Q13)</f>
        <v>0</v>
      </c>
      <c r="R14" s="335">
        <f>IF(P14=0,0,Q14/P14)</f>
        <v>0</v>
      </c>
      <c r="S14" s="334">
        <f>S10+S13</f>
        <v>0</v>
      </c>
      <c r="T14" s="236">
        <f>SUM(T10:T13)</f>
        <v>0</v>
      </c>
      <c r="U14" s="238">
        <f>IF(S14=0,0,T14/S14)</f>
        <v>0</v>
      </c>
    </row>
    <row r="15" spans="1:21" ht="15.75">
      <c r="B15" s="240"/>
      <c r="C15" s="247"/>
      <c r="D15" s="213"/>
      <c r="E15" s="220"/>
      <c r="F15" s="215"/>
      <c r="G15" s="213"/>
      <c r="H15" s="220"/>
      <c r="I15" s="215"/>
      <c r="J15" s="213"/>
      <c r="K15" s="220"/>
      <c r="L15" s="215"/>
      <c r="M15" s="213"/>
      <c r="N15" s="220"/>
      <c r="O15" s="215"/>
      <c r="P15" s="213"/>
      <c r="Q15" s="220"/>
      <c r="R15" s="215"/>
      <c r="S15" s="223"/>
      <c r="T15" s="225"/>
      <c r="U15" s="229"/>
    </row>
    <row r="16" spans="1:21" ht="18">
      <c r="B16" s="348" t="s">
        <v>64</v>
      </c>
      <c r="D16" s="213"/>
      <c r="E16" s="221"/>
      <c r="F16" s="215"/>
      <c r="G16" s="213"/>
      <c r="H16" s="221"/>
      <c r="I16" s="215"/>
      <c r="J16" s="213"/>
      <c r="K16" s="221"/>
      <c r="L16" s="215"/>
      <c r="M16" s="213"/>
      <c r="N16" s="221"/>
      <c r="O16" s="215"/>
      <c r="P16" s="213"/>
      <c r="Q16" s="221"/>
      <c r="R16" s="215"/>
      <c r="S16" s="223"/>
      <c r="T16" s="226"/>
      <c r="U16" s="229"/>
    </row>
    <row r="17" spans="2:21" ht="15.75">
      <c r="B17" s="216">
        <v>4001</v>
      </c>
      <c r="C17" s="407" t="s">
        <v>25</v>
      </c>
      <c r="D17" s="222"/>
      <c r="E17" s="330">
        <f>Annual!E19</f>
        <v>0</v>
      </c>
      <c r="F17" s="217">
        <f>IF(D17=0,0,E17/D17)</f>
        <v>0</v>
      </c>
      <c r="G17" s="222"/>
      <c r="H17" s="330">
        <f>Annual!F19</f>
        <v>0</v>
      </c>
      <c r="I17" s="217">
        <f>IF(G17=0,0,H17/G17)</f>
        <v>0</v>
      </c>
      <c r="J17" s="222"/>
      <c r="K17" s="330">
        <f>Annual!G19</f>
        <v>0</v>
      </c>
      <c r="L17" s="217">
        <f>IF(J17=0,0,K17/J17)</f>
        <v>0</v>
      </c>
      <c r="M17" s="222"/>
      <c r="N17" s="330">
        <f>Annual!H19</f>
        <v>0</v>
      </c>
      <c r="O17" s="217">
        <f>IF(M17=0,0,N17/M17)</f>
        <v>0</v>
      </c>
      <c r="P17" s="222"/>
      <c r="Q17" s="330">
        <f>Annual!I19</f>
        <v>0</v>
      </c>
      <c r="R17" s="217">
        <f>IF(P17=0,0,Q17/P17)</f>
        <v>0</v>
      </c>
      <c r="S17" s="223">
        <f>D17+G17+J17+M17+P17</f>
        <v>0</v>
      </c>
      <c r="T17" s="332">
        <f>E17+H17+K17+N17+Q17</f>
        <v>0</v>
      </c>
      <c r="U17" s="227">
        <f>IF(S17=0,0,T17/S17)</f>
        <v>0</v>
      </c>
    </row>
    <row r="18" spans="2:21" ht="15.75">
      <c r="B18" s="216">
        <v>4002</v>
      </c>
      <c r="C18" s="407" t="s">
        <v>26</v>
      </c>
      <c r="D18" s="222"/>
      <c r="E18" s="330">
        <f>Annual!E20</f>
        <v>0</v>
      </c>
      <c r="F18" s="217">
        <f t="shared" ref="F18:F36" si="1">IF(D18=0,0,E18/D18)</f>
        <v>0</v>
      </c>
      <c r="G18" s="222"/>
      <c r="H18" s="330">
        <f>Annual!F20</f>
        <v>0</v>
      </c>
      <c r="I18" s="217">
        <f t="shared" ref="I18:I36" si="2">IF(G18=0,0,H18/G18)</f>
        <v>0</v>
      </c>
      <c r="J18" s="222"/>
      <c r="K18" s="330">
        <f>Annual!G20</f>
        <v>0</v>
      </c>
      <c r="L18" s="217">
        <f t="shared" ref="L18:L36" si="3">IF(J18=0,0,K18/J18)</f>
        <v>0</v>
      </c>
      <c r="M18" s="222"/>
      <c r="N18" s="330">
        <f>Annual!H20</f>
        <v>0</v>
      </c>
      <c r="O18" s="217">
        <f t="shared" ref="O18:O36" si="4">IF(M18=0,0,N18/M18)</f>
        <v>0</v>
      </c>
      <c r="P18" s="222"/>
      <c r="Q18" s="330">
        <f>Annual!I20</f>
        <v>0</v>
      </c>
      <c r="R18" s="217">
        <f t="shared" ref="R18:R36" si="5">IF(P18=0,0,Q18/P18)</f>
        <v>0</v>
      </c>
      <c r="S18" s="223">
        <f t="shared" ref="S18:S26" si="6">D18+G18+J18+M18+P18</f>
        <v>0</v>
      </c>
      <c r="T18" s="332">
        <f t="shared" ref="T18:T36" si="7">E18+H18+K18+N18+Q18</f>
        <v>0</v>
      </c>
      <c r="U18" s="227">
        <f t="shared" ref="U18:U36" si="8">IF(S18=0,0,T18/S18)</f>
        <v>0</v>
      </c>
    </row>
    <row r="19" spans="2:21" ht="15.75">
      <c r="B19" s="216">
        <v>4003</v>
      </c>
      <c r="C19" s="407" t="s">
        <v>27</v>
      </c>
      <c r="D19" s="222"/>
      <c r="E19" s="330">
        <f>Annual!E21</f>
        <v>0</v>
      </c>
      <c r="F19" s="217">
        <f t="shared" si="1"/>
        <v>0</v>
      </c>
      <c r="G19" s="222"/>
      <c r="H19" s="330">
        <f>Annual!F21</f>
        <v>0</v>
      </c>
      <c r="I19" s="217">
        <f t="shared" si="2"/>
        <v>0</v>
      </c>
      <c r="J19" s="222"/>
      <c r="K19" s="330">
        <f>Annual!G21</f>
        <v>0</v>
      </c>
      <c r="L19" s="217">
        <f t="shared" si="3"/>
        <v>0</v>
      </c>
      <c r="M19" s="222"/>
      <c r="N19" s="330">
        <f>Annual!H21</f>
        <v>0</v>
      </c>
      <c r="O19" s="217">
        <f t="shared" si="4"/>
        <v>0</v>
      </c>
      <c r="P19" s="222"/>
      <c r="Q19" s="330">
        <f>Annual!I21</f>
        <v>0</v>
      </c>
      <c r="R19" s="217">
        <f t="shared" si="5"/>
        <v>0</v>
      </c>
      <c r="S19" s="223">
        <f t="shared" si="6"/>
        <v>0</v>
      </c>
      <c r="T19" s="332">
        <f t="shared" si="7"/>
        <v>0</v>
      </c>
      <c r="U19" s="227">
        <f t="shared" si="8"/>
        <v>0</v>
      </c>
    </row>
    <row r="20" spans="2:21" ht="15.75">
      <c r="B20" s="216">
        <v>4004</v>
      </c>
      <c r="C20" s="407" t="s">
        <v>35</v>
      </c>
      <c r="D20" s="222"/>
      <c r="E20" s="330">
        <f>Annual!E22</f>
        <v>0</v>
      </c>
      <c r="F20" s="217">
        <f t="shared" si="1"/>
        <v>0</v>
      </c>
      <c r="G20" s="222"/>
      <c r="H20" s="330">
        <f>Annual!F22</f>
        <v>0</v>
      </c>
      <c r="I20" s="217">
        <f t="shared" si="2"/>
        <v>0</v>
      </c>
      <c r="J20" s="222"/>
      <c r="K20" s="330">
        <f>Annual!G22</f>
        <v>0</v>
      </c>
      <c r="L20" s="217">
        <f t="shared" si="3"/>
        <v>0</v>
      </c>
      <c r="M20" s="222"/>
      <c r="N20" s="330">
        <f>Annual!H22</f>
        <v>0</v>
      </c>
      <c r="O20" s="217">
        <f t="shared" si="4"/>
        <v>0</v>
      </c>
      <c r="P20" s="222"/>
      <c r="Q20" s="330">
        <f>Annual!I22</f>
        <v>0</v>
      </c>
      <c r="R20" s="217">
        <f t="shared" si="5"/>
        <v>0</v>
      </c>
      <c r="S20" s="223">
        <f t="shared" si="6"/>
        <v>0</v>
      </c>
      <c r="T20" s="332">
        <f t="shared" si="7"/>
        <v>0</v>
      </c>
      <c r="U20" s="227">
        <f t="shared" si="8"/>
        <v>0</v>
      </c>
    </row>
    <row r="21" spans="2:21" ht="15.75">
      <c r="B21" s="216">
        <v>4005</v>
      </c>
      <c r="C21" s="407" t="s">
        <v>34</v>
      </c>
      <c r="D21" s="222"/>
      <c r="E21" s="330">
        <f>Annual!E23</f>
        <v>0</v>
      </c>
      <c r="F21" s="217">
        <f t="shared" si="1"/>
        <v>0</v>
      </c>
      <c r="G21" s="222"/>
      <c r="H21" s="330">
        <f>Annual!F23</f>
        <v>0</v>
      </c>
      <c r="I21" s="217">
        <f t="shared" si="2"/>
        <v>0</v>
      </c>
      <c r="J21" s="222"/>
      <c r="K21" s="330">
        <f>Annual!G23</f>
        <v>0</v>
      </c>
      <c r="L21" s="217">
        <f t="shared" si="3"/>
        <v>0</v>
      </c>
      <c r="M21" s="222"/>
      <c r="N21" s="330">
        <f>Annual!H23</f>
        <v>0</v>
      </c>
      <c r="O21" s="217">
        <f t="shared" si="4"/>
        <v>0</v>
      </c>
      <c r="P21" s="222"/>
      <c r="Q21" s="330">
        <f>Annual!I23</f>
        <v>0</v>
      </c>
      <c r="R21" s="217">
        <f t="shared" si="5"/>
        <v>0</v>
      </c>
      <c r="S21" s="223">
        <f t="shared" si="6"/>
        <v>0</v>
      </c>
      <c r="T21" s="332">
        <f t="shared" si="7"/>
        <v>0</v>
      </c>
      <c r="U21" s="227">
        <f t="shared" si="8"/>
        <v>0</v>
      </c>
    </row>
    <row r="22" spans="2:21" ht="15.75">
      <c r="B22" s="216">
        <v>4006</v>
      </c>
      <c r="C22" s="407" t="s">
        <v>28</v>
      </c>
      <c r="D22" s="222"/>
      <c r="E22" s="330">
        <f>Annual!E24</f>
        <v>0</v>
      </c>
      <c r="F22" s="217">
        <f t="shared" si="1"/>
        <v>0</v>
      </c>
      <c r="G22" s="222"/>
      <c r="H22" s="330">
        <f>Annual!F24</f>
        <v>0</v>
      </c>
      <c r="I22" s="217">
        <f t="shared" si="2"/>
        <v>0</v>
      </c>
      <c r="J22" s="222"/>
      <c r="K22" s="330">
        <f>Annual!G24</f>
        <v>0</v>
      </c>
      <c r="L22" s="217">
        <f t="shared" si="3"/>
        <v>0</v>
      </c>
      <c r="M22" s="222"/>
      <c r="N22" s="330">
        <f>Annual!H24</f>
        <v>0</v>
      </c>
      <c r="O22" s="217">
        <f t="shared" si="4"/>
        <v>0</v>
      </c>
      <c r="P22" s="222"/>
      <c r="Q22" s="330">
        <f>Annual!I24</f>
        <v>0</v>
      </c>
      <c r="R22" s="217">
        <f t="shared" si="5"/>
        <v>0</v>
      </c>
      <c r="S22" s="223">
        <f t="shared" si="6"/>
        <v>0</v>
      </c>
      <c r="T22" s="332">
        <f t="shared" si="7"/>
        <v>0</v>
      </c>
      <c r="U22" s="227">
        <f t="shared" si="8"/>
        <v>0</v>
      </c>
    </row>
    <row r="23" spans="2:21" ht="15.75">
      <c r="B23" s="216">
        <v>4007</v>
      </c>
      <c r="C23" s="407" t="s">
        <v>29</v>
      </c>
      <c r="D23" s="222"/>
      <c r="E23" s="330">
        <f>Annual!E25</f>
        <v>0</v>
      </c>
      <c r="F23" s="217">
        <f t="shared" si="1"/>
        <v>0</v>
      </c>
      <c r="G23" s="222"/>
      <c r="H23" s="330">
        <f>Annual!F25</f>
        <v>0</v>
      </c>
      <c r="I23" s="217">
        <f t="shared" si="2"/>
        <v>0</v>
      </c>
      <c r="J23" s="222"/>
      <c r="K23" s="330">
        <f>Annual!G25</f>
        <v>0</v>
      </c>
      <c r="L23" s="217">
        <f t="shared" si="3"/>
        <v>0</v>
      </c>
      <c r="M23" s="222"/>
      <c r="N23" s="330">
        <f>Annual!H25</f>
        <v>0</v>
      </c>
      <c r="O23" s="217">
        <f t="shared" si="4"/>
        <v>0</v>
      </c>
      <c r="P23" s="222"/>
      <c r="Q23" s="330">
        <f>Annual!I25</f>
        <v>0</v>
      </c>
      <c r="R23" s="217">
        <f t="shared" si="5"/>
        <v>0</v>
      </c>
      <c r="S23" s="223">
        <f t="shared" si="6"/>
        <v>0</v>
      </c>
      <c r="T23" s="332">
        <f t="shared" si="7"/>
        <v>0</v>
      </c>
      <c r="U23" s="227">
        <f t="shared" si="8"/>
        <v>0</v>
      </c>
    </row>
    <row r="24" spans="2:21" ht="15.75">
      <c r="B24" s="216">
        <v>4008</v>
      </c>
      <c r="C24" s="407" t="s">
        <v>30</v>
      </c>
      <c r="D24" s="222"/>
      <c r="E24" s="330">
        <f>Annual!E26</f>
        <v>0</v>
      </c>
      <c r="F24" s="217">
        <f t="shared" si="1"/>
        <v>0</v>
      </c>
      <c r="G24" s="222"/>
      <c r="H24" s="330">
        <f>Annual!F26</f>
        <v>0</v>
      </c>
      <c r="I24" s="217">
        <f t="shared" si="2"/>
        <v>0</v>
      </c>
      <c r="J24" s="222"/>
      <c r="K24" s="330">
        <f>Annual!G26</f>
        <v>0</v>
      </c>
      <c r="L24" s="217">
        <f t="shared" si="3"/>
        <v>0</v>
      </c>
      <c r="M24" s="222"/>
      <c r="N24" s="330">
        <f>Annual!H26</f>
        <v>0</v>
      </c>
      <c r="O24" s="217">
        <f t="shared" si="4"/>
        <v>0</v>
      </c>
      <c r="P24" s="222"/>
      <c r="Q24" s="330">
        <f>Annual!I26</f>
        <v>0</v>
      </c>
      <c r="R24" s="217">
        <f t="shared" si="5"/>
        <v>0</v>
      </c>
      <c r="S24" s="223">
        <f t="shared" si="6"/>
        <v>0</v>
      </c>
      <c r="T24" s="332">
        <f t="shared" si="7"/>
        <v>0</v>
      </c>
      <c r="U24" s="227">
        <f t="shared" si="8"/>
        <v>0</v>
      </c>
    </row>
    <row r="25" spans="2:21" ht="15.75">
      <c r="B25" s="216">
        <v>4009</v>
      </c>
      <c r="C25" s="407" t="s">
        <v>31</v>
      </c>
      <c r="D25" s="222"/>
      <c r="E25" s="330">
        <f>Annual!E27</f>
        <v>0</v>
      </c>
      <c r="F25" s="217">
        <f t="shared" si="1"/>
        <v>0</v>
      </c>
      <c r="G25" s="222"/>
      <c r="H25" s="330">
        <f>Annual!F27</f>
        <v>0</v>
      </c>
      <c r="I25" s="217">
        <f t="shared" si="2"/>
        <v>0</v>
      </c>
      <c r="J25" s="222"/>
      <c r="K25" s="330">
        <f>Annual!G27</f>
        <v>0</v>
      </c>
      <c r="L25" s="217">
        <f t="shared" si="3"/>
        <v>0</v>
      </c>
      <c r="M25" s="222"/>
      <c r="N25" s="330">
        <f>Annual!H27</f>
        <v>0</v>
      </c>
      <c r="O25" s="217">
        <f t="shared" si="4"/>
        <v>0</v>
      </c>
      <c r="P25" s="222"/>
      <c r="Q25" s="330">
        <f>Annual!I27</f>
        <v>0</v>
      </c>
      <c r="R25" s="217">
        <f t="shared" si="5"/>
        <v>0</v>
      </c>
      <c r="S25" s="223">
        <f t="shared" si="6"/>
        <v>0</v>
      </c>
      <c r="T25" s="332">
        <f t="shared" si="7"/>
        <v>0</v>
      </c>
      <c r="U25" s="227">
        <f t="shared" si="8"/>
        <v>0</v>
      </c>
    </row>
    <row r="26" spans="2:21" ht="15.75">
      <c r="B26" s="216">
        <v>4010</v>
      </c>
      <c r="C26" s="407" t="s">
        <v>54</v>
      </c>
      <c r="D26" s="222"/>
      <c r="E26" s="330">
        <f>Annual!E28</f>
        <v>0</v>
      </c>
      <c r="F26" s="217">
        <f t="shared" si="1"/>
        <v>0</v>
      </c>
      <c r="G26" s="222"/>
      <c r="H26" s="330">
        <f>Annual!F28</f>
        <v>0</v>
      </c>
      <c r="I26" s="217">
        <f t="shared" si="2"/>
        <v>0</v>
      </c>
      <c r="J26" s="222"/>
      <c r="K26" s="330">
        <f>Annual!G28</f>
        <v>0</v>
      </c>
      <c r="L26" s="217">
        <f t="shared" si="3"/>
        <v>0</v>
      </c>
      <c r="M26" s="222"/>
      <c r="N26" s="330">
        <f>Annual!H28</f>
        <v>0</v>
      </c>
      <c r="O26" s="217">
        <f t="shared" si="4"/>
        <v>0</v>
      </c>
      <c r="P26" s="222"/>
      <c r="Q26" s="330">
        <f>Annual!I28</f>
        <v>0</v>
      </c>
      <c r="R26" s="217">
        <f t="shared" si="5"/>
        <v>0</v>
      </c>
      <c r="S26" s="223">
        <f t="shared" si="6"/>
        <v>0</v>
      </c>
      <c r="T26" s="332">
        <f t="shared" si="7"/>
        <v>0</v>
      </c>
      <c r="U26" s="227">
        <f t="shared" si="8"/>
        <v>0</v>
      </c>
    </row>
    <row r="27" spans="2:21" ht="15.75">
      <c r="B27" s="216">
        <v>4011</v>
      </c>
      <c r="C27" s="407" t="s">
        <v>55</v>
      </c>
      <c r="D27" s="222"/>
      <c r="E27" s="330">
        <f>Annual!E29</f>
        <v>0</v>
      </c>
      <c r="F27" s="217">
        <f t="shared" si="1"/>
        <v>0</v>
      </c>
      <c r="G27" s="222"/>
      <c r="H27" s="330">
        <f>Annual!F29</f>
        <v>0</v>
      </c>
      <c r="I27" s="217">
        <f t="shared" si="2"/>
        <v>0</v>
      </c>
      <c r="J27" s="222"/>
      <c r="K27" s="330">
        <f>Annual!G29</f>
        <v>0</v>
      </c>
      <c r="L27" s="217">
        <f t="shared" si="3"/>
        <v>0</v>
      </c>
      <c r="M27" s="222"/>
      <c r="N27" s="330">
        <f>Annual!H29</f>
        <v>0</v>
      </c>
      <c r="O27" s="217">
        <f t="shared" si="4"/>
        <v>0</v>
      </c>
      <c r="P27" s="222"/>
      <c r="Q27" s="330">
        <f>Annual!I29</f>
        <v>0</v>
      </c>
      <c r="R27" s="217">
        <f t="shared" si="5"/>
        <v>0</v>
      </c>
      <c r="S27" s="223">
        <f>D27+G27+J27+M27+P27</f>
        <v>0</v>
      </c>
      <c r="T27" s="332">
        <f>E27+H27+K27+N27+Q27</f>
        <v>0</v>
      </c>
      <c r="U27" s="227">
        <f t="shared" si="8"/>
        <v>0</v>
      </c>
    </row>
    <row r="28" spans="2:21" ht="15.75">
      <c r="B28" s="216">
        <v>4012</v>
      </c>
      <c r="C28" s="407" t="s">
        <v>39</v>
      </c>
      <c r="D28" s="222"/>
      <c r="E28" s="330">
        <f>Annual!E30</f>
        <v>0</v>
      </c>
      <c r="F28" s="217">
        <f t="shared" si="1"/>
        <v>0</v>
      </c>
      <c r="G28" s="222"/>
      <c r="H28" s="330">
        <f>Annual!F30</f>
        <v>0</v>
      </c>
      <c r="I28" s="217">
        <f t="shared" si="2"/>
        <v>0</v>
      </c>
      <c r="J28" s="222"/>
      <c r="K28" s="330">
        <f>Annual!G30</f>
        <v>0</v>
      </c>
      <c r="L28" s="217">
        <f t="shared" si="3"/>
        <v>0</v>
      </c>
      <c r="M28" s="222"/>
      <c r="N28" s="330">
        <f>Annual!H30</f>
        <v>0</v>
      </c>
      <c r="O28" s="217">
        <f t="shared" si="4"/>
        <v>0</v>
      </c>
      <c r="P28" s="222"/>
      <c r="Q28" s="330">
        <f>Annual!I30</f>
        <v>0</v>
      </c>
      <c r="R28" s="217">
        <f t="shared" si="5"/>
        <v>0</v>
      </c>
      <c r="S28" s="223">
        <f t="shared" ref="S28:S35" si="9">D28+G28+J28+M28+P28</f>
        <v>0</v>
      </c>
      <c r="T28" s="332">
        <f t="shared" ref="T28:T35" si="10">E28+H28+K28+N28+Q28</f>
        <v>0</v>
      </c>
      <c r="U28" s="227">
        <f t="shared" si="8"/>
        <v>0</v>
      </c>
    </row>
    <row r="29" spans="2:21" ht="15.75">
      <c r="B29" s="216">
        <v>4013</v>
      </c>
      <c r="C29" s="407" t="s">
        <v>58</v>
      </c>
      <c r="D29" s="222"/>
      <c r="E29" s="330">
        <f>Annual!E31</f>
        <v>0</v>
      </c>
      <c r="F29" s="217">
        <f t="shared" si="1"/>
        <v>0</v>
      </c>
      <c r="G29" s="222"/>
      <c r="H29" s="330">
        <f>Annual!F31</f>
        <v>0</v>
      </c>
      <c r="I29" s="217">
        <f t="shared" si="2"/>
        <v>0</v>
      </c>
      <c r="J29" s="222"/>
      <c r="K29" s="330">
        <f>Annual!G31</f>
        <v>0</v>
      </c>
      <c r="L29" s="217">
        <f t="shared" si="3"/>
        <v>0</v>
      </c>
      <c r="M29" s="222"/>
      <c r="N29" s="330">
        <f>Annual!H31</f>
        <v>0</v>
      </c>
      <c r="O29" s="217">
        <f t="shared" si="4"/>
        <v>0</v>
      </c>
      <c r="P29" s="222"/>
      <c r="Q29" s="330">
        <f>Annual!I31</f>
        <v>0</v>
      </c>
      <c r="R29" s="217">
        <f t="shared" si="5"/>
        <v>0</v>
      </c>
      <c r="S29" s="223">
        <f t="shared" si="9"/>
        <v>0</v>
      </c>
      <c r="T29" s="332">
        <f t="shared" si="10"/>
        <v>0</v>
      </c>
      <c r="U29" s="227">
        <f t="shared" si="8"/>
        <v>0</v>
      </c>
    </row>
    <row r="30" spans="2:21" ht="15.75">
      <c r="B30" s="216">
        <v>4014</v>
      </c>
      <c r="C30" s="407" t="s">
        <v>59</v>
      </c>
      <c r="D30" s="222"/>
      <c r="E30" s="330">
        <f>Annual!E32</f>
        <v>0</v>
      </c>
      <c r="F30" s="217">
        <f t="shared" si="1"/>
        <v>0</v>
      </c>
      <c r="G30" s="222"/>
      <c r="H30" s="330">
        <f>Annual!F32</f>
        <v>0</v>
      </c>
      <c r="I30" s="217">
        <f t="shared" si="2"/>
        <v>0</v>
      </c>
      <c r="J30" s="222"/>
      <c r="K30" s="330">
        <f>Annual!G32</f>
        <v>0</v>
      </c>
      <c r="L30" s="217">
        <f t="shared" si="3"/>
        <v>0</v>
      </c>
      <c r="M30" s="222"/>
      <c r="N30" s="330">
        <f>Annual!H32</f>
        <v>0</v>
      </c>
      <c r="O30" s="217">
        <f t="shared" si="4"/>
        <v>0</v>
      </c>
      <c r="P30" s="222"/>
      <c r="Q30" s="330">
        <f>Annual!I32</f>
        <v>0</v>
      </c>
      <c r="R30" s="217">
        <f t="shared" si="5"/>
        <v>0</v>
      </c>
      <c r="S30" s="223">
        <f t="shared" si="9"/>
        <v>0</v>
      </c>
      <c r="T30" s="332">
        <f t="shared" si="10"/>
        <v>0</v>
      </c>
      <c r="U30" s="227">
        <f t="shared" si="8"/>
        <v>0</v>
      </c>
    </row>
    <row r="31" spans="2:21" ht="15.75">
      <c r="B31" s="216">
        <v>4015</v>
      </c>
      <c r="C31" s="407" t="s">
        <v>60</v>
      </c>
      <c r="D31" s="222"/>
      <c r="E31" s="330">
        <f>Annual!E33</f>
        <v>0</v>
      </c>
      <c r="F31" s="217">
        <f t="shared" si="1"/>
        <v>0</v>
      </c>
      <c r="G31" s="222"/>
      <c r="H31" s="330">
        <f>Annual!F33</f>
        <v>0</v>
      </c>
      <c r="I31" s="217">
        <f t="shared" si="2"/>
        <v>0</v>
      </c>
      <c r="J31" s="222"/>
      <c r="K31" s="330">
        <f>Annual!G33</f>
        <v>0</v>
      </c>
      <c r="L31" s="217">
        <f t="shared" si="3"/>
        <v>0</v>
      </c>
      <c r="M31" s="222"/>
      <c r="N31" s="330">
        <f>Annual!H33</f>
        <v>0</v>
      </c>
      <c r="O31" s="217">
        <f t="shared" si="4"/>
        <v>0</v>
      </c>
      <c r="P31" s="222"/>
      <c r="Q31" s="330">
        <f>Annual!I33</f>
        <v>0</v>
      </c>
      <c r="R31" s="217">
        <f t="shared" si="5"/>
        <v>0</v>
      </c>
      <c r="S31" s="223">
        <f t="shared" si="9"/>
        <v>0</v>
      </c>
      <c r="T31" s="332">
        <f t="shared" si="10"/>
        <v>0</v>
      </c>
      <c r="U31" s="227">
        <f t="shared" si="8"/>
        <v>0</v>
      </c>
    </row>
    <row r="32" spans="2:21" ht="15.75">
      <c r="B32" s="216">
        <v>4016</v>
      </c>
      <c r="C32" s="407" t="s">
        <v>61</v>
      </c>
      <c r="D32" s="222"/>
      <c r="E32" s="330">
        <f>Annual!E34</f>
        <v>0</v>
      </c>
      <c r="F32" s="217">
        <f t="shared" si="1"/>
        <v>0</v>
      </c>
      <c r="G32" s="222"/>
      <c r="H32" s="330">
        <f>Annual!F34</f>
        <v>0</v>
      </c>
      <c r="I32" s="217">
        <f t="shared" si="2"/>
        <v>0</v>
      </c>
      <c r="J32" s="222"/>
      <c r="K32" s="330">
        <f>Annual!G34</f>
        <v>0</v>
      </c>
      <c r="L32" s="217">
        <f t="shared" si="3"/>
        <v>0</v>
      </c>
      <c r="M32" s="222"/>
      <c r="N32" s="330">
        <f>Annual!H34</f>
        <v>0</v>
      </c>
      <c r="O32" s="217">
        <f t="shared" si="4"/>
        <v>0</v>
      </c>
      <c r="P32" s="222"/>
      <c r="Q32" s="330">
        <f>Annual!I34</f>
        <v>0</v>
      </c>
      <c r="R32" s="217">
        <f t="shared" si="5"/>
        <v>0</v>
      </c>
      <c r="S32" s="223">
        <f t="shared" si="9"/>
        <v>0</v>
      </c>
      <c r="T32" s="332">
        <f t="shared" si="10"/>
        <v>0</v>
      </c>
      <c r="U32" s="227">
        <f t="shared" si="8"/>
        <v>0</v>
      </c>
    </row>
    <row r="33" spans="1:22" ht="15.75">
      <c r="B33" s="216">
        <v>4017</v>
      </c>
      <c r="C33" s="407" t="s">
        <v>62</v>
      </c>
      <c r="D33" s="222"/>
      <c r="E33" s="330">
        <f>Annual!E35</f>
        <v>0</v>
      </c>
      <c r="F33" s="217">
        <f t="shared" si="1"/>
        <v>0</v>
      </c>
      <c r="G33" s="222"/>
      <c r="H33" s="330">
        <f>Annual!F35</f>
        <v>0</v>
      </c>
      <c r="I33" s="217">
        <f t="shared" si="2"/>
        <v>0</v>
      </c>
      <c r="J33" s="222"/>
      <c r="K33" s="330">
        <f>Annual!G35</f>
        <v>0</v>
      </c>
      <c r="L33" s="217">
        <f t="shared" si="3"/>
        <v>0</v>
      </c>
      <c r="M33" s="222"/>
      <c r="N33" s="330">
        <f>Annual!H35</f>
        <v>0</v>
      </c>
      <c r="O33" s="217">
        <f t="shared" si="4"/>
        <v>0</v>
      </c>
      <c r="P33" s="222"/>
      <c r="Q33" s="330">
        <f>Annual!I35</f>
        <v>0</v>
      </c>
      <c r="R33" s="217">
        <f t="shared" si="5"/>
        <v>0</v>
      </c>
      <c r="S33" s="223">
        <f t="shared" si="9"/>
        <v>0</v>
      </c>
      <c r="T33" s="332">
        <f t="shared" si="10"/>
        <v>0</v>
      </c>
      <c r="U33" s="227">
        <f t="shared" si="8"/>
        <v>0</v>
      </c>
    </row>
    <row r="34" spans="1:22" ht="15.75">
      <c r="B34" s="216">
        <v>4018</v>
      </c>
      <c r="C34" s="407" t="s">
        <v>57</v>
      </c>
      <c r="D34" s="222"/>
      <c r="E34" s="330">
        <f>Annual!E36</f>
        <v>0</v>
      </c>
      <c r="F34" s="217">
        <f t="shared" si="1"/>
        <v>0</v>
      </c>
      <c r="G34" s="222"/>
      <c r="H34" s="330">
        <f>Annual!F36</f>
        <v>0</v>
      </c>
      <c r="I34" s="217">
        <f t="shared" si="2"/>
        <v>0</v>
      </c>
      <c r="J34" s="222"/>
      <c r="K34" s="330">
        <f>Annual!G36</f>
        <v>0</v>
      </c>
      <c r="L34" s="217">
        <f t="shared" si="3"/>
        <v>0</v>
      </c>
      <c r="M34" s="222"/>
      <c r="N34" s="330">
        <f>Annual!H36</f>
        <v>0</v>
      </c>
      <c r="O34" s="217">
        <f t="shared" si="4"/>
        <v>0</v>
      </c>
      <c r="P34" s="222"/>
      <c r="Q34" s="330">
        <f>Annual!I36</f>
        <v>0</v>
      </c>
      <c r="R34" s="217">
        <f t="shared" si="5"/>
        <v>0</v>
      </c>
      <c r="S34" s="223">
        <f t="shared" si="9"/>
        <v>0</v>
      </c>
      <c r="T34" s="332">
        <f t="shared" si="10"/>
        <v>0</v>
      </c>
      <c r="U34" s="227">
        <f t="shared" si="8"/>
        <v>0</v>
      </c>
    </row>
    <row r="35" spans="1:22" ht="15.75">
      <c r="B35" s="216">
        <v>4019</v>
      </c>
      <c r="C35" s="407" t="s">
        <v>56</v>
      </c>
      <c r="D35" s="222"/>
      <c r="E35" s="330">
        <f>Annual!E37</f>
        <v>0</v>
      </c>
      <c r="F35" s="217">
        <f t="shared" si="1"/>
        <v>0</v>
      </c>
      <c r="G35" s="222"/>
      <c r="H35" s="330">
        <f>Annual!F37</f>
        <v>0</v>
      </c>
      <c r="I35" s="217">
        <f t="shared" si="2"/>
        <v>0</v>
      </c>
      <c r="J35" s="222"/>
      <c r="K35" s="330">
        <f>Annual!G37</f>
        <v>0</v>
      </c>
      <c r="L35" s="217">
        <f t="shared" si="3"/>
        <v>0</v>
      </c>
      <c r="M35" s="222"/>
      <c r="N35" s="330">
        <f>Annual!H37</f>
        <v>0</v>
      </c>
      <c r="O35" s="217">
        <f t="shared" si="4"/>
        <v>0</v>
      </c>
      <c r="P35" s="222"/>
      <c r="Q35" s="330">
        <f>Annual!I37</f>
        <v>0</v>
      </c>
      <c r="R35" s="217">
        <f t="shared" si="5"/>
        <v>0</v>
      </c>
      <c r="S35" s="223">
        <f t="shared" si="9"/>
        <v>0</v>
      </c>
      <c r="T35" s="332">
        <f t="shared" si="10"/>
        <v>0</v>
      </c>
      <c r="U35" s="227">
        <f t="shared" si="8"/>
        <v>0</v>
      </c>
    </row>
    <row r="36" spans="1:22" ht="16.5" thickBot="1">
      <c r="B36" s="310">
        <v>4020</v>
      </c>
      <c r="C36" s="408" t="s">
        <v>32</v>
      </c>
      <c r="D36" s="309"/>
      <c r="E36" s="331">
        <f>Annual!E38</f>
        <v>0</v>
      </c>
      <c r="F36" s="218">
        <f t="shared" si="1"/>
        <v>0</v>
      </c>
      <c r="G36" s="309"/>
      <c r="H36" s="331">
        <f>Annual!F38</f>
        <v>0</v>
      </c>
      <c r="I36" s="218">
        <f t="shared" si="2"/>
        <v>0</v>
      </c>
      <c r="J36" s="309"/>
      <c r="K36" s="331">
        <f>Annual!G38</f>
        <v>0</v>
      </c>
      <c r="L36" s="218">
        <f t="shared" si="3"/>
        <v>0</v>
      </c>
      <c r="M36" s="309"/>
      <c r="N36" s="331">
        <f>Annual!H38</f>
        <v>0</v>
      </c>
      <c r="O36" s="218">
        <f t="shared" si="4"/>
        <v>0</v>
      </c>
      <c r="P36" s="309"/>
      <c r="Q36" s="331">
        <f>Annual!I38</f>
        <v>0</v>
      </c>
      <c r="R36" s="218">
        <f t="shared" si="5"/>
        <v>0</v>
      </c>
      <c r="S36" s="224">
        <f>D36+G36+J36+M36+P36</f>
        <v>0</v>
      </c>
      <c r="T36" s="333">
        <f t="shared" si="7"/>
        <v>0</v>
      </c>
      <c r="U36" s="228">
        <f t="shared" si="8"/>
        <v>0</v>
      </c>
    </row>
    <row r="37" spans="1:22" ht="15.75">
      <c r="B37" s="240"/>
      <c r="C37" s="249" t="s">
        <v>65</v>
      </c>
      <c r="D37" s="219">
        <f>SUM(D17:D36)</f>
        <v>0</v>
      </c>
      <c r="E37" s="236">
        <f>SUM(E17:E36)</f>
        <v>0</v>
      </c>
      <c r="F37" s="238">
        <f>IF(D37=0,0,E37/D37)</f>
        <v>0</v>
      </c>
      <c r="G37" s="219">
        <f>SUM(G17:G36)</f>
        <v>0</v>
      </c>
      <c r="H37" s="236">
        <f>SUM(H17:H36)</f>
        <v>0</v>
      </c>
      <c r="I37" s="238">
        <f>IF(G37=0,0,H37/G37)</f>
        <v>0</v>
      </c>
      <c r="J37" s="219">
        <f>SUM(J17:J36)</f>
        <v>0</v>
      </c>
      <c r="K37" s="236">
        <f>SUM(K17:K36)</f>
        <v>0</v>
      </c>
      <c r="L37" s="238">
        <f>IF(J37=0,0,K37/J37)</f>
        <v>0</v>
      </c>
      <c r="M37" s="219">
        <f>SUM(M17:M36)</f>
        <v>0</v>
      </c>
      <c r="N37" s="236">
        <f>SUM(N17:N36)</f>
        <v>0</v>
      </c>
      <c r="O37" s="238">
        <f>IF(M37=0,0,N37/M37)</f>
        <v>0</v>
      </c>
      <c r="P37" s="219">
        <f>SUM(P17:P36)</f>
        <v>0</v>
      </c>
      <c r="Q37" s="236">
        <f>SUM(Q17:Q36)</f>
        <v>0</v>
      </c>
      <c r="R37" s="238">
        <f>IF(P37=0,0,Q37/P37)</f>
        <v>0</v>
      </c>
      <c r="S37" s="219">
        <f>SUM(S17:S36)</f>
        <v>0</v>
      </c>
      <c r="T37" s="236">
        <f>SUM(T17:T36)</f>
        <v>0</v>
      </c>
      <c r="U37" s="238">
        <f>IF(S37=0,0,T37/S37)</f>
        <v>0</v>
      </c>
    </row>
    <row r="38" spans="1:22" ht="18">
      <c r="B38" s="240"/>
      <c r="C38" s="230"/>
      <c r="D38" s="230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40"/>
    </row>
    <row r="39" spans="1:22" ht="18">
      <c r="A39" s="245"/>
      <c r="B39" s="241" t="s">
        <v>75</v>
      </c>
      <c r="C39" s="239"/>
      <c r="D39" s="241"/>
      <c r="E39" s="311">
        <f>E14-E37</f>
        <v>0</v>
      </c>
      <c r="F39" s="242"/>
      <c r="G39" s="242"/>
      <c r="H39" s="311">
        <f>H14-H37</f>
        <v>0</v>
      </c>
      <c r="I39" s="242"/>
      <c r="J39" s="242"/>
      <c r="K39" s="311">
        <f>K14-K37</f>
        <v>0</v>
      </c>
      <c r="L39" s="242"/>
      <c r="M39" s="242"/>
      <c r="N39" s="311">
        <f>N14-N37</f>
        <v>0</v>
      </c>
      <c r="O39" s="242"/>
      <c r="P39" s="242"/>
      <c r="Q39" s="311">
        <f>Q14-Q37</f>
        <v>0</v>
      </c>
      <c r="R39" s="242"/>
      <c r="S39" s="242"/>
      <c r="T39" s="311">
        <f>T14-T37</f>
        <v>0</v>
      </c>
      <c r="U39" s="243"/>
    </row>
    <row r="40" spans="1:22" ht="18">
      <c r="B40" s="240"/>
      <c r="C40" s="209"/>
      <c r="D40" s="209"/>
      <c r="E40" s="24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245"/>
    </row>
    <row r="41" spans="1:22" ht="18.75" thickBot="1">
      <c r="B41" s="344" t="s">
        <v>69</v>
      </c>
      <c r="C41" s="343"/>
      <c r="D41" s="345"/>
      <c r="E41" s="346">
        <f>E8+E39</f>
        <v>0</v>
      </c>
      <c r="F41" s="346"/>
      <c r="G41" s="346"/>
      <c r="H41" s="346">
        <f>H8+H39</f>
        <v>0</v>
      </c>
      <c r="I41" s="346"/>
      <c r="J41" s="346"/>
      <c r="K41" s="346">
        <f>K8+K39</f>
        <v>0</v>
      </c>
      <c r="L41" s="346"/>
      <c r="M41" s="346"/>
      <c r="N41" s="346">
        <f>N8+N39</f>
        <v>0</v>
      </c>
      <c r="O41" s="346"/>
      <c r="P41" s="346"/>
      <c r="Q41" s="346">
        <f>Q8+Q39</f>
        <v>0</v>
      </c>
      <c r="R41" s="346"/>
      <c r="S41" s="346"/>
      <c r="T41" s="346">
        <f>T8+T39</f>
        <v>0</v>
      </c>
      <c r="U41" s="347"/>
    </row>
    <row r="42" spans="1:22" ht="18">
      <c r="C42" s="56"/>
      <c r="D42" s="56"/>
      <c r="E42" s="65"/>
    </row>
    <row r="43" spans="1:22" ht="18">
      <c r="C43" s="59"/>
      <c r="D43" s="59"/>
      <c r="E43" s="57"/>
    </row>
    <row r="44" spans="1:22" ht="18">
      <c r="C44" s="59"/>
      <c r="D44" s="59"/>
      <c r="E44" s="58"/>
    </row>
    <row r="45" spans="1:22" ht="18">
      <c r="C45" s="56"/>
      <c r="D45" s="56"/>
      <c r="E45" s="50"/>
    </row>
    <row r="46" spans="1:22" ht="18">
      <c r="C46" s="59"/>
      <c r="D46" s="59"/>
      <c r="E46" s="59"/>
    </row>
  </sheetData>
  <mergeCells count="3">
    <mergeCell ref="C2:U2"/>
    <mergeCell ref="C3:U3"/>
    <mergeCell ref="C4:U4"/>
  </mergeCells>
  <pageMargins left="0.75" right="0.75" top="1" bottom="1" header="0.5" footer="0.5"/>
  <pageSetup scale="6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5.85546875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'GL-July'!A1:N1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49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'GL-July'!E233</f>
        <v>0</v>
      </c>
      <c r="F10" s="188"/>
      <c r="G10" s="189">
        <f>'GL-July'!G233</f>
        <v>0</v>
      </c>
      <c r="H10" s="189"/>
      <c r="I10" s="189">
        <f>'GL-July'!I233</f>
        <v>0</v>
      </c>
      <c r="J10" s="189"/>
      <c r="K10" s="189">
        <f>'GL-July'!K233</f>
        <v>0</v>
      </c>
      <c r="L10" s="189"/>
      <c r="M10" s="189">
        <f>'GL-July'!M233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60"/>
    <pageSetUpPr fitToPage="1"/>
  </sheetPr>
  <dimension ref="B2:L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22" customWidth="1"/>
    <col min="6" max="6" width="18.42578125" customWidth="1"/>
    <col min="7" max="7" width="19.28515625" customWidth="1"/>
    <col min="8" max="8" width="16.28515625" customWidth="1"/>
    <col min="9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'P&amp;L_July'!B2:L2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49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'P&amp;L_July'!E43</f>
        <v>0</v>
      </c>
      <c r="F9" s="303">
        <f>'P&amp;L_July'!F43</f>
        <v>0</v>
      </c>
      <c r="G9" s="305">
        <f>'P&amp;L_July'!G43</f>
        <v>0</v>
      </c>
      <c r="H9" s="306">
        <f>'P&amp;L_July'!H43</f>
        <v>0</v>
      </c>
      <c r="I9" s="307">
        <f>'P&amp;L_July'!I43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'GL-Aug'!E17-'GL-Aug'!D17</f>
        <v>0</v>
      </c>
      <c r="F12" s="37">
        <f>'GL-Aug'!G17-'GL-Aug'!F17</f>
        <v>0</v>
      </c>
      <c r="G12" s="37">
        <f>'GL-Aug'!I17-'GL-Aug'!H17</f>
        <v>0</v>
      </c>
      <c r="H12" s="37">
        <f>'GL-Aug'!K17-'GL-Aug'!J17</f>
        <v>0</v>
      </c>
      <c r="I12" s="37">
        <f>'GL-Aug'!M17-'GL-Aug'!L17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'GL-Aug'!E27-'GL-Aug'!D27</f>
        <v>0</v>
      </c>
      <c r="F13" s="37">
        <f>'GL-Aug'!G27-'GL-Aug'!F27</f>
        <v>0</v>
      </c>
      <c r="G13" s="37">
        <f>'GL-Aug'!I27-'GL-Aug'!H27</f>
        <v>0</v>
      </c>
      <c r="H13" s="37">
        <f>'GL-Aug'!K27-'GL-Aug'!J27</f>
        <v>0</v>
      </c>
      <c r="I13" s="37">
        <f>'GL-Aug'!M27-'GL-Aug'!L27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'GL-Aug'!E37-'GL-Aug'!D37</f>
        <v>0</v>
      </c>
      <c r="F14" s="37">
        <f>'GL-Aug'!G37-'GL-Aug'!F37</f>
        <v>0</v>
      </c>
      <c r="G14" s="37">
        <f>'GL-Aug'!I37-'GL-Aug'!H37</f>
        <v>0</v>
      </c>
      <c r="H14" s="37">
        <f>'GL-Aug'!K37-'GL-Aug'!J37</f>
        <v>0</v>
      </c>
      <c r="I14" s="37">
        <f>'GL-Aug'!M37-'GL-Aug'!L37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'GL-Aug'!E47-'GL-Aug'!D47</f>
        <v>0</v>
      </c>
      <c r="F15" s="47">
        <f>'GL-Aug'!G47-'GL-Aug'!F47</f>
        <v>0</v>
      </c>
      <c r="G15" s="47">
        <f>'GL-Aug'!I47-'GL-Aug'!H47</f>
        <v>0</v>
      </c>
      <c r="H15" s="47">
        <f>'GL-Aug'!K47-'GL-Aug'!J47</f>
        <v>0</v>
      </c>
      <c r="I15" s="47">
        <f>'GL-Aug'!M47-'GL-Aug'!L47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'P&amp;L_June'!B19</f>
        <v>4001</v>
      </c>
      <c r="C19" s="410" t="str">
        <f>'Budget to Actual'!C17</f>
        <v>Salaries</v>
      </c>
      <c r="D19" s="28"/>
      <c r="E19" s="37">
        <f>'GL-Aug'!D56-'GL-Aug'!E56</f>
        <v>0</v>
      </c>
      <c r="F19" s="37">
        <f>'GL-Aug'!F56-'GL-Aug'!G56</f>
        <v>0</v>
      </c>
      <c r="G19" s="37">
        <f>'GL-Aug'!H56-'GL-Aug'!I56</f>
        <v>0</v>
      </c>
      <c r="H19" s="37">
        <f>'GL-Aug'!J56-'GL-Aug'!K56</f>
        <v>0</v>
      </c>
      <c r="I19" s="37">
        <f>'GL-Aug'!L56-'GL-Aug'!M56</f>
        <v>0</v>
      </c>
      <c r="J19" s="31"/>
      <c r="K19" s="411">
        <f>SUM(E19:J19)</f>
        <v>0</v>
      </c>
    </row>
    <row r="20" spans="2:11" ht="18">
      <c r="B20" s="23">
        <f>'P&amp;L_June'!B20</f>
        <v>4002</v>
      </c>
      <c r="C20" s="410" t="str">
        <f>'Budget to Actual'!C18</f>
        <v>Office Supplies</v>
      </c>
      <c r="D20" s="28"/>
      <c r="E20" s="37">
        <f>'GL-Aug'!D65-'GL-Aug'!E65</f>
        <v>0</v>
      </c>
      <c r="F20" s="37">
        <f>'GL-Aug'!F65-'GL-Aug'!G65</f>
        <v>0</v>
      </c>
      <c r="G20" s="37">
        <f>'GL-Aug'!H65-'GL-Aug'!I65</f>
        <v>0</v>
      </c>
      <c r="H20" s="37">
        <f>'GL-Aug'!J65-'GL-Aug'!K65</f>
        <v>0</v>
      </c>
      <c r="I20" s="37">
        <f>'GL-Aug'!L65-'GL-Aug'!M65</f>
        <v>0</v>
      </c>
      <c r="J20" s="31"/>
      <c r="K20" s="411">
        <f t="shared" ref="K20:K28" si="0">SUM(E20:J20)</f>
        <v>0</v>
      </c>
    </row>
    <row r="21" spans="2:11" ht="18">
      <c r="B21" s="23">
        <f>'P&amp;L_June'!B21</f>
        <v>4003</v>
      </c>
      <c r="C21" s="410" t="str">
        <f>'Budget to Actual'!C19</f>
        <v>Utilities</v>
      </c>
      <c r="D21" s="28"/>
      <c r="E21" s="37">
        <f>'GL-Aug'!D74-'GL-Aug'!E74</f>
        <v>0</v>
      </c>
      <c r="F21" s="37">
        <f>'GL-Aug'!F74-'GL-Aug'!G74</f>
        <v>0</v>
      </c>
      <c r="G21" s="37">
        <f>'GL-Aug'!H74-'GL-Aug'!I74</f>
        <v>0</v>
      </c>
      <c r="H21" s="37">
        <f>'GL-Aug'!J74-'GL-Aug'!K74</f>
        <v>0</v>
      </c>
      <c r="I21" s="37">
        <f>'GL-Aug'!L74-'GL-Aug'!M74</f>
        <v>0</v>
      </c>
      <c r="J21" s="31"/>
      <c r="K21" s="411">
        <f t="shared" si="0"/>
        <v>0</v>
      </c>
    </row>
    <row r="22" spans="2:11" ht="18">
      <c r="B22" s="23">
        <f>'P&amp;L_June'!B22</f>
        <v>4004</v>
      </c>
      <c r="C22" s="410" t="str">
        <f>'Budget to Actual'!C20</f>
        <v>Lease</v>
      </c>
      <c r="D22" s="28"/>
      <c r="E22" s="37">
        <f>'GL-Aug'!D83-'GL-Aug'!E83</f>
        <v>0</v>
      </c>
      <c r="F22" s="37">
        <f>'GL-Aug'!F83-'GL-Aug'!G83</f>
        <v>0</v>
      </c>
      <c r="G22" s="37">
        <f>'GL-Aug'!H83-'GL-Aug'!I83</f>
        <v>0</v>
      </c>
      <c r="H22" s="37">
        <f>'GL-Aug'!J83-'GL-Aug'!K83</f>
        <v>0</v>
      </c>
      <c r="I22" s="37">
        <f>'GL-Aug'!L83-'GL-Aug'!M83</f>
        <v>0</v>
      </c>
      <c r="J22" s="31"/>
      <c r="K22" s="411">
        <f t="shared" si="0"/>
        <v>0</v>
      </c>
    </row>
    <row r="23" spans="2:11" ht="18">
      <c r="B23" s="23">
        <f>'P&amp;L_June'!B23</f>
        <v>4005</v>
      </c>
      <c r="C23" s="410" t="str">
        <f>'Budget to Actual'!C21</f>
        <v>Maint/Repairs</v>
      </c>
      <c r="D23" s="28"/>
      <c r="E23" s="37">
        <f>'GL-Aug'!D92-'GL-Aug'!E92</f>
        <v>0</v>
      </c>
      <c r="F23" s="37">
        <f>'GL-Aug'!F92-'GL-Aug'!G92</f>
        <v>0</v>
      </c>
      <c r="G23" s="37">
        <f>'GL-Aug'!H92-'GL-Aug'!I92</f>
        <v>0</v>
      </c>
      <c r="H23" s="37">
        <f>'GL-Aug'!J92-'GL-Aug'!K92</f>
        <v>0</v>
      </c>
      <c r="I23" s="37">
        <f>'GL-Aug'!L92-'GL-Aug'!M92</f>
        <v>0</v>
      </c>
      <c r="J23" s="31"/>
      <c r="K23" s="411">
        <f t="shared" si="0"/>
        <v>0</v>
      </c>
    </row>
    <row r="24" spans="2:11" ht="18">
      <c r="B24" s="23">
        <f>'P&amp;L_June'!B24</f>
        <v>4006</v>
      </c>
      <c r="C24" s="410" t="str">
        <f>'Budget to Actual'!C22</f>
        <v>Missions</v>
      </c>
      <c r="D24" s="28"/>
      <c r="E24" s="37">
        <f>'GL-Aug'!D101-'GL-Aug'!E101</f>
        <v>0</v>
      </c>
      <c r="F24" s="37">
        <f>'GL-Aug'!F101-'GL-Aug'!G101</f>
        <v>0</v>
      </c>
      <c r="G24" s="37">
        <f>'GL-Aug'!H101-'GL-Aug'!I101</f>
        <v>0</v>
      </c>
      <c r="H24" s="37">
        <f>'GL-Aug'!J101-'GL-Aug'!K101</f>
        <v>0</v>
      </c>
      <c r="I24" s="37">
        <f>'GL-Aug'!L101-'GL-Aug'!M101</f>
        <v>0</v>
      </c>
      <c r="J24" s="31"/>
      <c r="K24" s="411">
        <f t="shared" si="0"/>
        <v>0</v>
      </c>
    </row>
    <row r="25" spans="2:11" ht="18">
      <c r="B25" s="23">
        <f>'P&amp;L_June'!B25</f>
        <v>4007</v>
      </c>
      <c r="C25" s="410" t="str">
        <f>'Budget to Actual'!C23</f>
        <v>Benevolence</v>
      </c>
      <c r="D25" s="28"/>
      <c r="E25" s="37">
        <f>'GL-Aug'!D110-'GL-Aug'!E110</f>
        <v>0</v>
      </c>
      <c r="F25" s="37">
        <f>'GL-Aug'!F110-'GL-Aug'!G110</f>
        <v>0</v>
      </c>
      <c r="G25" s="37">
        <f>'GL-Aug'!H110-'GL-Aug'!I110</f>
        <v>0</v>
      </c>
      <c r="H25" s="37">
        <f>'GL-Aug'!J110-'GL-Aug'!K110</f>
        <v>0</v>
      </c>
      <c r="I25" s="37">
        <f>'GL-Aug'!L110-'GL-Aug'!M110</f>
        <v>0</v>
      </c>
      <c r="J25" s="31"/>
      <c r="K25" s="411">
        <f t="shared" si="0"/>
        <v>0</v>
      </c>
    </row>
    <row r="26" spans="2:11" ht="18">
      <c r="B26" s="23">
        <f>'P&amp;L_June'!B26</f>
        <v>4008</v>
      </c>
      <c r="C26" s="410" t="str">
        <f>'Budget to Actual'!C24</f>
        <v xml:space="preserve">Sunday School </v>
      </c>
      <c r="D26" s="28"/>
      <c r="E26" s="37">
        <f>'GL-Aug'!D119-'GL-Aug'!E119</f>
        <v>0</v>
      </c>
      <c r="F26" s="37">
        <f>'GL-Aug'!F119-'GL-Aug'!G119</f>
        <v>0</v>
      </c>
      <c r="G26" s="37">
        <f>'GL-Aug'!H119-'GL-Aug'!I119</f>
        <v>0</v>
      </c>
      <c r="H26" s="37">
        <f>'GL-Aug'!J119-'GL-Aug'!K119</f>
        <v>0</v>
      </c>
      <c r="I26" s="37">
        <f>'GL-Aug'!L119-'GL-Aug'!M119</f>
        <v>0</v>
      </c>
      <c r="J26" s="31"/>
      <c r="K26" s="411">
        <f t="shared" si="0"/>
        <v>0</v>
      </c>
    </row>
    <row r="27" spans="2:11" ht="18">
      <c r="B27" s="23">
        <f>'P&amp;L_June'!B27</f>
        <v>4009</v>
      </c>
      <c r="C27" s="410" t="str">
        <f>'Budget to Actual'!C25</f>
        <v xml:space="preserve">Youth </v>
      </c>
      <c r="D27" s="28"/>
      <c r="E27" s="37">
        <f>'GL-Aug'!D128-'GL-Aug'!E128</f>
        <v>0</v>
      </c>
      <c r="F27" s="37">
        <f>'GL-Aug'!F128-'GL-Aug'!G128</f>
        <v>0</v>
      </c>
      <c r="G27" s="37">
        <f>'GL-Aug'!H128-'GL-Aug'!I128</f>
        <v>0</v>
      </c>
      <c r="H27" s="37">
        <f>'GL-Aug'!J128-'GL-Aug'!K128</f>
        <v>0</v>
      </c>
      <c r="I27" s="37">
        <f>'GL-Aug'!L128-'GL-Aug'!M128</f>
        <v>0</v>
      </c>
      <c r="J27" s="31"/>
      <c r="K27" s="411">
        <f t="shared" si="0"/>
        <v>0</v>
      </c>
    </row>
    <row r="28" spans="2:11" ht="18">
      <c r="B28" s="23">
        <f>'P&amp;L_June'!B28</f>
        <v>4010</v>
      </c>
      <c r="C28" s="410" t="str">
        <f>'Budget to Actual'!C26</f>
        <v xml:space="preserve">Men </v>
      </c>
      <c r="D28" s="28"/>
      <c r="E28" s="37">
        <f>'GL-Aug'!D137-'GL-Aug'!E137</f>
        <v>0</v>
      </c>
      <c r="F28" s="37">
        <f>'GL-Aug'!F137-'GL-Aug'!G137</f>
        <v>0</v>
      </c>
      <c r="G28" s="37">
        <f>'GL-Aug'!H137-'GL-Aug'!I137</f>
        <v>0</v>
      </c>
      <c r="H28" s="37">
        <f>'GL-Aug'!J137-'GL-Aug'!K137</f>
        <v>0</v>
      </c>
      <c r="I28" s="37">
        <f>'GL-Aug'!L137-'GL-Aug'!M137</f>
        <v>0</v>
      </c>
      <c r="J28" s="31"/>
      <c r="K28" s="411">
        <f t="shared" si="0"/>
        <v>0</v>
      </c>
    </row>
    <row r="29" spans="2:11" ht="18">
      <c r="B29" s="23">
        <f>'P&amp;L_June'!B29</f>
        <v>4011</v>
      </c>
      <c r="C29" s="409" t="str">
        <f>'GL-Jan'!B140</f>
        <v>Women</v>
      </c>
      <c r="D29" s="30"/>
      <c r="E29" s="37">
        <f>'GL-Aug'!D146-'GL-Aug'!E146</f>
        <v>0</v>
      </c>
      <c r="F29" s="37">
        <f>'GL-Aug'!F146-'GL-Aug'!G146</f>
        <v>0</v>
      </c>
      <c r="G29" s="37">
        <f>'GL-Aug'!H146-'GL-Aug'!I146</f>
        <v>0</v>
      </c>
      <c r="H29" s="37">
        <f>'GL-Aug'!J146-'GL-Aug'!K146</f>
        <v>0</v>
      </c>
      <c r="I29" s="37">
        <f>'GL-Aug'!L146-'GL-Aug'!M146</f>
        <v>0</v>
      </c>
      <c r="J29" s="31"/>
      <c r="K29" s="411">
        <f t="shared" ref="K29:K38" si="1">SUM(E29:I29)</f>
        <v>0</v>
      </c>
    </row>
    <row r="30" spans="2:11" ht="18">
      <c r="B30" s="23">
        <f>'P&amp;L_June'!B30</f>
        <v>4012</v>
      </c>
      <c r="C30" s="409" t="str">
        <f>'GL-Jan'!B149</f>
        <v>VBS</v>
      </c>
      <c r="D30" s="30"/>
      <c r="E30" s="37">
        <f>'GL-Aug'!D155-'GL-Aug'!E155</f>
        <v>0</v>
      </c>
      <c r="F30" s="37">
        <f>'GL-Aug'!F155-'GL-Aug'!G155</f>
        <v>0</v>
      </c>
      <c r="G30" s="37">
        <f>'GL-Aug'!H155-'GL-Aug'!I155</f>
        <v>0</v>
      </c>
      <c r="H30" s="37">
        <f>'GL-Aug'!J155-'GL-Aug'!K155</f>
        <v>0</v>
      </c>
      <c r="I30" s="37">
        <f>'GL-Aug'!L155-'GL-Aug'!M155</f>
        <v>0</v>
      </c>
      <c r="J30" s="31"/>
      <c r="K30" s="411">
        <f t="shared" si="1"/>
        <v>0</v>
      </c>
    </row>
    <row r="31" spans="2:11" ht="18">
      <c r="B31" s="23">
        <f>'P&amp;L_June'!B31</f>
        <v>4013</v>
      </c>
      <c r="C31" s="409" t="str">
        <f>'GL-Jan'!B158</f>
        <v>Postage</v>
      </c>
      <c r="D31" s="30"/>
      <c r="E31" s="37">
        <f>'GL-Aug'!D164-'GL-Aug'!E164</f>
        <v>0</v>
      </c>
      <c r="F31" s="37">
        <f>'GL-Aug'!F164-'GL-Aug'!G164</f>
        <v>0</v>
      </c>
      <c r="G31" s="37">
        <f>'GL-Aug'!H164-'GL-Aug'!I164</f>
        <v>0</v>
      </c>
      <c r="H31" s="37">
        <f>'GL-Aug'!J164-'GL-Aug'!K164</f>
        <v>0</v>
      </c>
      <c r="I31" s="37">
        <f>'GL-Aug'!L164-'GL-Aug'!M164</f>
        <v>0</v>
      </c>
      <c r="J31" s="31"/>
      <c r="K31" s="411">
        <f t="shared" si="1"/>
        <v>0</v>
      </c>
    </row>
    <row r="32" spans="2:11" ht="18">
      <c r="B32" s="23">
        <f>'P&amp;L_June'!B32</f>
        <v>4014</v>
      </c>
      <c r="C32" s="409" t="str">
        <f>'GL-Jan'!B167</f>
        <v>Insurance</v>
      </c>
      <c r="D32" s="30"/>
      <c r="E32" s="37">
        <f>'GL-Aug'!D173-'GL-Aug'!E173</f>
        <v>0</v>
      </c>
      <c r="F32" s="37">
        <f>'GL-Aug'!F173-'GL-Aug'!G173</f>
        <v>0</v>
      </c>
      <c r="G32" s="37">
        <f>'GL-Aug'!H173-'GL-Aug'!I173</f>
        <v>0</v>
      </c>
      <c r="H32" s="37">
        <f>'GL-Aug'!J173-'GL-Aug'!K173</f>
        <v>0</v>
      </c>
      <c r="I32" s="37">
        <f>'GL-Aug'!L173-'GL-Aug'!M173</f>
        <v>0</v>
      </c>
      <c r="J32" s="31"/>
      <c r="K32" s="411">
        <f t="shared" si="1"/>
        <v>0</v>
      </c>
    </row>
    <row r="33" spans="2:11" ht="18">
      <c r="B33" s="23">
        <f>'P&amp;L_June'!B33</f>
        <v>4015</v>
      </c>
      <c r="C33" s="409" t="str">
        <f>'GL-Jan'!B176</f>
        <v>Cleaning Supplies</v>
      </c>
      <c r="D33" s="30"/>
      <c r="E33" s="37">
        <f>'GL-Aug'!D182-'GL-Aug'!E182</f>
        <v>0</v>
      </c>
      <c r="F33" s="37">
        <f>'GL-Aug'!F182-'GL-Aug'!G182</f>
        <v>0</v>
      </c>
      <c r="G33" s="37">
        <f>'GL-Aug'!H182-'GL-Aug'!I182</f>
        <v>0</v>
      </c>
      <c r="H33" s="37">
        <f>'GL-Aug'!J182-'GL-Aug'!K182</f>
        <v>0</v>
      </c>
      <c r="I33" s="37">
        <f>'GL-Aug'!L182-'GL-Aug'!M182</f>
        <v>0</v>
      </c>
      <c r="J33" s="31"/>
      <c r="K33" s="411">
        <f t="shared" si="1"/>
        <v>0</v>
      </c>
    </row>
    <row r="34" spans="2:11" ht="18">
      <c r="B34" s="23">
        <f>'P&amp;L_June'!B34</f>
        <v>4016</v>
      </c>
      <c r="C34" s="409" t="str">
        <f>'GL-Jan'!B185</f>
        <v>Van Payment</v>
      </c>
      <c r="D34" s="30"/>
      <c r="E34" s="37">
        <f>'GL-Aug'!D191-'GL-Aug'!E191</f>
        <v>0</v>
      </c>
      <c r="F34" s="37">
        <f>'GL-Aug'!F191-'GL-Aug'!G191</f>
        <v>0</v>
      </c>
      <c r="G34" s="37">
        <f>'GL-Aug'!H191-'GL-Aug'!I191</f>
        <v>0</v>
      </c>
      <c r="H34" s="37">
        <f>'GL-Aug'!J191-'GL-Aug'!K191</f>
        <v>0</v>
      </c>
      <c r="I34" s="37">
        <f>'GL-Aug'!L191-'GL-Aug'!M191</f>
        <v>0</v>
      </c>
      <c r="J34" s="31"/>
      <c r="K34" s="411">
        <f t="shared" si="1"/>
        <v>0</v>
      </c>
    </row>
    <row r="35" spans="2:11" ht="18">
      <c r="B35" s="23">
        <f>'P&amp;L_June'!B35</f>
        <v>4017</v>
      </c>
      <c r="C35" s="409" t="str">
        <f>'GL-Jan'!B194</f>
        <v>Van Maintenance</v>
      </c>
      <c r="D35" s="30"/>
      <c r="E35" s="37">
        <f>'GL-Aug'!D200-'GL-Aug'!E200</f>
        <v>0</v>
      </c>
      <c r="F35" s="37">
        <f>'GL-Aug'!F200-'GL-Aug'!G200</f>
        <v>0</v>
      </c>
      <c r="G35" s="37">
        <f>'GL-Aug'!H200-'GL-Aug'!I200</f>
        <v>0</v>
      </c>
      <c r="H35" s="37">
        <f>'GL-Aug'!J200-'GL-Aug'!K200</f>
        <v>0</v>
      </c>
      <c r="I35" s="37">
        <f>'GL-Aug'!L200-'GL-Aug'!M200</f>
        <v>0</v>
      </c>
      <c r="J35" s="31"/>
      <c r="K35" s="411">
        <f t="shared" si="1"/>
        <v>0</v>
      </c>
    </row>
    <row r="36" spans="2:11" ht="18">
      <c r="B36" s="23">
        <f>'P&amp;L_June'!B36</f>
        <v>4018</v>
      </c>
      <c r="C36" s="409" t="str">
        <f>'GL-Jan'!B203</f>
        <v>Guest Speakers</v>
      </c>
      <c r="D36" s="30"/>
      <c r="E36" s="37">
        <f>'GL-Aug'!D209-'GL-Aug'!E209</f>
        <v>0</v>
      </c>
      <c r="F36" s="37">
        <f>'GL-Aug'!F209-'GL-Aug'!G209</f>
        <v>0</v>
      </c>
      <c r="G36" s="37">
        <f>'GL-Aug'!H209-'GL-Aug'!I209</f>
        <v>0</v>
      </c>
      <c r="H36" s="37">
        <f>'GL-Aug'!J209-'GL-Aug'!K209</f>
        <v>0</v>
      </c>
      <c r="I36" s="37">
        <f>'GL-Aug'!L209-'GL-Aug'!M209</f>
        <v>0</v>
      </c>
      <c r="J36" s="31"/>
      <c r="K36" s="411">
        <f t="shared" si="1"/>
        <v>0</v>
      </c>
    </row>
    <row r="37" spans="2:11" ht="18">
      <c r="B37" s="23">
        <f>'P&amp;L_June'!B37</f>
        <v>4019</v>
      </c>
      <c r="C37" s="409" t="str">
        <f>'GL-Jan'!B212</f>
        <v>Equipment</v>
      </c>
      <c r="D37" s="30"/>
      <c r="E37" s="37">
        <f>'GL-Aug'!D218-'GL-Aug'!E218</f>
        <v>0</v>
      </c>
      <c r="F37" s="37">
        <f>'GL-Aug'!F218-'GL-Aug'!G218</f>
        <v>0</v>
      </c>
      <c r="G37" s="37">
        <f>'GL-Aug'!H218-'GL-Aug'!I218</f>
        <v>0</v>
      </c>
      <c r="H37" s="37">
        <f>'GL-Aug'!J218-'GL-Aug'!K218</f>
        <v>0</v>
      </c>
      <c r="I37" s="37">
        <f>'GL-Aug'!L218-'GL-Aug'!M218</f>
        <v>0</v>
      </c>
      <c r="J37" s="31"/>
      <c r="K37" s="411">
        <f t="shared" si="1"/>
        <v>0</v>
      </c>
    </row>
    <row r="38" spans="2:11" ht="18.75" thickBot="1">
      <c r="B38" s="23">
        <f>'P&amp;L_June'!B38</f>
        <v>4020</v>
      </c>
      <c r="C38" s="409" t="str">
        <f>'GL-Jan'!B221</f>
        <v>Misc</v>
      </c>
      <c r="D38" s="30"/>
      <c r="E38" s="47">
        <f>'GL-Aug'!D227-'GL-Aug'!E227</f>
        <v>0</v>
      </c>
      <c r="F38" s="47">
        <f>'GL-Aug'!F227-'GL-Aug'!G227</f>
        <v>0</v>
      </c>
      <c r="G38" s="47">
        <f>'GL-Aug'!H227-'GL-Aug'!I227</f>
        <v>0</v>
      </c>
      <c r="H38" s="47">
        <f>'GL-Aug'!J227-'GL-Aug'!K227</f>
        <v>0</v>
      </c>
      <c r="I38" s="47">
        <f>'GL-Aug'!L227-'GL-Aug'!M227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2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'GL-Aug'!A1:N1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48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'GL-Aug'!E233</f>
        <v>0</v>
      </c>
      <c r="F10" s="188"/>
      <c r="G10" s="189">
        <f>'GL-Aug'!G233</f>
        <v>0</v>
      </c>
      <c r="H10" s="189"/>
      <c r="I10" s="189">
        <f>'GL-Aug'!I233</f>
        <v>0</v>
      </c>
      <c r="J10" s="189"/>
      <c r="K10" s="189">
        <f>'GL-Aug'!K233</f>
        <v>0</v>
      </c>
      <c r="L10" s="189"/>
      <c r="M10" s="189">
        <f>'GL-Aug'!M233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60"/>
    <pageSetUpPr fitToPage="1"/>
  </sheetPr>
  <dimension ref="B2:L49"/>
  <sheetViews>
    <sheetView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22" customWidth="1"/>
    <col min="6" max="6" width="18.42578125" customWidth="1"/>
    <col min="7" max="7" width="19.28515625" customWidth="1"/>
    <col min="8" max="8" width="16.28515625" customWidth="1"/>
    <col min="9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'P&amp;L_1Q'!B2:L2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48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'P&amp;L_Aug'!E43</f>
        <v>0</v>
      </c>
      <c r="F9" s="303">
        <f>'P&amp;L_Aug'!F43</f>
        <v>0</v>
      </c>
      <c r="G9" s="305">
        <f>'P&amp;L_Aug'!G43</f>
        <v>0</v>
      </c>
      <c r="H9" s="306">
        <f>'P&amp;L_Aug'!H43</f>
        <v>0</v>
      </c>
      <c r="I9" s="307">
        <f>'P&amp;L_Aug'!I43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'GL-Sept'!E17-'GL-Sept'!D17</f>
        <v>0</v>
      </c>
      <c r="F12" s="37">
        <f>'GL-Sept'!G17-'GL-Sept'!F17</f>
        <v>0</v>
      </c>
      <c r="G12" s="37">
        <f>'GL-Sept'!I17-'GL-Sept'!H17</f>
        <v>0</v>
      </c>
      <c r="H12" s="37">
        <f>'GL-Sept'!K17-'GL-Sept'!J17</f>
        <v>0</v>
      </c>
      <c r="I12" s="37">
        <f>'GL-Sept'!M17-'GL-Sept'!L17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'GL-Sept'!E27-'GL-Sept'!D27</f>
        <v>0</v>
      </c>
      <c r="F13" s="37">
        <f>'GL-Sept'!G27-'GL-Sept'!F27</f>
        <v>0</v>
      </c>
      <c r="G13" s="37">
        <f>'GL-Sept'!I27-'GL-Sept'!H27</f>
        <v>0</v>
      </c>
      <c r="H13" s="37">
        <f>'GL-Sept'!K27-'GL-Sept'!J27</f>
        <v>0</v>
      </c>
      <c r="I13" s="37">
        <f>'GL-Sept'!M27-'GL-Sept'!L27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'GL-Sept'!E37-'GL-Sept'!D37</f>
        <v>0</v>
      </c>
      <c r="F14" s="37">
        <f>'GL-Sept'!G37-'GL-Sept'!F37</f>
        <v>0</v>
      </c>
      <c r="G14" s="37">
        <f>'GL-Sept'!I37-'GL-Sept'!H37</f>
        <v>0</v>
      </c>
      <c r="H14" s="37">
        <f>'GL-Sept'!K37-'GL-Sept'!J37</f>
        <v>0</v>
      </c>
      <c r="I14" s="37">
        <f>'GL-Sept'!M37-'GL-Sept'!L37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'GL-Sept'!E47-'GL-Sept'!D47</f>
        <v>0</v>
      </c>
      <c r="F15" s="47">
        <f>'GL-Sept'!G47-'GL-Sept'!F47</f>
        <v>0</v>
      </c>
      <c r="G15" s="47">
        <f>'GL-Sept'!I47-'GL-Sept'!H47</f>
        <v>0</v>
      </c>
      <c r="H15" s="47">
        <f>'GL-Sept'!K47-'GL-Sept'!J47</f>
        <v>0</v>
      </c>
      <c r="I15" s="47">
        <f>'GL-Sept'!M47-'GL-Sept'!L47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41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414"/>
    </row>
    <row r="19" spans="2:11" ht="18">
      <c r="B19" s="23">
        <f>'P&amp;L_June'!B19</f>
        <v>4001</v>
      </c>
      <c r="C19" s="410" t="str">
        <f>'Budget to Actual'!C17</f>
        <v>Salaries</v>
      </c>
      <c r="D19" s="28"/>
      <c r="E19" s="37">
        <f>'GL-Sept'!D56-'GL-Sept'!E56</f>
        <v>0</v>
      </c>
      <c r="F19" s="37">
        <f>'GL-Sept'!F56-'GL-Sept'!G56</f>
        <v>0</v>
      </c>
      <c r="G19" s="37">
        <f>'GL-Sept'!H56-'GL-Sept'!I56</f>
        <v>0</v>
      </c>
      <c r="H19" s="37">
        <f>'GL-Sept'!J56-'GL-Sept'!K56</f>
        <v>0</v>
      </c>
      <c r="I19" s="37">
        <f>'GL-Sept'!L56-'GL-Sept'!M56</f>
        <v>0</v>
      </c>
      <c r="J19" s="31"/>
      <c r="K19" s="411">
        <f>SUM(E19:J19)</f>
        <v>0</v>
      </c>
    </row>
    <row r="20" spans="2:11" ht="18">
      <c r="B20" s="23">
        <f>'P&amp;L_June'!B20</f>
        <v>4002</v>
      </c>
      <c r="C20" s="410" t="str">
        <f>'Budget to Actual'!C18</f>
        <v>Office Supplies</v>
      </c>
      <c r="D20" s="28"/>
      <c r="E20" s="37">
        <f>'GL-Sept'!D65-'GL-Sept'!E65</f>
        <v>0</v>
      </c>
      <c r="F20" s="37">
        <f>'GL-Sept'!F65-'GL-Sept'!G65</f>
        <v>0</v>
      </c>
      <c r="G20" s="37">
        <f>'GL-Sept'!H65-'GL-Sept'!I65</f>
        <v>0</v>
      </c>
      <c r="H20" s="37">
        <f>'GL-Sept'!J65-'GL-Sept'!K65</f>
        <v>0</v>
      </c>
      <c r="I20" s="37">
        <f>'GL-Sept'!L65-'GL-Sept'!M65</f>
        <v>0</v>
      </c>
      <c r="J20" s="31"/>
      <c r="K20" s="411">
        <f t="shared" ref="K20:K28" si="0">SUM(E20:J20)</f>
        <v>0</v>
      </c>
    </row>
    <row r="21" spans="2:11" ht="18">
      <c r="B21" s="23">
        <f>'P&amp;L_June'!B21</f>
        <v>4003</v>
      </c>
      <c r="C21" s="410" t="str">
        <f>'Budget to Actual'!C19</f>
        <v>Utilities</v>
      </c>
      <c r="D21" s="28"/>
      <c r="E21" s="37">
        <f>'GL-Sept'!D74-'GL-Sept'!E74</f>
        <v>0</v>
      </c>
      <c r="F21" s="37">
        <f>'GL-Sept'!F74-'GL-Sept'!G74</f>
        <v>0</v>
      </c>
      <c r="G21" s="37">
        <f>'GL-Sept'!H74-'GL-Sept'!I74</f>
        <v>0</v>
      </c>
      <c r="H21" s="37">
        <f>'GL-Sept'!J74-'GL-Sept'!K74</f>
        <v>0</v>
      </c>
      <c r="I21" s="37">
        <f>'GL-Sept'!L74-'GL-Sept'!M74</f>
        <v>0</v>
      </c>
      <c r="J21" s="31"/>
      <c r="K21" s="411">
        <f t="shared" si="0"/>
        <v>0</v>
      </c>
    </row>
    <row r="22" spans="2:11" ht="18">
      <c r="B22" s="23">
        <f>'P&amp;L_June'!B22</f>
        <v>4004</v>
      </c>
      <c r="C22" s="410" t="str">
        <f>'Budget to Actual'!C20</f>
        <v>Lease</v>
      </c>
      <c r="D22" s="28"/>
      <c r="E22" s="37">
        <f>'GL-Sept'!D83-'GL-Sept'!E83</f>
        <v>0</v>
      </c>
      <c r="F22" s="37">
        <f>'GL-Sept'!F83-'GL-Sept'!G83</f>
        <v>0</v>
      </c>
      <c r="G22" s="37">
        <f>'GL-Sept'!H83-'GL-Sept'!I83</f>
        <v>0</v>
      </c>
      <c r="H22" s="37">
        <f>'GL-Sept'!J83-'GL-Sept'!K83</f>
        <v>0</v>
      </c>
      <c r="I22" s="37">
        <f>'GL-Sept'!L83-'GL-Sept'!M83</f>
        <v>0</v>
      </c>
      <c r="J22" s="31"/>
      <c r="K22" s="411">
        <f t="shared" si="0"/>
        <v>0</v>
      </c>
    </row>
    <row r="23" spans="2:11" ht="18">
      <c r="B23" s="23">
        <f>'P&amp;L_June'!B23</f>
        <v>4005</v>
      </c>
      <c r="C23" s="410" t="str">
        <f>'Budget to Actual'!C21</f>
        <v>Maint/Repairs</v>
      </c>
      <c r="D23" s="28"/>
      <c r="E23" s="37">
        <f>'GL-Sept'!D92-'GL-Sept'!E92</f>
        <v>0</v>
      </c>
      <c r="F23" s="37">
        <f>'GL-Sept'!F92-'GL-Sept'!G92</f>
        <v>0</v>
      </c>
      <c r="G23" s="37">
        <f>'GL-Sept'!H92-'GL-Sept'!I92</f>
        <v>0</v>
      </c>
      <c r="H23" s="37">
        <f>'GL-Sept'!J92-'GL-Sept'!K92</f>
        <v>0</v>
      </c>
      <c r="I23" s="37">
        <f>'GL-Sept'!L92-'GL-Sept'!M92</f>
        <v>0</v>
      </c>
      <c r="J23" s="31"/>
      <c r="K23" s="411">
        <f t="shared" si="0"/>
        <v>0</v>
      </c>
    </row>
    <row r="24" spans="2:11" ht="18">
      <c r="B24" s="23">
        <f>'P&amp;L_June'!B24</f>
        <v>4006</v>
      </c>
      <c r="C24" s="410" t="str">
        <f>'Budget to Actual'!C22</f>
        <v>Missions</v>
      </c>
      <c r="D24" s="28"/>
      <c r="E24" s="37">
        <f>'GL-Sept'!D101-'GL-Sept'!E101</f>
        <v>0</v>
      </c>
      <c r="F24" s="37">
        <f>'GL-Sept'!F101-'GL-Sept'!G101</f>
        <v>0</v>
      </c>
      <c r="G24" s="37">
        <f>'GL-Sept'!H101-'GL-Sept'!I101</f>
        <v>0</v>
      </c>
      <c r="H24" s="37">
        <f>'GL-Sept'!J101-'GL-Sept'!K101</f>
        <v>0</v>
      </c>
      <c r="I24" s="37">
        <f>'GL-Sept'!L101-'GL-Sept'!M101</f>
        <v>0</v>
      </c>
      <c r="J24" s="31"/>
      <c r="K24" s="411">
        <f t="shared" si="0"/>
        <v>0</v>
      </c>
    </row>
    <row r="25" spans="2:11" ht="18">
      <c r="B25" s="23">
        <f>'P&amp;L_June'!B25</f>
        <v>4007</v>
      </c>
      <c r="C25" s="410" t="str">
        <f>'Budget to Actual'!C23</f>
        <v>Benevolence</v>
      </c>
      <c r="D25" s="28"/>
      <c r="E25" s="37">
        <f>'GL-Sept'!D110-'GL-Sept'!E110</f>
        <v>0</v>
      </c>
      <c r="F25" s="37">
        <f>'GL-Sept'!F110-'GL-Sept'!G110</f>
        <v>0</v>
      </c>
      <c r="G25" s="37">
        <f>'GL-Sept'!H110-'GL-Sept'!I110</f>
        <v>0</v>
      </c>
      <c r="H25" s="37">
        <f>'GL-Sept'!J110-'GL-Sept'!K110</f>
        <v>0</v>
      </c>
      <c r="I25" s="37">
        <f>'GL-Sept'!L110-'GL-Sept'!M110</f>
        <v>0</v>
      </c>
      <c r="J25" s="31"/>
      <c r="K25" s="411">
        <f t="shared" si="0"/>
        <v>0</v>
      </c>
    </row>
    <row r="26" spans="2:11" ht="18">
      <c r="B26" s="23">
        <f>'P&amp;L_June'!B26</f>
        <v>4008</v>
      </c>
      <c r="C26" s="410" t="str">
        <f>'Budget to Actual'!C24</f>
        <v xml:space="preserve">Sunday School </v>
      </c>
      <c r="D26" s="28"/>
      <c r="E26" s="37">
        <f>'GL-Sept'!D119-'GL-Sept'!E119</f>
        <v>0</v>
      </c>
      <c r="F26" s="37">
        <f>'GL-Sept'!F119-'GL-Sept'!G119</f>
        <v>0</v>
      </c>
      <c r="G26" s="37">
        <f>'GL-Sept'!H119-'GL-Sept'!I119</f>
        <v>0</v>
      </c>
      <c r="H26" s="37">
        <f>'GL-Sept'!J119-'GL-Sept'!K119</f>
        <v>0</v>
      </c>
      <c r="I26" s="37">
        <f>'GL-Sept'!L119-'GL-Sept'!M119</f>
        <v>0</v>
      </c>
      <c r="J26" s="31"/>
      <c r="K26" s="411">
        <f t="shared" si="0"/>
        <v>0</v>
      </c>
    </row>
    <row r="27" spans="2:11" ht="18">
      <c r="B27" s="23">
        <f>'P&amp;L_June'!B27</f>
        <v>4009</v>
      </c>
      <c r="C27" s="410" t="str">
        <f>'Budget to Actual'!C25</f>
        <v xml:space="preserve">Youth </v>
      </c>
      <c r="D27" s="28"/>
      <c r="E27" s="37">
        <f>'GL-Sept'!D128-'GL-Sept'!E128</f>
        <v>0</v>
      </c>
      <c r="F27" s="37">
        <f>'GL-Sept'!F128-'GL-Sept'!G128</f>
        <v>0</v>
      </c>
      <c r="G27" s="37">
        <f>'GL-Sept'!H128-'GL-Sept'!I128</f>
        <v>0</v>
      </c>
      <c r="H27" s="37">
        <f>'GL-Sept'!J128-'GL-Sept'!K128</f>
        <v>0</v>
      </c>
      <c r="I27" s="37">
        <f>'GL-Sept'!L128-'GL-Sept'!M128</f>
        <v>0</v>
      </c>
      <c r="J27" s="31"/>
      <c r="K27" s="411">
        <f t="shared" si="0"/>
        <v>0</v>
      </c>
    </row>
    <row r="28" spans="2:11" ht="18">
      <c r="B28" s="23">
        <f>'P&amp;L_June'!B28</f>
        <v>4010</v>
      </c>
      <c r="C28" s="410" t="str">
        <f>'Budget to Actual'!C26</f>
        <v xml:space="preserve">Men </v>
      </c>
      <c r="D28" s="28"/>
      <c r="E28" s="37">
        <f>'GL-Sept'!D137-'GL-Sept'!E137</f>
        <v>0</v>
      </c>
      <c r="F28" s="37">
        <f>'GL-Sept'!F137-'GL-Sept'!G137</f>
        <v>0</v>
      </c>
      <c r="G28" s="37">
        <f>'GL-Sept'!H137-'GL-Sept'!I137</f>
        <v>0</v>
      </c>
      <c r="H28" s="37">
        <f>'GL-Sept'!J137-'GL-Sept'!K137</f>
        <v>0</v>
      </c>
      <c r="I28" s="37">
        <f>'GL-Sept'!L137-'GL-Sept'!M137</f>
        <v>0</v>
      </c>
      <c r="J28" s="31"/>
      <c r="K28" s="411">
        <f t="shared" si="0"/>
        <v>0</v>
      </c>
    </row>
    <row r="29" spans="2:11" ht="18">
      <c r="B29" s="23">
        <f>'P&amp;L_June'!B29</f>
        <v>4011</v>
      </c>
      <c r="C29" s="409" t="str">
        <f>'GL-Jan'!B140</f>
        <v>Women</v>
      </c>
      <c r="D29" s="30"/>
      <c r="E29" s="37">
        <f>'GL-Sept'!D146-'GL-Sept'!E146</f>
        <v>0</v>
      </c>
      <c r="F29" s="37">
        <f>'GL-Sept'!F146-'GL-Sept'!G146</f>
        <v>0</v>
      </c>
      <c r="G29" s="37">
        <f>'GL-Sept'!H146-'GL-Sept'!I146</f>
        <v>0</v>
      </c>
      <c r="H29" s="37">
        <f>'GL-Sept'!J146-'GL-Sept'!K146</f>
        <v>0</v>
      </c>
      <c r="I29" s="37">
        <f>'GL-Sept'!L146-'GL-Sept'!M146</f>
        <v>0</v>
      </c>
      <c r="J29" s="31"/>
      <c r="K29" s="411">
        <f t="shared" ref="K29:K38" si="1">SUM(E29:I29)</f>
        <v>0</v>
      </c>
    </row>
    <row r="30" spans="2:11" ht="18">
      <c r="B30" s="23">
        <f>'P&amp;L_June'!B30</f>
        <v>4012</v>
      </c>
      <c r="C30" s="409" t="str">
        <f>'GL-Jan'!B149</f>
        <v>VBS</v>
      </c>
      <c r="D30" s="30"/>
      <c r="E30" s="37">
        <f>'GL-Sept'!D155-'GL-Sept'!E155</f>
        <v>0</v>
      </c>
      <c r="F30" s="37">
        <f>'GL-Sept'!F155-'GL-Sept'!G155</f>
        <v>0</v>
      </c>
      <c r="G30" s="37">
        <f>'GL-Sept'!H155-'GL-Sept'!I155</f>
        <v>0</v>
      </c>
      <c r="H30" s="37">
        <f>'GL-Sept'!J155-'GL-Sept'!K155</f>
        <v>0</v>
      </c>
      <c r="I30" s="37">
        <f>'GL-Sept'!L155-'GL-Sept'!M155</f>
        <v>0</v>
      </c>
      <c r="J30" s="31"/>
      <c r="K30" s="411">
        <f t="shared" si="1"/>
        <v>0</v>
      </c>
    </row>
    <row r="31" spans="2:11" ht="18">
      <c r="B31" s="23">
        <f>'P&amp;L_June'!B31</f>
        <v>4013</v>
      </c>
      <c r="C31" s="409" t="str">
        <f>'GL-Jan'!B158</f>
        <v>Postage</v>
      </c>
      <c r="D31" s="30"/>
      <c r="E31" s="37">
        <f>'GL-Sept'!D164-'GL-Sept'!E164</f>
        <v>0</v>
      </c>
      <c r="F31" s="37">
        <f>'GL-Sept'!F164-'GL-Sept'!G164</f>
        <v>0</v>
      </c>
      <c r="G31" s="37">
        <f>'GL-Sept'!H164-'GL-Sept'!I164</f>
        <v>0</v>
      </c>
      <c r="H31" s="37">
        <f>'GL-Sept'!J164-'GL-Sept'!K164</f>
        <v>0</v>
      </c>
      <c r="I31" s="37">
        <f>'GL-Sept'!L164-'GL-Sept'!M164</f>
        <v>0</v>
      </c>
      <c r="J31" s="31"/>
      <c r="K31" s="411">
        <f t="shared" si="1"/>
        <v>0</v>
      </c>
    </row>
    <row r="32" spans="2:11" ht="18">
      <c r="B32" s="23">
        <f>'P&amp;L_June'!B32</f>
        <v>4014</v>
      </c>
      <c r="C32" s="409" t="str">
        <f>'GL-Jan'!B167</f>
        <v>Insurance</v>
      </c>
      <c r="D32" s="30"/>
      <c r="E32" s="37">
        <f>'GL-Sept'!D173-'GL-Sept'!E173</f>
        <v>0</v>
      </c>
      <c r="F32" s="37">
        <f>'GL-Sept'!F173-'GL-Sept'!G173</f>
        <v>0</v>
      </c>
      <c r="G32" s="37">
        <f>'GL-Sept'!H173-'GL-Sept'!I173</f>
        <v>0</v>
      </c>
      <c r="H32" s="37">
        <f>'GL-Sept'!J173-'GL-Sept'!K173</f>
        <v>0</v>
      </c>
      <c r="I32" s="37">
        <f>'GL-Sept'!L173-'GL-Sept'!M173</f>
        <v>0</v>
      </c>
      <c r="J32" s="31"/>
      <c r="K32" s="411">
        <f t="shared" si="1"/>
        <v>0</v>
      </c>
    </row>
    <row r="33" spans="2:11" ht="18">
      <c r="B33" s="23">
        <f>'P&amp;L_June'!B33</f>
        <v>4015</v>
      </c>
      <c r="C33" s="409" t="str">
        <f>'GL-Jan'!B176</f>
        <v>Cleaning Supplies</v>
      </c>
      <c r="D33" s="30"/>
      <c r="E33" s="37">
        <f>'GL-Sept'!D182-'GL-Sept'!E182</f>
        <v>0</v>
      </c>
      <c r="F33" s="37">
        <f>'GL-Sept'!F182-'GL-Sept'!G182</f>
        <v>0</v>
      </c>
      <c r="G33" s="37">
        <f>'GL-Sept'!H182-'GL-Sept'!I182</f>
        <v>0</v>
      </c>
      <c r="H33" s="37">
        <f>'GL-Sept'!J182-'GL-Sept'!K182</f>
        <v>0</v>
      </c>
      <c r="I33" s="37">
        <f>'GL-Sept'!L182-'GL-Sept'!M182</f>
        <v>0</v>
      </c>
      <c r="J33" s="31"/>
      <c r="K33" s="411">
        <f t="shared" si="1"/>
        <v>0</v>
      </c>
    </row>
    <row r="34" spans="2:11" ht="18">
      <c r="B34" s="23">
        <f>'P&amp;L_June'!B34</f>
        <v>4016</v>
      </c>
      <c r="C34" s="409" t="str">
        <f>'GL-Jan'!B185</f>
        <v>Van Payment</v>
      </c>
      <c r="D34" s="30"/>
      <c r="E34" s="37">
        <f>'GL-Sept'!D191-'GL-Sept'!E191</f>
        <v>0</v>
      </c>
      <c r="F34" s="37">
        <f>'GL-Sept'!F191-'GL-Sept'!G191</f>
        <v>0</v>
      </c>
      <c r="G34" s="37">
        <f>'GL-Sept'!H191-'GL-Sept'!I191</f>
        <v>0</v>
      </c>
      <c r="H34" s="37">
        <f>'GL-Sept'!J191-'GL-Sept'!K191</f>
        <v>0</v>
      </c>
      <c r="I34" s="37">
        <f>'GL-Sept'!L191-'GL-Sept'!M191</f>
        <v>0</v>
      </c>
      <c r="J34" s="31"/>
      <c r="K34" s="411">
        <f t="shared" si="1"/>
        <v>0</v>
      </c>
    </row>
    <row r="35" spans="2:11" ht="18">
      <c r="B35" s="23">
        <f>'P&amp;L_June'!B35</f>
        <v>4017</v>
      </c>
      <c r="C35" s="409" t="str">
        <f>'GL-Jan'!B194</f>
        <v>Van Maintenance</v>
      </c>
      <c r="D35" s="30"/>
      <c r="E35" s="37">
        <f>'GL-Sept'!D200-'GL-Sept'!E200</f>
        <v>0</v>
      </c>
      <c r="F35" s="37">
        <f>'GL-Sept'!F200-'GL-Sept'!G200</f>
        <v>0</v>
      </c>
      <c r="G35" s="37">
        <f>'GL-Sept'!H200-'GL-Sept'!I200</f>
        <v>0</v>
      </c>
      <c r="H35" s="37">
        <f>'GL-Sept'!J200-'GL-Sept'!K200</f>
        <v>0</v>
      </c>
      <c r="I35" s="37">
        <f>'GL-Sept'!L200-'GL-Sept'!M200</f>
        <v>0</v>
      </c>
      <c r="J35" s="31"/>
      <c r="K35" s="411">
        <f t="shared" si="1"/>
        <v>0</v>
      </c>
    </row>
    <row r="36" spans="2:11" ht="18">
      <c r="B36" s="23">
        <f>'P&amp;L_June'!B36</f>
        <v>4018</v>
      </c>
      <c r="C36" s="409" t="str">
        <f>'GL-Jan'!B203</f>
        <v>Guest Speakers</v>
      </c>
      <c r="D36" s="30"/>
      <c r="E36" s="37">
        <f>'GL-Sept'!D209-'GL-Sept'!E209</f>
        <v>0</v>
      </c>
      <c r="F36" s="37">
        <f>'GL-Sept'!F209-'GL-Sept'!G209</f>
        <v>0</v>
      </c>
      <c r="G36" s="37">
        <f>'GL-Sept'!H209-'GL-Sept'!I209</f>
        <v>0</v>
      </c>
      <c r="H36" s="37">
        <f>'GL-Sept'!J209-'GL-Sept'!K209</f>
        <v>0</v>
      </c>
      <c r="I36" s="37">
        <f>'GL-Sept'!L209-'GL-Sept'!M209</f>
        <v>0</v>
      </c>
      <c r="J36" s="31"/>
      <c r="K36" s="411">
        <f t="shared" si="1"/>
        <v>0</v>
      </c>
    </row>
    <row r="37" spans="2:11" ht="18">
      <c r="B37" s="23">
        <f>'P&amp;L_June'!B37</f>
        <v>4019</v>
      </c>
      <c r="C37" s="409" t="str">
        <f>'GL-Jan'!B212</f>
        <v>Equipment</v>
      </c>
      <c r="D37" s="30"/>
      <c r="E37" s="37">
        <f>'GL-Sept'!D218-'GL-Sept'!E218</f>
        <v>0</v>
      </c>
      <c r="F37" s="37">
        <f>'GL-Sept'!F218-'GL-Sept'!G218</f>
        <v>0</v>
      </c>
      <c r="G37" s="37">
        <f>'GL-Sept'!H218-'GL-Sept'!I218</f>
        <v>0</v>
      </c>
      <c r="H37" s="37">
        <f>'GL-Sept'!J218-'GL-Sept'!K218</f>
        <v>0</v>
      </c>
      <c r="I37" s="37">
        <f>'GL-Sept'!L218-'GL-Sept'!M218</f>
        <v>0</v>
      </c>
      <c r="J37" s="31"/>
      <c r="K37" s="411">
        <f t="shared" si="1"/>
        <v>0</v>
      </c>
    </row>
    <row r="38" spans="2:11" ht="18.75" thickBot="1">
      <c r="B38" s="23">
        <f>'P&amp;L_June'!B38</f>
        <v>4020</v>
      </c>
      <c r="C38" s="409" t="str">
        <f>'GL-Jan'!B221</f>
        <v>Misc</v>
      </c>
      <c r="D38" s="30"/>
      <c r="E38" s="47">
        <f>'GL-Sept'!D227-'GL-Sept'!E227</f>
        <v>0</v>
      </c>
      <c r="F38" s="47">
        <f>'GL-Sept'!F227-'GL-Sept'!G227</f>
        <v>0</v>
      </c>
      <c r="G38" s="47">
        <f>'GL-Sept'!H227-'GL-Sept'!I227</f>
        <v>0</v>
      </c>
      <c r="H38" s="47">
        <f>'GL-Sept'!J227-'GL-Sept'!K227</f>
        <v>0</v>
      </c>
      <c r="I38" s="47">
        <f>'GL-Sept'!L227-'GL-Sept'!M227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B2:P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9.28515625" customWidth="1"/>
    <col min="6" max="6" width="17" customWidth="1"/>
    <col min="7" max="7" width="16.28515625" customWidth="1"/>
    <col min="8" max="8" width="16.5703125" customWidth="1"/>
    <col min="9" max="9" width="15.85546875" customWidth="1"/>
    <col min="10" max="10" width="3.7109375" customWidth="1"/>
    <col min="11" max="11" width="18.28515625" bestFit="1" customWidth="1"/>
    <col min="12" max="12" width="3.7109375" customWidth="1"/>
  </cols>
  <sheetData>
    <row r="2" spans="2:16" ht="22.5">
      <c r="B2" s="467" t="str">
        <f>'P&amp;L_2Q 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6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6" ht="18">
      <c r="B4" s="469" t="s">
        <v>82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9"/>
      <c r="N4" s="9"/>
      <c r="O4" s="9"/>
      <c r="P4" s="9"/>
    </row>
    <row r="5" spans="2:16" ht="15.75">
      <c r="B5" s="470" t="s">
        <v>83</v>
      </c>
      <c r="C5" s="470"/>
      <c r="D5" s="470"/>
      <c r="E5" s="470"/>
      <c r="F5" s="470"/>
      <c r="G5" s="470"/>
      <c r="H5" s="470"/>
      <c r="I5" s="470"/>
      <c r="J5" s="470"/>
      <c r="K5" s="470"/>
      <c r="L5" s="71"/>
      <c r="M5" s="71"/>
      <c r="N5" s="71"/>
      <c r="O5" s="71"/>
      <c r="P5" s="71"/>
    </row>
    <row r="6" spans="2:16" ht="18">
      <c r="C6" s="23"/>
      <c r="D6" s="23"/>
      <c r="E6" s="24"/>
      <c r="F6" s="25"/>
      <c r="G6" s="210"/>
      <c r="H6" s="53"/>
      <c r="I6" s="211"/>
      <c r="J6" s="26"/>
      <c r="K6" s="27"/>
    </row>
    <row r="7" spans="2:16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6" ht="18">
      <c r="C8" s="23"/>
      <c r="D8" s="23"/>
      <c r="E8" s="304"/>
      <c r="F8" s="303"/>
      <c r="G8" s="305"/>
      <c r="H8" s="306"/>
      <c r="I8" s="307"/>
      <c r="J8" s="26"/>
      <c r="K8" s="27"/>
    </row>
    <row r="9" spans="2:16" ht="18">
      <c r="B9" s="28" t="s">
        <v>84</v>
      </c>
      <c r="C9" s="23"/>
      <c r="D9" s="23"/>
      <c r="E9" s="304">
        <f>'P&amp;L_2Q '!E43</f>
        <v>0</v>
      </c>
      <c r="F9" s="303">
        <f>'P&amp;L_2Q '!F43</f>
        <v>0</v>
      </c>
      <c r="G9" s="305">
        <f>'P&amp;L_2Q '!G43</f>
        <v>0</v>
      </c>
      <c r="H9" s="306">
        <f>'P&amp;L_2Q '!H43</f>
        <v>0</v>
      </c>
      <c r="I9" s="307">
        <f>'P&amp;L_2Q '!I43</f>
        <v>0</v>
      </c>
      <c r="J9" s="26"/>
      <c r="K9" s="312">
        <f>SUM(E9:J9)</f>
        <v>0</v>
      </c>
    </row>
    <row r="10" spans="2:16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6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6" ht="18">
      <c r="B12" s="23">
        <f>'Budget to Actual'!B10</f>
        <v>3001</v>
      </c>
      <c r="C12" s="409" t="str">
        <f>'GL-Jan'!B9</f>
        <v>Offerings</v>
      </c>
      <c r="D12" s="30"/>
      <c r="E12" s="37">
        <f>'P&amp;L_July'!E12+'P&amp;L_Aug'!E12+'P&amp;L_Sept'!E12</f>
        <v>0</v>
      </c>
      <c r="F12" s="37">
        <f>'P&amp;L_July'!F12+'P&amp;L_Aug'!F12+'P&amp;L_Sept'!F12</f>
        <v>0</v>
      </c>
      <c r="G12" s="37">
        <f>'P&amp;L_July'!G12+'P&amp;L_Aug'!G12+'P&amp;L_Sept'!G12</f>
        <v>0</v>
      </c>
      <c r="H12" s="37">
        <f>'P&amp;L_July'!H12+'P&amp;L_Aug'!H12+'P&amp;L_Sept'!H12</f>
        <v>0</v>
      </c>
      <c r="I12" s="37">
        <f>'P&amp;L_July'!I12+'P&amp;L_Aug'!I12+'P&amp;L_Sept'!I12</f>
        <v>0</v>
      </c>
      <c r="J12" s="31"/>
      <c r="K12" s="411">
        <f>SUM(E12:I12)</f>
        <v>0</v>
      </c>
    </row>
    <row r="13" spans="2:16" ht="18">
      <c r="B13" s="23">
        <f>'Budget to Actual'!B11</f>
        <v>3002</v>
      </c>
      <c r="C13" s="409" t="str">
        <f>'Budget to Actual'!C11</f>
        <v>ABC Support</v>
      </c>
      <c r="D13" s="30"/>
      <c r="E13" s="37">
        <f>'P&amp;L_July'!E13+'P&amp;L_Aug'!E13+'P&amp;L_Sept'!E13</f>
        <v>0</v>
      </c>
      <c r="F13" s="37">
        <f>'P&amp;L_July'!F13+'P&amp;L_Aug'!F13+'P&amp;L_Sept'!F13</f>
        <v>0</v>
      </c>
      <c r="G13" s="37">
        <f>'P&amp;L_July'!G13+'P&amp;L_Aug'!G13+'P&amp;L_Sept'!G13</f>
        <v>0</v>
      </c>
      <c r="H13" s="37">
        <f>'P&amp;L_July'!H13+'P&amp;L_Aug'!H13+'P&amp;L_Sept'!H13</f>
        <v>0</v>
      </c>
      <c r="I13" s="37">
        <f>'P&amp;L_July'!I13+'P&amp;L_Aug'!I13+'P&amp;L_Sept'!I13</f>
        <v>0</v>
      </c>
      <c r="J13" s="31"/>
      <c r="K13" s="411">
        <f>SUM(E13:I13)</f>
        <v>0</v>
      </c>
    </row>
    <row r="14" spans="2:16" ht="18">
      <c r="B14" s="23">
        <f>'Budget to Actual'!B12</f>
        <v>3003</v>
      </c>
      <c r="C14" s="409" t="str">
        <f>'Budget to Actual'!C12</f>
        <v>Fundraisers</v>
      </c>
      <c r="D14" s="30"/>
      <c r="E14" s="37">
        <f>'P&amp;L_July'!E14+'P&amp;L_Aug'!E14+'P&amp;L_Sept'!E14</f>
        <v>0</v>
      </c>
      <c r="F14" s="37">
        <f>'P&amp;L_July'!F14+'P&amp;L_Aug'!F14+'P&amp;L_Sept'!F14</f>
        <v>0</v>
      </c>
      <c r="G14" s="37">
        <f>'P&amp;L_July'!G14+'P&amp;L_Aug'!G14+'P&amp;L_Sept'!G14</f>
        <v>0</v>
      </c>
      <c r="H14" s="37">
        <f>'P&amp;L_July'!H14+'P&amp;L_Aug'!H14+'P&amp;L_Sept'!H14</f>
        <v>0</v>
      </c>
      <c r="I14" s="37">
        <f>'P&amp;L_July'!I14+'P&amp;L_Aug'!I14+'P&amp;L_Sept'!I14</f>
        <v>0</v>
      </c>
      <c r="J14" s="31"/>
      <c r="K14" s="411">
        <f>SUM(E14:I14)</f>
        <v>0</v>
      </c>
    </row>
    <row r="15" spans="2:16" ht="18.75" thickBot="1">
      <c r="B15" s="23">
        <f>'Budget to Actual'!B13</f>
        <v>3004</v>
      </c>
      <c r="C15" s="409" t="str">
        <f>'GL-Jan'!B40</f>
        <v>Other</v>
      </c>
      <c r="D15" s="30"/>
      <c r="E15" s="47">
        <f>'P&amp;L_July'!E15+'P&amp;L_Aug'!E15+'P&amp;L_Sept'!E15</f>
        <v>0</v>
      </c>
      <c r="F15" s="47">
        <f>'P&amp;L_July'!F15+'P&amp;L_Aug'!F15+'P&amp;L_Sept'!F15</f>
        <v>0</v>
      </c>
      <c r="G15" s="47">
        <f>'P&amp;L_July'!G15+'P&amp;L_Aug'!G15+'P&amp;L_Sept'!G15</f>
        <v>0</v>
      </c>
      <c r="H15" s="47">
        <f>'P&amp;L_July'!H15+'P&amp;L_Aug'!H15+'P&amp;L_Sept'!H15</f>
        <v>0</v>
      </c>
      <c r="I15" s="47">
        <f>'P&amp;L_July'!I15+'P&amp;L_Aug'!I15+'P&amp;L_Sept'!I15</f>
        <v>0</v>
      </c>
      <c r="J15" s="48"/>
      <c r="K15" s="412">
        <f>SUM(E15:I15)</f>
        <v>0</v>
      </c>
    </row>
    <row r="16" spans="2:16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41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414"/>
    </row>
    <row r="19" spans="2:11" ht="18">
      <c r="B19" s="23">
        <f>'P&amp;L_1Q'!B19</f>
        <v>4001</v>
      </c>
      <c r="C19" s="410" t="str">
        <f>'Budget to Actual'!C17</f>
        <v>Salaries</v>
      </c>
      <c r="D19" s="28"/>
      <c r="E19" s="37">
        <f>'P&amp;L_July'!E19+'P&amp;L_Aug'!E19+'P&amp;L_Sept'!E19</f>
        <v>0</v>
      </c>
      <c r="F19" s="37">
        <f>'P&amp;L_July'!F19+'P&amp;L_Aug'!F19+'P&amp;L_Sept'!F19</f>
        <v>0</v>
      </c>
      <c r="G19" s="37">
        <f>'P&amp;L_July'!G19+'P&amp;L_Aug'!G19+'P&amp;L_Sept'!G19</f>
        <v>0</v>
      </c>
      <c r="H19" s="37">
        <f>'P&amp;L_July'!H19+'P&amp;L_Aug'!H19+'P&amp;L_Sept'!H19</f>
        <v>0</v>
      </c>
      <c r="I19" s="37">
        <f>'P&amp;L_July'!I19+'P&amp;L_Aug'!I19+'P&amp;L_Sept'!I19</f>
        <v>0</v>
      </c>
      <c r="J19" s="31"/>
      <c r="K19" s="411">
        <f>SUM(E19:J19)</f>
        <v>0</v>
      </c>
    </row>
    <row r="20" spans="2:11" ht="18">
      <c r="B20" s="23">
        <f>'P&amp;L_1Q'!B20</f>
        <v>4002</v>
      </c>
      <c r="C20" s="410" t="str">
        <f>'Budget to Actual'!C18</f>
        <v>Office Supplies</v>
      </c>
      <c r="D20" s="28"/>
      <c r="E20" s="37">
        <f>'P&amp;L_July'!E20+'P&amp;L_Aug'!E20+'P&amp;L_Sept'!E20</f>
        <v>0</v>
      </c>
      <c r="F20" s="37">
        <f>'P&amp;L_July'!F20+'P&amp;L_Aug'!F20+'P&amp;L_Sept'!F20</f>
        <v>0</v>
      </c>
      <c r="G20" s="37">
        <f>'P&amp;L_July'!G20+'P&amp;L_Aug'!G20+'P&amp;L_Sept'!G20</f>
        <v>0</v>
      </c>
      <c r="H20" s="37">
        <f>'P&amp;L_July'!H20+'P&amp;L_Aug'!H20+'P&amp;L_Sept'!H20</f>
        <v>0</v>
      </c>
      <c r="I20" s="37">
        <f>'P&amp;L_July'!I20+'P&amp;L_Aug'!I20+'P&amp;L_Sept'!I20</f>
        <v>0</v>
      </c>
      <c r="J20" s="31"/>
      <c r="K20" s="411">
        <f t="shared" ref="K20:K28" si="0">SUM(E20:J20)</f>
        <v>0</v>
      </c>
    </row>
    <row r="21" spans="2:11" ht="18">
      <c r="B21" s="23">
        <f>'P&amp;L_1Q'!B21</f>
        <v>4003</v>
      </c>
      <c r="C21" s="410" t="str">
        <f>'Budget to Actual'!C19</f>
        <v>Utilities</v>
      </c>
      <c r="D21" s="28"/>
      <c r="E21" s="37">
        <f>'P&amp;L_July'!E21+'P&amp;L_Aug'!E21+'P&amp;L_Sept'!E21</f>
        <v>0</v>
      </c>
      <c r="F21" s="37">
        <f>'P&amp;L_July'!F21+'P&amp;L_Aug'!F21+'P&amp;L_Sept'!F21</f>
        <v>0</v>
      </c>
      <c r="G21" s="37">
        <f>'P&amp;L_July'!G21+'P&amp;L_Aug'!G21+'P&amp;L_Sept'!G21</f>
        <v>0</v>
      </c>
      <c r="H21" s="37">
        <f>'P&amp;L_July'!H21+'P&amp;L_Aug'!H21+'P&amp;L_Sept'!H21</f>
        <v>0</v>
      </c>
      <c r="I21" s="37">
        <f>'P&amp;L_July'!I21+'P&amp;L_Aug'!I21+'P&amp;L_Sept'!I21</f>
        <v>0</v>
      </c>
      <c r="J21" s="31"/>
      <c r="K21" s="411">
        <f t="shared" si="0"/>
        <v>0</v>
      </c>
    </row>
    <row r="22" spans="2:11" ht="18">
      <c r="B22" s="23">
        <f>'P&amp;L_1Q'!B22</f>
        <v>4004</v>
      </c>
      <c r="C22" s="410" t="str">
        <f>'Budget to Actual'!C20</f>
        <v>Lease</v>
      </c>
      <c r="D22" s="28"/>
      <c r="E22" s="37">
        <f>'P&amp;L_July'!E22+'P&amp;L_Aug'!E22+'P&amp;L_Sept'!E22</f>
        <v>0</v>
      </c>
      <c r="F22" s="37">
        <f>'P&amp;L_July'!F22+'P&amp;L_Aug'!F22+'P&amp;L_Sept'!F22</f>
        <v>0</v>
      </c>
      <c r="G22" s="37">
        <f>'P&amp;L_July'!G22+'P&amp;L_Aug'!G22+'P&amp;L_Sept'!G22</f>
        <v>0</v>
      </c>
      <c r="H22" s="37">
        <f>'P&amp;L_July'!H22+'P&amp;L_Aug'!H22+'P&amp;L_Sept'!H22</f>
        <v>0</v>
      </c>
      <c r="I22" s="37">
        <f>'P&amp;L_July'!I22+'P&amp;L_Aug'!I22+'P&amp;L_Sept'!I22</f>
        <v>0</v>
      </c>
      <c r="J22" s="31"/>
      <c r="K22" s="411">
        <f t="shared" si="0"/>
        <v>0</v>
      </c>
    </row>
    <row r="23" spans="2:11" ht="18">
      <c r="B23" s="23">
        <f>'P&amp;L_1Q'!B23</f>
        <v>4005</v>
      </c>
      <c r="C23" s="410" t="str">
        <f>'Budget to Actual'!C21</f>
        <v>Maint/Repairs</v>
      </c>
      <c r="D23" s="28"/>
      <c r="E23" s="37">
        <f>'P&amp;L_July'!E23+'P&amp;L_Aug'!E23+'P&amp;L_Sept'!E23</f>
        <v>0</v>
      </c>
      <c r="F23" s="37">
        <f>'P&amp;L_July'!F23+'P&amp;L_Aug'!F23+'P&amp;L_Sept'!F23</f>
        <v>0</v>
      </c>
      <c r="G23" s="37">
        <f>'P&amp;L_July'!G23+'P&amp;L_Aug'!G23+'P&amp;L_Sept'!G23</f>
        <v>0</v>
      </c>
      <c r="H23" s="37">
        <f>'P&amp;L_July'!H23+'P&amp;L_Aug'!H23+'P&amp;L_Sept'!H23</f>
        <v>0</v>
      </c>
      <c r="I23" s="37">
        <f>'P&amp;L_July'!I23+'P&amp;L_Aug'!I23+'P&amp;L_Sept'!I23</f>
        <v>0</v>
      </c>
      <c r="J23" s="31"/>
      <c r="K23" s="411">
        <f t="shared" si="0"/>
        <v>0</v>
      </c>
    </row>
    <row r="24" spans="2:11" ht="18">
      <c r="B24" s="23">
        <f>'P&amp;L_1Q'!B24</f>
        <v>4006</v>
      </c>
      <c r="C24" s="410" t="str">
        <f>'Budget to Actual'!C22</f>
        <v>Missions</v>
      </c>
      <c r="D24" s="28"/>
      <c r="E24" s="37">
        <f>'P&amp;L_July'!E24+'P&amp;L_Aug'!E24+'P&amp;L_Sept'!E24</f>
        <v>0</v>
      </c>
      <c r="F24" s="37">
        <f>'P&amp;L_July'!F24+'P&amp;L_Aug'!F24+'P&amp;L_Sept'!F24</f>
        <v>0</v>
      </c>
      <c r="G24" s="37">
        <f>'P&amp;L_July'!G24+'P&amp;L_Aug'!G24+'P&amp;L_Sept'!G24</f>
        <v>0</v>
      </c>
      <c r="H24" s="37">
        <f>'P&amp;L_July'!H24+'P&amp;L_Aug'!H24+'P&amp;L_Sept'!H24</f>
        <v>0</v>
      </c>
      <c r="I24" s="37">
        <f>'P&amp;L_July'!I24+'P&amp;L_Aug'!I24+'P&amp;L_Sept'!I24</f>
        <v>0</v>
      </c>
      <c r="J24" s="31"/>
      <c r="K24" s="411">
        <f t="shared" si="0"/>
        <v>0</v>
      </c>
    </row>
    <row r="25" spans="2:11" ht="18">
      <c r="B25" s="23">
        <f>'P&amp;L_1Q'!B25</f>
        <v>4007</v>
      </c>
      <c r="C25" s="410" t="str">
        <f>'Budget to Actual'!C23</f>
        <v>Benevolence</v>
      </c>
      <c r="D25" s="28"/>
      <c r="E25" s="37">
        <f>'P&amp;L_July'!E25+'P&amp;L_Aug'!E25+'P&amp;L_Sept'!E25</f>
        <v>0</v>
      </c>
      <c r="F25" s="37">
        <f>'P&amp;L_July'!F25+'P&amp;L_Aug'!F25+'P&amp;L_Sept'!F25</f>
        <v>0</v>
      </c>
      <c r="G25" s="37">
        <f>'P&amp;L_July'!G25+'P&amp;L_Aug'!G25+'P&amp;L_Sept'!G25</f>
        <v>0</v>
      </c>
      <c r="H25" s="37">
        <f>'P&amp;L_July'!H25+'P&amp;L_Aug'!H25+'P&amp;L_Sept'!H25</f>
        <v>0</v>
      </c>
      <c r="I25" s="37">
        <f>'P&amp;L_July'!I25+'P&amp;L_Aug'!I25+'P&amp;L_Sept'!I25</f>
        <v>0</v>
      </c>
      <c r="J25" s="31"/>
      <c r="K25" s="411">
        <f t="shared" si="0"/>
        <v>0</v>
      </c>
    </row>
    <row r="26" spans="2:11" ht="18">
      <c r="B26" s="23">
        <f>'P&amp;L_1Q'!B26</f>
        <v>4008</v>
      </c>
      <c r="C26" s="410" t="str">
        <f>'Budget to Actual'!C24</f>
        <v xml:space="preserve">Sunday School </v>
      </c>
      <c r="D26" s="28"/>
      <c r="E26" s="37">
        <f>'P&amp;L_July'!E26+'P&amp;L_Aug'!E26+'P&amp;L_Sept'!E26</f>
        <v>0</v>
      </c>
      <c r="F26" s="37">
        <f>'P&amp;L_July'!F26+'P&amp;L_Aug'!F26+'P&amp;L_Sept'!F26</f>
        <v>0</v>
      </c>
      <c r="G26" s="37">
        <f>'P&amp;L_July'!G26+'P&amp;L_Aug'!G26+'P&amp;L_Sept'!G26</f>
        <v>0</v>
      </c>
      <c r="H26" s="37">
        <f>'P&amp;L_July'!H26+'P&amp;L_Aug'!H26+'P&amp;L_Sept'!H26</f>
        <v>0</v>
      </c>
      <c r="I26" s="37">
        <f>'P&amp;L_July'!I26+'P&amp;L_Aug'!I26+'P&amp;L_Sept'!I26</f>
        <v>0</v>
      </c>
      <c r="J26" s="31"/>
      <c r="K26" s="411">
        <f t="shared" si="0"/>
        <v>0</v>
      </c>
    </row>
    <row r="27" spans="2:11" ht="18">
      <c r="B27" s="23">
        <f>'P&amp;L_1Q'!B27</f>
        <v>4009</v>
      </c>
      <c r="C27" s="410" t="str">
        <f>'Budget to Actual'!C25</f>
        <v xml:space="preserve">Youth </v>
      </c>
      <c r="D27" s="28"/>
      <c r="E27" s="37">
        <f>'P&amp;L_July'!E27+'P&amp;L_Aug'!E27+'P&amp;L_Sept'!E27</f>
        <v>0</v>
      </c>
      <c r="F27" s="37">
        <f>'P&amp;L_July'!F27+'P&amp;L_Aug'!F27+'P&amp;L_Sept'!F27</f>
        <v>0</v>
      </c>
      <c r="G27" s="37">
        <f>'P&amp;L_July'!G27+'P&amp;L_Aug'!G27+'P&amp;L_Sept'!G27</f>
        <v>0</v>
      </c>
      <c r="H27" s="37">
        <f>'P&amp;L_July'!H27+'P&amp;L_Aug'!H27+'P&amp;L_Sept'!H27</f>
        <v>0</v>
      </c>
      <c r="I27" s="37">
        <f>'P&amp;L_July'!I27+'P&amp;L_Aug'!I27+'P&amp;L_Sept'!I27</f>
        <v>0</v>
      </c>
      <c r="J27" s="31"/>
      <c r="K27" s="411">
        <f t="shared" si="0"/>
        <v>0</v>
      </c>
    </row>
    <row r="28" spans="2:11" ht="18">
      <c r="B28" s="23">
        <f>'P&amp;L_1Q'!B28</f>
        <v>4010</v>
      </c>
      <c r="C28" s="410" t="str">
        <f>'Budget to Actual'!C26</f>
        <v xml:space="preserve">Men </v>
      </c>
      <c r="D28" s="28"/>
      <c r="E28" s="37">
        <f>'P&amp;L_July'!E28+'P&amp;L_Aug'!E28+'P&amp;L_Sept'!E28</f>
        <v>0</v>
      </c>
      <c r="F28" s="37">
        <f>'P&amp;L_July'!F28+'P&amp;L_Aug'!F28+'P&amp;L_Sept'!F28</f>
        <v>0</v>
      </c>
      <c r="G28" s="37">
        <f>'P&amp;L_July'!G28+'P&amp;L_Aug'!G28+'P&amp;L_Sept'!G28</f>
        <v>0</v>
      </c>
      <c r="H28" s="37">
        <f>'P&amp;L_July'!H28+'P&amp;L_Aug'!H28+'P&amp;L_Sept'!H28</f>
        <v>0</v>
      </c>
      <c r="I28" s="37">
        <f>'P&amp;L_July'!I28+'P&amp;L_Aug'!I28+'P&amp;L_Sept'!I28</f>
        <v>0</v>
      </c>
      <c r="J28" s="31"/>
      <c r="K28" s="411">
        <f t="shared" si="0"/>
        <v>0</v>
      </c>
    </row>
    <row r="29" spans="2:11" ht="18">
      <c r="B29" s="23">
        <f>'P&amp;L_1Q'!B29</f>
        <v>4011</v>
      </c>
      <c r="C29" s="409" t="str">
        <f>'GL-Jan'!B140</f>
        <v>Women</v>
      </c>
      <c r="D29" s="30"/>
      <c r="E29" s="37">
        <f>'P&amp;L_July'!E29+'P&amp;L_Aug'!E29+'P&amp;L_Sept'!E29</f>
        <v>0</v>
      </c>
      <c r="F29" s="37">
        <f>'P&amp;L_July'!F29+'P&amp;L_Aug'!F29+'P&amp;L_Sept'!F29</f>
        <v>0</v>
      </c>
      <c r="G29" s="37">
        <f>'P&amp;L_July'!G29+'P&amp;L_Aug'!G29+'P&amp;L_Sept'!G29</f>
        <v>0</v>
      </c>
      <c r="H29" s="37">
        <f>'P&amp;L_July'!H29+'P&amp;L_Aug'!H29+'P&amp;L_Sept'!H29</f>
        <v>0</v>
      </c>
      <c r="I29" s="37">
        <f>'P&amp;L_July'!I29+'P&amp;L_Aug'!I29+'P&amp;L_Sept'!I29</f>
        <v>0</v>
      </c>
      <c r="J29" s="31"/>
      <c r="K29" s="411">
        <f t="shared" ref="K29:K38" si="1">SUM(E29:I29)</f>
        <v>0</v>
      </c>
    </row>
    <row r="30" spans="2:11" ht="18">
      <c r="B30" s="23">
        <f>'P&amp;L_1Q'!B30</f>
        <v>4012</v>
      </c>
      <c r="C30" s="409" t="str">
        <f>'GL-Jan'!B149</f>
        <v>VBS</v>
      </c>
      <c r="D30" s="30"/>
      <c r="E30" s="37">
        <f>'P&amp;L_July'!E30+'P&amp;L_Aug'!E30+'P&amp;L_Sept'!E30</f>
        <v>0</v>
      </c>
      <c r="F30" s="37">
        <f>'P&amp;L_July'!F30+'P&amp;L_Aug'!F30+'P&amp;L_Sept'!F30</f>
        <v>0</v>
      </c>
      <c r="G30" s="37">
        <f>'P&amp;L_July'!G30+'P&amp;L_Aug'!G30+'P&amp;L_Sept'!G30</f>
        <v>0</v>
      </c>
      <c r="H30" s="37">
        <f>'P&amp;L_July'!H30+'P&amp;L_Aug'!H30+'P&amp;L_Sept'!H30</f>
        <v>0</v>
      </c>
      <c r="I30" s="37">
        <f>'P&amp;L_July'!I30+'P&amp;L_Aug'!I30+'P&amp;L_Sept'!I30</f>
        <v>0</v>
      </c>
      <c r="J30" s="31"/>
      <c r="K30" s="411">
        <f t="shared" si="1"/>
        <v>0</v>
      </c>
    </row>
    <row r="31" spans="2:11" ht="18">
      <c r="B31" s="23">
        <f>'P&amp;L_1Q'!B31</f>
        <v>4013</v>
      </c>
      <c r="C31" s="409" t="str">
        <f>'GL-Jan'!B158</f>
        <v>Postage</v>
      </c>
      <c r="D31" s="30"/>
      <c r="E31" s="37">
        <f>'P&amp;L_July'!E31+'P&amp;L_Aug'!E31+'P&amp;L_Sept'!E31</f>
        <v>0</v>
      </c>
      <c r="F31" s="37">
        <f>'P&amp;L_July'!F31+'P&amp;L_Aug'!F31+'P&amp;L_Sept'!F31</f>
        <v>0</v>
      </c>
      <c r="G31" s="37">
        <f>'P&amp;L_July'!G31+'P&amp;L_Aug'!G31+'P&amp;L_Sept'!G31</f>
        <v>0</v>
      </c>
      <c r="H31" s="37">
        <f>'P&amp;L_July'!H31+'P&amp;L_Aug'!H31+'P&amp;L_Sept'!H31</f>
        <v>0</v>
      </c>
      <c r="I31" s="37">
        <f>'P&amp;L_July'!I31+'P&amp;L_Aug'!I31+'P&amp;L_Sept'!I31</f>
        <v>0</v>
      </c>
      <c r="J31" s="31"/>
      <c r="K31" s="411">
        <f t="shared" si="1"/>
        <v>0</v>
      </c>
    </row>
    <row r="32" spans="2:11" ht="18">
      <c r="B32" s="23">
        <f>'P&amp;L_1Q'!B32</f>
        <v>4014</v>
      </c>
      <c r="C32" s="409" t="str">
        <f>'GL-Jan'!B167</f>
        <v>Insurance</v>
      </c>
      <c r="D32" s="30"/>
      <c r="E32" s="37">
        <f>'P&amp;L_July'!E32+'P&amp;L_Aug'!E32+'P&amp;L_Sept'!E32</f>
        <v>0</v>
      </c>
      <c r="F32" s="37">
        <f>'P&amp;L_July'!F32+'P&amp;L_Aug'!F32+'P&amp;L_Sept'!F32</f>
        <v>0</v>
      </c>
      <c r="G32" s="37">
        <f>'P&amp;L_July'!G32+'P&amp;L_Aug'!G32+'P&amp;L_Sept'!G32</f>
        <v>0</v>
      </c>
      <c r="H32" s="37">
        <f>'P&amp;L_July'!H32+'P&amp;L_Aug'!H32+'P&amp;L_Sept'!H32</f>
        <v>0</v>
      </c>
      <c r="I32" s="37">
        <f>'P&amp;L_July'!I32+'P&amp;L_Aug'!I32+'P&amp;L_Sept'!I32</f>
        <v>0</v>
      </c>
      <c r="J32" s="31"/>
      <c r="K32" s="411">
        <f t="shared" si="1"/>
        <v>0</v>
      </c>
    </row>
    <row r="33" spans="2:11" ht="18">
      <c r="B33" s="23">
        <f>'P&amp;L_1Q'!B33</f>
        <v>4015</v>
      </c>
      <c r="C33" s="409" t="str">
        <f>'GL-Jan'!B176</f>
        <v>Cleaning Supplies</v>
      </c>
      <c r="D33" s="30"/>
      <c r="E33" s="37">
        <f>'P&amp;L_July'!E33+'P&amp;L_Aug'!E33+'P&amp;L_Sept'!E33</f>
        <v>0</v>
      </c>
      <c r="F33" s="37">
        <f>'P&amp;L_July'!F33+'P&amp;L_Aug'!F33+'P&amp;L_Sept'!F33</f>
        <v>0</v>
      </c>
      <c r="G33" s="37">
        <f>'P&amp;L_July'!G33+'P&amp;L_Aug'!G33+'P&amp;L_Sept'!G33</f>
        <v>0</v>
      </c>
      <c r="H33" s="37">
        <f>'P&amp;L_July'!H33+'P&amp;L_Aug'!H33+'P&amp;L_Sept'!H33</f>
        <v>0</v>
      </c>
      <c r="I33" s="37">
        <f>'P&amp;L_July'!I33+'P&amp;L_Aug'!I33+'P&amp;L_Sept'!I33</f>
        <v>0</v>
      </c>
      <c r="J33" s="31"/>
      <c r="K33" s="411">
        <f t="shared" si="1"/>
        <v>0</v>
      </c>
    </row>
    <row r="34" spans="2:11" ht="18">
      <c r="B34" s="23">
        <f>'P&amp;L_1Q'!B34</f>
        <v>4016</v>
      </c>
      <c r="C34" s="409" t="str">
        <f>'GL-Jan'!B185</f>
        <v>Van Payment</v>
      </c>
      <c r="D34" s="30"/>
      <c r="E34" s="37">
        <f>'P&amp;L_July'!E34+'P&amp;L_Aug'!E34+'P&amp;L_Sept'!E34</f>
        <v>0</v>
      </c>
      <c r="F34" s="37">
        <f>'P&amp;L_July'!F34+'P&amp;L_Aug'!F34+'P&amp;L_Sept'!F34</f>
        <v>0</v>
      </c>
      <c r="G34" s="37">
        <f>'P&amp;L_July'!G34+'P&amp;L_Aug'!G34+'P&amp;L_Sept'!G34</f>
        <v>0</v>
      </c>
      <c r="H34" s="37">
        <f>'P&amp;L_July'!H34+'P&amp;L_Aug'!H34+'P&amp;L_Sept'!H34</f>
        <v>0</v>
      </c>
      <c r="I34" s="37">
        <f>'P&amp;L_July'!I34+'P&amp;L_Aug'!I34+'P&amp;L_Sept'!I34</f>
        <v>0</v>
      </c>
      <c r="J34" s="31"/>
      <c r="K34" s="411">
        <f t="shared" si="1"/>
        <v>0</v>
      </c>
    </row>
    <row r="35" spans="2:11" ht="18">
      <c r="B35" s="23">
        <f>'P&amp;L_1Q'!B35</f>
        <v>4017</v>
      </c>
      <c r="C35" s="409" t="str">
        <f>'GL-Jan'!B194</f>
        <v>Van Maintenance</v>
      </c>
      <c r="D35" s="30"/>
      <c r="E35" s="37">
        <f>'P&amp;L_July'!E35+'P&amp;L_Aug'!E35+'P&amp;L_Sept'!E35</f>
        <v>0</v>
      </c>
      <c r="F35" s="37">
        <f>'P&amp;L_July'!F35+'P&amp;L_Aug'!F35+'P&amp;L_Sept'!F35</f>
        <v>0</v>
      </c>
      <c r="G35" s="37">
        <f>'P&amp;L_July'!G35+'P&amp;L_Aug'!G35+'P&amp;L_Sept'!G35</f>
        <v>0</v>
      </c>
      <c r="H35" s="37">
        <f>'P&amp;L_July'!H35+'P&amp;L_Aug'!H35+'P&amp;L_Sept'!H35</f>
        <v>0</v>
      </c>
      <c r="I35" s="37">
        <f>'P&amp;L_July'!I35+'P&amp;L_Aug'!I35+'P&amp;L_Sept'!I35</f>
        <v>0</v>
      </c>
      <c r="J35" s="31"/>
      <c r="K35" s="411">
        <f t="shared" si="1"/>
        <v>0</v>
      </c>
    </row>
    <row r="36" spans="2:11" ht="18">
      <c r="B36" s="23">
        <f>'P&amp;L_1Q'!B36</f>
        <v>4018</v>
      </c>
      <c r="C36" s="409" t="str">
        <f>'GL-Jan'!B203</f>
        <v>Guest Speakers</v>
      </c>
      <c r="D36" s="30"/>
      <c r="E36" s="37">
        <f>'P&amp;L_July'!E36+'P&amp;L_Aug'!E36+'P&amp;L_Sept'!E36</f>
        <v>0</v>
      </c>
      <c r="F36" s="37">
        <f>'P&amp;L_July'!F36+'P&amp;L_Aug'!F36+'P&amp;L_Sept'!F36</f>
        <v>0</v>
      </c>
      <c r="G36" s="37">
        <f>'P&amp;L_July'!G36+'P&amp;L_Aug'!G36+'P&amp;L_Sept'!G36</f>
        <v>0</v>
      </c>
      <c r="H36" s="37">
        <f>'P&amp;L_July'!H36+'P&amp;L_Aug'!H36+'P&amp;L_Sept'!H36</f>
        <v>0</v>
      </c>
      <c r="I36" s="37">
        <f>'P&amp;L_July'!I36+'P&amp;L_Aug'!I36+'P&amp;L_Sept'!I36</f>
        <v>0</v>
      </c>
      <c r="J36" s="31"/>
      <c r="K36" s="411">
        <f t="shared" si="1"/>
        <v>0</v>
      </c>
    </row>
    <row r="37" spans="2:11" ht="18">
      <c r="B37" s="23">
        <f>'P&amp;L_1Q'!B37</f>
        <v>4019</v>
      </c>
      <c r="C37" s="409" t="str">
        <f>'GL-Jan'!B212</f>
        <v>Equipment</v>
      </c>
      <c r="D37" s="30"/>
      <c r="E37" s="37">
        <f>'P&amp;L_July'!E37+'P&amp;L_Aug'!E37+'P&amp;L_Sept'!E37</f>
        <v>0</v>
      </c>
      <c r="F37" s="37">
        <f>'P&amp;L_July'!F37+'P&amp;L_Aug'!F37+'P&amp;L_Sept'!F37</f>
        <v>0</v>
      </c>
      <c r="G37" s="37">
        <f>'P&amp;L_July'!G37+'P&amp;L_Aug'!G37+'P&amp;L_Sept'!G37</f>
        <v>0</v>
      </c>
      <c r="H37" s="37">
        <f>'P&amp;L_July'!H37+'P&amp;L_Aug'!H37+'P&amp;L_Sept'!H37</f>
        <v>0</v>
      </c>
      <c r="I37" s="37">
        <f>'P&amp;L_July'!I37+'P&amp;L_Aug'!I37+'P&amp;L_Sept'!I37</f>
        <v>0</v>
      </c>
      <c r="J37" s="31"/>
      <c r="K37" s="411">
        <f t="shared" si="1"/>
        <v>0</v>
      </c>
    </row>
    <row r="38" spans="2:11" ht="18.75" thickBot="1">
      <c r="B38" s="23">
        <f>'P&amp;L_1Q'!B38</f>
        <v>4020</v>
      </c>
      <c r="C38" s="409" t="str">
        <f>'GL-Jan'!B221</f>
        <v>Misc</v>
      </c>
      <c r="D38" s="30"/>
      <c r="E38" s="47">
        <f>'P&amp;L_July'!E38+'P&amp;L_Aug'!E38+'P&amp;L_Sept'!E38</f>
        <v>0</v>
      </c>
      <c r="F38" s="47">
        <f>'P&amp;L_July'!F38+'P&amp;L_Aug'!F38+'P&amp;L_Sept'!F38</f>
        <v>0</v>
      </c>
      <c r="G38" s="47">
        <f>'P&amp;L_July'!G38+'P&amp;L_Aug'!G38+'P&amp;L_Sept'!G38</f>
        <v>0</v>
      </c>
      <c r="H38" s="47">
        <f>'P&amp;L_July'!H38+'P&amp;L_Aug'!H38+'P&amp;L_Sept'!H38</f>
        <v>0</v>
      </c>
      <c r="I38" s="47">
        <f>'P&amp;L_July'!I38+'P&amp;L_Aug'!I38+'P&amp;L_Sept'!I38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4">
    <mergeCell ref="B2:L2"/>
    <mergeCell ref="B3:L3"/>
    <mergeCell ref="B4:L4"/>
    <mergeCell ref="B5:K5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2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'GL-Sept'!A1:N1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53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'GL-Sept'!E233</f>
        <v>0</v>
      </c>
      <c r="F10" s="188"/>
      <c r="G10" s="189">
        <f>'GL-Sept'!G233</f>
        <v>0</v>
      </c>
      <c r="H10" s="189"/>
      <c r="I10" s="189">
        <f>'GL-Sept'!I233</f>
        <v>0</v>
      </c>
      <c r="J10" s="189"/>
      <c r="K10" s="189">
        <f>'GL-Sept'!K233</f>
        <v>0</v>
      </c>
      <c r="L10" s="189"/>
      <c r="M10" s="189">
        <f>'GL-Sept'!M233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60"/>
    <pageSetUpPr fitToPage="1"/>
  </sheetPr>
  <dimension ref="B2:L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22" customWidth="1"/>
    <col min="6" max="6" width="18.42578125" customWidth="1"/>
    <col min="7" max="7" width="19.28515625" customWidth="1"/>
    <col min="8" max="8" width="16.28515625" customWidth="1"/>
    <col min="9" max="9" width="17.425781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'P&amp;L_3Q'!B2:L2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47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'P&amp;L_Sept'!E43</f>
        <v>0</v>
      </c>
      <c r="F9" s="303">
        <f>'P&amp;L_Sept'!F43</f>
        <v>0</v>
      </c>
      <c r="G9" s="305">
        <f>'P&amp;L_Sept'!G43</f>
        <v>0</v>
      </c>
      <c r="H9" s="306">
        <f>'P&amp;L_Sept'!H43</f>
        <v>0</v>
      </c>
      <c r="I9" s="307">
        <f>'P&amp;L_Sept'!I43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'GL-Oct'!E17-'GL-Oct'!D17</f>
        <v>0</v>
      </c>
      <c r="F12" s="37">
        <f>'GL-Oct'!G17-'GL-Oct'!F17</f>
        <v>0</v>
      </c>
      <c r="G12" s="37">
        <f>'GL-Oct'!I17-'GL-Oct'!H17</f>
        <v>0</v>
      </c>
      <c r="H12" s="37">
        <f>'GL-Oct'!K17-'GL-Oct'!J17</f>
        <v>0</v>
      </c>
      <c r="I12" s="37">
        <f>'GL-Oct'!M17-'GL-Oct'!L17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'GL-Oct'!E27-'GL-Oct'!D27</f>
        <v>0</v>
      </c>
      <c r="F13" s="37">
        <f>'GL-Oct'!G27-'GL-Oct'!F27</f>
        <v>0</v>
      </c>
      <c r="G13" s="37">
        <f>'GL-Oct'!I27-'GL-Oct'!H27</f>
        <v>0</v>
      </c>
      <c r="H13" s="37">
        <f>'GL-Oct'!K27-'GL-Oct'!J27</f>
        <v>0</v>
      </c>
      <c r="I13" s="37">
        <f>'GL-Oct'!M27-'GL-Oct'!L27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'GL-Oct'!E37-'GL-Oct'!D37</f>
        <v>0</v>
      </c>
      <c r="F14" s="37">
        <f>'GL-Oct'!G37-'GL-Oct'!F37</f>
        <v>0</v>
      </c>
      <c r="G14" s="37">
        <f>'GL-Oct'!I37-'GL-Oct'!H37</f>
        <v>0</v>
      </c>
      <c r="H14" s="37">
        <f>'GL-Oct'!K37-'GL-Oct'!J37</f>
        <v>0</v>
      </c>
      <c r="I14" s="37">
        <f>'GL-Oct'!M37-'GL-Oct'!L37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'GL-Oct'!E47-'GL-Oct'!D47</f>
        <v>0</v>
      </c>
      <c r="F15" s="47">
        <f>'GL-Oct'!G47-'GL-Oct'!F47</f>
        <v>0</v>
      </c>
      <c r="G15" s="47">
        <f>'GL-Oct'!I47-'GL-Oct'!H47</f>
        <v>0</v>
      </c>
      <c r="H15" s="47">
        <f>'GL-Oct'!K47-'GL-Oct'!J47</f>
        <v>0</v>
      </c>
      <c r="I15" s="47">
        <f>'GL-Oct'!M47-'GL-Oct'!L47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41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414"/>
    </row>
    <row r="19" spans="2:11" ht="18">
      <c r="B19" s="23">
        <f>'P&amp;L_June'!B19</f>
        <v>4001</v>
      </c>
      <c r="C19" s="410" t="str">
        <f>'Budget to Actual'!C17</f>
        <v>Salaries</v>
      </c>
      <c r="D19" s="28"/>
      <c r="E19" s="37">
        <f>'GL-Oct'!D56-'GL-Oct'!E56</f>
        <v>0</v>
      </c>
      <c r="F19" s="37">
        <f>'GL-Oct'!F56-'GL-Oct'!G56</f>
        <v>0</v>
      </c>
      <c r="G19" s="37">
        <f>'GL-Oct'!H56-'GL-Oct'!I56</f>
        <v>0</v>
      </c>
      <c r="H19" s="37">
        <f>'GL-Oct'!J56-'GL-Oct'!K56</f>
        <v>0</v>
      </c>
      <c r="I19" s="37">
        <f>'GL-Oct'!L56-'GL-Oct'!M56</f>
        <v>0</v>
      </c>
      <c r="J19" s="31"/>
      <c r="K19" s="411">
        <f>SUM(E19:J19)</f>
        <v>0</v>
      </c>
    </row>
    <row r="20" spans="2:11" ht="18">
      <c r="B20" s="23">
        <f>'P&amp;L_June'!B20</f>
        <v>4002</v>
      </c>
      <c r="C20" s="410" t="str">
        <f>'Budget to Actual'!C18</f>
        <v>Office Supplies</v>
      </c>
      <c r="D20" s="28"/>
      <c r="E20" s="37">
        <f>'GL-Oct'!D65-'GL-Oct'!E65</f>
        <v>0</v>
      </c>
      <c r="F20" s="37">
        <f>'GL-Oct'!F65-'GL-Oct'!G65</f>
        <v>0</v>
      </c>
      <c r="G20" s="37">
        <f>'GL-Oct'!H65-'GL-Oct'!I65</f>
        <v>0</v>
      </c>
      <c r="H20" s="37">
        <f>'GL-Oct'!J65-'GL-Oct'!K65</f>
        <v>0</v>
      </c>
      <c r="I20" s="37">
        <f>'GL-Oct'!L65-'GL-Oct'!M65</f>
        <v>0</v>
      </c>
      <c r="J20" s="31"/>
      <c r="K20" s="411">
        <f t="shared" ref="K20:K28" si="0">SUM(E20:J20)</f>
        <v>0</v>
      </c>
    </row>
    <row r="21" spans="2:11" ht="18">
      <c r="B21" s="23">
        <f>'P&amp;L_June'!B21</f>
        <v>4003</v>
      </c>
      <c r="C21" s="410" t="str">
        <f>'Budget to Actual'!C19</f>
        <v>Utilities</v>
      </c>
      <c r="D21" s="28"/>
      <c r="E21" s="37">
        <f>'GL-Oct'!D74-'GL-Oct'!E74</f>
        <v>0</v>
      </c>
      <c r="F21" s="37">
        <f>'GL-Oct'!F74-'GL-Oct'!G74</f>
        <v>0</v>
      </c>
      <c r="G21" s="37">
        <f>'GL-Oct'!H74-'GL-Oct'!I74</f>
        <v>0</v>
      </c>
      <c r="H21" s="37">
        <f>'GL-Oct'!J74-'GL-Oct'!K74</f>
        <v>0</v>
      </c>
      <c r="I21" s="37">
        <f>'GL-Oct'!L74-'GL-Oct'!M74</f>
        <v>0</v>
      </c>
      <c r="J21" s="31"/>
      <c r="K21" s="411">
        <f t="shared" si="0"/>
        <v>0</v>
      </c>
    </row>
    <row r="22" spans="2:11" ht="18">
      <c r="B22" s="23">
        <f>'P&amp;L_June'!B22</f>
        <v>4004</v>
      </c>
      <c r="C22" s="410" t="str">
        <f>'Budget to Actual'!C20</f>
        <v>Lease</v>
      </c>
      <c r="D22" s="28"/>
      <c r="E22" s="37">
        <f>'GL-Oct'!D83-'GL-Oct'!E83</f>
        <v>0</v>
      </c>
      <c r="F22" s="37">
        <f>'GL-Oct'!F83-'GL-Oct'!G83</f>
        <v>0</v>
      </c>
      <c r="G22" s="37">
        <f>'GL-Oct'!H83-'GL-Oct'!I83</f>
        <v>0</v>
      </c>
      <c r="H22" s="37">
        <f>'GL-Oct'!J83-'GL-Oct'!K83</f>
        <v>0</v>
      </c>
      <c r="I22" s="37">
        <f>'GL-Oct'!L83-'GL-Oct'!M83</f>
        <v>0</v>
      </c>
      <c r="J22" s="31"/>
      <c r="K22" s="411">
        <f t="shared" si="0"/>
        <v>0</v>
      </c>
    </row>
    <row r="23" spans="2:11" ht="18">
      <c r="B23" s="23">
        <f>'P&amp;L_June'!B23</f>
        <v>4005</v>
      </c>
      <c r="C23" s="410" t="str">
        <f>'Budget to Actual'!C21</f>
        <v>Maint/Repairs</v>
      </c>
      <c r="D23" s="28"/>
      <c r="E23" s="37">
        <f>'GL-Oct'!D92-'GL-Oct'!E92</f>
        <v>0</v>
      </c>
      <c r="F23" s="37">
        <f>'GL-Oct'!F92-'GL-Oct'!G92</f>
        <v>0</v>
      </c>
      <c r="G23" s="37">
        <f>'GL-Oct'!H92-'GL-Oct'!I92</f>
        <v>0</v>
      </c>
      <c r="H23" s="37">
        <f>'GL-Oct'!J92-'GL-Oct'!K92</f>
        <v>0</v>
      </c>
      <c r="I23" s="37">
        <f>'GL-Oct'!L92-'GL-Oct'!M92</f>
        <v>0</v>
      </c>
      <c r="J23" s="31"/>
      <c r="K23" s="411">
        <f t="shared" si="0"/>
        <v>0</v>
      </c>
    </row>
    <row r="24" spans="2:11" ht="18">
      <c r="B24" s="23">
        <f>'P&amp;L_June'!B24</f>
        <v>4006</v>
      </c>
      <c r="C24" s="410" t="str">
        <f>'Budget to Actual'!C22</f>
        <v>Missions</v>
      </c>
      <c r="D24" s="28"/>
      <c r="E24" s="37">
        <f>'GL-Oct'!D101-'GL-Oct'!E101</f>
        <v>0</v>
      </c>
      <c r="F24" s="37">
        <f>'GL-Oct'!F101-'GL-Oct'!G101</f>
        <v>0</v>
      </c>
      <c r="G24" s="37">
        <f>'GL-Oct'!H101-'GL-Oct'!I101</f>
        <v>0</v>
      </c>
      <c r="H24" s="37">
        <f>'GL-Oct'!J101-'GL-Oct'!K101</f>
        <v>0</v>
      </c>
      <c r="I24" s="37">
        <f>'GL-Oct'!L101-'GL-Oct'!M101</f>
        <v>0</v>
      </c>
      <c r="J24" s="31"/>
      <c r="K24" s="411">
        <f t="shared" si="0"/>
        <v>0</v>
      </c>
    </row>
    <row r="25" spans="2:11" ht="18">
      <c r="B25" s="23">
        <f>'P&amp;L_June'!B25</f>
        <v>4007</v>
      </c>
      <c r="C25" s="410" t="str">
        <f>'Budget to Actual'!C23</f>
        <v>Benevolence</v>
      </c>
      <c r="D25" s="28"/>
      <c r="E25" s="37">
        <f>'GL-Oct'!D110-'GL-Oct'!E110</f>
        <v>0</v>
      </c>
      <c r="F25" s="37">
        <f>'GL-Oct'!F110-'GL-Oct'!G110</f>
        <v>0</v>
      </c>
      <c r="G25" s="37">
        <f>'GL-Oct'!H110-'GL-Oct'!I110</f>
        <v>0</v>
      </c>
      <c r="H25" s="37">
        <f>'GL-Oct'!J110-'GL-Oct'!K110</f>
        <v>0</v>
      </c>
      <c r="I25" s="37">
        <f>'GL-Oct'!L110-'GL-Oct'!M110</f>
        <v>0</v>
      </c>
      <c r="J25" s="31"/>
      <c r="K25" s="411">
        <f t="shared" si="0"/>
        <v>0</v>
      </c>
    </row>
    <row r="26" spans="2:11" ht="18">
      <c r="B26" s="23">
        <f>'P&amp;L_June'!B26</f>
        <v>4008</v>
      </c>
      <c r="C26" s="410" t="str">
        <f>'Budget to Actual'!C24</f>
        <v xml:space="preserve">Sunday School </v>
      </c>
      <c r="D26" s="28"/>
      <c r="E26" s="37">
        <f>'GL-Oct'!D119-'GL-Oct'!E119</f>
        <v>0</v>
      </c>
      <c r="F26" s="37">
        <f>'GL-Oct'!F119-'GL-Oct'!G119</f>
        <v>0</v>
      </c>
      <c r="G26" s="37">
        <f>'GL-Oct'!H119-'GL-Oct'!I119</f>
        <v>0</v>
      </c>
      <c r="H26" s="37">
        <f>'GL-Oct'!J119-'GL-Oct'!K119</f>
        <v>0</v>
      </c>
      <c r="I26" s="37">
        <f>'GL-Oct'!L119-'GL-Oct'!M119</f>
        <v>0</v>
      </c>
      <c r="J26" s="31"/>
      <c r="K26" s="411">
        <f t="shared" si="0"/>
        <v>0</v>
      </c>
    </row>
    <row r="27" spans="2:11" ht="18">
      <c r="B27" s="23">
        <f>'P&amp;L_June'!B27</f>
        <v>4009</v>
      </c>
      <c r="C27" s="410" t="str">
        <f>'Budget to Actual'!C25</f>
        <v xml:space="preserve">Youth </v>
      </c>
      <c r="D27" s="28"/>
      <c r="E27" s="37">
        <f>'GL-Oct'!D128-'GL-Oct'!E128</f>
        <v>0</v>
      </c>
      <c r="F27" s="37">
        <f>'GL-Oct'!F128-'GL-Oct'!G128</f>
        <v>0</v>
      </c>
      <c r="G27" s="37">
        <f>'GL-Oct'!H128-'GL-Oct'!I128</f>
        <v>0</v>
      </c>
      <c r="H27" s="37">
        <f>'GL-Oct'!J128-'GL-Oct'!K128</f>
        <v>0</v>
      </c>
      <c r="I27" s="37">
        <f>'GL-Oct'!L128-'GL-Oct'!M128</f>
        <v>0</v>
      </c>
      <c r="J27" s="31"/>
      <c r="K27" s="411">
        <f t="shared" si="0"/>
        <v>0</v>
      </c>
    </row>
    <row r="28" spans="2:11" ht="18">
      <c r="B28" s="23">
        <f>'P&amp;L_June'!B28</f>
        <v>4010</v>
      </c>
      <c r="C28" s="410" t="str">
        <f>'Budget to Actual'!C26</f>
        <v xml:space="preserve">Men </v>
      </c>
      <c r="D28" s="28"/>
      <c r="E28" s="37">
        <f>'GL-Oct'!D137-'GL-Oct'!E137</f>
        <v>0</v>
      </c>
      <c r="F28" s="37">
        <f>'GL-Oct'!F137-'GL-Oct'!G137</f>
        <v>0</v>
      </c>
      <c r="G28" s="37">
        <f>'GL-Oct'!H137-'GL-Oct'!I137</f>
        <v>0</v>
      </c>
      <c r="H28" s="37">
        <f>'GL-Oct'!J137-'GL-Oct'!K137</f>
        <v>0</v>
      </c>
      <c r="I28" s="37">
        <f>'GL-Oct'!L137-'GL-Oct'!M137</f>
        <v>0</v>
      </c>
      <c r="J28" s="31"/>
      <c r="K28" s="411">
        <f t="shared" si="0"/>
        <v>0</v>
      </c>
    </row>
    <row r="29" spans="2:11" ht="18">
      <c r="B29" s="23">
        <f>'P&amp;L_June'!B29</f>
        <v>4011</v>
      </c>
      <c r="C29" s="409" t="str">
        <f>'GL-Jan'!B140</f>
        <v>Women</v>
      </c>
      <c r="D29" s="30"/>
      <c r="E29" s="37">
        <f>'GL-Oct'!D146-'GL-Oct'!E146</f>
        <v>0</v>
      </c>
      <c r="F29" s="37">
        <f>'GL-Oct'!F146-'GL-Oct'!G146</f>
        <v>0</v>
      </c>
      <c r="G29" s="37">
        <f>'GL-Oct'!H146-'GL-Oct'!I146</f>
        <v>0</v>
      </c>
      <c r="H29" s="37">
        <f>'GL-Oct'!J146-'GL-Oct'!K146</f>
        <v>0</v>
      </c>
      <c r="I29" s="37">
        <f>'GL-Oct'!L146-'GL-Oct'!M146</f>
        <v>0</v>
      </c>
      <c r="J29" s="31"/>
      <c r="K29" s="411">
        <f t="shared" ref="K29:K38" si="1">SUM(E29:I29)</f>
        <v>0</v>
      </c>
    </row>
    <row r="30" spans="2:11" ht="18">
      <c r="B30" s="23">
        <f>'P&amp;L_June'!B30</f>
        <v>4012</v>
      </c>
      <c r="C30" s="409" t="str">
        <f>'GL-Jan'!B149</f>
        <v>VBS</v>
      </c>
      <c r="D30" s="30"/>
      <c r="E30" s="37">
        <f>'GL-Oct'!D155-'GL-Oct'!E155</f>
        <v>0</v>
      </c>
      <c r="F30" s="37">
        <f>'GL-Oct'!F155-'GL-Oct'!G155</f>
        <v>0</v>
      </c>
      <c r="G30" s="37">
        <f>'GL-Oct'!H155-'GL-Oct'!I155</f>
        <v>0</v>
      </c>
      <c r="H30" s="37">
        <f>'GL-Oct'!J155-'GL-Oct'!K155</f>
        <v>0</v>
      </c>
      <c r="I30" s="37">
        <f>'GL-Oct'!L155-'GL-Oct'!M155</f>
        <v>0</v>
      </c>
      <c r="J30" s="31"/>
      <c r="K30" s="411">
        <f t="shared" si="1"/>
        <v>0</v>
      </c>
    </row>
    <row r="31" spans="2:11" ht="18">
      <c r="B31" s="23">
        <f>'P&amp;L_June'!B31</f>
        <v>4013</v>
      </c>
      <c r="C31" s="409" t="str">
        <f>'GL-Jan'!B158</f>
        <v>Postage</v>
      </c>
      <c r="D31" s="30"/>
      <c r="E31" s="37">
        <f>'GL-Oct'!D164-'GL-Oct'!E164</f>
        <v>0</v>
      </c>
      <c r="F31" s="37">
        <f>'GL-Oct'!F164-'GL-Oct'!G164</f>
        <v>0</v>
      </c>
      <c r="G31" s="37">
        <f>'GL-Oct'!H164-'GL-Oct'!I164</f>
        <v>0</v>
      </c>
      <c r="H31" s="37">
        <f>'GL-Oct'!J164-'GL-Oct'!K164</f>
        <v>0</v>
      </c>
      <c r="I31" s="37">
        <f>'GL-Oct'!L164-'GL-Oct'!M164</f>
        <v>0</v>
      </c>
      <c r="J31" s="31"/>
      <c r="K31" s="411">
        <f t="shared" si="1"/>
        <v>0</v>
      </c>
    </row>
    <row r="32" spans="2:11" ht="18">
      <c r="B32" s="23">
        <f>'P&amp;L_June'!B32</f>
        <v>4014</v>
      </c>
      <c r="C32" s="409" t="str">
        <f>'GL-Jan'!B167</f>
        <v>Insurance</v>
      </c>
      <c r="D32" s="30"/>
      <c r="E32" s="37">
        <f>'GL-Oct'!D173-'GL-Oct'!E173</f>
        <v>0</v>
      </c>
      <c r="F32" s="37">
        <f>'GL-Oct'!F173-'GL-Oct'!G173</f>
        <v>0</v>
      </c>
      <c r="G32" s="37">
        <f>'GL-Oct'!H173-'GL-Oct'!I173</f>
        <v>0</v>
      </c>
      <c r="H32" s="37">
        <f>'GL-Oct'!J173-'GL-Oct'!K173</f>
        <v>0</v>
      </c>
      <c r="I32" s="37">
        <f>'GL-Oct'!L173-'GL-Oct'!M173</f>
        <v>0</v>
      </c>
      <c r="J32" s="31"/>
      <c r="K32" s="411">
        <f t="shared" si="1"/>
        <v>0</v>
      </c>
    </row>
    <row r="33" spans="2:11" ht="18">
      <c r="B33" s="23">
        <f>'P&amp;L_June'!B33</f>
        <v>4015</v>
      </c>
      <c r="C33" s="409" t="str">
        <f>'GL-Jan'!B176</f>
        <v>Cleaning Supplies</v>
      </c>
      <c r="D33" s="30"/>
      <c r="E33" s="37">
        <f>'GL-Oct'!D182-'GL-Oct'!E182</f>
        <v>0</v>
      </c>
      <c r="F33" s="37">
        <f>'GL-Oct'!F182-'GL-Oct'!G182</f>
        <v>0</v>
      </c>
      <c r="G33" s="37">
        <f>'GL-Oct'!H182-'GL-Oct'!I182</f>
        <v>0</v>
      </c>
      <c r="H33" s="37">
        <f>'GL-Oct'!J182-'GL-Oct'!K182</f>
        <v>0</v>
      </c>
      <c r="I33" s="37">
        <f>'GL-Oct'!L182-'GL-Oct'!M182</f>
        <v>0</v>
      </c>
      <c r="J33" s="31"/>
      <c r="K33" s="411">
        <f t="shared" si="1"/>
        <v>0</v>
      </c>
    </row>
    <row r="34" spans="2:11" ht="18">
      <c r="B34" s="23">
        <f>'P&amp;L_June'!B34</f>
        <v>4016</v>
      </c>
      <c r="C34" s="409" t="str">
        <f>'GL-Jan'!B185</f>
        <v>Van Payment</v>
      </c>
      <c r="D34" s="30"/>
      <c r="E34" s="37">
        <f>'GL-Oct'!D191-'GL-Oct'!E191</f>
        <v>0</v>
      </c>
      <c r="F34" s="37">
        <f>'GL-Oct'!F191-'GL-Oct'!G191</f>
        <v>0</v>
      </c>
      <c r="G34" s="37">
        <f>'GL-Oct'!H191-'GL-Oct'!I191</f>
        <v>0</v>
      </c>
      <c r="H34" s="37">
        <f>'GL-Oct'!J191-'GL-Oct'!K191</f>
        <v>0</v>
      </c>
      <c r="I34" s="37">
        <f>'GL-Oct'!L191-'GL-Oct'!M191</f>
        <v>0</v>
      </c>
      <c r="J34" s="31"/>
      <c r="K34" s="411">
        <f t="shared" si="1"/>
        <v>0</v>
      </c>
    </row>
    <row r="35" spans="2:11" ht="18">
      <c r="B35" s="23">
        <f>'P&amp;L_June'!B35</f>
        <v>4017</v>
      </c>
      <c r="C35" s="409" t="str">
        <f>'GL-Jan'!B194</f>
        <v>Van Maintenance</v>
      </c>
      <c r="D35" s="30"/>
      <c r="E35" s="37">
        <f>'GL-Oct'!D200-'GL-Oct'!E200</f>
        <v>0</v>
      </c>
      <c r="F35" s="37">
        <f>'GL-Oct'!F200-'GL-Oct'!G200</f>
        <v>0</v>
      </c>
      <c r="G35" s="37">
        <f>'GL-Oct'!H200-'GL-Oct'!I200</f>
        <v>0</v>
      </c>
      <c r="H35" s="37">
        <f>'GL-Oct'!J200-'GL-Oct'!K200</f>
        <v>0</v>
      </c>
      <c r="I35" s="37">
        <f>'GL-Oct'!L200-'GL-Oct'!M200</f>
        <v>0</v>
      </c>
      <c r="J35" s="31"/>
      <c r="K35" s="411">
        <f t="shared" si="1"/>
        <v>0</v>
      </c>
    </row>
    <row r="36" spans="2:11" ht="18">
      <c r="B36" s="23">
        <f>'P&amp;L_June'!B36</f>
        <v>4018</v>
      </c>
      <c r="C36" s="409" t="str">
        <f>'GL-Jan'!B203</f>
        <v>Guest Speakers</v>
      </c>
      <c r="D36" s="30"/>
      <c r="E36" s="37">
        <f>'GL-Oct'!D209-'GL-Oct'!E209</f>
        <v>0</v>
      </c>
      <c r="F36" s="37">
        <f>'GL-Oct'!F209-'GL-Oct'!G209</f>
        <v>0</v>
      </c>
      <c r="G36" s="37">
        <f>'GL-Oct'!H209-'GL-Oct'!I209</f>
        <v>0</v>
      </c>
      <c r="H36" s="37">
        <f>'GL-Oct'!J209-'GL-Oct'!K209</f>
        <v>0</v>
      </c>
      <c r="I36" s="37">
        <f>'GL-Oct'!L209-'GL-Oct'!M209</f>
        <v>0</v>
      </c>
      <c r="J36" s="31"/>
      <c r="K36" s="411">
        <f t="shared" si="1"/>
        <v>0</v>
      </c>
    </row>
    <row r="37" spans="2:11" ht="18">
      <c r="B37" s="23">
        <f>'P&amp;L_June'!B37</f>
        <v>4019</v>
      </c>
      <c r="C37" s="409" t="str">
        <f>'GL-Jan'!B212</f>
        <v>Equipment</v>
      </c>
      <c r="D37" s="30"/>
      <c r="E37" s="37">
        <f>'GL-Oct'!D218-'GL-Oct'!E218</f>
        <v>0</v>
      </c>
      <c r="F37" s="37">
        <f>'GL-Oct'!F218-'GL-Oct'!G218</f>
        <v>0</v>
      </c>
      <c r="G37" s="37">
        <f>'GL-Oct'!H218-'GL-Oct'!I218</f>
        <v>0</v>
      </c>
      <c r="H37" s="37">
        <f>'GL-Oct'!J218-'GL-Oct'!K218</f>
        <v>0</v>
      </c>
      <c r="I37" s="37">
        <f>'GL-Oct'!L218-'GL-Oct'!M218</f>
        <v>0</v>
      </c>
      <c r="J37" s="31"/>
      <c r="K37" s="411">
        <f t="shared" si="1"/>
        <v>0</v>
      </c>
    </row>
    <row r="38" spans="2:11" ht="18.75" thickBot="1">
      <c r="B38" s="23">
        <f>'P&amp;L_June'!B38</f>
        <v>4020</v>
      </c>
      <c r="C38" s="409" t="str">
        <f>'GL-Jan'!B221</f>
        <v>Misc</v>
      </c>
      <c r="D38" s="30"/>
      <c r="E38" s="47">
        <f>'GL-Oct'!D227-'GL-Oct'!E227</f>
        <v>0</v>
      </c>
      <c r="F38" s="47">
        <f>'GL-Oct'!F227-'GL-Oct'!G227</f>
        <v>0</v>
      </c>
      <c r="G38" s="47">
        <f>'GL-Oct'!H227-'GL-Oct'!I227</f>
        <v>0</v>
      </c>
      <c r="H38" s="47">
        <f>'GL-Oct'!J227-'GL-Oct'!K227</f>
        <v>0</v>
      </c>
      <c r="I38" s="47">
        <f>'GL-Oct'!L227-'GL-Oct'!M227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2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'GL-Oct'!A1:N1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46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'GL-Oct'!E233</f>
        <v>0</v>
      </c>
      <c r="F10" s="188"/>
      <c r="G10" s="189">
        <f>'GL-Oct'!G233</f>
        <v>0</v>
      </c>
      <c r="H10" s="189"/>
      <c r="I10" s="189">
        <f>'GL-Oct'!I233</f>
        <v>0</v>
      </c>
      <c r="J10" s="189"/>
      <c r="K10" s="189">
        <f>'GL-Oct'!K233</f>
        <v>0</v>
      </c>
      <c r="L10" s="189"/>
      <c r="M10" s="189">
        <f>'GL-Oct'!M233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60"/>
    <pageSetUpPr fitToPage="1"/>
  </sheetPr>
  <dimension ref="B2:L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22" customWidth="1"/>
    <col min="6" max="6" width="18.42578125" customWidth="1"/>
    <col min="7" max="7" width="19.28515625" customWidth="1"/>
    <col min="8" max="8" width="16.28515625" customWidth="1"/>
    <col min="9" max="9" width="17.425781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'P&amp;L_Oct 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46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'P&amp;L_Oct '!E43</f>
        <v>0</v>
      </c>
      <c r="F9" s="303">
        <f>'P&amp;L_Oct '!F43</f>
        <v>0</v>
      </c>
      <c r="G9" s="305">
        <f>'P&amp;L_Oct '!G43</f>
        <v>0</v>
      </c>
      <c r="H9" s="306">
        <f>'P&amp;L_Oct '!H43</f>
        <v>0</v>
      </c>
      <c r="I9" s="307">
        <f>'P&amp;L_Oct 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'GL-Nov'!E17-'GL-Nov'!D17</f>
        <v>0</v>
      </c>
      <c r="F12" s="37">
        <f>'GL-Nov'!G17-'GL-Nov'!F17</f>
        <v>0</v>
      </c>
      <c r="G12" s="37">
        <f>'GL-Nov'!I17-'GL-Nov'!H17</f>
        <v>0</v>
      </c>
      <c r="H12" s="37">
        <f>'GL-Nov'!K17-'GL-Nov'!J17</f>
        <v>0</v>
      </c>
      <c r="I12" s="37">
        <f>'GL-Nov'!M17-'GL-Nov'!L17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'GL-Nov'!E27-'GL-Nov'!D27</f>
        <v>0</v>
      </c>
      <c r="F13" s="37">
        <f>'GL-Nov'!G27-'GL-Nov'!F27</f>
        <v>0</v>
      </c>
      <c r="G13" s="37">
        <f>'GL-Nov'!I27-'GL-Nov'!H27</f>
        <v>0</v>
      </c>
      <c r="H13" s="37">
        <f>'GL-Nov'!K27-'GL-Nov'!J27</f>
        <v>0</v>
      </c>
      <c r="I13" s="37">
        <f>'GL-Nov'!M27-'GL-Nov'!L27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'GL-Nov'!E37-'GL-Nov'!D37</f>
        <v>0</v>
      </c>
      <c r="F14" s="37">
        <f>'GL-Nov'!G37-'GL-Nov'!F37</f>
        <v>0</v>
      </c>
      <c r="G14" s="37">
        <f>'GL-Nov'!I37-'GL-Nov'!H37</f>
        <v>0</v>
      </c>
      <c r="H14" s="37">
        <f>'GL-Nov'!K37-'GL-Nov'!J37</f>
        <v>0</v>
      </c>
      <c r="I14" s="37">
        <f>'GL-Nov'!M37-'GL-Nov'!L37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'GL-Nov'!E47-'GL-Nov'!D47</f>
        <v>0</v>
      </c>
      <c r="F15" s="47">
        <f>'GL-Nov'!G47-'GL-Nov'!F47</f>
        <v>0</v>
      </c>
      <c r="G15" s="47">
        <f>'GL-Nov'!I47-'GL-Nov'!H47</f>
        <v>0</v>
      </c>
      <c r="H15" s="47">
        <f>'GL-Nov'!K47-'GL-Nov'!J47</f>
        <v>0</v>
      </c>
      <c r="I15" s="47">
        <f>'GL-Nov'!M47-'GL-Nov'!L47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'P&amp;L_June'!B19</f>
        <v>4001</v>
      </c>
      <c r="C19" s="410" t="str">
        <f>'Budget to Actual'!C17</f>
        <v>Salaries</v>
      </c>
      <c r="D19" s="28"/>
      <c r="E19" s="37">
        <f>'GL-Nov'!D56-'GL-Nov'!E56</f>
        <v>0</v>
      </c>
      <c r="F19" s="37">
        <f>'GL-Nov'!F56-'GL-Nov'!G56</f>
        <v>0</v>
      </c>
      <c r="G19" s="37">
        <f>'GL-Nov'!H56-'GL-Nov'!I56</f>
        <v>0</v>
      </c>
      <c r="H19" s="37">
        <f>'GL-Nov'!J56-'GL-Nov'!K56</f>
        <v>0</v>
      </c>
      <c r="I19" s="37">
        <f>'GL-Nov'!L56-'GL-Nov'!M56</f>
        <v>0</v>
      </c>
      <c r="J19" s="31"/>
      <c r="K19" s="411">
        <f>SUM(E19:J19)</f>
        <v>0</v>
      </c>
    </row>
    <row r="20" spans="2:11" ht="18">
      <c r="B20" s="23">
        <f>'P&amp;L_June'!B20</f>
        <v>4002</v>
      </c>
      <c r="C20" s="410" t="str">
        <f>'Budget to Actual'!C18</f>
        <v>Office Supplies</v>
      </c>
      <c r="D20" s="28"/>
      <c r="E20" s="37">
        <f>'GL-Nov'!D65-'GL-Nov'!E65</f>
        <v>0</v>
      </c>
      <c r="F20" s="37">
        <f>'GL-Nov'!F65-'GL-Nov'!G65</f>
        <v>0</v>
      </c>
      <c r="G20" s="37">
        <f>'GL-Nov'!H65-'GL-Nov'!I65</f>
        <v>0</v>
      </c>
      <c r="H20" s="37">
        <f>'GL-Nov'!J65-'GL-Nov'!K65</f>
        <v>0</v>
      </c>
      <c r="I20" s="37">
        <f>'GL-Nov'!L65-'GL-Nov'!M65</f>
        <v>0</v>
      </c>
      <c r="J20" s="31"/>
      <c r="K20" s="411">
        <f t="shared" ref="K20:K28" si="0">SUM(E20:J20)</f>
        <v>0</v>
      </c>
    </row>
    <row r="21" spans="2:11" ht="18">
      <c r="B21" s="23">
        <f>'P&amp;L_June'!B21</f>
        <v>4003</v>
      </c>
      <c r="C21" s="410" t="str">
        <f>'Budget to Actual'!C19</f>
        <v>Utilities</v>
      </c>
      <c r="D21" s="28"/>
      <c r="E21" s="37">
        <f>'GL-Nov'!D74-'GL-Nov'!E74</f>
        <v>0</v>
      </c>
      <c r="F21" s="37">
        <f>'GL-Nov'!F74-'GL-Nov'!G74</f>
        <v>0</v>
      </c>
      <c r="G21" s="37">
        <f>'GL-Nov'!H74-'GL-Nov'!I74</f>
        <v>0</v>
      </c>
      <c r="H21" s="37">
        <f>'GL-Nov'!J74-'GL-Nov'!K74</f>
        <v>0</v>
      </c>
      <c r="I21" s="37">
        <f>'GL-Nov'!L74-'GL-Nov'!M74</f>
        <v>0</v>
      </c>
      <c r="J21" s="31"/>
      <c r="K21" s="411">
        <f t="shared" si="0"/>
        <v>0</v>
      </c>
    </row>
    <row r="22" spans="2:11" ht="18">
      <c r="B22" s="23">
        <f>'P&amp;L_June'!B22</f>
        <v>4004</v>
      </c>
      <c r="C22" s="410" t="str">
        <f>'Budget to Actual'!C20</f>
        <v>Lease</v>
      </c>
      <c r="D22" s="28"/>
      <c r="E22" s="37">
        <f>'GL-Nov'!D83-'GL-Nov'!E83</f>
        <v>0</v>
      </c>
      <c r="F22" s="37">
        <f>'GL-Nov'!F83-'GL-Nov'!G83</f>
        <v>0</v>
      </c>
      <c r="G22" s="37">
        <f>'GL-Nov'!H83-'GL-Nov'!I83</f>
        <v>0</v>
      </c>
      <c r="H22" s="37">
        <f>'GL-Nov'!J83-'GL-Nov'!K83</f>
        <v>0</v>
      </c>
      <c r="I22" s="37">
        <f>'GL-Nov'!L83-'GL-Nov'!M83</f>
        <v>0</v>
      </c>
      <c r="J22" s="31"/>
      <c r="K22" s="411">
        <f t="shared" si="0"/>
        <v>0</v>
      </c>
    </row>
    <row r="23" spans="2:11" ht="18">
      <c r="B23" s="23">
        <f>'P&amp;L_June'!B23</f>
        <v>4005</v>
      </c>
      <c r="C23" s="410" t="str">
        <f>'Budget to Actual'!C21</f>
        <v>Maint/Repairs</v>
      </c>
      <c r="D23" s="28"/>
      <c r="E23" s="37">
        <f>'GL-Nov'!D92-'GL-Nov'!E92</f>
        <v>0</v>
      </c>
      <c r="F23" s="37">
        <f>'GL-Nov'!F92-'GL-Nov'!G92</f>
        <v>0</v>
      </c>
      <c r="G23" s="37">
        <f>'GL-Nov'!H92-'GL-Nov'!I92</f>
        <v>0</v>
      </c>
      <c r="H23" s="37">
        <f>'GL-Nov'!J92-'GL-Nov'!K92</f>
        <v>0</v>
      </c>
      <c r="I23" s="37">
        <f>'GL-Nov'!L92-'GL-Nov'!M92</f>
        <v>0</v>
      </c>
      <c r="J23" s="31"/>
      <c r="K23" s="411">
        <f t="shared" si="0"/>
        <v>0</v>
      </c>
    </row>
    <row r="24" spans="2:11" ht="18">
      <c r="B24" s="23">
        <f>'P&amp;L_June'!B24</f>
        <v>4006</v>
      </c>
      <c r="C24" s="410" t="str">
        <f>'Budget to Actual'!C22</f>
        <v>Missions</v>
      </c>
      <c r="D24" s="28"/>
      <c r="E24" s="37">
        <f>'GL-Nov'!D101-'GL-Nov'!E101</f>
        <v>0</v>
      </c>
      <c r="F24" s="37">
        <f>'GL-Nov'!F101-'GL-Nov'!G101</f>
        <v>0</v>
      </c>
      <c r="G24" s="37">
        <f>'GL-Nov'!H101-'GL-Nov'!I101</f>
        <v>0</v>
      </c>
      <c r="H24" s="37">
        <f>'GL-Nov'!J101-'GL-Nov'!K101</f>
        <v>0</v>
      </c>
      <c r="I24" s="37">
        <f>'GL-Nov'!L101-'GL-Nov'!M101</f>
        <v>0</v>
      </c>
      <c r="J24" s="31"/>
      <c r="K24" s="411">
        <f t="shared" si="0"/>
        <v>0</v>
      </c>
    </row>
    <row r="25" spans="2:11" ht="18">
      <c r="B25" s="23">
        <f>'P&amp;L_June'!B25</f>
        <v>4007</v>
      </c>
      <c r="C25" s="410" t="str">
        <f>'Budget to Actual'!C23</f>
        <v>Benevolence</v>
      </c>
      <c r="D25" s="28"/>
      <c r="E25" s="37">
        <f>'GL-Nov'!D110-'GL-Nov'!E110</f>
        <v>0</v>
      </c>
      <c r="F25" s="37">
        <f>'GL-Nov'!F110-'GL-Nov'!G110</f>
        <v>0</v>
      </c>
      <c r="G25" s="37">
        <f>'GL-Nov'!H110-'GL-Nov'!I110</f>
        <v>0</v>
      </c>
      <c r="H25" s="37">
        <f>'GL-Nov'!J110-'GL-Nov'!K110</f>
        <v>0</v>
      </c>
      <c r="I25" s="37">
        <f>'GL-Nov'!L110-'GL-Nov'!M110</f>
        <v>0</v>
      </c>
      <c r="J25" s="31"/>
      <c r="K25" s="411">
        <f t="shared" si="0"/>
        <v>0</v>
      </c>
    </row>
    <row r="26" spans="2:11" ht="18">
      <c r="B26" s="23">
        <f>'P&amp;L_June'!B26</f>
        <v>4008</v>
      </c>
      <c r="C26" s="410" t="str">
        <f>'Budget to Actual'!C24</f>
        <v xml:space="preserve">Sunday School </v>
      </c>
      <c r="D26" s="28"/>
      <c r="E26" s="37">
        <f>'GL-Nov'!D119-'GL-Nov'!E119</f>
        <v>0</v>
      </c>
      <c r="F26" s="37">
        <f>'GL-Nov'!F119-'GL-Nov'!G119</f>
        <v>0</v>
      </c>
      <c r="G26" s="37">
        <f>'GL-Nov'!H119-'GL-Nov'!I119</f>
        <v>0</v>
      </c>
      <c r="H26" s="37">
        <f>'GL-Nov'!J119-'GL-Nov'!K119</f>
        <v>0</v>
      </c>
      <c r="I26" s="37">
        <f>'GL-Nov'!L119-'GL-Nov'!M119</f>
        <v>0</v>
      </c>
      <c r="J26" s="31"/>
      <c r="K26" s="411">
        <f t="shared" si="0"/>
        <v>0</v>
      </c>
    </row>
    <row r="27" spans="2:11" ht="18">
      <c r="B27" s="23">
        <f>'P&amp;L_June'!B27</f>
        <v>4009</v>
      </c>
      <c r="C27" s="410" t="str">
        <f>'Budget to Actual'!C25</f>
        <v xml:space="preserve">Youth </v>
      </c>
      <c r="D27" s="28"/>
      <c r="E27" s="37">
        <f>'GL-Nov'!D128-'GL-Nov'!E128</f>
        <v>0</v>
      </c>
      <c r="F27" s="37">
        <f>'GL-Nov'!F128-'GL-Nov'!G128</f>
        <v>0</v>
      </c>
      <c r="G27" s="37">
        <f>'GL-Nov'!H128-'GL-Nov'!I128</f>
        <v>0</v>
      </c>
      <c r="H27" s="37">
        <f>'GL-Nov'!J128-'GL-Nov'!K128</f>
        <v>0</v>
      </c>
      <c r="I27" s="37">
        <f>'GL-Nov'!L128-'GL-Nov'!M128</f>
        <v>0</v>
      </c>
      <c r="J27" s="31"/>
      <c r="K27" s="411">
        <f t="shared" si="0"/>
        <v>0</v>
      </c>
    </row>
    <row r="28" spans="2:11" ht="18">
      <c r="B28" s="23">
        <f>'P&amp;L_June'!B28</f>
        <v>4010</v>
      </c>
      <c r="C28" s="410" t="str">
        <f>'Budget to Actual'!C26</f>
        <v xml:space="preserve">Men </v>
      </c>
      <c r="D28" s="28"/>
      <c r="E28" s="37">
        <f>'GL-Nov'!D137-'GL-Nov'!E137</f>
        <v>0</v>
      </c>
      <c r="F28" s="37">
        <f>'GL-Nov'!F137-'GL-Nov'!G137</f>
        <v>0</v>
      </c>
      <c r="G28" s="37">
        <f>'GL-Nov'!H137-'GL-Nov'!I137</f>
        <v>0</v>
      </c>
      <c r="H28" s="37">
        <f>'GL-Nov'!J137-'GL-Nov'!K137</f>
        <v>0</v>
      </c>
      <c r="I28" s="37">
        <f>'GL-Nov'!L137-'GL-Nov'!M137</f>
        <v>0</v>
      </c>
      <c r="J28" s="31"/>
      <c r="K28" s="411">
        <f t="shared" si="0"/>
        <v>0</v>
      </c>
    </row>
    <row r="29" spans="2:11" ht="18">
      <c r="B29" s="23">
        <f>'P&amp;L_June'!B29</f>
        <v>4011</v>
      </c>
      <c r="C29" s="409" t="str">
        <f>'GL-Jan'!B140</f>
        <v>Women</v>
      </c>
      <c r="D29" s="30"/>
      <c r="E29" s="37">
        <f>'GL-Nov'!D146-'GL-Nov'!E146</f>
        <v>0</v>
      </c>
      <c r="F29" s="37">
        <f>'GL-Nov'!F146-'GL-Nov'!G146</f>
        <v>0</v>
      </c>
      <c r="G29" s="37">
        <f>'GL-Nov'!H146-'GL-Nov'!I146</f>
        <v>0</v>
      </c>
      <c r="H29" s="37">
        <f>'GL-Nov'!J146-'GL-Nov'!K146</f>
        <v>0</v>
      </c>
      <c r="I29" s="37">
        <f>'GL-Nov'!L146-'GL-Nov'!M146</f>
        <v>0</v>
      </c>
      <c r="J29" s="31"/>
      <c r="K29" s="411">
        <f t="shared" ref="K29:K38" si="1">SUM(E29:I29)</f>
        <v>0</v>
      </c>
    </row>
    <row r="30" spans="2:11" ht="18">
      <c r="B30" s="23">
        <f>'P&amp;L_June'!B30</f>
        <v>4012</v>
      </c>
      <c r="C30" s="409" t="str">
        <f>'GL-Jan'!B149</f>
        <v>VBS</v>
      </c>
      <c r="D30" s="30"/>
      <c r="E30" s="37">
        <f>'GL-Nov'!D155-'GL-Nov'!E155</f>
        <v>0</v>
      </c>
      <c r="F30" s="37">
        <f>'GL-Nov'!F155-'GL-Nov'!G155</f>
        <v>0</v>
      </c>
      <c r="G30" s="37">
        <f>'GL-Nov'!H155-'GL-Nov'!I155</f>
        <v>0</v>
      </c>
      <c r="H30" s="37">
        <f>'GL-Nov'!J155-'GL-Nov'!K155</f>
        <v>0</v>
      </c>
      <c r="I30" s="37">
        <f>'GL-Nov'!L155-'GL-Nov'!M155</f>
        <v>0</v>
      </c>
      <c r="J30" s="31"/>
      <c r="K30" s="411">
        <f t="shared" si="1"/>
        <v>0</v>
      </c>
    </row>
    <row r="31" spans="2:11" ht="18">
      <c r="B31" s="23">
        <f>'P&amp;L_June'!B31</f>
        <v>4013</v>
      </c>
      <c r="C31" s="409" t="str">
        <f>'GL-Jan'!B158</f>
        <v>Postage</v>
      </c>
      <c r="D31" s="30"/>
      <c r="E31" s="37">
        <f>'GL-Nov'!D164-'GL-Nov'!E164</f>
        <v>0</v>
      </c>
      <c r="F31" s="37">
        <f>'GL-Nov'!F164-'GL-Nov'!G164</f>
        <v>0</v>
      </c>
      <c r="G31" s="37">
        <f>'GL-Nov'!H164-'GL-Nov'!I164</f>
        <v>0</v>
      </c>
      <c r="H31" s="37">
        <f>'GL-Nov'!J164-'GL-Nov'!K164</f>
        <v>0</v>
      </c>
      <c r="I31" s="37">
        <f>'GL-Nov'!L164-'GL-Nov'!M164</f>
        <v>0</v>
      </c>
      <c r="J31" s="31"/>
      <c r="K31" s="411">
        <f t="shared" si="1"/>
        <v>0</v>
      </c>
    </row>
    <row r="32" spans="2:11" ht="18">
      <c r="B32" s="23">
        <f>'P&amp;L_June'!B32</f>
        <v>4014</v>
      </c>
      <c r="C32" s="409" t="str">
        <f>'GL-Jan'!B167</f>
        <v>Insurance</v>
      </c>
      <c r="D32" s="30"/>
      <c r="E32" s="37">
        <f>'GL-Nov'!D173-'GL-Nov'!E173</f>
        <v>0</v>
      </c>
      <c r="F32" s="37">
        <f>'GL-Nov'!F173-'GL-Nov'!G173</f>
        <v>0</v>
      </c>
      <c r="G32" s="37">
        <f>'GL-Nov'!H173-'GL-Nov'!I173</f>
        <v>0</v>
      </c>
      <c r="H32" s="37">
        <f>'GL-Nov'!J173-'GL-Nov'!K173</f>
        <v>0</v>
      </c>
      <c r="I32" s="37">
        <f>'GL-Nov'!L173-'GL-Nov'!M173</f>
        <v>0</v>
      </c>
      <c r="J32" s="31"/>
      <c r="K32" s="411">
        <f t="shared" si="1"/>
        <v>0</v>
      </c>
    </row>
    <row r="33" spans="2:11" ht="18">
      <c r="B33" s="23">
        <f>'P&amp;L_June'!B33</f>
        <v>4015</v>
      </c>
      <c r="C33" s="409" t="str">
        <f>'GL-Jan'!B176</f>
        <v>Cleaning Supplies</v>
      </c>
      <c r="D33" s="30"/>
      <c r="E33" s="37">
        <f>'GL-Nov'!D182-'GL-Nov'!E182</f>
        <v>0</v>
      </c>
      <c r="F33" s="37">
        <f>'GL-Nov'!F182-'GL-Nov'!G182</f>
        <v>0</v>
      </c>
      <c r="G33" s="37">
        <f>'GL-Nov'!H182-'GL-Nov'!I182</f>
        <v>0</v>
      </c>
      <c r="H33" s="37">
        <f>'GL-Nov'!J182-'GL-Nov'!K182</f>
        <v>0</v>
      </c>
      <c r="I33" s="37">
        <f>'GL-Nov'!L182-'GL-Nov'!M182</f>
        <v>0</v>
      </c>
      <c r="J33" s="31"/>
      <c r="K33" s="411">
        <f t="shared" si="1"/>
        <v>0</v>
      </c>
    </row>
    <row r="34" spans="2:11" ht="18">
      <c r="B34" s="23">
        <f>'P&amp;L_June'!B34</f>
        <v>4016</v>
      </c>
      <c r="C34" s="409" t="str">
        <f>'GL-Jan'!B185</f>
        <v>Van Payment</v>
      </c>
      <c r="D34" s="30"/>
      <c r="E34" s="37">
        <f>'GL-Nov'!D191-'GL-Nov'!E191</f>
        <v>0</v>
      </c>
      <c r="F34" s="37">
        <f>'GL-Nov'!F191-'GL-Nov'!G191</f>
        <v>0</v>
      </c>
      <c r="G34" s="37">
        <f>'GL-Nov'!H191-'GL-Nov'!I191</f>
        <v>0</v>
      </c>
      <c r="H34" s="37">
        <f>'GL-Nov'!J191-'GL-Nov'!K191</f>
        <v>0</v>
      </c>
      <c r="I34" s="37">
        <f>'GL-Nov'!L191-'GL-Nov'!M191</f>
        <v>0</v>
      </c>
      <c r="J34" s="31"/>
      <c r="K34" s="411">
        <f t="shared" si="1"/>
        <v>0</v>
      </c>
    </row>
    <row r="35" spans="2:11" ht="18">
      <c r="B35" s="23">
        <f>'P&amp;L_June'!B35</f>
        <v>4017</v>
      </c>
      <c r="C35" s="409" t="str">
        <f>'GL-Jan'!B194</f>
        <v>Van Maintenance</v>
      </c>
      <c r="D35" s="30"/>
      <c r="E35" s="37">
        <f>'GL-Nov'!D200-'GL-Nov'!E200</f>
        <v>0</v>
      </c>
      <c r="F35" s="37">
        <f>'GL-Nov'!F200-'GL-Nov'!G200</f>
        <v>0</v>
      </c>
      <c r="G35" s="37">
        <f>'GL-Nov'!H200-'GL-Nov'!I200</f>
        <v>0</v>
      </c>
      <c r="H35" s="37">
        <f>'GL-Nov'!J200-'GL-Nov'!K200</f>
        <v>0</v>
      </c>
      <c r="I35" s="37">
        <f>'GL-Nov'!L200-'GL-Nov'!M200</f>
        <v>0</v>
      </c>
      <c r="J35" s="31"/>
      <c r="K35" s="411">
        <f t="shared" si="1"/>
        <v>0</v>
      </c>
    </row>
    <row r="36" spans="2:11" ht="18">
      <c r="B36" s="23">
        <f>'P&amp;L_June'!B36</f>
        <v>4018</v>
      </c>
      <c r="C36" s="409" t="str">
        <f>'GL-Jan'!B203</f>
        <v>Guest Speakers</v>
      </c>
      <c r="D36" s="30"/>
      <c r="E36" s="37">
        <f>'GL-Nov'!D209-'GL-Nov'!E209</f>
        <v>0</v>
      </c>
      <c r="F36" s="37">
        <f>'GL-Nov'!F209-'GL-Nov'!G209</f>
        <v>0</v>
      </c>
      <c r="G36" s="37">
        <f>'GL-Nov'!H209-'GL-Nov'!I209</f>
        <v>0</v>
      </c>
      <c r="H36" s="37">
        <f>'GL-Nov'!J209-'GL-Nov'!K209</f>
        <v>0</v>
      </c>
      <c r="I36" s="37">
        <f>'GL-Nov'!L209-'GL-Nov'!M209</f>
        <v>0</v>
      </c>
      <c r="J36" s="31"/>
      <c r="K36" s="411">
        <f t="shared" si="1"/>
        <v>0</v>
      </c>
    </row>
    <row r="37" spans="2:11" ht="18">
      <c r="B37" s="23">
        <f>'P&amp;L_June'!B37</f>
        <v>4019</v>
      </c>
      <c r="C37" s="409" t="str">
        <f>'GL-Jan'!B212</f>
        <v>Equipment</v>
      </c>
      <c r="D37" s="30"/>
      <c r="E37" s="37">
        <f>'GL-Nov'!D218-'GL-Nov'!E218</f>
        <v>0</v>
      </c>
      <c r="F37" s="37">
        <f>'GL-Nov'!F218-'GL-Nov'!G218</f>
        <v>0</v>
      </c>
      <c r="G37" s="37">
        <f>'GL-Nov'!H218-'GL-Nov'!I218</f>
        <v>0</v>
      </c>
      <c r="H37" s="37">
        <f>'GL-Nov'!J218-'GL-Nov'!K218</f>
        <v>0</v>
      </c>
      <c r="I37" s="37">
        <f>'GL-Nov'!L218-'GL-Nov'!M218</f>
        <v>0</v>
      </c>
      <c r="J37" s="31"/>
      <c r="K37" s="411">
        <f t="shared" si="1"/>
        <v>0</v>
      </c>
    </row>
    <row r="38" spans="2:11" ht="18.75" thickBot="1">
      <c r="B38" s="23">
        <f>'P&amp;L_June'!B38</f>
        <v>4020</v>
      </c>
      <c r="C38" s="409" t="str">
        <f>'GL-Jan'!B221</f>
        <v>Misc</v>
      </c>
      <c r="D38" s="30"/>
      <c r="E38" s="47">
        <f>'GL-Nov'!D227-'GL-Nov'!E227</f>
        <v>0</v>
      </c>
      <c r="F38" s="47">
        <f>'GL-Nov'!F227-'GL-Nov'!G227</f>
        <v>0</v>
      </c>
      <c r="G38" s="47">
        <f>'GL-Nov'!H227-'GL-Nov'!I227</f>
        <v>0</v>
      </c>
      <c r="H38" s="47">
        <f>'GL-Nov'!J227-'GL-Nov'!K227</f>
        <v>0</v>
      </c>
      <c r="I38" s="47">
        <f>'GL-Nov'!L227-'GL-Nov'!M227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2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tr">
        <f>'GL-Nov'!A1:N1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45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'GL-Nov'!E233</f>
        <v>0</v>
      </c>
      <c r="F10" s="188"/>
      <c r="G10" s="189">
        <f>'GL-Nov'!G233</f>
        <v>0</v>
      </c>
      <c r="H10" s="189"/>
      <c r="I10" s="189">
        <f>'GL-Nov'!I233</f>
        <v>0</v>
      </c>
      <c r="J10" s="189"/>
      <c r="K10" s="189">
        <f>'GL-Nov'!K233</f>
        <v>0</v>
      </c>
      <c r="L10" s="189"/>
      <c r="M10" s="189">
        <f>'GL-Nov'!M233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P44"/>
  <sheetViews>
    <sheetView workbookViewId="0">
      <selection activeCell="A3" sqref="A3:O3"/>
    </sheetView>
  </sheetViews>
  <sheetFormatPr defaultRowHeight="12.75"/>
  <cols>
    <col min="1" max="1" width="8" customWidth="1"/>
    <col min="2" max="2" width="34" customWidth="1"/>
    <col min="3" max="15" width="12.7109375" customWidth="1"/>
    <col min="257" max="257" width="8" customWidth="1"/>
    <col min="258" max="258" width="34" customWidth="1"/>
    <col min="259" max="271" width="12.7109375" customWidth="1"/>
    <col min="513" max="513" width="8" customWidth="1"/>
    <col min="514" max="514" width="34" customWidth="1"/>
    <col min="515" max="527" width="12.7109375" customWidth="1"/>
    <col min="769" max="769" width="8" customWidth="1"/>
    <col min="770" max="770" width="34" customWidth="1"/>
    <col min="771" max="783" width="12.7109375" customWidth="1"/>
    <col min="1025" max="1025" width="8" customWidth="1"/>
    <col min="1026" max="1026" width="34" customWidth="1"/>
    <col min="1027" max="1039" width="12.7109375" customWidth="1"/>
    <col min="1281" max="1281" width="8" customWidth="1"/>
    <col min="1282" max="1282" width="34" customWidth="1"/>
    <col min="1283" max="1295" width="12.7109375" customWidth="1"/>
    <col min="1537" max="1537" width="8" customWidth="1"/>
    <col min="1538" max="1538" width="34" customWidth="1"/>
    <col min="1539" max="1551" width="12.7109375" customWidth="1"/>
    <col min="1793" max="1793" width="8" customWidth="1"/>
    <col min="1794" max="1794" width="34" customWidth="1"/>
    <col min="1795" max="1807" width="12.7109375" customWidth="1"/>
    <col min="2049" max="2049" width="8" customWidth="1"/>
    <col min="2050" max="2050" width="34" customWidth="1"/>
    <col min="2051" max="2063" width="12.7109375" customWidth="1"/>
    <col min="2305" max="2305" width="8" customWidth="1"/>
    <col min="2306" max="2306" width="34" customWidth="1"/>
    <col min="2307" max="2319" width="12.7109375" customWidth="1"/>
    <col min="2561" max="2561" width="8" customWidth="1"/>
    <col min="2562" max="2562" width="34" customWidth="1"/>
    <col min="2563" max="2575" width="12.7109375" customWidth="1"/>
    <col min="2817" max="2817" width="8" customWidth="1"/>
    <col min="2818" max="2818" width="34" customWidth="1"/>
    <col min="2819" max="2831" width="12.7109375" customWidth="1"/>
    <col min="3073" max="3073" width="8" customWidth="1"/>
    <col min="3074" max="3074" width="34" customWidth="1"/>
    <col min="3075" max="3087" width="12.7109375" customWidth="1"/>
    <col min="3329" max="3329" width="8" customWidth="1"/>
    <col min="3330" max="3330" width="34" customWidth="1"/>
    <col min="3331" max="3343" width="12.7109375" customWidth="1"/>
    <col min="3585" max="3585" width="8" customWidth="1"/>
    <col min="3586" max="3586" width="34" customWidth="1"/>
    <col min="3587" max="3599" width="12.7109375" customWidth="1"/>
    <col min="3841" max="3841" width="8" customWidth="1"/>
    <col min="3842" max="3842" width="34" customWidth="1"/>
    <col min="3843" max="3855" width="12.7109375" customWidth="1"/>
    <col min="4097" max="4097" width="8" customWidth="1"/>
    <col min="4098" max="4098" width="34" customWidth="1"/>
    <col min="4099" max="4111" width="12.7109375" customWidth="1"/>
    <col min="4353" max="4353" width="8" customWidth="1"/>
    <col min="4354" max="4354" width="34" customWidth="1"/>
    <col min="4355" max="4367" width="12.7109375" customWidth="1"/>
    <col min="4609" max="4609" width="8" customWidth="1"/>
    <col min="4610" max="4610" width="34" customWidth="1"/>
    <col min="4611" max="4623" width="12.7109375" customWidth="1"/>
    <col min="4865" max="4865" width="8" customWidth="1"/>
    <col min="4866" max="4866" width="34" customWidth="1"/>
    <col min="4867" max="4879" width="12.7109375" customWidth="1"/>
    <col min="5121" max="5121" width="8" customWidth="1"/>
    <col min="5122" max="5122" width="34" customWidth="1"/>
    <col min="5123" max="5135" width="12.7109375" customWidth="1"/>
    <col min="5377" max="5377" width="8" customWidth="1"/>
    <col min="5378" max="5378" width="34" customWidth="1"/>
    <col min="5379" max="5391" width="12.7109375" customWidth="1"/>
    <col min="5633" max="5633" width="8" customWidth="1"/>
    <col min="5634" max="5634" width="34" customWidth="1"/>
    <col min="5635" max="5647" width="12.7109375" customWidth="1"/>
    <col min="5889" max="5889" width="8" customWidth="1"/>
    <col min="5890" max="5890" width="34" customWidth="1"/>
    <col min="5891" max="5903" width="12.7109375" customWidth="1"/>
    <col min="6145" max="6145" width="8" customWidth="1"/>
    <col min="6146" max="6146" width="34" customWidth="1"/>
    <col min="6147" max="6159" width="12.7109375" customWidth="1"/>
    <col min="6401" max="6401" width="8" customWidth="1"/>
    <col min="6402" max="6402" width="34" customWidth="1"/>
    <col min="6403" max="6415" width="12.7109375" customWidth="1"/>
    <col min="6657" max="6657" width="8" customWidth="1"/>
    <col min="6658" max="6658" width="34" customWidth="1"/>
    <col min="6659" max="6671" width="12.7109375" customWidth="1"/>
    <col min="6913" max="6913" width="8" customWidth="1"/>
    <col min="6914" max="6914" width="34" customWidth="1"/>
    <col min="6915" max="6927" width="12.7109375" customWidth="1"/>
    <col min="7169" max="7169" width="8" customWidth="1"/>
    <col min="7170" max="7170" width="34" customWidth="1"/>
    <col min="7171" max="7183" width="12.7109375" customWidth="1"/>
    <col min="7425" max="7425" width="8" customWidth="1"/>
    <col min="7426" max="7426" width="34" customWidth="1"/>
    <col min="7427" max="7439" width="12.7109375" customWidth="1"/>
    <col min="7681" max="7681" width="8" customWidth="1"/>
    <col min="7682" max="7682" width="34" customWidth="1"/>
    <col min="7683" max="7695" width="12.7109375" customWidth="1"/>
    <col min="7937" max="7937" width="8" customWidth="1"/>
    <col min="7938" max="7938" width="34" customWidth="1"/>
    <col min="7939" max="7951" width="12.7109375" customWidth="1"/>
    <col min="8193" max="8193" width="8" customWidth="1"/>
    <col min="8194" max="8194" width="34" customWidth="1"/>
    <col min="8195" max="8207" width="12.7109375" customWidth="1"/>
    <col min="8449" max="8449" width="8" customWidth="1"/>
    <col min="8450" max="8450" width="34" customWidth="1"/>
    <col min="8451" max="8463" width="12.7109375" customWidth="1"/>
    <col min="8705" max="8705" width="8" customWidth="1"/>
    <col min="8706" max="8706" width="34" customWidth="1"/>
    <col min="8707" max="8719" width="12.7109375" customWidth="1"/>
    <col min="8961" max="8961" width="8" customWidth="1"/>
    <col min="8962" max="8962" width="34" customWidth="1"/>
    <col min="8963" max="8975" width="12.7109375" customWidth="1"/>
    <col min="9217" max="9217" width="8" customWidth="1"/>
    <col min="9218" max="9218" width="34" customWidth="1"/>
    <col min="9219" max="9231" width="12.7109375" customWidth="1"/>
    <col min="9473" max="9473" width="8" customWidth="1"/>
    <col min="9474" max="9474" width="34" customWidth="1"/>
    <col min="9475" max="9487" width="12.7109375" customWidth="1"/>
    <col min="9729" max="9729" width="8" customWidth="1"/>
    <col min="9730" max="9730" width="34" customWidth="1"/>
    <col min="9731" max="9743" width="12.7109375" customWidth="1"/>
    <col min="9985" max="9985" width="8" customWidth="1"/>
    <col min="9986" max="9986" width="34" customWidth="1"/>
    <col min="9987" max="9999" width="12.7109375" customWidth="1"/>
    <col min="10241" max="10241" width="8" customWidth="1"/>
    <col min="10242" max="10242" width="34" customWidth="1"/>
    <col min="10243" max="10255" width="12.7109375" customWidth="1"/>
    <col min="10497" max="10497" width="8" customWidth="1"/>
    <col min="10498" max="10498" width="34" customWidth="1"/>
    <col min="10499" max="10511" width="12.7109375" customWidth="1"/>
    <col min="10753" max="10753" width="8" customWidth="1"/>
    <col min="10754" max="10754" width="34" customWidth="1"/>
    <col min="10755" max="10767" width="12.7109375" customWidth="1"/>
    <col min="11009" max="11009" width="8" customWidth="1"/>
    <col min="11010" max="11010" width="34" customWidth="1"/>
    <col min="11011" max="11023" width="12.7109375" customWidth="1"/>
    <col min="11265" max="11265" width="8" customWidth="1"/>
    <col min="11266" max="11266" width="34" customWidth="1"/>
    <col min="11267" max="11279" width="12.7109375" customWidth="1"/>
    <col min="11521" max="11521" width="8" customWidth="1"/>
    <col min="11522" max="11522" width="34" customWidth="1"/>
    <col min="11523" max="11535" width="12.7109375" customWidth="1"/>
    <col min="11777" max="11777" width="8" customWidth="1"/>
    <col min="11778" max="11778" width="34" customWidth="1"/>
    <col min="11779" max="11791" width="12.7109375" customWidth="1"/>
    <col min="12033" max="12033" width="8" customWidth="1"/>
    <col min="12034" max="12034" width="34" customWidth="1"/>
    <col min="12035" max="12047" width="12.7109375" customWidth="1"/>
    <col min="12289" max="12289" width="8" customWidth="1"/>
    <col min="12290" max="12290" width="34" customWidth="1"/>
    <col min="12291" max="12303" width="12.7109375" customWidth="1"/>
    <col min="12545" max="12545" width="8" customWidth="1"/>
    <col min="12546" max="12546" width="34" customWidth="1"/>
    <col min="12547" max="12559" width="12.7109375" customWidth="1"/>
    <col min="12801" max="12801" width="8" customWidth="1"/>
    <col min="12802" max="12802" width="34" customWidth="1"/>
    <col min="12803" max="12815" width="12.7109375" customWidth="1"/>
    <col min="13057" max="13057" width="8" customWidth="1"/>
    <col min="13058" max="13058" width="34" customWidth="1"/>
    <col min="13059" max="13071" width="12.7109375" customWidth="1"/>
    <col min="13313" max="13313" width="8" customWidth="1"/>
    <col min="13314" max="13314" width="34" customWidth="1"/>
    <col min="13315" max="13327" width="12.7109375" customWidth="1"/>
    <col min="13569" max="13569" width="8" customWidth="1"/>
    <col min="13570" max="13570" width="34" customWidth="1"/>
    <col min="13571" max="13583" width="12.7109375" customWidth="1"/>
    <col min="13825" max="13825" width="8" customWidth="1"/>
    <col min="13826" max="13826" width="34" customWidth="1"/>
    <col min="13827" max="13839" width="12.7109375" customWidth="1"/>
    <col min="14081" max="14081" width="8" customWidth="1"/>
    <col min="14082" max="14082" width="34" customWidth="1"/>
    <col min="14083" max="14095" width="12.7109375" customWidth="1"/>
    <col min="14337" max="14337" width="8" customWidth="1"/>
    <col min="14338" max="14338" width="34" customWidth="1"/>
    <col min="14339" max="14351" width="12.7109375" customWidth="1"/>
    <col min="14593" max="14593" width="8" customWidth="1"/>
    <col min="14594" max="14594" width="34" customWidth="1"/>
    <col min="14595" max="14607" width="12.7109375" customWidth="1"/>
    <col min="14849" max="14849" width="8" customWidth="1"/>
    <col min="14850" max="14850" width="34" customWidth="1"/>
    <col min="14851" max="14863" width="12.7109375" customWidth="1"/>
    <col min="15105" max="15105" width="8" customWidth="1"/>
    <col min="15106" max="15106" width="34" customWidth="1"/>
    <col min="15107" max="15119" width="12.7109375" customWidth="1"/>
    <col min="15361" max="15361" width="8" customWidth="1"/>
    <col min="15362" max="15362" width="34" customWidth="1"/>
    <col min="15363" max="15375" width="12.7109375" customWidth="1"/>
    <col min="15617" max="15617" width="8" customWidth="1"/>
    <col min="15618" max="15618" width="34" customWidth="1"/>
    <col min="15619" max="15631" width="12.7109375" customWidth="1"/>
    <col min="15873" max="15873" width="8" customWidth="1"/>
    <col min="15874" max="15874" width="34" customWidth="1"/>
    <col min="15875" max="15887" width="12.7109375" customWidth="1"/>
    <col min="16129" max="16129" width="8" customWidth="1"/>
    <col min="16130" max="16130" width="34" customWidth="1"/>
    <col min="16131" max="16143" width="12.7109375" customWidth="1"/>
  </cols>
  <sheetData>
    <row r="1" spans="1:16" ht="13.5" thickTop="1">
      <c r="A1" s="374"/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6"/>
    </row>
    <row r="2" spans="1:16" ht="33.75">
      <c r="A2" s="433" t="s">
        <v>91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5"/>
    </row>
    <row r="3" spans="1:16" ht="26.25">
      <c r="A3" s="436" t="s">
        <v>8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8"/>
    </row>
    <row r="4" spans="1:16" ht="20.25">
      <c r="A4" s="442" t="s">
        <v>111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4"/>
    </row>
    <row r="5" spans="1:16" ht="16.5" thickBot="1">
      <c r="A5" s="439">
        <v>2012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1"/>
    </row>
    <row r="6" spans="1:16" ht="16.5" thickTop="1" thickBot="1">
      <c r="A6" s="354"/>
      <c r="B6" s="355"/>
      <c r="C6" s="377" t="s">
        <v>92</v>
      </c>
      <c r="D6" s="377" t="s">
        <v>93</v>
      </c>
      <c r="E6" s="377" t="s">
        <v>94</v>
      </c>
      <c r="F6" s="377" t="s">
        <v>95</v>
      </c>
      <c r="G6" s="377" t="s">
        <v>96</v>
      </c>
      <c r="H6" s="377" t="s">
        <v>97</v>
      </c>
      <c r="I6" s="377" t="s">
        <v>98</v>
      </c>
      <c r="J6" s="377" t="s">
        <v>99</v>
      </c>
      <c r="K6" s="377" t="s">
        <v>100</v>
      </c>
      <c r="L6" s="377" t="s">
        <v>101</v>
      </c>
      <c r="M6" s="377" t="s">
        <v>102</v>
      </c>
      <c r="N6" s="377" t="s">
        <v>103</v>
      </c>
      <c r="O6" s="378" t="s">
        <v>104</v>
      </c>
      <c r="P6" s="356"/>
    </row>
    <row r="7" spans="1:16" ht="15">
      <c r="A7" s="379" t="s">
        <v>105</v>
      </c>
      <c r="B7" s="380"/>
      <c r="C7" s="381">
        <f>'Budget to Actual'!T8</f>
        <v>0</v>
      </c>
      <c r="D7" s="382">
        <f>C41</f>
        <v>0</v>
      </c>
      <c r="E7" s="382">
        <f t="shared" ref="E7:N7" si="0">D41</f>
        <v>0</v>
      </c>
      <c r="F7" s="382">
        <f t="shared" si="0"/>
        <v>0</v>
      </c>
      <c r="G7" s="382">
        <f t="shared" si="0"/>
        <v>0</v>
      </c>
      <c r="H7" s="382">
        <f t="shared" si="0"/>
        <v>0</v>
      </c>
      <c r="I7" s="382">
        <f t="shared" si="0"/>
        <v>0</v>
      </c>
      <c r="J7" s="382">
        <f t="shared" si="0"/>
        <v>0</v>
      </c>
      <c r="K7" s="382">
        <f t="shared" si="0"/>
        <v>0</v>
      </c>
      <c r="L7" s="382">
        <f t="shared" si="0"/>
        <v>0</v>
      </c>
      <c r="M7" s="382">
        <f t="shared" si="0"/>
        <v>0</v>
      </c>
      <c r="N7" s="382">
        <f t="shared" si="0"/>
        <v>0</v>
      </c>
      <c r="O7" s="383">
        <f>C7</f>
        <v>0</v>
      </c>
    </row>
    <row r="8" spans="1:16" ht="18">
      <c r="A8" s="357"/>
      <c r="B8" s="358"/>
      <c r="C8" s="359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1"/>
    </row>
    <row r="9" spans="1:16" ht="15.75">
      <c r="A9" s="367" t="s">
        <v>110</v>
      </c>
      <c r="B9" s="384"/>
      <c r="C9" s="385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1"/>
    </row>
    <row r="10" spans="1:16" ht="15" customHeight="1">
      <c r="A10" s="379">
        <f>'Budget to Actual'!B10</f>
        <v>3001</v>
      </c>
      <c r="B10" s="379" t="str">
        <f>'Budget to Actual'!C10</f>
        <v>Offerings</v>
      </c>
      <c r="C10" s="386">
        <f>'P&amp;L_Jan'!K12</f>
        <v>0</v>
      </c>
      <c r="D10" s="387">
        <f>'P&amp;L_Feb'!K12</f>
        <v>0</v>
      </c>
      <c r="E10" s="387">
        <f>'P&amp;L_Mar'!K12</f>
        <v>0</v>
      </c>
      <c r="F10" s="387">
        <f>'P&amp;L_Apr'!K12</f>
        <v>0</v>
      </c>
      <c r="G10" s="387">
        <f>'P&amp;L_May'!K12</f>
        <v>0</v>
      </c>
      <c r="H10" s="387">
        <f>'P&amp;L_June'!K12</f>
        <v>0</v>
      </c>
      <c r="I10" s="387">
        <f>'P&amp;L_July'!K12</f>
        <v>0</v>
      </c>
      <c r="J10" s="387">
        <f>'P&amp;L_Aug'!K12</f>
        <v>0</v>
      </c>
      <c r="K10" s="387">
        <f>'P&amp;L_Sept'!K12</f>
        <v>0</v>
      </c>
      <c r="L10" s="387">
        <f>'P&amp;L_Oct '!K12</f>
        <v>0</v>
      </c>
      <c r="M10" s="387">
        <f>'P&amp;L_Nov'!K12</f>
        <v>0</v>
      </c>
      <c r="N10" s="387">
        <f>'P&amp;L_Dec'!K12</f>
        <v>0</v>
      </c>
      <c r="O10" s="388">
        <f>SUM(C10:N10)</f>
        <v>0</v>
      </c>
    </row>
    <row r="11" spans="1:16" ht="15">
      <c r="A11" s="379">
        <f>'Budget to Actual'!B11</f>
        <v>3002</v>
      </c>
      <c r="B11" s="379" t="str">
        <f>'Budget to Actual'!C11</f>
        <v>ABC Support</v>
      </c>
      <c r="C11" s="386">
        <f>'P&amp;L_Jan'!K13</f>
        <v>0</v>
      </c>
      <c r="D11" s="387">
        <f>'P&amp;L_Feb'!K13</f>
        <v>0</v>
      </c>
      <c r="E11" s="387">
        <f>'P&amp;L_Mar'!K13</f>
        <v>0</v>
      </c>
      <c r="F11" s="387">
        <f>'P&amp;L_Apr'!K13</f>
        <v>0</v>
      </c>
      <c r="G11" s="387">
        <f>'P&amp;L_May'!K13</f>
        <v>0</v>
      </c>
      <c r="H11" s="387">
        <f>'P&amp;L_June'!K13</f>
        <v>0</v>
      </c>
      <c r="I11" s="387">
        <f>'P&amp;L_July'!K13</f>
        <v>0</v>
      </c>
      <c r="J11" s="387">
        <f>'P&amp;L_Aug'!K13</f>
        <v>0</v>
      </c>
      <c r="K11" s="387">
        <f>'P&amp;L_Sept'!K13</f>
        <v>0</v>
      </c>
      <c r="L11" s="387">
        <f>'P&amp;L_Oct '!K13</f>
        <v>0</v>
      </c>
      <c r="M11" s="387">
        <f>'P&amp;L_Nov'!K13</f>
        <v>0</v>
      </c>
      <c r="N11" s="387">
        <f>'P&amp;L_Dec'!K13</f>
        <v>0</v>
      </c>
      <c r="O11" s="388">
        <f t="shared" ref="O11:O13" si="1">SUM(C11:N11)</f>
        <v>0</v>
      </c>
    </row>
    <row r="12" spans="1:16" ht="15">
      <c r="A12" s="379">
        <f>'Budget to Actual'!B12</f>
        <v>3003</v>
      </c>
      <c r="B12" s="379" t="str">
        <f>'Budget to Actual'!C12</f>
        <v>Fundraisers</v>
      </c>
      <c r="C12" s="386">
        <f>'P&amp;L_Jan'!K14</f>
        <v>0</v>
      </c>
      <c r="D12" s="387">
        <f>'P&amp;L_Feb'!K14</f>
        <v>0</v>
      </c>
      <c r="E12" s="387">
        <f>'P&amp;L_Mar'!K14</f>
        <v>0</v>
      </c>
      <c r="F12" s="387">
        <f>'P&amp;L_Apr'!K14</f>
        <v>0</v>
      </c>
      <c r="G12" s="387">
        <f>'P&amp;L_May'!K14</f>
        <v>0</v>
      </c>
      <c r="H12" s="387">
        <f>'P&amp;L_June'!K14</f>
        <v>0</v>
      </c>
      <c r="I12" s="387">
        <f>'P&amp;L_July'!K14</f>
        <v>0</v>
      </c>
      <c r="J12" s="387">
        <f>'P&amp;L_Aug'!K14</f>
        <v>0</v>
      </c>
      <c r="K12" s="387">
        <f>'P&amp;L_Sept'!K14</f>
        <v>0</v>
      </c>
      <c r="L12" s="387">
        <f>'P&amp;L_Oct '!K14</f>
        <v>0</v>
      </c>
      <c r="M12" s="387">
        <f>'P&amp;L_Nov'!K14</f>
        <v>0</v>
      </c>
      <c r="N12" s="387">
        <f>'P&amp;L_Dec'!K14</f>
        <v>0</v>
      </c>
      <c r="O12" s="388">
        <f t="shared" si="1"/>
        <v>0</v>
      </c>
    </row>
    <row r="13" spans="1:16" ht="15.75" thickBot="1">
      <c r="A13" s="379">
        <f>'Budget to Actual'!B13</f>
        <v>3004</v>
      </c>
      <c r="B13" s="379" t="str">
        <f>'Budget to Actual'!C13</f>
        <v>Other</v>
      </c>
      <c r="C13" s="418">
        <f>'P&amp;L_Jan'!K15</f>
        <v>0</v>
      </c>
      <c r="D13" s="419">
        <f>'P&amp;L_Feb'!K15</f>
        <v>0</v>
      </c>
      <c r="E13" s="419">
        <f>'P&amp;L_Mar'!K15</f>
        <v>0</v>
      </c>
      <c r="F13" s="419">
        <f>'P&amp;L_Apr'!K15</f>
        <v>0</v>
      </c>
      <c r="G13" s="419">
        <f>'P&amp;L_May'!K15</f>
        <v>0</v>
      </c>
      <c r="H13" s="419">
        <f>'P&amp;L_June'!K15</f>
        <v>0</v>
      </c>
      <c r="I13" s="419">
        <f>'P&amp;L_July'!K15</f>
        <v>0</v>
      </c>
      <c r="J13" s="419">
        <f>'P&amp;L_Aug'!K15</f>
        <v>0</v>
      </c>
      <c r="K13" s="419">
        <f>'P&amp;L_Sept'!K15</f>
        <v>0</v>
      </c>
      <c r="L13" s="419">
        <f>'P&amp;L_Oct '!K15</f>
        <v>0</v>
      </c>
      <c r="M13" s="419">
        <f>'P&amp;L_Nov'!K15</f>
        <v>0</v>
      </c>
      <c r="N13" s="419">
        <f>'P&amp;L_Dec'!K15</f>
        <v>0</v>
      </c>
      <c r="O13" s="420">
        <f t="shared" si="1"/>
        <v>0</v>
      </c>
    </row>
    <row r="14" spans="1:16" ht="18.75" thickTop="1">
      <c r="A14" s="389"/>
      <c r="B14" s="364" t="s">
        <v>63</v>
      </c>
      <c r="C14" s="415">
        <f t="shared" ref="C14:O14" si="2">SUM(C10:C13)</f>
        <v>0</v>
      </c>
      <c r="D14" s="416">
        <f t="shared" si="2"/>
        <v>0</v>
      </c>
      <c r="E14" s="416">
        <f t="shared" si="2"/>
        <v>0</v>
      </c>
      <c r="F14" s="416">
        <f t="shared" si="2"/>
        <v>0</v>
      </c>
      <c r="G14" s="416">
        <f t="shared" si="2"/>
        <v>0</v>
      </c>
      <c r="H14" s="416">
        <f t="shared" si="2"/>
        <v>0</v>
      </c>
      <c r="I14" s="416">
        <f t="shared" si="2"/>
        <v>0</v>
      </c>
      <c r="J14" s="416">
        <f t="shared" si="2"/>
        <v>0</v>
      </c>
      <c r="K14" s="416">
        <f t="shared" si="2"/>
        <v>0</v>
      </c>
      <c r="L14" s="416">
        <f t="shared" si="2"/>
        <v>0</v>
      </c>
      <c r="M14" s="416">
        <f t="shared" si="2"/>
        <v>0</v>
      </c>
      <c r="N14" s="416">
        <f t="shared" si="2"/>
        <v>0</v>
      </c>
      <c r="O14" s="417">
        <f t="shared" si="2"/>
        <v>0</v>
      </c>
    </row>
    <row r="15" spans="1:16" ht="18">
      <c r="A15" s="357"/>
      <c r="B15" s="358"/>
      <c r="C15" s="359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3"/>
    </row>
    <row r="16" spans="1:16" ht="15.75">
      <c r="A16" s="367" t="s">
        <v>64</v>
      </c>
      <c r="B16" s="358"/>
      <c r="C16" s="359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3"/>
    </row>
    <row r="17" spans="1:15" ht="15" customHeight="1">
      <c r="A17" s="379">
        <f>'Budget to Actual'!B17</f>
        <v>4001</v>
      </c>
      <c r="B17" s="390" t="str">
        <f>'Budget to Actual'!C17</f>
        <v>Salaries</v>
      </c>
      <c r="C17" s="387">
        <f>'P&amp;L_Jan'!K19</f>
        <v>0</v>
      </c>
      <c r="D17" s="391">
        <f>'P&amp;L_Feb'!K19</f>
        <v>0</v>
      </c>
      <c r="E17" s="391">
        <f>'P&amp;L_Mar'!K19</f>
        <v>0</v>
      </c>
      <c r="F17" s="391">
        <f>'P&amp;L_Apr'!K19</f>
        <v>0</v>
      </c>
      <c r="G17" s="391">
        <f>'P&amp;L_May'!K19</f>
        <v>0</v>
      </c>
      <c r="H17" s="391">
        <f>'P&amp;L_June'!K19</f>
        <v>0</v>
      </c>
      <c r="I17" s="391">
        <f>'P&amp;L_July'!K19</f>
        <v>0</v>
      </c>
      <c r="J17" s="391">
        <f>'P&amp;L_Aug'!K19</f>
        <v>0</v>
      </c>
      <c r="K17" s="391">
        <f>'P&amp;L_Sept'!K19</f>
        <v>0</v>
      </c>
      <c r="L17" s="391">
        <f>'P&amp;L_Oct '!K19</f>
        <v>0</v>
      </c>
      <c r="M17" s="391">
        <f>'P&amp;L_Nov'!K19</f>
        <v>0</v>
      </c>
      <c r="N17" s="391">
        <f>'P&amp;L_Dec'!K19</f>
        <v>0</v>
      </c>
      <c r="O17" s="388">
        <f>SUM(C17:N17)</f>
        <v>0</v>
      </c>
    </row>
    <row r="18" spans="1:15" ht="15">
      <c r="A18" s="379">
        <f>'Budget to Actual'!B18</f>
        <v>4002</v>
      </c>
      <c r="B18" s="390" t="str">
        <f>'Budget to Actual'!C18</f>
        <v>Office Supplies</v>
      </c>
      <c r="C18" s="387">
        <f>'P&amp;L_Jan'!K20</f>
        <v>0</v>
      </c>
      <c r="D18" s="391">
        <f>'P&amp;L_Feb'!K20</f>
        <v>0</v>
      </c>
      <c r="E18" s="391">
        <f>'P&amp;L_Mar'!K20</f>
        <v>0</v>
      </c>
      <c r="F18" s="391">
        <f>'P&amp;L_Apr'!K20</f>
        <v>0</v>
      </c>
      <c r="G18" s="391">
        <f>'P&amp;L_May'!K20</f>
        <v>0</v>
      </c>
      <c r="H18" s="391">
        <f>'P&amp;L_June'!K20</f>
        <v>0</v>
      </c>
      <c r="I18" s="391">
        <f>'P&amp;L_July'!K20</f>
        <v>0</v>
      </c>
      <c r="J18" s="391">
        <f>'P&amp;L_Aug'!K20</f>
        <v>0</v>
      </c>
      <c r="K18" s="391">
        <f>'P&amp;L_Sept'!K20</f>
        <v>0</v>
      </c>
      <c r="L18" s="391">
        <f>'P&amp;L_Oct '!K20</f>
        <v>0</v>
      </c>
      <c r="M18" s="391">
        <f>'P&amp;L_Nov'!K20</f>
        <v>0</v>
      </c>
      <c r="N18" s="391">
        <f>'P&amp;L_Dec'!K20</f>
        <v>0</v>
      </c>
      <c r="O18" s="388">
        <f t="shared" ref="O18:O36" si="3">SUM(C18:N18)</f>
        <v>0</v>
      </c>
    </row>
    <row r="19" spans="1:15" ht="15">
      <c r="A19" s="379">
        <f>'Budget to Actual'!B19</f>
        <v>4003</v>
      </c>
      <c r="B19" s="390" t="str">
        <f>'Budget to Actual'!C19</f>
        <v>Utilities</v>
      </c>
      <c r="C19" s="387">
        <f>'P&amp;L_Jan'!K21</f>
        <v>0</v>
      </c>
      <c r="D19" s="391">
        <f>'P&amp;L_Feb'!K21</f>
        <v>0</v>
      </c>
      <c r="E19" s="391">
        <f>'P&amp;L_Mar'!K21</f>
        <v>0</v>
      </c>
      <c r="F19" s="391">
        <f>'P&amp;L_Apr'!K21</f>
        <v>0</v>
      </c>
      <c r="G19" s="391">
        <f>'P&amp;L_May'!K21</f>
        <v>0</v>
      </c>
      <c r="H19" s="391">
        <f>'P&amp;L_June'!K21</f>
        <v>0</v>
      </c>
      <c r="I19" s="391">
        <f>'P&amp;L_July'!K21</f>
        <v>0</v>
      </c>
      <c r="J19" s="391">
        <f>'P&amp;L_Aug'!K21</f>
        <v>0</v>
      </c>
      <c r="K19" s="391">
        <f>'P&amp;L_Sept'!K21</f>
        <v>0</v>
      </c>
      <c r="L19" s="391">
        <f>'P&amp;L_Oct '!K21</f>
        <v>0</v>
      </c>
      <c r="M19" s="391">
        <f>'P&amp;L_Nov'!K21</f>
        <v>0</v>
      </c>
      <c r="N19" s="391">
        <f>'P&amp;L_Dec'!K21</f>
        <v>0</v>
      </c>
      <c r="O19" s="388">
        <f t="shared" si="3"/>
        <v>0</v>
      </c>
    </row>
    <row r="20" spans="1:15" ht="15">
      <c r="A20" s="379">
        <f>'Budget to Actual'!B20</f>
        <v>4004</v>
      </c>
      <c r="B20" s="390" t="str">
        <f>'Budget to Actual'!C20</f>
        <v>Lease</v>
      </c>
      <c r="C20" s="387">
        <f>'P&amp;L_Jan'!K22</f>
        <v>0</v>
      </c>
      <c r="D20" s="391">
        <f>'P&amp;L_Feb'!K22</f>
        <v>0</v>
      </c>
      <c r="E20" s="391">
        <f>'P&amp;L_Mar'!K22</f>
        <v>0</v>
      </c>
      <c r="F20" s="391">
        <f>'P&amp;L_Apr'!K22</f>
        <v>0</v>
      </c>
      <c r="G20" s="391">
        <f>'P&amp;L_May'!K22</f>
        <v>0</v>
      </c>
      <c r="H20" s="391">
        <f>'P&amp;L_June'!K22</f>
        <v>0</v>
      </c>
      <c r="I20" s="391">
        <f>'P&amp;L_July'!K22</f>
        <v>0</v>
      </c>
      <c r="J20" s="391">
        <f>'P&amp;L_Aug'!K22</f>
        <v>0</v>
      </c>
      <c r="K20" s="391">
        <f>'P&amp;L_Sept'!K22</f>
        <v>0</v>
      </c>
      <c r="L20" s="391">
        <f>'P&amp;L_Oct '!K22</f>
        <v>0</v>
      </c>
      <c r="M20" s="391">
        <f>'P&amp;L_Nov'!K22</f>
        <v>0</v>
      </c>
      <c r="N20" s="391">
        <f>'P&amp;L_Dec'!K22</f>
        <v>0</v>
      </c>
      <c r="O20" s="388">
        <f t="shared" si="3"/>
        <v>0</v>
      </c>
    </row>
    <row r="21" spans="1:15" ht="15">
      <c r="A21" s="379">
        <f>'Budget to Actual'!B21</f>
        <v>4005</v>
      </c>
      <c r="B21" s="390" t="str">
        <f>'Budget to Actual'!C21</f>
        <v>Maint/Repairs</v>
      </c>
      <c r="C21" s="387">
        <f>'P&amp;L_Jan'!K23</f>
        <v>0</v>
      </c>
      <c r="D21" s="391">
        <f>'P&amp;L_Feb'!K23</f>
        <v>0</v>
      </c>
      <c r="E21" s="391">
        <f>'P&amp;L_Mar'!K23</f>
        <v>0</v>
      </c>
      <c r="F21" s="391">
        <f>'P&amp;L_Apr'!K23</f>
        <v>0</v>
      </c>
      <c r="G21" s="391">
        <f>'P&amp;L_May'!K23</f>
        <v>0</v>
      </c>
      <c r="H21" s="391">
        <f>'P&amp;L_June'!K23</f>
        <v>0</v>
      </c>
      <c r="I21" s="391">
        <f>'P&amp;L_July'!K23</f>
        <v>0</v>
      </c>
      <c r="J21" s="391">
        <f>'P&amp;L_Aug'!K23</f>
        <v>0</v>
      </c>
      <c r="K21" s="391">
        <f>'P&amp;L_Sept'!K23</f>
        <v>0</v>
      </c>
      <c r="L21" s="391">
        <f>'P&amp;L_Oct '!K23</f>
        <v>0</v>
      </c>
      <c r="M21" s="391">
        <f>'P&amp;L_Nov'!K23</f>
        <v>0</v>
      </c>
      <c r="N21" s="391">
        <f>'P&amp;L_Dec'!K23</f>
        <v>0</v>
      </c>
      <c r="O21" s="388">
        <f t="shared" si="3"/>
        <v>0</v>
      </c>
    </row>
    <row r="22" spans="1:15" ht="15">
      <c r="A22" s="379">
        <f>'Budget to Actual'!B22</f>
        <v>4006</v>
      </c>
      <c r="B22" s="390" t="str">
        <f>'Budget to Actual'!C22</f>
        <v>Missions</v>
      </c>
      <c r="C22" s="387">
        <f>'P&amp;L_Jan'!K24</f>
        <v>0</v>
      </c>
      <c r="D22" s="391">
        <f>'P&amp;L_Feb'!K24</f>
        <v>0</v>
      </c>
      <c r="E22" s="391">
        <f>'P&amp;L_Mar'!K24</f>
        <v>0</v>
      </c>
      <c r="F22" s="391">
        <f>'P&amp;L_Apr'!K24</f>
        <v>0</v>
      </c>
      <c r="G22" s="391">
        <f>'P&amp;L_May'!K24</f>
        <v>0</v>
      </c>
      <c r="H22" s="391">
        <f>'P&amp;L_June'!K24</f>
        <v>0</v>
      </c>
      <c r="I22" s="391">
        <f>'P&amp;L_July'!K24</f>
        <v>0</v>
      </c>
      <c r="J22" s="391">
        <f>'P&amp;L_Aug'!K24</f>
        <v>0</v>
      </c>
      <c r="K22" s="391">
        <f>'P&amp;L_Sept'!K24</f>
        <v>0</v>
      </c>
      <c r="L22" s="391">
        <f>'P&amp;L_Oct '!K24</f>
        <v>0</v>
      </c>
      <c r="M22" s="391">
        <f>'P&amp;L_Nov'!K24</f>
        <v>0</v>
      </c>
      <c r="N22" s="391">
        <f>'P&amp;L_Dec'!K24</f>
        <v>0</v>
      </c>
      <c r="O22" s="388">
        <f t="shared" si="3"/>
        <v>0</v>
      </c>
    </row>
    <row r="23" spans="1:15" ht="15">
      <c r="A23" s="379">
        <f>'Budget to Actual'!B23</f>
        <v>4007</v>
      </c>
      <c r="B23" s="390" t="str">
        <f>'Budget to Actual'!C23</f>
        <v>Benevolence</v>
      </c>
      <c r="C23" s="387">
        <f>'P&amp;L_Jan'!K25</f>
        <v>0</v>
      </c>
      <c r="D23" s="391">
        <f>'P&amp;L_Feb'!K25</f>
        <v>0</v>
      </c>
      <c r="E23" s="391">
        <f>'P&amp;L_Mar'!K25</f>
        <v>0</v>
      </c>
      <c r="F23" s="391">
        <f>'P&amp;L_Apr'!K25</f>
        <v>0</v>
      </c>
      <c r="G23" s="391">
        <f>'P&amp;L_May'!K25</f>
        <v>0</v>
      </c>
      <c r="H23" s="391">
        <f>'P&amp;L_June'!K25</f>
        <v>0</v>
      </c>
      <c r="I23" s="391">
        <f>'P&amp;L_July'!K25</f>
        <v>0</v>
      </c>
      <c r="J23" s="391">
        <f>'P&amp;L_Aug'!K25</f>
        <v>0</v>
      </c>
      <c r="K23" s="391">
        <f>'P&amp;L_Sept'!K25</f>
        <v>0</v>
      </c>
      <c r="L23" s="391">
        <f>'P&amp;L_Oct '!K25</f>
        <v>0</v>
      </c>
      <c r="M23" s="391">
        <f>'P&amp;L_Nov'!K25</f>
        <v>0</v>
      </c>
      <c r="N23" s="391">
        <f>'P&amp;L_Dec'!K25</f>
        <v>0</v>
      </c>
      <c r="O23" s="388">
        <f t="shared" si="3"/>
        <v>0</v>
      </c>
    </row>
    <row r="24" spans="1:15" ht="15">
      <c r="A24" s="379">
        <f>'Budget to Actual'!B24</f>
        <v>4008</v>
      </c>
      <c r="B24" s="390" t="str">
        <f>'Budget to Actual'!C24</f>
        <v xml:space="preserve">Sunday School </v>
      </c>
      <c r="C24" s="387">
        <f>'P&amp;L_Jan'!K26</f>
        <v>0</v>
      </c>
      <c r="D24" s="391">
        <f>'P&amp;L_Feb'!K26</f>
        <v>0</v>
      </c>
      <c r="E24" s="391">
        <f>'P&amp;L_Mar'!K26</f>
        <v>0</v>
      </c>
      <c r="F24" s="391">
        <f>'P&amp;L_Apr'!K26</f>
        <v>0</v>
      </c>
      <c r="G24" s="391">
        <f>'P&amp;L_May'!K26</f>
        <v>0</v>
      </c>
      <c r="H24" s="391">
        <f>'P&amp;L_June'!K26</f>
        <v>0</v>
      </c>
      <c r="I24" s="391">
        <f>'P&amp;L_July'!K26</f>
        <v>0</v>
      </c>
      <c r="J24" s="391">
        <f>'P&amp;L_Aug'!K26</f>
        <v>0</v>
      </c>
      <c r="K24" s="391">
        <f>'P&amp;L_Sept'!K26</f>
        <v>0</v>
      </c>
      <c r="L24" s="391">
        <f>'P&amp;L_Oct '!K26</f>
        <v>0</v>
      </c>
      <c r="M24" s="391">
        <f>'P&amp;L_Nov'!K26</f>
        <v>0</v>
      </c>
      <c r="N24" s="391">
        <f>'P&amp;L_Dec'!K26</f>
        <v>0</v>
      </c>
      <c r="O24" s="388">
        <f t="shared" si="3"/>
        <v>0</v>
      </c>
    </row>
    <row r="25" spans="1:15" ht="15">
      <c r="A25" s="379">
        <f>'Budget to Actual'!B25</f>
        <v>4009</v>
      </c>
      <c r="B25" s="390" t="str">
        <f>'Budget to Actual'!C25</f>
        <v xml:space="preserve">Youth </v>
      </c>
      <c r="C25" s="387">
        <f>'P&amp;L_Jan'!K27</f>
        <v>0</v>
      </c>
      <c r="D25" s="391">
        <f>'P&amp;L_Feb'!K27</f>
        <v>0</v>
      </c>
      <c r="E25" s="391">
        <f>'P&amp;L_Mar'!K27</f>
        <v>0</v>
      </c>
      <c r="F25" s="391">
        <f>'P&amp;L_Apr'!K27</f>
        <v>0</v>
      </c>
      <c r="G25" s="391">
        <f>'P&amp;L_May'!K27</f>
        <v>0</v>
      </c>
      <c r="H25" s="391">
        <f>'P&amp;L_June'!K27</f>
        <v>0</v>
      </c>
      <c r="I25" s="391">
        <f>'P&amp;L_July'!K27</f>
        <v>0</v>
      </c>
      <c r="J25" s="391">
        <f>'P&amp;L_Aug'!K27</f>
        <v>0</v>
      </c>
      <c r="K25" s="391">
        <f>'P&amp;L_Sept'!K27</f>
        <v>0</v>
      </c>
      <c r="L25" s="391">
        <f>'P&amp;L_Oct '!K27</f>
        <v>0</v>
      </c>
      <c r="M25" s="391">
        <f>'P&amp;L_Nov'!K27</f>
        <v>0</v>
      </c>
      <c r="N25" s="391">
        <f>'P&amp;L_Dec'!K27</f>
        <v>0</v>
      </c>
      <c r="O25" s="388">
        <f t="shared" si="3"/>
        <v>0</v>
      </c>
    </row>
    <row r="26" spans="1:15" ht="15">
      <c r="A26" s="379">
        <f>'Budget to Actual'!B26</f>
        <v>4010</v>
      </c>
      <c r="B26" s="390" t="str">
        <f>'Budget to Actual'!C26</f>
        <v xml:space="preserve">Men </v>
      </c>
      <c r="C26" s="387">
        <f>'P&amp;L_Jan'!K28</f>
        <v>0</v>
      </c>
      <c r="D26" s="391">
        <f>'P&amp;L_Feb'!K28</f>
        <v>0</v>
      </c>
      <c r="E26" s="391">
        <f>'P&amp;L_Mar'!K28</f>
        <v>0</v>
      </c>
      <c r="F26" s="391">
        <f>'P&amp;L_Apr'!K28</f>
        <v>0</v>
      </c>
      <c r="G26" s="391">
        <f>'P&amp;L_May'!K28</f>
        <v>0</v>
      </c>
      <c r="H26" s="391">
        <f>'P&amp;L_June'!K28</f>
        <v>0</v>
      </c>
      <c r="I26" s="391">
        <f>'P&amp;L_July'!K28</f>
        <v>0</v>
      </c>
      <c r="J26" s="391">
        <f>'P&amp;L_Aug'!K28</f>
        <v>0</v>
      </c>
      <c r="K26" s="391">
        <f>'P&amp;L_Sept'!K28</f>
        <v>0</v>
      </c>
      <c r="L26" s="391">
        <f>'P&amp;L_Oct '!K28</f>
        <v>0</v>
      </c>
      <c r="M26" s="391">
        <f>'P&amp;L_Nov'!K28</f>
        <v>0</v>
      </c>
      <c r="N26" s="391">
        <f>'P&amp;L_Dec'!K28</f>
        <v>0</v>
      </c>
      <c r="O26" s="388">
        <f t="shared" si="3"/>
        <v>0</v>
      </c>
    </row>
    <row r="27" spans="1:15" ht="15">
      <c r="A27" s="379">
        <f>'Budget to Actual'!B27</f>
        <v>4011</v>
      </c>
      <c r="B27" s="390" t="str">
        <f>'Budget to Actual'!C27</f>
        <v>Women</v>
      </c>
      <c r="C27" s="387">
        <f>'P&amp;L_Jan'!K29</f>
        <v>0</v>
      </c>
      <c r="D27" s="391">
        <f>'P&amp;L_Feb'!K29</f>
        <v>0</v>
      </c>
      <c r="E27" s="391">
        <f>'P&amp;L_Mar'!K29</f>
        <v>0</v>
      </c>
      <c r="F27" s="391">
        <f>'P&amp;L_Apr'!K29</f>
        <v>0</v>
      </c>
      <c r="G27" s="391">
        <f>'P&amp;L_May'!K29</f>
        <v>0</v>
      </c>
      <c r="H27" s="391">
        <f>'P&amp;L_June'!K29</f>
        <v>0</v>
      </c>
      <c r="I27" s="391">
        <f>'P&amp;L_July'!K29</f>
        <v>0</v>
      </c>
      <c r="J27" s="391">
        <f>'P&amp;L_Aug'!K29</f>
        <v>0</v>
      </c>
      <c r="K27" s="391">
        <f>'P&amp;L_Sept'!K29</f>
        <v>0</v>
      </c>
      <c r="L27" s="391">
        <f>'P&amp;L_Oct '!K29</f>
        <v>0</v>
      </c>
      <c r="M27" s="391">
        <f>'P&amp;L_Nov'!K29</f>
        <v>0</v>
      </c>
      <c r="N27" s="391">
        <f>'P&amp;L_Dec'!K29</f>
        <v>0</v>
      </c>
      <c r="O27" s="388">
        <f t="shared" si="3"/>
        <v>0</v>
      </c>
    </row>
    <row r="28" spans="1:15" ht="15">
      <c r="A28" s="379">
        <f>'Budget to Actual'!B28</f>
        <v>4012</v>
      </c>
      <c r="B28" s="390" t="str">
        <f>'Budget to Actual'!C28</f>
        <v>VBS</v>
      </c>
      <c r="C28" s="387">
        <f>'P&amp;L_Jan'!K30</f>
        <v>0</v>
      </c>
      <c r="D28" s="391">
        <f>'P&amp;L_Feb'!K30</f>
        <v>0</v>
      </c>
      <c r="E28" s="391">
        <f>'P&amp;L_Mar'!K30</f>
        <v>0</v>
      </c>
      <c r="F28" s="391">
        <f>'P&amp;L_Apr'!K30</f>
        <v>0</v>
      </c>
      <c r="G28" s="391">
        <f>'P&amp;L_May'!K30</f>
        <v>0</v>
      </c>
      <c r="H28" s="391">
        <f>'P&amp;L_June'!K30</f>
        <v>0</v>
      </c>
      <c r="I28" s="391">
        <f>'P&amp;L_July'!K30</f>
        <v>0</v>
      </c>
      <c r="J28" s="391">
        <f>'P&amp;L_Aug'!K30</f>
        <v>0</v>
      </c>
      <c r="K28" s="391">
        <f>'P&amp;L_Sept'!K30</f>
        <v>0</v>
      </c>
      <c r="L28" s="391">
        <f>'P&amp;L_Oct '!K30</f>
        <v>0</v>
      </c>
      <c r="M28" s="391">
        <f>'P&amp;L_Nov'!K30</f>
        <v>0</v>
      </c>
      <c r="N28" s="391">
        <f>'P&amp;L_Dec'!K30</f>
        <v>0</v>
      </c>
      <c r="O28" s="388">
        <f t="shared" si="3"/>
        <v>0</v>
      </c>
    </row>
    <row r="29" spans="1:15" ht="15">
      <c r="A29" s="379">
        <f>'Budget to Actual'!B29</f>
        <v>4013</v>
      </c>
      <c r="B29" s="390" t="str">
        <f>'Budget to Actual'!C29</f>
        <v>Postage</v>
      </c>
      <c r="C29" s="387">
        <f>'P&amp;L_Jan'!K31</f>
        <v>0</v>
      </c>
      <c r="D29" s="391">
        <f>'P&amp;L_Feb'!K31</f>
        <v>0</v>
      </c>
      <c r="E29" s="391">
        <f>'P&amp;L_Mar'!K31</f>
        <v>0</v>
      </c>
      <c r="F29" s="391">
        <f>'P&amp;L_Apr'!K31</f>
        <v>0</v>
      </c>
      <c r="G29" s="391">
        <f>'P&amp;L_May'!K31</f>
        <v>0</v>
      </c>
      <c r="H29" s="391">
        <f>'P&amp;L_June'!K31</f>
        <v>0</v>
      </c>
      <c r="I29" s="391">
        <f>'P&amp;L_July'!K31</f>
        <v>0</v>
      </c>
      <c r="J29" s="391">
        <f>'P&amp;L_Aug'!K31</f>
        <v>0</v>
      </c>
      <c r="K29" s="391">
        <f>'P&amp;L_Sept'!K31</f>
        <v>0</v>
      </c>
      <c r="L29" s="391">
        <f>'P&amp;L_Oct '!K31</f>
        <v>0</v>
      </c>
      <c r="M29" s="391">
        <f>'P&amp;L_Nov'!K31</f>
        <v>0</v>
      </c>
      <c r="N29" s="391">
        <f>'P&amp;L_Dec'!K31</f>
        <v>0</v>
      </c>
      <c r="O29" s="388">
        <f t="shared" si="3"/>
        <v>0</v>
      </c>
    </row>
    <row r="30" spans="1:15" ht="15">
      <c r="A30" s="379">
        <f>'Budget to Actual'!B30</f>
        <v>4014</v>
      </c>
      <c r="B30" s="390" t="str">
        <f>'Budget to Actual'!C30</f>
        <v>Insurance</v>
      </c>
      <c r="C30" s="387">
        <f>'P&amp;L_Jan'!K32</f>
        <v>0</v>
      </c>
      <c r="D30" s="391">
        <f>'P&amp;L_Feb'!K32</f>
        <v>0</v>
      </c>
      <c r="E30" s="391">
        <f>'P&amp;L_Mar'!K32</f>
        <v>0</v>
      </c>
      <c r="F30" s="391">
        <f>'P&amp;L_Apr'!K32</f>
        <v>0</v>
      </c>
      <c r="G30" s="391">
        <f>'P&amp;L_May'!K32</f>
        <v>0</v>
      </c>
      <c r="H30" s="391">
        <f>'P&amp;L_June'!K32</f>
        <v>0</v>
      </c>
      <c r="I30" s="391">
        <f>'P&amp;L_July'!K32</f>
        <v>0</v>
      </c>
      <c r="J30" s="391">
        <f>'P&amp;L_Aug'!K32</f>
        <v>0</v>
      </c>
      <c r="K30" s="391">
        <f>'P&amp;L_Sept'!K32</f>
        <v>0</v>
      </c>
      <c r="L30" s="391">
        <f>'P&amp;L_Oct '!K32</f>
        <v>0</v>
      </c>
      <c r="M30" s="391">
        <f>'P&amp;L_Nov'!K32</f>
        <v>0</v>
      </c>
      <c r="N30" s="391">
        <f>'P&amp;L_Dec'!K32</f>
        <v>0</v>
      </c>
      <c r="O30" s="388">
        <f t="shared" si="3"/>
        <v>0</v>
      </c>
    </row>
    <row r="31" spans="1:15" ht="15">
      <c r="A31" s="379">
        <f>'Budget to Actual'!B31</f>
        <v>4015</v>
      </c>
      <c r="B31" s="390" t="str">
        <f>'Budget to Actual'!C31</f>
        <v>Cleaning Supplies</v>
      </c>
      <c r="C31" s="387">
        <f>'P&amp;L_Jan'!K33</f>
        <v>0</v>
      </c>
      <c r="D31" s="391">
        <f>'P&amp;L_Feb'!K33</f>
        <v>0</v>
      </c>
      <c r="E31" s="391">
        <f>'P&amp;L_Mar'!K33</f>
        <v>0</v>
      </c>
      <c r="F31" s="391">
        <f>'P&amp;L_Apr'!K33</f>
        <v>0</v>
      </c>
      <c r="G31" s="391">
        <f>'P&amp;L_May'!K33</f>
        <v>0</v>
      </c>
      <c r="H31" s="391">
        <f>'P&amp;L_June'!K33</f>
        <v>0</v>
      </c>
      <c r="I31" s="391">
        <f>'P&amp;L_July'!K33</f>
        <v>0</v>
      </c>
      <c r="J31" s="391">
        <f>'P&amp;L_Aug'!K33</f>
        <v>0</v>
      </c>
      <c r="K31" s="391">
        <f>'P&amp;L_Sept'!K33</f>
        <v>0</v>
      </c>
      <c r="L31" s="391">
        <f>'P&amp;L_Oct '!K33</f>
        <v>0</v>
      </c>
      <c r="M31" s="391">
        <f>'P&amp;L_Nov'!K33</f>
        <v>0</v>
      </c>
      <c r="N31" s="391">
        <f>'P&amp;L_Dec'!K33</f>
        <v>0</v>
      </c>
      <c r="O31" s="388">
        <f t="shared" si="3"/>
        <v>0</v>
      </c>
    </row>
    <row r="32" spans="1:15" ht="15">
      <c r="A32" s="379">
        <f>'Budget to Actual'!B32</f>
        <v>4016</v>
      </c>
      <c r="B32" s="390" t="str">
        <f>'Budget to Actual'!C32</f>
        <v>Van Payment</v>
      </c>
      <c r="C32" s="387">
        <f>'P&amp;L_Jan'!K34</f>
        <v>0</v>
      </c>
      <c r="D32" s="391">
        <f>'P&amp;L_Feb'!K34</f>
        <v>0</v>
      </c>
      <c r="E32" s="391">
        <f>'P&amp;L_Mar'!K34</f>
        <v>0</v>
      </c>
      <c r="F32" s="391">
        <f>'P&amp;L_Apr'!K34</f>
        <v>0</v>
      </c>
      <c r="G32" s="391">
        <f>'P&amp;L_May'!K34</f>
        <v>0</v>
      </c>
      <c r="H32" s="391">
        <f>'P&amp;L_June'!K34</f>
        <v>0</v>
      </c>
      <c r="I32" s="391">
        <f>'P&amp;L_July'!K34</f>
        <v>0</v>
      </c>
      <c r="J32" s="391">
        <f>'P&amp;L_Aug'!K34</f>
        <v>0</v>
      </c>
      <c r="K32" s="391">
        <f>'P&amp;L_Sept'!K34</f>
        <v>0</v>
      </c>
      <c r="L32" s="391">
        <f>'P&amp;L_Oct '!K34</f>
        <v>0</v>
      </c>
      <c r="M32" s="391">
        <f>'P&amp;L_Nov'!K34</f>
        <v>0</v>
      </c>
      <c r="N32" s="391">
        <f>'P&amp;L_Dec'!K34</f>
        <v>0</v>
      </c>
      <c r="O32" s="388">
        <f t="shared" si="3"/>
        <v>0</v>
      </c>
    </row>
    <row r="33" spans="1:15" ht="15">
      <c r="A33" s="379">
        <f>'Budget to Actual'!B33</f>
        <v>4017</v>
      </c>
      <c r="B33" s="390" t="str">
        <f>'Budget to Actual'!C33</f>
        <v>Van Maintenance</v>
      </c>
      <c r="C33" s="387">
        <f>'P&amp;L_Jan'!K35</f>
        <v>0</v>
      </c>
      <c r="D33" s="391">
        <f>'P&amp;L_Feb'!K35</f>
        <v>0</v>
      </c>
      <c r="E33" s="391">
        <f>'P&amp;L_Mar'!K35</f>
        <v>0</v>
      </c>
      <c r="F33" s="391">
        <f>'P&amp;L_Apr'!K35</f>
        <v>0</v>
      </c>
      <c r="G33" s="391">
        <f>'P&amp;L_May'!K35</f>
        <v>0</v>
      </c>
      <c r="H33" s="391">
        <f>'P&amp;L_June'!K35</f>
        <v>0</v>
      </c>
      <c r="I33" s="391">
        <f>'P&amp;L_July'!K35</f>
        <v>0</v>
      </c>
      <c r="J33" s="391">
        <f>'P&amp;L_Aug'!K35</f>
        <v>0</v>
      </c>
      <c r="K33" s="391">
        <f>'P&amp;L_Sept'!K35</f>
        <v>0</v>
      </c>
      <c r="L33" s="391">
        <f>'P&amp;L_Oct '!K35</f>
        <v>0</v>
      </c>
      <c r="M33" s="391">
        <f>'P&amp;L_Nov'!K35</f>
        <v>0</v>
      </c>
      <c r="N33" s="391">
        <f>'P&amp;L_Dec'!K35</f>
        <v>0</v>
      </c>
      <c r="O33" s="388">
        <f t="shared" si="3"/>
        <v>0</v>
      </c>
    </row>
    <row r="34" spans="1:15" ht="15">
      <c r="A34" s="379">
        <f>'Budget to Actual'!B34</f>
        <v>4018</v>
      </c>
      <c r="B34" s="390" t="str">
        <f>'Budget to Actual'!C34</f>
        <v>Guest Speakers</v>
      </c>
      <c r="C34" s="387">
        <f>'P&amp;L_Jan'!K36</f>
        <v>0</v>
      </c>
      <c r="D34" s="391">
        <f>'P&amp;L_Feb'!K36</f>
        <v>0</v>
      </c>
      <c r="E34" s="391">
        <f>'P&amp;L_Mar'!K36</f>
        <v>0</v>
      </c>
      <c r="F34" s="391">
        <f>'P&amp;L_Apr'!K36</f>
        <v>0</v>
      </c>
      <c r="G34" s="391">
        <f>'P&amp;L_May'!K36</f>
        <v>0</v>
      </c>
      <c r="H34" s="391">
        <f>'P&amp;L_June'!K36</f>
        <v>0</v>
      </c>
      <c r="I34" s="391">
        <f>'P&amp;L_July'!K36</f>
        <v>0</v>
      </c>
      <c r="J34" s="391">
        <f>'P&amp;L_Aug'!K36</f>
        <v>0</v>
      </c>
      <c r="K34" s="391">
        <f>'P&amp;L_Sept'!K36</f>
        <v>0</v>
      </c>
      <c r="L34" s="391">
        <f>'P&amp;L_Oct '!K36</f>
        <v>0</v>
      </c>
      <c r="M34" s="391">
        <f>'P&amp;L_Nov'!K36</f>
        <v>0</v>
      </c>
      <c r="N34" s="391">
        <f>'P&amp;L_Dec'!K36</f>
        <v>0</v>
      </c>
      <c r="O34" s="388">
        <f t="shared" si="3"/>
        <v>0</v>
      </c>
    </row>
    <row r="35" spans="1:15" ht="15">
      <c r="A35" s="379">
        <f>'Budget to Actual'!B35</f>
        <v>4019</v>
      </c>
      <c r="B35" s="390" t="str">
        <f>'Budget to Actual'!C35</f>
        <v>Equipment</v>
      </c>
      <c r="C35" s="387">
        <f>'P&amp;L_Jan'!K37</f>
        <v>0</v>
      </c>
      <c r="D35" s="391">
        <f>'P&amp;L_Feb'!K37</f>
        <v>0</v>
      </c>
      <c r="E35" s="391">
        <f>'P&amp;L_Mar'!K37</f>
        <v>0</v>
      </c>
      <c r="F35" s="391">
        <f>'P&amp;L_Apr'!K37</f>
        <v>0</v>
      </c>
      <c r="G35" s="391">
        <f>'P&amp;L_May'!K37</f>
        <v>0</v>
      </c>
      <c r="H35" s="391">
        <f>'P&amp;L_June'!K37</f>
        <v>0</v>
      </c>
      <c r="I35" s="391">
        <f>'P&amp;L_July'!K37</f>
        <v>0</v>
      </c>
      <c r="J35" s="391">
        <f>'P&amp;L_Aug'!K37</f>
        <v>0</v>
      </c>
      <c r="K35" s="391">
        <f>'P&amp;L_Sept'!K37</f>
        <v>0</v>
      </c>
      <c r="L35" s="391">
        <f>'P&amp;L_Oct '!K37</f>
        <v>0</v>
      </c>
      <c r="M35" s="391">
        <f>'P&amp;L_Nov'!K37</f>
        <v>0</v>
      </c>
      <c r="N35" s="391">
        <f>'P&amp;L_Dec'!K37</f>
        <v>0</v>
      </c>
      <c r="O35" s="388">
        <f t="shared" si="3"/>
        <v>0</v>
      </c>
    </row>
    <row r="36" spans="1:15" ht="15.75" thickBot="1">
      <c r="A36" s="379">
        <f>'Budget to Actual'!B36</f>
        <v>4020</v>
      </c>
      <c r="B36" s="390" t="str">
        <f>'Budget to Actual'!C36</f>
        <v>Misc</v>
      </c>
      <c r="C36" s="418">
        <f>'P&amp;L_Jan'!K38</f>
        <v>0</v>
      </c>
      <c r="D36" s="421">
        <f>'P&amp;L_Feb'!K38</f>
        <v>0</v>
      </c>
      <c r="E36" s="421">
        <f>'P&amp;L_Mar'!K38</f>
        <v>0</v>
      </c>
      <c r="F36" s="421">
        <f>'P&amp;L_Apr'!K38</f>
        <v>0</v>
      </c>
      <c r="G36" s="421">
        <f>'P&amp;L_May'!K38</f>
        <v>0</v>
      </c>
      <c r="H36" s="421">
        <f>'P&amp;L_June'!K38</f>
        <v>0</v>
      </c>
      <c r="I36" s="421">
        <f>'P&amp;L_July'!K38</f>
        <v>0</v>
      </c>
      <c r="J36" s="421">
        <f>'P&amp;L_Aug'!K38</f>
        <v>0</v>
      </c>
      <c r="K36" s="421">
        <f>'P&amp;L_Sept'!K38</f>
        <v>0</v>
      </c>
      <c r="L36" s="421">
        <f>'P&amp;L_Oct '!K38</f>
        <v>0</v>
      </c>
      <c r="M36" s="421">
        <f>'P&amp;L_Nov'!K38</f>
        <v>0</v>
      </c>
      <c r="N36" s="421">
        <f>'P&amp;L_Dec'!K38</f>
        <v>0</v>
      </c>
      <c r="O36" s="420">
        <f t="shared" si="3"/>
        <v>0</v>
      </c>
    </row>
    <row r="37" spans="1:15" ht="18.75" thickTop="1">
      <c r="A37" s="389"/>
      <c r="B37" s="364" t="s">
        <v>65</v>
      </c>
      <c r="C37" s="415">
        <f t="shared" ref="C37:O37" si="4">SUM(C17:C36)</f>
        <v>0</v>
      </c>
      <c r="D37" s="416">
        <f t="shared" si="4"/>
        <v>0</v>
      </c>
      <c r="E37" s="416">
        <f t="shared" si="4"/>
        <v>0</v>
      </c>
      <c r="F37" s="416">
        <f t="shared" si="4"/>
        <v>0</v>
      </c>
      <c r="G37" s="416">
        <f t="shared" si="4"/>
        <v>0</v>
      </c>
      <c r="H37" s="416">
        <f t="shared" si="4"/>
        <v>0</v>
      </c>
      <c r="I37" s="416">
        <f t="shared" si="4"/>
        <v>0</v>
      </c>
      <c r="J37" s="416">
        <f t="shared" si="4"/>
        <v>0</v>
      </c>
      <c r="K37" s="416">
        <f t="shared" si="4"/>
        <v>0</v>
      </c>
      <c r="L37" s="416">
        <f t="shared" si="4"/>
        <v>0</v>
      </c>
      <c r="M37" s="416">
        <f t="shared" si="4"/>
        <v>0</v>
      </c>
      <c r="N37" s="416">
        <f t="shared" si="4"/>
        <v>0</v>
      </c>
      <c r="O37" s="417">
        <f t="shared" si="4"/>
        <v>0</v>
      </c>
    </row>
    <row r="38" spans="1:15" ht="18">
      <c r="A38" s="357"/>
      <c r="B38" s="358"/>
      <c r="C38" s="387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88"/>
    </row>
    <row r="39" spans="1:15" ht="15.75">
      <c r="A39" s="365" t="s">
        <v>106</v>
      </c>
      <c r="B39" s="366"/>
      <c r="C39" s="392">
        <f t="shared" ref="C39:O39" si="5">C14-C37</f>
        <v>0</v>
      </c>
      <c r="D39" s="393">
        <f t="shared" si="5"/>
        <v>0</v>
      </c>
      <c r="E39" s="393">
        <f t="shared" si="5"/>
        <v>0</v>
      </c>
      <c r="F39" s="393">
        <f t="shared" si="5"/>
        <v>0</v>
      </c>
      <c r="G39" s="393">
        <f t="shared" si="5"/>
        <v>0</v>
      </c>
      <c r="H39" s="393">
        <f t="shared" si="5"/>
        <v>0</v>
      </c>
      <c r="I39" s="393">
        <f t="shared" si="5"/>
        <v>0</v>
      </c>
      <c r="J39" s="393">
        <f t="shared" si="5"/>
        <v>0</v>
      </c>
      <c r="K39" s="393">
        <f t="shared" si="5"/>
        <v>0</v>
      </c>
      <c r="L39" s="393">
        <f t="shared" si="5"/>
        <v>0</v>
      </c>
      <c r="M39" s="393">
        <f t="shared" si="5"/>
        <v>0</v>
      </c>
      <c r="N39" s="393">
        <f t="shared" si="5"/>
        <v>0</v>
      </c>
      <c r="O39" s="394">
        <f t="shared" si="5"/>
        <v>0</v>
      </c>
    </row>
    <row r="40" spans="1:15" ht="15.75">
      <c r="A40" s="367"/>
      <c r="B40" s="358"/>
      <c r="C40" s="395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7"/>
    </row>
    <row r="41" spans="1:15" ht="15.75">
      <c r="A41" s="368" t="s">
        <v>107</v>
      </c>
      <c r="B41" s="369"/>
      <c r="C41" s="398">
        <f t="shared" ref="C41:O41" si="6">C7+C39</f>
        <v>0</v>
      </c>
      <c r="D41" s="399">
        <f t="shared" si="6"/>
        <v>0</v>
      </c>
      <c r="E41" s="399">
        <f t="shared" si="6"/>
        <v>0</v>
      </c>
      <c r="F41" s="399">
        <f t="shared" si="6"/>
        <v>0</v>
      </c>
      <c r="G41" s="399">
        <f t="shared" si="6"/>
        <v>0</v>
      </c>
      <c r="H41" s="399">
        <f t="shared" si="6"/>
        <v>0</v>
      </c>
      <c r="I41" s="399">
        <f t="shared" si="6"/>
        <v>0</v>
      </c>
      <c r="J41" s="399">
        <f t="shared" si="6"/>
        <v>0</v>
      </c>
      <c r="K41" s="399">
        <f t="shared" si="6"/>
        <v>0</v>
      </c>
      <c r="L41" s="399">
        <f t="shared" si="6"/>
        <v>0</v>
      </c>
      <c r="M41" s="399">
        <f t="shared" si="6"/>
        <v>0</v>
      </c>
      <c r="N41" s="399">
        <f t="shared" si="6"/>
        <v>0</v>
      </c>
      <c r="O41" s="400">
        <f t="shared" si="6"/>
        <v>0</v>
      </c>
    </row>
    <row r="42" spans="1:15" ht="29.25">
      <c r="A42" s="370"/>
      <c r="B42" s="371" t="s">
        <v>108</v>
      </c>
      <c r="C42" s="401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3"/>
    </row>
    <row r="43" spans="1:15" ht="18.75" thickBot="1">
      <c r="A43" s="372"/>
      <c r="B43" s="373" t="s">
        <v>109</v>
      </c>
      <c r="C43" s="404">
        <f>C41-C42</f>
        <v>0</v>
      </c>
      <c r="D43" s="405">
        <f>D41-D42</f>
        <v>0</v>
      </c>
      <c r="E43" s="405">
        <f t="shared" ref="E43:N43" si="7">E41-E42</f>
        <v>0</v>
      </c>
      <c r="F43" s="405">
        <f t="shared" si="7"/>
        <v>0</v>
      </c>
      <c r="G43" s="405">
        <f t="shared" si="7"/>
        <v>0</v>
      </c>
      <c r="H43" s="405">
        <f t="shared" si="7"/>
        <v>0</v>
      </c>
      <c r="I43" s="405">
        <f t="shared" si="7"/>
        <v>0</v>
      </c>
      <c r="J43" s="405">
        <f t="shared" si="7"/>
        <v>0</v>
      </c>
      <c r="K43" s="405">
        <f t="shared" si="7"/>
        <v>0</v>
      </c>
      <c r="L43" s="405">
        <f t="shared" si="7"/>
        <v>0</v>
      </c>
      <c r="M43" s="405">
        <f t="shared" si="7"/>
        <v>0</v>
      </c>
      <c r="N43" s="405">
        <f t="shared" si="7"/>
        <v>0</v>
      </c>
      <c r="O43" s="406"/>
    </row>
    <row r="44" spans="1:15" ht="18.75" thickTop="1">
      <c r="A44" s="28"/>
      <c r="B44" s="28"/>
    </row>
  </sheetData>
  <mergeCells count="4">
    <mergeCell ref="A2:O2"/>
    <mergeCell ref="A3:O3"/>
    <mergeCell ref="A5:O5"/>
    <mergeCell ref="A4:O4"/>
  </mergeCells>
  <pageMargins left="0.2" right="0.2" top="0.25" bottom="0.25" header="0.3" footer="0"/>
  <pageSetup scale="6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60"/>
    <pageSetUpPr fitToPage="1"/>
  </sheetPr>
  <dimension ref="B2:L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22" customWidth="1"/>
    <col min="6" max="6" width="18.42578125" customWidth="1"/>
    <col min="7" max="7" width="19.28515625" customWidth="1"/>
    <col min="8" max="8" width="16.28515625" customWidth="1"/>
    <col min="9" max="9" width="17.425781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'P&amp;L_Nov'!B2:L2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45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'P&amp;L_Nov'!E43</f>
        <v>0</v>
      </c>
      <c r="F9" s="303">
        <f>'P&amp;L_Nov'!F43</f>
        <v>0</v>
      </c>
      <c r="G9" s="305">
        <f>'P&amp;L_Nov'!G43</f>
        <v>0</v>
      </c>
      <c r="H9" s="306">
        <f>'P&amp;L_Nov'!H43</f>
        <v>0</v>
      </c>
      <c r="I9" s="307">
        <f>'P&amp;L_Nov'!I43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'GL-Dec'!E17-'GL-Dec'!D17</f>
        <v>0</v>
      </c>
      <c r="F12" s="37">
        <f>'GL-Dec'!G17-'GL-Dec'!F17</f>
        <v>0</v>
      </c>
      <c r="G12" s="37">
        <f>'GL-Dec'!I17-'GL-Dec'!H17</f>
        <v>0</v>
      </c>
      <c r="H12" s="37">
        <f>'GL-Dec'!K17-'GL-Dec'!J17</f>
        <v>0</v>
      </c>
      <c r="I12" s="37">
        <f>'GL-Dec'!M17-'GL-Dec'!L17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'GL-Dec'!E27-'GL-Dec'!D27</f>
        <v>0</v>
      </c>
      <c r="F13" s="37">
        <f>'GL-Dec'!G27-'GL-Dec'!F27</f>
        <v>0</v>
      </c>
      <c r="G13" s="37">
        <f>'GL-Dec'!I27-'GL-Dec'!H27</f>
        <v>0</v>
      </c>
      <c r="H13" s="37">
        <f>'GL-Dec'!K27-'GL-Dec'!J27</f>
        <v>0</v>
      </c>
      <c r="I13" s="37">
        <f>'GL-Dec'!M27-'GL-Dec'!L27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'GL-Dec'!E37-'GL-Dec'!D37</f>
        <v>0</v>
      </c>
      <c r="F14" s="37">
        <f>'GL-Dec'!G37-'GL-Dec'!F37</f>
        <v>0</v>
      </c>
      <c r="G14" s="37">
        <f>'GL-Dec'!I37-'GL-Dec'!H37</f>
        <v>0</v>
      </c>
      <c r="H14" s="37">
        <f>'GL-Dec'!K37-'GL-Dec'!J37</f>
        <v>0</v>
      </c>
      <c r="I14" s="37">
        <f>'GL-Dec'!M37-'GL-Dec'!L37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'GL-Dec'!E47-'GL-Dec'!D47</f>
        <v>0</v>
      </c>
      <c r="F15" s="47">
        <f>'GL-Dec'!G47-'GL-Dec'!F47</f>
        <v>0</v>
      </c>
      <c r="G15" s="47">
        <f>'GL-Dec'!I47-'GL-Dec'!H47</f>
        <v>0</v>
      </c>
      <c r="H15" s="47">
        <f>'GL-Dec'!K47-'GL-Dec'!J47</f>
        <v>0</v>
      </c>
      <c r="I15" s="47">
        <f>'GL-Dec'!M47-'GL-Dec'!L47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'P&amp;L_June'!B19</f>
        <v>4001</v>
      </c>
      <c r="C19" s="410" t="str">
        <f>'Budget to Actual'!C17</f>
        <v>Salaries</v>
      </c>
      <c r="D19" s="28"/>
      <c r="E19" s="37">
        <f>'GL-Dec'!D56-'GL-Dec'!E56</f>
        <v>0</v>
      </c>
      <c r="F19" s="37">
        <f>'GL-Dec'!F56-'GL-Dec'!G56</f>
        <v>0</v>
      </c>
      <c r="G19" s="37">
        <f>'GL-Dec'!H56-'GL-Dec'!I56</f>
        <v>0</v>
      </c>
      <c r="H19" s="37">
        <f>'GL-Dec'!J56-'GL-Dec'!K56</f>
        <v>0</v>
      </c>
      <c r="I19" s="37">
        <f>'GL-Dec'!L56-'GL-Dec'!M56</f>
        <v>0</v>
      </c>
      <c r="J19" s="31"/>
      <c r="K19" s="411">
        <f>SUM(E19:J19)</f>
        <v>0</v>
      </c>
    </row>
    <row r="20" spans="2:11" ht="18">
      <c r="B20" s="23">
        <f>'P&amp;L_June'!B20</f>
        <v>4002</v>
      </c>
      <c r="C20" s="410" t="str">
        <f>'Budget to Actual'!C18</f>
        <v>Office Supplies</v>
      </c>
      <c r="D20" s="28"/>
      <c r="E20" s="37">
        <f>'GL-Dec'!D65-'GL-Dec'!E65</f>
        <v>0</v>
      </c>
      <c r="F20" s="37">
        <f>'GL-Dec'!F65-'GL-Dec'!G65</f>
        <v>0</v>
      </c>
      <c r="G20" s="37">
        <f>'GL-Dec'!H65-'GL-Dec'!I65</f>
        <v>0</v>
      </c>
      <c r="H20" s="37">
        <f>'GL-Dec'!J65-'GL-Dec'!K65</f>
        <v>0</v>
      </c>
      <c r="I20" s="37">
        <f>'GL-Dec'!L65-'GL-Dec'!M65</f>
        <v>0</v>
      </c>
      <c r="J20" s="31"/>
      <c r="K20" s="411">
        <f t="shared" ref="K20:K28" si="0">SUM(E20:J20)</f>
        <v>0</v>
      </c>
    </row>
    <row r="21" spans="2:11" ht="18">
      <c r="B21" s="23">
        <f>'P&amp;L_June'!B21</f>
        <v>4003</v>
      </c>
      <c r="C21" s="410" t="str">
        <f>'Budget to Actual'!C19</f>
        <v>Utilities</v>
      </c>
      <c r="D21" s="28"/>
      <c r="E21" s="37">
        <f>'GL-Dec'!D74-'GL-Dec'!E74</f>
        <v>0</v>
      </c>
      <c r="F21" s="37">
        <f>'GL-Dec'!F74-'GL-Dec'!G74</f>
        <v>0</v>
      </c>
      <c r="G21" s="37">
        <f>'GL-Dec'!H74-'GL-Dec'!I74</f>
        <v>0</v>
      </c>
      <c r="H21" s="37">
        <f>'GL-Dec'!J74-'GL-Dec'!K74</f>
        <v>0</v>
      </c>
      <c r="I21" s="37">
        <f>'GL-Dec'!L74-'GL-Dec'!M74</f>
        <v>0</v>
      </c>
      <c r="J21" s="31"/>
      <c r="K21" s="411">
        <f t="shared" si="0"/>
        <v>0</v>
      </c>
    </row>
    <row r="22" spans="2:11" ht="18">
      <c r="B22" s="23">
        <f>'P&amp;L_June'!B22</f>
        <v>4004</v>
      </c>
      <c r="C22" s="410" t="str">
        <f>'Budget to Actual'!C20</f>
        <v>Lease</v>
      </c>
      <c r="D22" s="28"/>
      <c r="E22" s="37">
        <f>'GL-Dec'!D83-'GL-Dec'!E83</f>
        <v>0</v>
      </c>
      <c r="F22" s="37">
        <f>'GL-Dec'!F83-'GL-Dec'!G83</f>
        <v>0</v>
      </c>
      <c r="G22" s="37">
        <f>'GL-Dec'!H83-'GL-Dec'!I83</f>
        <v>0</v>
      </c>
      <c r="H22" s="37">
        <f>'GL-Dec'!J83-'GL-Dec'!K83</f>
        <v>0</v>
      </c>
      <c r="I22" s="37">
        <f>'GL-Dec'!L83-'GL-Dec'!M83</f>
        <v>0</v>
      </c>
      <c r="J22" s="31"/>
      <c r="K22" s="411">
        <f t="shared" si="0"/>
        <v>0</v>
      </c>
    </row>
    <row r="23" spans="2:11" ht="18">
      <c r="B23" s="23">
        <f>'P&amp;L_June'!B23</f>
        <v>4005</v>
      </c>
      <c r="C23" s="410" t="str">
        <f>'Budget to Actual'!C21</f>
        <v>Maint/Repairs</v>
      </c>
      <c r="D23" s="28"/>
      <c r="E23" s="37">
        <f>'GL-Dec'!D92-'GL-Dec'!E92</f>
        <v>0</v>
      </c>
      <c r="F23" s="37">
        <f>'GL-Dec'!F92-'GL-Dec'!G92</f>
        <v>0</v>
      </c>
      <c r="G23" s="37">
        <f>'GL-Dec'!H92-'GL-Dec'!I92</f>
        <v>0</v>
      </c>
      <c r="H23" s="37">
        <f>'GL-Dec'!J92-'GL-Dec'!K92</f>
        <v>0</v>
      </c>
      <c r="I23" s="37">
        <f>'GL-Dec'!L92-'GL-Dec'!M92</f>
        <v>0</v>
      </c>
      <c r="J23" s="31"/>
      <c r="K23" s="411">
        <f t="shared" si="0"/>
        <v>0</v>
      </c>
    </row>
    <row r="24" spans="2:11" ht="18">
      <c r="B24" s="23">
        <f>'P&amp;L_June'!B24</f>
        <v>4006</v>
      </c>
      <c r="C24" s="410" t="str">
        <f>'Budget to Actual'!C22</f>
        <v>Missions</v>
      </c>
      <c r="D24" s="28"/>
      <c r="E24" s="37">
        <f>'GL-Dec'!D101-'GL-Dec'!E101</f>
        <v>0</v>
      </c>
      <c r="F24" s="37">
        <f>'GL-Dec'!F101-'GL-Dec'!G101</f>
        <v>0</v>
      </c>
      <c r="G24" s="37">
        <f>'GL-Dec'!H101-'GL-Dec'!I101</f>
        <v>0</v>
      </c>
      <c r="H24" s="37">
        <f>'GL-Dec'!J101-'GL-Dec'!K101</f>
        <v>0</v>
      </c>
      <c r="I24" s="37">
        <f>'GL-Dec'!L101-'GL-Dec'!M101</f>
        <v>0</v>
      </c>
      <c r="J24" s="31"/>
      <c r="K24" s="411">
        <f t="shared" si="0"/>
        <v>0</v>
      </c>
    </row>
    <row r="25" spans="2:11" ht="18">
      <c r="B25" s="23">
        <f>'P&amp;L_June'!B25</f>
        <v>4007</v>
      </c>
      <c r="C25" s="410" t="str">
        <f>'Budget to Actual'!C23</f>
        <v>Benevolence</v>
      </c>
      <c r="D25" s="28"/>
      <c r="E25" s="37">
        <f>'GL-Dec'!D110-'GL-Dec'!E110</f>
        <v>0</v>
      </c>
      <c r="F25" s="37">
        <f>'GL-Dec'!F110-'GL-Dec'!G110</f>
        <v>0</v>
      </c>
      <c r="G25" s="37">
        <f>'GL-Dec'!H110-'GL-Dec'!I110</f>
        <v>0</v>
      </c>
      <c r="H25" s="37">
        <f>'GL-Dec'!J110-'GL-Dec'!K110</f>
        <v>0</v>
      </c>
      <c r="I25" s="37">
        <f>'GL-Dec'!L110-'GL-Dec'!M110</f>
        <v>0</v>
      </c>
      <c r="J25" s="31"/>
      <c r="K25" s="411">
        <f t="shared" si="0"/>
        <v>0</v>
      </c>
    </row>
    <row r="26" spans="2:11" ht="18">
      <c r="B26" s="23">
        <f>'P&amp;L_June'!B26</f>
        <v>4008</v>
      </c>
      <c r="C26" s="410" t="str">
        <f>'Budget to Actual'!C24</f>
        <v xml:space="preserve">Sunday School </v>
      </c>
      <c r="D26" s="28"/>
      <c r="E26" s="37">
        <f>'GL-Dec'!D119-'GL-Dec'!E119</f>
        <v>0</v>
      </c>
      <c r="F26" s="37">
        <f>'GL-Dec'!F119-'GL-Dec'!G119</f>
        <v>0</v>
      </c>
      <c r="G26" s="37">
        <f>'GL-Dec'!H119-'GL-Dec'!I119</f>
        <v>0</v>
      </c>
      <c r="H26" s="37">
        <f>'GL-Dec'!J119-'GL-Dec'!K119</f>
        <v>0</v>
      </c>
      <c r="I26" s="37">
        <f>'GL-Dec'!L119-'GL-Dec'!M119</f>
        <v>0</v>
      </c>
      <c r="J26" s="31"/>
      <c r="K26" s="411">
        <f t="shared" si="0"/>
        <v>0</v>
      </c>
    </row>
    <row r="27" spans="2:11" ht="18">
      <c r="B27" s="23">
        <f>'P&amp;L_June'!B27</f>
        <v>4009</v>
      </c>
      <c r="C27" s="410" t="str">
        <f>'Budget to Actual'!C25</f>
        <v xml:space="preserve">Youth </v>
      </c>
      <c r="D27" s="28"/>
      <c r="E27" s="37">
        <f>'GL-Dec'!D128-'GL-Dec'!E128</f>
        <v>0</v>
      </c>
      <c r="F27" s="37">
        <f>'GL-Dec'!F128-'GL-Dec'!G128</f>
        <v>0</v>
      </c>
      <c r="G27" s="37">
        <f>'GL-Dec'!H128-'GL-Dec'!I128</f>
        <v>0</v>
      </c>
      <c r="H27" s="37">
        <f>'GL-Dec'!J128-'GL-Dec'!K128</f>
        <v>0</v>
      </c>
      <c r="I27" s="37">
        <f>'GL-Dec'!L128-'GL-Dec'!M128</f>
        <v>0</v>
      </c>
      <c r="J27" s="31"/>
      <c r="K27" s="411">
        <f t="shared" si="0"/>
        <v>0</v>
      </c>
    </row>
    <row r="28" spans="2:11" ht="18">
      <c r="B28" s="23">
        <f>'P&amp;L_June'!B28</f>
        <v>4010</v>
      </c>
      <c r="C28" s="410" t="str">
        <f>'Budget to Actual'!C26</f>
        <v xml:space="preserve">Men </v>
      </c>
      <c r="D28" s="28"/>
      <c r="E28" s="37">
        <f>'GL-Dec'!D137-'GL-Dec'!E137</f>
        <v>0</v>
      </c>
      <c r="F28" s="37">
        <f>'GL-Dec'!F137-'GL-Dec'!G137</f>
        <v>0</v>
      </c>
      <c r="G28" s="37">
        <f>'GL-Dec'!H137-'GL-Dec'!I137</f>
        <v>0</v>
      </c>
      <c r="H28" s="37">
        <f>'GL-Dec'!J137-'GL-Dec'!K137</f>
        <v>0</v>
      </c>
      <c r="I28" s="37">
        <f>'GL-Dec'!L137-'GL-Dec'!M137</f>
        <v>0</v>
      </c>
      <c r="J28" s="31"/>
      <c r="K28" s="411">
        <f t="shared" si="0"/>
        <v>0</v>
      </c>
    </row>
    <row r="29" spans="2:11" ht="18">
      <c r="B29" s="23">
        <f>'P&amp;L_June'!B29</f>
        <v>4011</v>
      </c>
      <c r="C29" s="409" t="str">
        <f>'GL-Jan'!B140</f>
        <v>Women</v>
      </c>
      <c r="D29" s="30"/>
      <c r="E29" s="37">
        <f>'GL-Dec'!D146-'GL-Dec'!E146</f>
        <v>0</v>
      </c>
      <c r="F29" s="37">
        <f>'GL-Dec'!F146-'GL-Dec'!G146</f>
        <v>0</v>
      </c>
      <c r="G29" s="37">
        <f>'GL-Dec'!H146-'GL-Dec'!I146</f>
        <v>0</v>
      </c>
      <c r="H29" s="37">
        <f>'GL-Dec'!J146-'GL-Dec'!K146</f>
        <v>0</v>
      </c>
      <c r="I29" s="37">
        <f>'GL-Dec'!L146-'GL-Dec'!M146</f>
        <v>0</v>
      </c>
      <c r="J29" s="31"/>
      <c r="K29" s="411">
        <f t="shared" ref="K29:K38" si="1">SUM(E29:I29)</f>
        <v>0</v>
      </c>
    </row>
    <row r="30" spans="2:11" ht="18">
      <c r="B30" s="23">
        <f>'P&amp;L_June'!B30</f>
        <v>4012</v>
      </c>
      <c r="C30" s="409" t="str">
        <f>'GL-Jan'!B149</f>
        <v>VBS</v>
      </c>
      <c r="D30" s="30"/>
      <c r="E30" s="37">
        <f>'GL-Dec'!D155-'GL-Dec'!E155</f>
        <v>0</v>
      </c>
      <c r="F30" s="37">
        <f>'GL-Dec'!F155-'GL-Dec'!G155</f>
        <v>0</v>
      </c>
      <c r="G30" s="37">
        <f>'GL-Dec'!H155-'GL-Dec'!I155</f>
        <v>0</v>
      </c>
      <c r="H30" s="37">
        <f>'GL-Dec'!J155-'GL-Dec'!K155</f>
        <v>0</v>
      </c>
      <c r="I30" s="37">
        <f>'GL-Dec'!L155-'GL-Dec'!M155</f>
        <v>0</v>
      </c>
      <c r="J30" s="31"/>
      <c r="K30" s="411">
        <f t="shared" si="1"/>
        <v>0</v>
      </c>
    </row>
    <row r="31" spans="2:11" ht="18">
      <c r="B31" s="23">
        <f>'P&amp;L_June'!B31</f>
        <v>4013</v>
      </c>
      <c r="C31" s="409" t="str">
        <f>'GL-Jan'!B158</f>
        <v>Postage</v>
      </c>
      <c r="D31" s="30"/>
      <c r="E31" s="37">
        <f>'GL-Dec'!D164-'GL-Dec'!E164</f>
        <v>0</v>
      </c>
      <c r="F31" s="37">
        <f>'GL-Dec'!F164-'GL-Dec'!G164</f>
        <v>0</v>
      </c>
      <c r="G31" s="37">
        <f>'GL-Dec'!H164-'GL-Dec'!I164</f>
        <v>0</v>
      </c>
      <c r="H31" s="37">
        <f>'GL-Dec'!J164-'GL-Dec'!K164</f>
        <v>0</v>
      </c>
      <c r="I31" s="37">
        <f>'GL-Dec'!L164-'GL-Dec'!M164</f>
        <v>0</v>
      </c>
      <c r="J31" s="31"/>
      <c r="K31" s="411">
        <f t="shared" si="1"/>
        <v>0</v>
      </c>
    </row>
    <row r="32" spans="2:11" ht="18">
      <c r="B32" s="23">
        <f>'P&amp;L_June'!B32</f>
        <v>4014</v>
      </c>
      <c r="C32" s="409" t="str">
        <f>'GL-Jan'!B167</f>
        <v>Insurance</v>
      </c>
      <c r="D32" s="30"/>
      <c r="E32" s="37">
        <f>'GL-Dec'!D173-'GL-Dec'!E173</f>
        <v>0</v>
      </c>
      <c r="F32" s="37">
        <f>'GL-Dec'!F173-'GL-Dec'!G173</f>
        <v>0</v>
      </c>
      <c r="G32" s="37">
        <f>'GL-Dec'!H173-'GL-Dec'!I173</f>
        <v>0</v>
      </c>
      <c r="H32" s="37">
        <f>'GL-Dec'!J173-'GL-Dec'!K173</f>
        <v>0</v>
      </c>
      <c r="I32" s="37">
        <f>'GL-Dec'!L173-'GL-Dec'!M173</f>
        <v>0</v>
      </c>
      <c r="J32" s="31"/>
      <c r="K32" s="411">
        <f t="shared" si="1"/>
        <v>0</v>
      </c>
    </row>
    <row r="33" spans="2:11" ht="18">
      <c r="B33" s="23">
        <f>'P&amp;L_June'!B33</f>
        <v>4015</v>
      </c>
      <c r="C33" s="409" t="str">
        <f>'GL-Jan'!B176</f>
        <v>Cleaning Supplies</v>
      </c>
      <c r="D33" s="30"/>
      <c r="E33" s="37">
        <f>'GL-Dec'!D182-'GL-Dec'!E182</f>
        <v>0</v>
      </c>
      <c r="F33" s="37">
        <f>'GL-Dec'!F182-'GL-Dec'!G182</f>
        <v>0</v>
      </c>
      <c r="G33" s="37">
        <f>'GL-Dec'!H182-'GL-Dec'!I182</f>
        <v>0</v>
      </c>
      <c r="H33" s="37">
        <f>'GL-Dec'!J182-'GL-Dec'!K182</f>
        <v>0</v>
      </c>
      <c r="I33" s="37">
        <f>'GL-Dec'!L182-'GL-Dec'!M182</f>
        <v>0</v>
      </c>
      <c r="J33" s="31"/>
      <c r="K33" s="411">
        <f t="shared" si="1"/>
        <v>0</v>
      </c>
    </row>
    <row r="34" spans="2:11" ht="18">
      <c r="B34" s="23">
        <f>'P&amp;L_June'!B34</f>
        <v>4016</v>
      </c>
      <c r="C34" s="409" t="str">
        <f>'GL-Jan'!B185</f>
        <v>Van Payment</v>
      </c>
      <c r="D34" s="30"/>
      <c r="E34" s="37">
        <f>'GL-Dec'!D191-'GL-Dec'!E191</f>
        <v>0</v>
      </c>
      <c r="F34" s="37">
        <f>'GL-Dec'!F191-'GL-Dec'!G191</f>
        <v>0</v>
      </c>
      <c r="G34" s="37">
        <f>'GL-Dec'!H191-'GL-Dec'!I191</f>
        <v>0</v>
      </c>
      <c r="H34" s="37">
        <f>'GL-Dec'!J191-'GL-Dec'!K191</f>
        <v>0</v>
      </c>
      <c r="I34" s="37">
        <f>'GL-Dec'!L191-'GL-Dec'!M191</f>
        <v>0</v>
      </c>
      <c r="J34" s="31"/>
      <c r="K34" s="411">
        <f t="shared" si="1"/>
        <v>0</v>
      </c>
    </row>
    <row r="35" spans="2:11" ht="18">
      <c r="B35" s="23">
        <f>'P&amp;L_June'!B35</f>
        <v>4017</v>
      </c>
      <c r="C35" s="409" t="str">
        <f>'GL-Jan'!B194</f>
        <v>Van Maintenance</v>
      </c>
      <c r="D35" s="30"/>
      <c r="E35" s="37">
        <f>'GL-Dec'!D200-'GL-Dec'!E200</f>
        <v>0</v>
      </c>
      <c r="F35" s="37">
        <f>'GL-Dec'!F200-'GL-Dec'!G200</f>
        <v>0</v>
      </c>
      <c r="G35" s="37">
        <f>'GL-Dec'!H200-'GL-Dec'!I200</f>
        <v>0</v>
      </c>
      <c r="H35" s="37">
        <f>'GL-Dec'!J200-'GL-Dec'!K200</f>
        <v>0</v>
      </c>
      <c r="I35" s="37">
        <f>'GL-Dec'!L200-'GL-Dec'!M200</f>
        <v>0</v>
      </c>
      <c r="J35" s="31"/>
      <c r="K35" s="411">
        <f t="shared" si="1"/>
        <v>0</v>
      </c>
    </row>
    <row r="36" spans="2:11" ht="18">
      <c r="B36" s="23">
        <f>'P&amp;L_June'!B36</f>
        <v>4018</v>
      </c>
      <c r="C36" s="409" t="str">
        <f>'GL-Jan'!B203</f>
        <v>Guest Speakers</v>
      </c>
      <c r="D36" s="30"/>
      <c r="E36" s="37">
        <f>'GL-Dec'!D209-'GL-Dec'!E209</f>
        <v>0</v>
      </c>
      <c r="F36" s="37">
        <f>'GL-Dec'!F209-'GL-Dec'!G209</f>
        <v>0</v>
      </c>
      <c r="G36" s="37">
        <f>'GL-Dec'!H209-'GL-Dec'!I209</f>
        <v>0</v>
      </c>
      <c r="H36" s="37">
        <f>'GL-Dec'!J209-'GL-Dec'!K209</f>
        <v>0</v>
      </c>
      <c r="I36" s="37">
        <f>'GL-Dec'!L209-'GL-Dec'!M209</f>
        <v>0</v>
      </c>
      <c r="J36" s="31"/>
      <c r="K36" s="411">
        <f t="shared" si="1"/>
        <v>0</v>
      </c>
    </row>
    <row r="37" spans="2:11" ht="18">
      <c r="B37" s="23">
        <f>'P&amp;L_June'!B37</f>
        <v>4019</v>
      </c>
      <c r="C37" s="409" t="str">
        <f>'GL-Jan'!B212</f>
        <v>Equipment</v>
      </c>
      <c r="D37" s="30"/>
      <c r="E37" s="37">
        <f>'GL-Dec'!D218-'GL-Dec'!E218</f>
        <v>0</v>
      </c>
      <c r="F37" s="37">
        <f>'GL-Dec'!F218-'GL-Dec'!G218</f>
        <v>0</v>
      </c>
      <c r="G37" s="37">
        <f>'GL-Dec'!H218-'GL-Dec'!I218</f>
        <v>0</v>
      </c>
      <c r="H37" s="37">
        <f>'GL-Dec'!J218-'GL-Dec'!K218</f>
        <v>0</v>
      </c>
      <c r="I37" s="37">
        <f>'GL-Dec'!L218-'GL-Dec'!M218</f>
        <v>0</v>
      </c>
      <c r="J37" s="31"/>
      <c r="K37" s="411">
        <f t="shared" si="1"/>
        <v>0</v>
      </c>
    </row>
    <row r="38" spans="2:11" ht="18.75" thickBot="1">
      <c r="B38" s="23">
        <f>'P&amp;L_June'!B38</f>
        <v>4020</v>
      </c>
      <c r="C38" s="409" t="str">
        <f>'GL-Jan'!B221</f>
        <v>Misc</v>
      </c>
      <c r="D38" s="30"/>
      <c r="E38" s="47">
        <f>'GL-Dec'!D227-'GL-Dec'!E227</f>
        <v>0</v>
      </c>
      <c r="F38" s="47">
        <f>'GL-Dec'!F227-'GL-Dec'!G227</f>
        <v>0</v>
      </c>
      <c r="G38" s="47">
        <f>'GL-Dec'!H227-'GL-Dec'!I227</f>
        <v>0</v>
      </c>
      <c r="H38" s="47">
        <f>'GL-Dec'!J227-'GL-Dec'!K227</f>
        <v>0</v>
      </c>
      <c r="I38" s="47">
        <f>'GL-Dec'!L227-'GL-Dec'!M227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B2:P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9.28515625" customWidth="1"/>
    <col min="6" max="6" width="17" customWidth="1"/>
    <col min="7" max="7" width="16.28515625" customWidth="1"/>
    <col min="8" max="8" width="16.5703125" customWidth="1"/>
    <col min="9" max="9" width="15.85546875" customWidth="1"/>
    <col min="10" max="10" width="3.7109375" customWidth="1"/>
    <col min="11" max="11" width="18.28515625" bestFit="1" customWidth="1"/>
    <col min="12" max="12" width="3.7109375" customWidth="1"/>
  </cols>
  <sheetData>
    <row r="2" spans="2:16" ht="22.5">
      <c r="B2" s="467" t="str">
        <f>'P&amp;L_3Q'!B2:L2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6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6" ht="18">
      <c r="B4" s="469" t="s">
        <v>87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9"/>
      <c r="N4" s="9"/>
      <c r="O4" s="9"/>
      <c r="P4" s="9"/>
    </row>
    <row r="5" spans="2:16" ht="15.75">
      <c r="B5" s="470" t="s">
        <v>44</v>
      </c>
      <c r="C5" s="470"/>
      <c r="D5" s="470"/>
      <c r="E5" s="470"/>
      <c r="F5" s="470"/>
      <c r="G5" s="470"/>
      <c r="H5" s="470"/>
      <c r="I5" s="470"/>
      <c r="J5" s="470"/>
      <c r="K5" s="470"/>
      <c r="L5" s="71"/>
      <c r="M5" s="71"/>
      <c r="N5" s="71"/>
      <c r="O5" s="71"/>
      <c r="P5" s="71"/>
    </row>
    <row r="6" spans="2:16" ht="18">
      <c r="C6" s="23"/>
      <c r="D6" s="23"/>
      <c r="E6" s="24"/>
      <c r="F6" s="25"/>
      <c r="G6" s="210"/>
      <c r="H6" s="53"/>
      <c r="I6" s="211"/>
      <c r="J6" s="26"/>
      <c r="K6" s="27"/>
    </row>
    <row r="7" spans="2:16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6" ht="18">
      <c r="C8" s="23"/>
      <c r="D8" s="23"/>
      <c r="E8" s="304"/>
      <c r="F8" s="303"/>
      <c r="G8" s="305"/>
      <c r="H8" s="306"/>
      <c r="I8" s="307"/>
      <c r="J8" s="26"/>
      <c r="K8" s="27"/>
    </row>
    <row r="9" spans="2:16" ht="18">
      <c r="B9" s="28" t="s">
        <v>84</v>
      </c>
      <c r="C9" s="23"/>
      <c r="D9" s="23"/>
      <c r="E9" s="304">
        <f>'P&amp;L_3Q'!E43</f>
        <v>0</v>
      </c>
      <c r="F9" s="303">
        <f>'P&amp;L_3Q'!F43</f>
        <v>0</v>
      </c>
      <c r="G9" s="305">
        <f>'P&amp;L_3Q'!G43</f>
        <v>0</v>
      </c>
      <c r="H9" s="306">
        <f>'P&amp;L_3Q'!H43</f>
        <v>0</v>
      </c>
      <c r="I9" s="307">
        <f>'P&amp;L_3Q'!I43</f>
        <v>0</v>
      </c>
      <c r="J9" s="26"/>
      <c r="K9" s="312">
        <f>SUM(E9:J9)</f>
        <v>0</v>
      </c>
    </row>
    <row r="10" spans="2:16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6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6" ht="18">
      <c r="B12" s="23">
        <f>'Budget to Actual'!B10</f>
        <v>3001</v>
      </c>
      <c r="C12" s="409" t="str">
        <f>'GL-Jan'!B9</f>
        <v>Offerings</v>
      </c>
      <c r="D12" s="30"/>
      <c r="E12" s="37">
        <f>'P&amp;L_Oct '!E12+'P&amp;L_Nov'!E12+'P&amp;L_Dec'!E12</f>
        <v>0</v>
      </c>
      <c r="F12" s="37">
        <f>'P&amp;L_Oct '!F12+'P&amp;L_Nov'!F12+'P&amp;L_Dec'!F12</f>
        <v>0</v>
      </c>
      <c r="G12" s="37">
        <f>'P&amp;L_Oct '!G12+'P&amp;L_Nov'!G12+'P&amp;L_Dec'!G12</f>
        <v>0</v>
      </c>
      <c r="H12" s="37">
        <f>'P&amp;L_Oct '!H12+'P&amp;L_Nov'!H12+'P&amp;L_Dec'!H12</f>
        <v>0</v>
      </c>
      <c r="I12" s="37">
        <f>'P&amp;L_Oct '!I12+'P&amp;L_Nov'!I12+'P&amp;L_Dec'!I12</f>
        <v>0</v>
      </c>
      <c r="J12" s="31"/>
      <c r="K12" s="411">
        <f>SUM(E12:I12)</f>
        <v>0</v>
      </c>
    </row>
    <row r="13" spans="2:16" ht="18">
      <c r="B13" s="23">
        <f>'Budget to Actual'!B11</f>
        <v>3002</v>
      </c>
      <c r="C13" s="409" t="str">
        <f>'Budget to Actual'!C11</f>
        <v>ABC Support</v>
      </c>
      <c r="D13" s="30"/>
      <c r="E13" s="37">
        <f>'P&amp;L_Oct '!E13+'P&amp;L_Nov'!E13+'P&amp;L_Dec'!E13</f>
        <v>0</v>
      </c>
      <c r="F13" s="37">
        <f>'P&amp;L_Oct '!F13+'P&amp;L_Nov'!F13+'P&amp;L_Dec'!F13</f>
        <v>0</v>
      </c>
      <c r="G13" s="37">
        <f>'P&amp;L_Oct '!G13+'P&amp;L_Nov'!G13+'P&amp;L_Dec'!G13</f>
        <v>0</v>
      </c>
      <c r="H13" s="37">
        <f>'P&amp;L_Oct '!H13+'P&amp;L_Nov'!H13+'P&amp;L_Dec'!H13</f>
        <v>0</v>
      </c>
      <c r="I13" s="37">
        <f>'P&amp;L_Oct '!I13+'P&amp;L_Nov'!I13+'P&amp;L_Dec'!I13</f>
        <v>0</v>
      </c>
      <c r="J13" s="31"/>
      <c r="K13" s="411">
        <f>SUM(E13:I13)</f>
        <v>0</v>
      </c>
    </row>
    <row r="14" spans="2:16" ht="18">
      <c r="B14" s="23">
        <f>'Budget to Actual'!B12</f>
        <v>3003</v>
      </c>
      <c r="C14" s="409" t="str">
        <f>'Budget to Actual'!C12</f>
        <v>Fundraisers</v>
      </c>
      <c r="D14" s="30"/>
      <c r="E14" s="37">
        <f>'P&amp;L_Oct '!E14+'P&amp;L_Nov'!E14+'P&amp;L_Dec'!E14</f>
        <v>0</v>
      </c>
      <c r="F14" s="37">
        <f>'P&amp;L_Oct '!F14+'P&amp;L_Nov'!F14+'P&amp;L_Dec'!F14</f>
        <v>0</v>
      </c>
      <c r="G14" s="37">
        <f>'P&amp;L_Oct '!G14+'P&amp;L_Nov'!G14+'P&amp;L_Dec'!G14</f>
        <v>0</v>
      </c>
      <c r="H14" s="37">
        <f>'P&amp;L_Oct '!H14+'P&amp;L_Nov'!H14+'P&amp;L_Dec'!H14</f>
        <v>0</v>
      </c>
      <c r="I14" s="37">
        <f>'P&amp;L_Oct '!I14+'P&amp;L_Nov'!I14+'P&amp;L_Dec'!I14</f>
        <v>0</v>
      </c>
      <c r="J14" s="31"/>
      <c r="K14" s="411">
        <f>SUM(E14:I14)</f>
        <v>0</v>
      </c>
    </row>
    <row r="15" spans="2:16" ht="18.75" thickBot="1">
      <c r="B15" s="23">
        <f>'Budget to Actual'!B13</f>
        <v>3004</v>
      </c>
      <c r="C15" s="409" t="str">
        <f>'GL-Jan'!B40</f>
        <v>Other</v>
      </c>
      <c r="D15" s="30"/>
      <c r="E15" s="47">
        <f>'P&amp;L_Oct '!E15+'P&amp;L_Nov'!E15+'P&amp;L_Dec'!E15</f>
        <v>0</v>
      </c>
      <c r="F15" s="47">
        <f>'P&amp;L_Oct '!F15+'P&amp;L_Nov'!F15+'P&amp;L_Dec'!F15</f>
        <v>0</v>
      </c>
      <c r="G15" s="47">
        <f>'P&amp;L_Oct '!G15+'P&amp;L_Nov'!G15+'P&amp;L_Dec'!G15</f>
        <v>0</v>
      </c>
      <c r="H15" s="47">
        <f>'P&amp;L_Oct '!H15+'P&amp;L_Nov'!H15+'P&amp;L_Dec'!H15</f>
        <v>0</v>
      </c>
      <c r="I15" s="47">
        <f>'P&amp;L_Oct '!I15+'P&amp;L_Nov'!I15+'P&amp;L_Dec'!I15</f>
        <v>0</v>
      </c>
      <c r="J15" s="48"/>
      <c r="K15" s="412">
        <f>SUM(E15:I15)</f>
        <v>0</v>
      </c>
    </row>
    <row r="16" spans="2:16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'P&amp;L_1Q'!B19</f>
        <v>4001</v>
      </c>
      <c r="C19" s="410" t="str">
        <f>'Budget to Actual'!C17</f>
        <v>Salaries</v>
      </c>
      <c r="D19" s="28"/>
      <c r="E19" s="37">
        <f>'P&amp;L_Oct '!E19+'P&amp;L_Nov'!E19+'P&amp;L_Dec'!E19</f>
        <v>0</v>
      </c>
      <c r="F19" s="37">
        <f>'P&amp;L_Oct '!F19+'P&amp;L_Nov'!F19+'P&amp;L_Dec'!F19</f>
        <v>0</v>
      </c>
      <c r="G19" s="37">
        <f>'P&amp;L_Oct '!G19+'P&amp;L_Nov'!G19+'P&amp;L_Dec'!G19</f>
        <v>0</v>
      </c>
      <c r="H19" s="37">
        <f>'P&amp;L_Oct '!H19+'P&amp;L_Nov'!H19+'P&amp;L_Dec'!H19</f>
        <v>0</v>
      </c>
      <c r="I19" s="37">
        <f>'P&amp;L_Oct '!I19+'P&amp;L_Nov'!I19+'P&amp;L_Dec'!I19</f>
        <v>0</v>
      </c>
      <c r="J19" s="31"/>
      <c r="K19" s="411">
        <f>SUM(E19:J19)</f>
        <v>0</v>
      </c>
    </row>
    <row r="20" spans="2:11" ht="18">
      <c r="B20" s="23">
        <f>'P&amp;L_1Q'!B20</f>
        <v>4002</v>
      </c>
      <c r="C20" s="410" t="str">
        <f>'Budget to Actual'!C18</f>
        <v>Office Supplies</v>
      </c>
      <c r="D20" s="28"/>
      <c r="E20" s="37">
        <f>'P&amp;L_Oct '!E20+'P&amp;L_Nov'!E20+'P&amp;L_Dec'!E20</f>
        <v>0</v>
      </c>
      <c r="F20" s="37">
        <f>'P&amp;L_Oct '!F20+'P&amp;L_Nov'!F20+'P&amp;L_Dec'!F20</f>
        <v>0</v>
      </c>
      <c r="G20" s="37">
        <f>'P&amp;L_Oct '!G20+'P&amp;L_Nov'!G20+'P&amp;L_Dec'!G20</f>
        <v>0</v>
      </c>
      <c r="H20" s="37">
        <f>'P&amp;L_Oct '!H20+'P&amp;L_Nov'!H20+'P&amp;L_Dec'!H20</f>
        <v>0</v>
      </c>
      <c r="I20" s="37">
        <f>'P&amp;L_Oct '!I20+'P&amp;L_Nov'!I20+'P&amp;L_Dec'!I20</f>
        <v>0</v>
      </c>
      <c r="J20" s="31"/>
      <c r="K20" s="411">
        <f t="shared" ref="K20:K28" si="0">SUM(E20:J20)</f>
        <v>0</v>
      </c>
    </row>
    <row r="21" spans="2:11" ht="18">
      <c r="B21" s="23">
        <f>'P&amp;L_1Q'!B21</f>
        <v>4003</v>
      </c>
      <c r="C21" s="410" t="str">
        <f>'Budget to Actual'!C19</f>
        <v>Utilities</v>
      </c>
      <c r="D21" s="28"/>
      <c r="E21" s="37">
        <f>'P&amp;L_Oct '!E21+'P&amp;L_Nov'!E21+'P&amp;L_Dec'!E21</f>
        <v>0</v>
      </c>
      <c r="F21" s="37">
        <f>'P&amp;L_Oct '!F21+'P&amp;L_Nov'!F21+'P&amp;L_Dec'!F21</f>
        <v>0</v>
      </c>
      <c r="G21" s="37">
        <f>'P&amp;L_Oct '!G21+'P&amp;L_Nov'!G21+'P&amp;L_Dec'!G21</f>
        <v>0</v>
      </c>
      <c r="H21" s="37">
        <f>'P&amp;L_Oct '!H21+'P&amp;L_Nov'!H21+'P&amp;L_Dec'!H21</f>
        <v>0</v>
      </c>
      <c r="I21" s="37">
        <f>'P&amp;L_Oct '!I21+'P&amp;L_Nov'!I21+'P&amp;L_Dec'!I21</f>
        <v>0</v>
      </c>
      <c r="J21" s="31"/>
      <c r="K21" s="411">
        <f t="shared" si="0"/>
        <v>0</v>
      </c>
    </row>
    <row r="22" spans="2:11" ht="18">
      <c r="B22" s="23">
        <f>'P&amp;L_1Q'!B22</f>
        <v>4004</v>
      </c>
      <c r="C22" s="410" t="str">
        <f>'Budget to Actual'!C20</f>
        <v>Lease</v>
      </c>
      <c r="D22" s="28"/>
      <c r="E22" s="37">
        <f>'P&amp;L_Oct '!E22+'P&amp;L_Nov'!E22+'P&amp;L_Dec'!E22</f>
        <v>0</v>
      </c>
      <c r="F22" s="37">
        <f>'P&amp;L_Oct '!F22+'P&amp;L_Nov'!F22+'P&amp;L_Dec'!F22</f>
        <v>0</v>
      </c>
      <c r="G22" s="37">
        <f>'P&amp;L_Oct '!G22+'P&amp;L_Nov'!G22+'P&amp;L_Dec'!G22</f>
        <v>0</v>
      </c>
      <c r="H22" s="37">
        <f>'P&amp;L_Oct '!H22+'P&amp;L_Nov'!H22+'P&amp;L_Dec'!H22</f>
        <v>0</v>
      </c>
      <c r="I22" s="37">
        <f>'P&amp;L_Oct '!I22+'P&amp;L_Nov'!I22+'P&amp;L_Dec'!I22</f>
        <v>0</v>
      </c>
      <c r="J22" s="31"/>
      <c r="K22" s="411">
        <f t="shared" si="0"/>
        <v>0</v>
      </c>
    </row>
    <row r="23" spans="2:11" ht="18">
      <c r="B23" s="23">
        <f>'P&amp;L_1Q'!B23</f>
        <v>4005</v>
      </c>
      <c r="C23" s="410" t="str">
        <f>'Budget to Actual'!C21</f>
        <v>Maint/Repairs</v>
      </c>
      <c r="D23" s="28"/>
      <c r="E23" s="37">
        <f>'P&amp;L_Oct '!E23+'P&amp;L_Nov'!E23+'P&amp;L_Dec'!E23</f>
        <v>0</v>
      </c>
      <c r="F23" s="37">
        <f>'P&amp;L_Oct '!F23+'P&amp;L_Nov'!F23+'P&amp;L_Dec'!F23</f>
        <v>0</v>
      </c>
      <c r="G23" s="37">
        <f>'P&amp;L_Oct '!G23+'P&amp;L_Nov'!G23+'P&amp;L_Dec'!G23</f>
        <v>0</v>
      </c>
      <c r="H23" s="37">
        <f>'P&amp;L_Oct '!H23+'P&amp;L_Nov'!H23+'P&amp;L_Dec'!H23</f>
        <v>0</v>
      </c>
      <c r="I23" s="37">
        <f>'P&amp;L_Oct '!I23+'P&amp;L_Nov'!I23+'P&amp;L_Dec'!I23</f>
        <v>0</v>
      </c>
      <c r="J23" s="31"/>
      <c r="K23" s="411">
        <f t="shared" si="0"/>
        <v>0</v>
      </c>
    </row>
    <row r="24" spans="2:11" ht="18">
      <c r="B24" s="23">
        <f>'P&amp;L_1Q'!B24</f>
        <v>4006</v>
      </c>
      <c r="C24" s="410" t="str">
        <f>'Budget to Actual'!C22</f>
        <v>Missions</v>
      </c>
      <c r="D24" s="28"/>
      <c r="E24" s="37">
        <f>'P&amp;L_Oct '!E24+'P&amp;L_Nov'!E24+'P&amp;L_Dec'!E24</f>
        <v>0</v>
      </c>
      <c r="F24" s="37">
        <f>'P&amp;L_Oct '!F24+'P&amp;L_Nov'!F24+'P&amp;L_Dec'!F24</f>
        <v>0</v>
      </c>
      <c r="G24" s="37">
        <f>'P&amp;L_Oct '!G24+'P&amp;L_Nov'!G24+'P&amp;L_Dec'!G24</f>
        <v>0</v>
      </c>
      <c r="H24" s="37">
        <f>'P&amp;L_Oct '!H24+'P&amp;L_Nov'!H24+'P&amp;L_Dec'!H24</f>
        <v>0</v>
      </c>
      <c r="I24" s="37">
        <f>'P&amp;L_Oct '!I24+'P&amp;L_Nov'!I24+'P&amp;L_Dec'!I24</f>
        <v>0</v>
      </c>
      <c r="J24" s="31"/>
      <c r="K24" s="411">
        <f t="shared" si="0"/>
        <v>0</v>
      </c>
    </row>
    <row r="25" spans="2:11" ht="18">
      <c r="B25" s="23">
        <f>'P&amp;L_1Q'!B25</f>
        <v>4007</v>
      </c>
      <c r="C25" s="410" t="str">
        <f>'Budget to Actual'!C23</f>
        <v>Benevolence</v>
      </c>
      <c r="D25" s="28"/>
      <c r="E25" s="37">
        <f>'P&amp;L_Oct '!E25+'P&amp;L_Nov'!E25+'P&amp;L_Dec'!E25</f>
        <v>0</v>
      </c>
      <c r="F25" s="37">
        <f>'P&amp;L_Oct '!F25+'P&amp;L_Nov'!F25+'P&amp;L_Dec'!F25</f>
        <v>0</v>
      </c>
      <c r="G25" s="37">
        <f>'P&amp;L_Oct '!G25+'P&amp;L_Nov'!G25+'P&amp;L_Dec'!G25</f>
        <v>0</v>
      </c>
      <c r="H25" s="37">
        <f>'P&amp;L_Oct '!H25+'P&amp;L_Nov'!H25+'P&amp;L_Dec'!H25</f>
        <v>0</v>
      </c>
      <c r="I25" s="37">
        <f>'P&amp;L_Oct '!I25+'P&amp;L_Nov'!I25+'P&amp;L_Dec'!I25</f>
        <v>0</v>
      </c>
      <c r="J25" s="31"/>
      <c r="K25" s="411">
        <f t="shared" si="0"/>
        <v>0</v>
      </c>
    </row>
    <row r="26" spans="2:11" ht="18">
      <c r="B26" s="23">
        <f>'P&amp;L_1Q'!B26</f>
        <v>4008</v>
      </c>
      <c r="C26" s="410" t="str">
        <f>'Budget to Actual'!C24</f>
        <v xml:space="preserve">Sunday School </v>
      </c>
      <c r="D26" s="28"/>
      <c r="E26" s="37">
        <f>'P&amp;L_Oct '!E26+'P&amp;L_Nov'!E26+'P&amp;L_Dec'!E26</f>
        <v>0</v>
      </c>
      <c r="F26" s="37">
        <f>'P&amp;L_Oct '!F26+'P&amp;L_Nov'!F26+'P&amp;L_Dec'!F26</f>
        <v>0</v>
      </c>
      <c r="G26" s="37">
        <f>'P&amp;L_Oct '!G26+'P&amp;L_Nov'!G26+'P&amp;L_Dec'!G26</f>
        <v>0</v>
      </c>
      <c r="H26" s="37">
        <f>'P&amp;L_Oct '!H26+'P&amp;L_Nov'!H26+'P&amp;L_Dec'!H26</f>
        <v>0</v>
      </c>
      <c r="I26" s="37">
        <f>'P&amp;L_Oct '!I26+'P&amp;L_Nov'!I26+'P&amp;L_Dec'!I26</f>
        <v>0</v>
      </c>
      <c r="J26" s="31"/>
      <c r="K26" s="411">
        <f t="shared" si="0"/>
        <v>0</v>
      </c>
    </row>
    <row r="27" spans="2:11" ht="18">
      <c r="B27" s="23">
        <f>'P&amp;L_1Q'!B27</f>
        <v>4009</v>
      </c>
      <c r="C27" s="410" t="str">
        <f>'Budget to Actual'!C25</f>
        <v xml:space="preserve">Youth </v>
      </c>
      <c r="D27" s="28"/>
      <c r="E27" s="37">
        <f>'P&amp;L_Oct '!E27+'P&amp;L_Nov'!E27+'P&amp;L_Dec'!E27</f>
        <v>0</v>
      </c>
      <c r="F27" s="37">
        <f>'P&amp;L_Oct '!F27+'P&amp;L_Nov'!F27+'P&amp;L_Dec'!F27</f>
        <v>0</v>
      </c>
      <c r="G27" s="37">
        <f>'P&amp;L_Oct '!G27+'P&amp;L_Nov'!G27+'P&amp;L_Dec'!G27</f>
        <v>0</v>
      </c>
      <c r="H27" s="37">
        <f>'P&amp;L_Oct '!H27+'P&amp;L_Nov'!H27+'P&amp;L_Dec'!H27</f>
        <v>0</v>
      </c>
      <c r="I27" s="37">
        <f>'P&amp;L_Oct '!I27+'P&amp;L_Nov'!I27+'P&amp;L_Dec'!I27</f>
        <v>0</v>
      </c>
      <c r="J27" s="31"/>
      <c r="K27" s="411">
        <f t="shared" si="0"/>
        <v>0</v>
      </c>
    </row>
    <row r="28" spans="2:11" ht="18">
      <c r="B28" s="23">
        <f>'P&amp;L_1Q'!B28</f>
        <v>4010</v>
      </c>
      <c r="C28" s="410" t="str">
        <f>'Budget to Actual'!C26</f>
        <v xml:space="preserve">Men </v>
      </c>
      <c r="D28" s="28"/>
      <c r="E28" s="37">
        <f>'P&amp;L_Oct '!E28+'P&amp;L_Nov'!E28+'P&amp;L_Dec'!E28</f>
        <v>0</v>
      </c>
      <c r="F28" s="37">
        <f>'P&amp;L_Oct '!F28+'P&amp;L_Nov'!F28+'P&amp;L_Dec'!F28</f>
        <v>0</v>
      </c>
      <c r="G28" s="37">
        <f>'P&amp;L_Oct '!G28+'P&amp;L_Nov'!G28+'P&amp;L_Dec'!G28</f>
        <v>0</v>
      </c>
      <c r="H28" s="37">
        <f>'P&amp;L_Oct '!H28+'P&amp;L_Nov'!H28+'P&amp;L_Dec'!H28</f>
        <v>0</v>
      </c>
      <c r="I28" s="37">
        <f>'P&amp;L_Oct '!I28+'P&amp;L_Nov'!I28+'P&amp;L_Dec'!I28</f>
        <v>0</v>
      </c>
      <c r="J28" s="31"/>
      <c r="K28" s="411">
        <f t="shared" si="0"/>
        <v>0</v>
      </c>
    </row>
    <row r="29" spans="2:11" ht="18">
      <c r="B29" s="23">
        <f>'P&amp;L_1Q'!B29</f>
        <v>4011</v>
      </c>
      <c r="C29" s="409" t="str">
        <f>'GL-Jan'!B140</f>
        <v>Women</v>
      </c>
      <c r="D29" s="30"/>
      <c r="E29" s="37">
        <f>'P&amp;L_Oct '!E29+'P&amp;L_Nov'!E29+'P&amp;L_Dec'!E29</f>
        <v>0</v>
      </c>
      <c r="F29" s="37">
        <f>'P&amp;L_Oct '!F29+'P&amp;L_Nov'!F29+'P&amp;L_Dec'!F29</f>
        <v>0</v>
      </c>
      <c r="G29" s="37">
        <f>'P&amp;L_Oct '!G29+'P&amp;L_Nov'!G29+'P&amp;L_Dec'!G29</f>
        <v>0</v>
      </c>
      <c r="H29" s="37">
        <f>'P&amp;L_Oct '!H29+'P&amp;L_Nov'!H29+'P&amp;L_Dec'!H29</f>
        <v>0</v>
      </c>
      <c r="I29" s="37">
        <f>'P&amp;L_Oct '!I29+'P&amp;L_Nov'!I29+'P&amp;L_Dec'!I29</f>
        <v>0</v>
      </c>
      <c r="J29" s="31"/>
      <c r="K29" s="411">
        <f t="shared" ref="K29:K38" si="1">SUM(E29:I29)</f>
        <v>0</v>
      </c>
    </row>
    <row r="30" spans="2:11" ht="18">
      <c r="B30" s="23">
        <f>'P&amp;L_1Q'!B30</f>
        <v>4012</v>
      </c>
      <c r="C30" s="409" t="str">
        <f>'GL-Jan'!B149</f>
        <v>VBS</v>
      </c>
      <c r="D30" s="30"/>
      <c r="E30" s="37">
        <f>'P&amp;L_Oct '!E30+'P&amp;L_Nov'!E30+'P&amp;L_Dec'!E30</f>
        <v>0</v>
      </c>
      <c r="F30" s="37">
        <f>'P&amp;L_Oct '!F30+'P&amp;L_Nov'!F30+'P&amp;L_Dec'!F30</f>
        <v>0</v>
      </c>
      <c r="G30" s="37">
        <f>'P&amp;L_Oct '!G30+'P&amp;L_Nov'!G30+'P&amp;L_Dec'!G30</f>
        <v>0</v>
      </c>
      <c r="H30" s="37">
        <f>'P&amp;L_Oct '!H30+'P&amp;L_Nov'!H30+'P&amp;L_Dec'!H30</f>
        <v>0</v>
      </c>
      <c r="I30" s="37">
        <f>'P&amp;L_Oct '!I30+'P&amp;L_Nov'!I30+'P&amp;L_Dec'!I30</f>
        <v>0</v>
      </c>
      <c r="J30" s="31"/>
      <c r="K30" s="411">
        <f t="shared" si="1"/>
        <v>0</v>
      </c>
    </row>
    <row r="31" spans="2:11" ht="18">
      <c r="B31" s="23">
        <f>'P&amp;L_1Q'!B31</f>
        <v>4013</v>
      </c>
      <c r="C31" s="409" t="str">
        <f>'GL-Jan'!B158</f>
        <v>Postage</v>
      </c>
      <c r="D31" s="30"/>
      <c r="E31" s="37">
        <f>'P&amp;L_Oct '!E31+'P&amp;L_Nov'!E31+'P&amp;L_Dec'!E31</f>
        <v>0</v>
      </c>
      <c r="F31" s="37">
        <f>'P&amp;L_Oct '!F31+'P&amp;L_Nov'!F31+'P&amp;L_Dec'!F31</f>
        <v>0</v>
      </c>
      <c r="G31" s="37">
        <f>'P&amp;L_Oct '!G31+'P&amp;L_Nov'!G31+'P&amp;L_Dec'!G31</f>
        <v>0</v>
      </c>
      <c r="H31" s="37">
        <f>'P&amp;L_Oct '!H31+'P&amp;L_Nov'!H31+'P&amp;L_Dec'!H31</f>
        <v>0</v>
      </c>
      <c r="I31" s="37">
        <f>'P&amp;L_Oct '!I31+'P&amp;L_Nov'!I31+'P&amp;L_Dec'!I31</f>
        <v>0</v>
      </c>
      <c r="J31" s="31"/>
      <c r="K31" s="411">
        <f t="shared" si="1"/>
        <v>0</v>
      </c>
    </row>
    <row r="32" spans="2:11" ht="18">
      <c r="B32" s="23">
        <f>'P&amp;L_1Q'!B32</f>
        <v>4014</v>
      </c>
      <c r="C32" s="409" t="str">
        <f>'GL-Jan'!B167</f>
        <v>Insurance</v>
      </c>
      <c r="D32" s="30"/>
      <c r="E32" s="37">
        <f>'P&amp;L_Oct '!E32+'P&amp;L_Nov'!E32+'P&amp;L_Dec'!E32</f>
        <v>0</v>
      </c>
      <c r="F32" s="37">
        <f>'P&amp;L_Oct '!F32+'P&amp;L_Nov'!F32+'P&amp;L_Dec'!F32</f>
        <v>0</v>
      </c>
      <c r="G32" s="37">
        <f>'P&amp;L_Oct '!G32+'P&amp;L_Nov'!G32+'P&amp;L_Dec'!G32</f>
        <v>0</v>
      </c>
      <c r="H32" s="37">
        <f>'P&amp;L_Oct '!H32+'P&amp;L_Nov'!H32+'P&amp;L_Dec'!H32</f>
        <v>0</v>
      </c>
      <c r="I32" s="37">
        <f>'P&amp;L_Oct '!I32+'P&amp;L_Nov'!I32+'P&amp;L_Dec'!I32</f>
        <v>0</v>
      </c>
      <c r="J32" s="31"/>
      <c r="K32" s="411">
        <f t="shared" si="1"/>
        <v>0</v>
      </c>
    </row>
    <row r="33" spans="2:11" ht="18">
      <c r="B33" s="23">
        <f>'P&amp;L_1Q'!B33</f>
        <v>4015</v>
      </c>
      <c r="C33" s="409" t="str">
        <f>'GL-Jan'!B176</f>
        <v>Cleaning Supplies</v>
      </c>
      <c r="D33" s="30"/>
      <c r="E33" s="37">
        <f>'P&amp;L_Oct '!E33+'P&amp;L_Nov'!E33+'P&amp;L_Dec'!E33</f>
        <v>0</v>
      </c>
      <c r="F33" s="37">
        <f>'P&amp;L_Oct '!F33+'P&amp;L_Nov'!F33+'P&amp;L_Dec'!F33</f>
        <v>0</v>
      </c>
      <c r="G33" s="37">
        <f>'P&amp;L_Oct '!G33+'P&amp;L_Nov'!G33+'P&amp;L_Dec'!G33</f>
        <v>0</v>
      </c>
      <c r="H33" s="37">
        <f>'P&amp;L_Oct '!H33+'P&amp;L_Nov'!H33+'P&amp;L_Dec'!H33</f>
        <v>0</v>
      </c>
      <c r="I33" s="37">
        <f>'P&amp;L_Oct '!I33+'P&amp;L_Nov'!I33+'P&amp;L_Dec'!I33</f>
        <v>0</v>
      </c>
      <c r="J33" s="31"/>
      <c r="K33" s="411">
        <f t="shared" si="1"/>
        <v>0</v>
      </c>
    </row>
    <row r="34" spans="2:11" ht="18">
      <c r="B34" s="23">
        <f>'P&amp;L_1Q'!B34</f>
        <v>4016</v>
      </c>
      <c r="C34" s="409" t="str">
        <f>'GL-Jan'!B185</f>
        <v>Van Payment</v>
      </c>
      <c r="D34" s="30"/>
      <c r="E34" s="37">
        <f>'P&amp;L_Oct '!E34+'P&amp;L_Nov'!E34+'P&amp;L_Dec'!E34</f>
        <v>0</v>
      </c>
      <c r="F34" s="37">
        <f>'P&amp;L_Oct '!F34+'P&amp;L_Nov'!F34+'P&amp;L_Dec'!F34</f>
        <v>0</v>
      </c>
      <c r="G34" s="37">
        <f>'P&amp;L_Oct '!G34+'P&amp;L_Nov'!G34+'P&amp;L_Dec'!G34</f>
        <v>0</v>
      </c>
      <c r="H34" s="37">
        <f>'P&amp;L_Oct '!H34+'P&amp;L_Nov'!H34+'P&amp;L_Dec'!H34</f>
        <v>0</v>
      </c>
      <c r="I34" s="37">
        <f>'P&amp;L_Oct '!I34+'P&amp;L_Nov'!I34+'P&amp;L_Dec'!I34</f>
        <v>0</v>
      </c>
      <c r="J34" s="31"/>
      <c r="K34" s="411">
        <f t="shared" si="1"/>
        <v>0</v>
      </c>
    </row>
    <row r="35" spans="2:11" ht="18">
      <c r="B35" s="23">
        <f>'P&amp;L_1Q'!B35</f>
        <v>4017</v>
      </c>
      <c r="C35" s="409" t="str">
        <f>'GL-Jan'!B194</f>
        <v>Van Maintenance</v>
      </c>
      <c r="D35" s="30"/>
      <c r="E35" s="37">
        <f>'P&amp;L_Oct '!E35+'P&amp;L_Nov'!E35+'P&amp;L_Dec'!E35</f>
        <v>0</v>
      </c>
      <c r="F35" s="37">
        <f>'P&amp;L_Oct '!F35+'P&amp;L_Nov'!F35+'P&amp;L_Dec'!F35</f>
        <v>0</v>
      </c>
      <c r="G35" s="37">
        <f>'P&amp;L_Oct '!G35+'P&amp;L_Nov'!G35+'P&amp;L_Dec'!G35</f>
        <v>0</v>
      </c>
      <c r="H35" s="37">
        <f>'P&amp;L_Oct '!H35+'P&amp;L_Nov'!H35+'P&amp;L_Dec'!H35</f>
        <v>0</v>
      </c>
      <c r="I35" s="37">
        <f>'P&amp;L_Oct '!I35+'P&amp;L_Nov'!I35+'P&amp;L_Dec'!I35</f>
        <v>0</v>
      </c>
      <c r="J35" s="31"/>
      <c r="K35" s="411">
        <f t="shared" si="1"/>
        <v>0</v>
      </c>
    </row>
    <row r="36" spans="2:11" ht="18">
      <c r="B36" s="23">
        <f>'P&amp;L_1Q'!B36</f>
        <v>4018</v>
      </c>
      <c r="C36" s="409" t="str">
        <f>'GL-Jan'!B203</f>
        <v>Guest Speakers</v>
      </c>
      <c r="D36" s="30"/>
      <c r="E36" s="37">
        <f>'P&amp;L_Oct '!E36+'P&amp;L_Nov'!E36+'P&amp;L_Dec'!E36</f>
        <v>0</v>
      </c>
      <c r="F36" s="37">
        <f>'P&amp;L_Oct '!F36+'P&amp;L_Nov'!F36+'P&amp;L_Dec'!F36</f>
        <v>0</v>
      </c>
      <c r="G36" s="37">
        <f>'P&amp;L_Oct '!G36+'P&amp;L_Nov'!G36+'P&amp;L_Dec'!G36</f>
        <v>0</v>
      </c>
      <c r="H36" s="37">
        <f>'P&amp;L_Oct '!H36+'P&amp;L_Nov'!H36+'P&amp;L_Dec'!H36</f>
        <v>0</v>
      </c>
      <c r="I36" s="37">
        <f>'P&amp;L_Oct '!I36+'P&amp;L_Nov'!I36+'P&amp;L_Dec'!I36</f>
        <v>0</v>
      </c>
      <c r="J36" s="31"/>
      <c r="K36" s="411">
        <f t="shared" si="1"/>
        <v>0</v>
      </c>
    </row>
    <row r="37" spans="2:11" ht="18">
      <c r="B37" s="23">
        <f>'P&amp;L_1Q'!B37</f>
        <v>4019</v>
      </c>
      <c r="C37" s="409" t="str">
        <f>'GL-Jan'!B212</f>
        <v>Equipment</v>
      </c>
      <c r="D37" s="30"/>
      <c r="E37" s="37">
        <f>'P&amp;L_Oct '!E37+'P&amp;L_Nov'!E37+'P&amp;L_Dec'!E37</f>
        <v>0</v>
      </c>
      <c r="F37" s="37">
        <f>'P&amp;L_Oct '!F37+'P&amp;L_Nov'!F37+'P&amp;L_Dec'!F37</f>
        <v>0</v>
      </c>
      <c r="G37" s="37">
        <f>'P&amp;L_Oct '!G37+'P&amp;L_Nov'!G37+'P&amp;L_Dec'!G37</f>
        <v>0</v>
      </c>
      <c r="H37" s="37">
        <f>'P&amp;L_Oct '!H37+'P&amp;L_Nov'!H37+'P&amp;L_Dec'!H37</f>
        <v>0</v>
      </c>
      <c r="I37" s="37">
        <f>'P&amp;L_Oct '!I37+'P&amp;L_Nov'!I37+'P&amp;L_Dec'!I37</f>
        <v>0</v>
      </c>
      <c r="J37" s="31"/>
      <c r="K37" s="411">
        <f t="shared" si="1"/>
        <v>0</v>
      </c>
    </row>
    <row r="38" spans="2:11" ht="18.75" thickBot="1">
      <c r="B38" s="23">
        <f>'P&amp;L_1Q'!B38</f>
        <v>4020</v>
      </c>
      <c r="C38" s="409" t="str">
        <f>'GL-Jan'!B221</f>
        <v>Misc</v>
      </c>
      <c r="D38" s="30"/>
      <c r="E38" s="47">
        <f>'P&amp;L_Oct '!E38+'P&amp;L_Nov'!E38+'P&amp;L_Dec'!E38</f>
        <v>0</v>
      </c>
      <c r="F38" s="47">
        <f>'P&amp;L_Oct '!F38+'P&amp;L_Nov'!F38+'P&amp;L_Dec'!F38</f>
        <v>0</v>
      </c>
      <c r="G38" s="47">
        <f>'P&amp;L_Oct '!G38+'P&amp;L_Nov'!G38+'P&amp;L_Dec'!G38</f>
        <v>0</v>
      </c>
      <c r="H38" s="47">
        <f>'P&amp;L_Oct '!H38+'P&amp;L_Nov'!H38+'P&amp;L_Dec'!H38</f>
        <v>0</v>
      </c>
      <c r="I38" s="47">
        <f>'P&amp;L_Oct '!I38+'P&amp;L_Nov'!I38+'P&amp;L_Dec'!I38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4">
    <mergeCell ref="B2:L2"/>
    <mergeCell ref="B3:L3"/>
    <mergeCell ref="B4:L4"/>
    <mergeCell ref="B5:K5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000"/>
    <pageSetUpPr fitToPage="1"/>
  </sheetPr>
  <dimension ref="B2:P49"/>
  <sheetViews>
    <sheetView topLeftCell="B1"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9.28515625" customWidth="1"/>
    <col min="6" max="6" width="17" customWidth="1"/>
    <col min="7" max="7" width="16.28515625" customWidth="1"/>
    <col min="8" max="8" width="16.5703125" customWidth="1"/>
    <col min="9" max="9" width="15.85546875" customWidth="1"/>
    <col min="10" max="10" width="3.7109375" customWidth="1"/>
    <col min="11" max="11" width="18.28515625" bestFit="1" customWidth="1"/>
    <col min="12" max="12" width="3.7109375" customWidth="1"/>
  </cols>
  <sheetData>
    <row r="2" spans="2:16" ht="22.5">
      <c r="B2" s="467" t="str">
        <f>'P&amp;L_4Q'!B2:L2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6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6" ht="18">
      <c r="B4" s="469" t="s">
        <v>88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9"/>
      <c r="N4" s="9"/>
      <c r="O4" s="9"/>
      <c r="P4" s="9"/>
    </row>
    <row r="5" spans="2:16" ht="15.75">
      <c r="B5" s="470" t="s">
        <v>89</v>
      </c>
      <c r="C5" s="470"/>
      <c r="D5" s="470"/>
      <c r="E5" s="470"/>
      <c r="F5" s="470"/>
      <c r="G5" s="470"/>
      <c r="H5" s="470"/>
      <c r="I5" s="470"/>
      <c r="J5" s="470"/>
      <c r="K5" s="470"/>
      <c r="L5" s="71"/>
      <c r="M5" s="71"/>
      <c r="N5" s="71"/>
      <c r="O5" s="71"/>
      <c r="P5" s="71"/>
    </row>
    <row r="6" spans="2:16" ht="18">
      <c r="C6" s="23"/>
      <c r="D6" s="23"/>
      <c r="E6" s="24"/>
      <c r="F6" s="25"/>
      <c r="G6" s="210"/>
      <c r="H6" s="53"/>
      <c r="I6" s="211"/>
      <c r="J6" s="26"/>
      <c r="K6" s="27"/>
    </row>
    <row r="7" spans="2:16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6" ht="18">
      <c r="C8" s="23"/>
      <c r="D8" s="23"/>
      <c r="E8" s="304"/>
      <c r="F8" s="303"/>
      <c r="G8" s="305"/>
      <c r="H8" s="306"/>
      <c r="I8" s="307"/>
      <c r="J8" s="26"/>
      <c r="K8" s="27"/>
    </row>
    <row r="9" spans="2:16" ht="18">
      <c r="B9" s="28" t="s">
        <v>90</v>
      </c>
      <c r="C9" s="23"/>
      <c r="D9" s="23"/>
      <c r="E9" s="326">
        <f>'Budget to Actual'!E8</f>
        <v>0</v>
      </c>
      <c r="F9" s="303">
        <f>'Budget to Actual'!H8</f>
        <v>0</v>
      </c>
      <c r="G9" s="305">
        <f>'Budget to Actual'!K8</f>
        <v>0</v>
      </c>
      <c r="H9" s="306">
        <f>'Budget to Actual'!N8</f>
        <v>0</v>
      </c>
      <c r="I9" s="307">
        <f>'Budget to Actual'!Q8</f>
        <v>0</v>
      </c>
      <c r="J9" s="26"/>
      <c r="K9" s="312">
        <f>SUM(E9:J9)</f>
        <v>0</v>
      </c>
    </row>
    <row r="10" spans="2:16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6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6" ht="18">
      <c r="B12" s="23">
        <f>'Budget to Actual'!B10</f>
        <v>3001</v>
      </c>
      <c r="C12" s="409" t="str">
        <f>'GL-Jan'!B9</f>
        <v>Offerings</v>
      </c>
      <c r="D12" s="30"/>
      <c r="E12" s="37">
        <f>'P&amp;L_1Q'!E12+'P&amp;L_2Q '!E12+'P&amp;L_3Q'!E12+'P&amp;L_4Q'!E12</f>
        <v>0</v>
      </c>
      <c r="F12" s="37">
        <f>'P&amp;L_1Q'!F12+'P&amp;L_2Q '!F12+'P&amp;L_3Q'!F12+'P&amp;L_4Q'!F12</f>
        <v>0</v>
      </c>
      <c r="G12" s="37">
        <f>'P&amp;L_1Q'!G12+'P&amp;L_2Q '!G12+'P&amp;L_3Q'!G12+'P&amp;L_4Q'!G12</f>
        <v>0</v>
      </c>
      <c r="H12" s="37">
        <f>'P&amp;L_1Q'!H12+'P&amp;L_2Q '!H12+'P&amp;L_3Q'!H12+'P&amp;L_4Q'!H12</f>
        <v>0</v>
      </c>
      <c r="I12" s="37">
        <f>'P&amp;L_1Q'!I12+'P&amp;L_2Q '!I12+'P&amp;L_3Q'!I12+'P&amp;L_4Q'!I12</f>
        <v>0</v>
      </c>
      <c r="J12" s="31"/>
      <c r="K12" s="411">
        <f>SUM(E12:I12)</f>
        <v>0</v>
      </c>
    </row>
    <row r="13" spans="2:16" ht="18">
      <c r="B13" s="23">
        <f>'Budget to Actual'!B11</f>
        <v>3002</v>
      </c>
      <c r="C13" s="409" t="str">
        <f>'Budget to Actual'!C11</f>
        <v>ABC Support</v>
      </c>
      <c r="D13" s="30"/>
      <c r="E13" s="37">
        <f>'P&amp;L_1Q'!E13+'P&amp;L_2Q '!E13+'P&amp;L_3Q'!E13+'P&amp;L_4Q'!E13</f>
        <v>0</v>
      </c>
      <c r="F13" s="37">
        <f>'P&amp;L_1Q'!F13+'P&amp;L_2Q '!F13+'P&amp;L_3Q'!F13+'P&amp;L_4Q'!F13</f>
        <v>0</v>
      </c>
      <c r="G13" s="37">
        <f>'P&amp;L_1Q'!G13+'P&amp;L_2Q '!G13+'P&amp;L_3Q'!G13+'P&amp;L_4Q'!G13</f>
        <v>0</v>
      </c>
      <c r="H13" s="37">
        <f>'P&amp;L_1Q'!H13+'P&amp;L_2Q '!H13+'P&amp;L_3Q'!H13+'P&amp;L_4Q'!H13</f>
        <v>0</v>
      </c>
      <c r="I13" s="37">
        <f>'P&amp;L_1Q'!I13+'P&amp;L_2Q '!I13+'P&amp;L_3Q'!I13+'P&amp;L_4Q'!I13</f>
        <v>0</v>
      </c>
      <c r="J13" s="31"/>
      <c r="K13" s="411">
        <f>SUM(E13:I13)</f>
        <v>0</v>
      </c>
    </row>
    <row r="14" spans="2:16" ht="18">
      <c r="B14" s="23">
        <f>'Budget to Actual'!B12</f>
        <v>3003</v>
      </c>
      <c r="C14" s="409" t="str">
        <f>'Budget to Actual'!C12</f>
        <v>Fundraisers</v>
      </c>
      <c r="D14" s="30"/>
      <c r="E14" s="37">
        <f>'P&amp;L_1Q'!E14+'P&amp;L_2Q '!E14+'P&amp;L_3Q'!E14+'P&amp;L_4Q'!E14</f>
        <v>0</v>
      </c>
      <c r="F14" s="37">
        <f>'P&amp;L_1Q'!F14+'P&amp;L_2Q '!F14+'P&amp;L_3Q'!F14+'P&amp;L_4Q'!F14</f>
        <v>0</v>
      </c>
      <c r="G14" s="37">
        <f>'P&amp;L_1Q'!G14+'P&amp;L_2Q '!G14+'P&amp;L_3Q'!G14+'P&amp;L_4Q'!G14</f>
        <v>0</v>
      </c>
      <c r="H14" s="37">
        <f>'P&amp;L_1Q'!H14+'P&amp;L_2Q '!H14+'P&amp;L_3Q'!H14+'P&amp;L_4Q'!H14</f>
        <v>0</v>
      </c>
      <c r="I14" s="37">
        <f>'P&amp;L_1Q'!I14+'P&amp;L_2Q '!I14+'P&amp;L_3Q'!I14+'P&amp;L_4Q'!I14</f>
        <v>0</v>
      </c>
      <c r="J14" s="31"/>
      <c r="K14" s="411">
        <f>SUM(E14:I14)</f>
        <v>0</v>
      </c>
    </row>
    <row r="15" spans="2:16" ht="18.75" thickBot="1">
      <c r="B15" s="23">
        <f>'Budget to Actual'!B13</f>
        <v>3004</v>
      </c>
      <c r="C15" s="409" t="str">
        <f>'GL-Jan'!B40</f>
        <v>Other</v>
      </c>
      <c r="D15" s="30"/>
      <c r="E15" s="47">
        <f>'P&amp;L_1Q'!E15+'P&amp;L_2Q '!E15+'P&amp;L_3Q'!E15+'P&amp;L_4Q'!E15</f>
        <v>0</v>
      </c>
      <c r="F15" s="47">
        <f>'P&amp;L_1Q'!F15+'P&amp;L_2Q '!F15+'P&amp;L_3Q'!F15+'P&amp;L_4Q'!F15</f>
        <v>0</v>
      </c>
      <c r="G15" s="47">
        <f>'P&amp;L_1Q'!G15+'P&amp;L_2Q '!G15+'P&amp;L_3Q'!G15+'P&amp;L_4Q'!G15</f>
        <v>0</v>
      </c>
      <c r="H15" s="47">
        <f>'P&amp;L_1Q'!H15+'P&amp;L_2Q '!H15+'P&amp;L_3Q'!H15+'P&amp;L_4Q'!H15</f>
        <v>0</v>
      </c>
      <c r="I15" s="47">
        <f>'P&amp;L_1Q'!I15+'P&amp;L_2Q '!I15+'P&amp;L_3Q'!I15+'P&amp;L_4Q'!I15</f>
        <v>0</v>
      </c>
      <c r="J15" s="48"/>
      <c r="K15" s="412">
        <f>SUM(E15:I15)</f>
        <v>0</v>
      </c>
    </row>
    <row r="16" spans="2:16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'P&amp;L_1Q'!B19</f>
        <v>4001</v>
      </c>
      <c r="C19" s="410" t="str">
        <f>'Budget to Actual'!C17</f>
        <v>Salaries</v>
      </c>
      <c r="D19" s="28"/>
      <c r="E19" s="327">
        <f>'P&amp;L_1Q'!E19+'P&amp;L_2Q '!E19+'P&amp;L_3Q'!E19+'P&amp;L_4Q'!E19</f>
        <v>0</v>
      </c>
      <c r="F19" s="327">
        <f>'P&amp;L_1Q'!F19+'P&amp;L_2Q '!F19+'P&amp;L_3Q'!F19+'P&amp;L_4Q'!F19</f>
        <v>0</v>
      </c>
      <c r="G19" s="327">
        <f>'P&amp;L_1Q'!G19+'P&amp;L_2Q '!G19+'P&amp;L_3Q'!G19+'P&amp;L_4Q'!G19</f>
        <v>0</v>
      </c>
      <c r="H19" s="327">
        <f>'P&amp;L_1Q'!H19+'P&amp;L_2Q '!H19+'P&amp;L_3Q'!H19+'P&amp;L_4Q'!H19</f>
        <v>0</v>
      </c>
      <c r="I19" s="327">
        <f>'P&amp;L_1Q'!I19+'P&amp;L_2Q '!I19+'P&amp;L_3Q'!I19+'P&amp;L_4Q'!I19</f>
        <v>0</v>
      </c>
      <c r="J19" s="31"/>
      <c r="K19" s="411">
        <f>SUM(E19:J19)</f>
        <v>0</v>
      </c>
    </row>
    <row r="20" spans="2:11" ht="18">
      <c r="B20" s="23">
        <f>'P&amp;L_1Q'!B20</f>
        <v>4002</v>
      </c>
      <c r="C20" s="410" t="str">
        <f>'Budget to Actual'!C18</f>
        <v>Office Supplies</v>
      </c>
      <c r="D20" s="28"/>
      <c r="E20" s="327">
        <f>'P&amp;L_1Q'!E20+'P&amp;L_2Q '!E20+'P&amp;L_3Q'!E20+'P&amp;L_4Q'!E20</f>
        <v>0</v>
      </c>
      <c r="F20" s="327">
        <f>'P&amp;L_1Q'!F20+'P&amp;L_2Q '!F20+'P&amp;L_3Q'!F20+'P&amp;L_4Q'!F20</f>
        <v>0</v>
      </c>
      <c r="G20" s="327">
        <f>'P&amp;L_1Q'!G20+'P&amp;L_2Q '!G20+'P&amp;L_3Q'!G20+'P&amp;L_4Q'!G20</f>
        <v>0</v>
      </c>
      <c r="H20" s="327">
        <f>'P&amp;L_1Q'!H20+'P&amp;L_2Q '!H20+'P&amp;L_3Q'!H20+'P&amp;L_4Q'!H20</f>
        <v>0</v>
      </c>
      <c r="I20" s="327">
        <f>'P&amp;L_1Q'!I20+'P&amp;L_2Q '!I20+'P&amp;L_3Q'!I20+'P&amp;L_4Q'!I20</f>
        <v>0</v>
      </c>
      <c r="J20" s="31"/>
      <c r="K20" s="411">
        <f t="shared" ref="K20:K28" si="0">SUM(E20:J20)</f>
        <v>0</v>
      </c>
    </row>
    <row r="21" spans="2:11" ht="18">
      <c r="B21" s="23">
        <f>'P&amp;L_1Q'!B21</f>
        <v>4003</v>
      </c>
      <c r="C21" s="410" t="str">
        <f>'Budget to Actual'!C19</f>
        <v>Utilities</v>
      </c>
      <c r="D21" s="28"/>
      <c r="E21" s="327">
        <f>'P&amp;L_1Q'!E21+'P&amp;L_2Q '!E21+'P&amp;L_3Q'!E21+'P&amp;L_4Q'!E21</f>
        <v>0</v>
      </c>
      <c r="F21" s="327">
        <f>'P&amp;L_1Q'!F21+'P&amp;L_2Q '!F21+'P&amp;L_3Q'!F21+'P&amp;L_4Q'!F21</f>
        <v>0</v>
      </c>
      <c r="G21" s="327">
        <f>'P&amp;L_1Q'!G21+'P&amp;L_2Q '!G21+'P&amp;L_3Q'!G21+'P&amp;L_4Q'!G21</f>
        <v>0</v>
      </c>
      <c r="H21" s="327">
        <f>'P&amp;L_1Q'!H21+'P&amp;L_2Q '!H21+'P&amp;L_3Q'!H21+'P&amp;L_4Q'!H21</f>
        <v>0</v>
      </c>
      <c r="I21" s="327">
        <f>'P&amp;L_1Q'!I21+'P&amp;L_2Q '!I21+'P&amp;L_3Q'!I21+'P&amp;L_4Q'!I21</f>
        <v>0</v>
      </c>
      <c r="J21" s="31"/>
      <c r="K21" s="411">
        <f t="shared" si="0"/>
        <v>0</v>
      </c>
    </row>
    <row r="22" spans="2:11" ht="18">
      <c r="B22" s="23">
        <f>'P&amp;L_1Q'!B22</f>
        <v>4004</v>
      </c>
      <c r="C22" s="410" t="str">
        <f>'Budget to Actual'!C20</f>
        <v>Lease</v>
      </c>
      <c r="D22" s="28"/>
      <c r="E22" s="327">
        <f>'P&amp;L_1Q'!E22+'P&amp;L_2Q '!E22+'P&amp;L_3Q'!E22+'P&amp;L_4Q'!E22</f>
        <v>0</v>
      </c>
      <c r="F22" s="327">
        <f>'P&amp;L_1Q'!F22+'P&amp;L_2Q '!F22+'P&amp;L_3Q'!F22+'P&amp;L_4Q'!F22</f>
        <v>0</v>
      </c>
      <c r="G22" s="327">
        <f>'P&amp;L_1Q'!G22+'P&amp;L_2Q '!G22+'P&amp;L_3Q'!G22+'P&amp;L_4Q'!G22</f>
        <v>0</v>
      </c>
      <c r="H22" s="327">
        <f>'P&amp;L_1Q'!H22+'P&amp;L_2Q '!H22+'P&amp;L_3Q'!H22+'P&amp;L_4Q'!H22</f>
        <v>0</v>
      </c>
      <c r="I22" s="327">
        <f>'P&amp;L_1Q'!I22+'P&amp;L_2Q '!I22+'P&amp;L_3Q'!I22+'P&amp;L_4Q'!I22</f>
        <v>0</v>
      </c>
      <c r="J22" s="31"/>
      <c r="K22" s="411">
        <f t="shared" si="0"/>
        <v>0</v>
      </c>
    </row>
    <row r="23" spans="2:11" ht="18">
      <c r="B23" s="23">
        <f>'P&amp;L_1Q'!B23</f>
        <v>4005</v>
      </c>
      <c r="C23" s="410" t="str">
        <f>'Budget to Actual'!C21</f>
        <v>Maint/Repairs</v>
      </c>
      <c r="D23" s="28"/>
      <c r="E23" s="327">
        <f>'P&amp;L_1Q'!E23+'P&amp;L_2Q '!E23+'P&amp;L_3Q'!E23+'P&amp;L_4Q'!E23</f>
        <v>0</v>
      </c>
      <c r="F23" s="327">
        <f>'P&amp;L_1Q'!F23+'P&amp;L_2Q '!F23+'P&amp;L_3Q'!F23+'P&amp;L_4Q'!F23</f>
        <v>0</v>
      </c>
      <c r="G23" s="327">
        <f>'P&amp;L_1Q'!G23+'P&amp;L_2Q '!G23+'P&amp;L_3Q'!G23+'P&amp;L_4Q'!G23</f>
        <v>0</v>
      </c>
      <c r="H23" s="327">
        <f>'P&amp;L_1Q'!H23+'P&amp;L_2Q '!H23+'P&amp;L_3Q'!H23+'P&amp;L_4Q'!H23</f>
        <v>0</v>
      </c>
      <c r="I23" s="327">
        <f>'P&amp;L_1Q'!I23+'P&amp;L_2Q '!I23+'P&amp;L_3Q'!I23+'P&amp;L_4Q'!I23</f>
        <v>0</v>
      </c>
      <c r="J23" s="31"/>
      <c r="K23" s="411">
        <f t="shared" si="0"/>
        <v>0</v>
      </c>
    </row>
    <row r="24" spans="2:11" ht="18">
      <c r="B24" s="23">
        <f>'P&amp;L_1Q'!B24</f>
        <v>4006</v>
      </c>
      <c r="C24" s="410" t="str">
        <f>'Budget to Actual'!C22</f>
        <v>Missions</v>
      </c>
      <c r="D24" s="28"/>
      <c r="E24" s="327">
        <f>'P&amp;L_1Q'!E24+'P&amp;L_2Q '!E24+'P&amp;L_3Q'!E24+'P&amp;L_4Q'!E24</f>
        <v>0</v>
      </c>
      <c r="F24" s="327">
        <f>'P&amp;L_1Q'!F24+'P&amp;L_2Q '!F24+'P&amp;L_3Q'!F24+'P&amp;L_4Q'!F24</f>
        <v>0</v>
      </c>
      <c r="G24" s="327">
        <f>'P&amp;L_1Q'!G24+'P&amp;L_2Q '!G24+'P&amp;L_3Q'!G24+'P&amp;L_4Q'!G24</f>
        <v>0</v>
      </c>
      <c r="H24" s="327">
        <f>'P&amp;L_1Q'!H24+'P&amp;L_2Q '!H24+'P&amp;L_3Q'!H24+'P&amp;L_4Q'!H24</f>
        <v>0</v>
      </c>
      <c r="I24" s="327">
        <f>'P&amp;L_1Q'!I24+'P&amp;L_2Q '!I24+'P&amp;L_3Q'!I24+'P&amp;L_4Q'!I24</f>
        <v>0</v>
      </c>
      <c r="J24" s="31"/>
      <c r="K24" s="411">
        <f t="shared" si="0"/>
        <v>0</v>
      </c>
    </row>
    <row r="25" spans="2:11" ht="18">
      <c r="B25" s="23">
        <f>'P&amp;L_1Q'!B25</f>
        <v>4007</v>
      </c>
      <c r="C25" s="410" t="str">
        <f>'Budget to Actual'!C23</f>
        <v>Benevolence</v>
      </c>
      <c r="D25" s="28"/>
      <c r="E25" s="327">
        <f>'P&amp;L_1Q'!E25+'P&amp;L_2Q '!E25+'P&amp;L_3Q'!E25+'P&amp;L_4Q'!E25</f>
        <v>0</v>
      </c>
      <c r="F25" s="327">
        <f>'P&amp;L_1Q'!F25+'P&amp;L_2Q '!F25+'P&amp;L_3Q'!F25+'P&amp;L_4Q'!F25</f>
        <v>0</v>
      </c>
      <c r="G25" s="327">
        <f>'P&amp;L_1Q'!G25+'P&amp;L_2Q '!G25+'P&amp;L_3Q'!G25+'P&amp;L_4Q'!G25</f>
        <v>0</v>
      </c>
      <c r="H25" s="327">
        <f>'P&amp;L_1Q'!H25+'P&amp;L_2Q '!H25+'P&amp;L_3Q'!H25+'P&amp;L_4Q'!H25</f>
        <v>0</v>
      </c>
      <c r="I25" s="327">
        <f>'P&amp;L_1Q'!I25+'P&amp;L_2Q '!I25+'P&amp;L_3Q'!I25+'P&amp;L_4Q'!I25</f>
        <v>0</v>
      </c>
      <c r="J25" s="31"/>
      <c r="K25" s="411">
        <f t="shared" si="0"/>
        <v>0</v>
      </c>
    </row>
    <row r="26" spans="2:11" ht="18">
      <c r="B26" s="23">
        <f>'P&amp;L_1Q'!B26</f>
        <v>4008</v>
      </c>
      <c r="C26" s="410" t="str">
        <f>'Budget to Actual'!C24</f>
        <v xml:space="preserve">Sunday School </v>
      </c>
      <c r="D26" s="28"/>
      <c r="E26" s="327">
        <f>'P&amp;L_1Q'!E26+'P&amp;L_2Q '!E26+'P&amp;L_3Q'!E26+'P&amp;L_4Q'!E26</f>
        <v>0</v>
      </c>
      <c r="F26" s="327">
        <f>'P&amp;L_1Q'!F26+'P&amp;L_2Q '!F26+'P&amp;L_3Q'!F26+'P&amp;L_4Q'!F26</f>
        <v>0</v>
      </c>
      <c r="G26" s="327">
        <f>'P&amp;L_1Q'!G26+'P&amp;L_2Q '!G26+'P&amp;L_3Q'!G26+'P&amp;L_4Q'!G26</f>
        <v>0</v>
      </c>
      <c r="H26" s="327">
        <f>'P&amp;L_1Q'!H26+'P&amp;L_2Q '!H26+'P&amp;L_3Q'!H26+'P&amp;L_4Q'!H26</f>
        <v>0</v>
      </c>
      <c r="I26" s="327">
        <f>'P&amp;L_1Q'!I26+'P&amp;L_2Q '!I26+'P&amp;L_3Q'!I26+'P&amp;L_4Q'!I26</f>
        <v>0</v>
      </c>
      <c r="J26" s="31"/>
      <c r="K26" s="411">
        <f t="shared" si="0"/>
        <v>0</v>
      </c>
    </row>
    <row r="27" spans="2:11" ht="18">
      <c r="B27" s="23">
        <f>'P&amp;L_1Q'!B27</f>
        <v>4009</v>
      </c>
      <c r="C27" s="410" t="str">
        <f>'Budget to Actual'!C25</f>
        <v xml:space="preserve">Youth </v>
      </c>
      <c r="D27" s="28"/>
      <c r="E27" s="327">
        <f>'P&amp;L_1Q'!E27+'P&amp;L_2Q '!E27+'P&amp;L_3Q'!E27+'P&amp;L_4Q'!E27</f>
        <v>0</v>
      </c>
      <c r="F27" s="327">
        <f>'P&amp;L_1Q'!F27+'P&amp;L_2Q '!F27+'P&amp;L_3Q'!F27+'P&amp;L_4Q'!F27</f>
        <v>0</v>
      </c>
      <c r="G27" s="327">
        <f>'P&amp;L_1Q'!G27+'P&amp;L_2Q '!G27+'P&amp;L_3Q'!G27+'P&amp;L_4Q'!G27</f>
        <v>0</v>
      </c>
      <c r="H27" s="327">
        <f>'P&amp;L_1Q'!H27+'P&amp;L_2Q '!H27+'P&amp;L_3Q'!H27+'P&amp;L_4Q'!H27</f>
        <v>0</v>
      </c>
      <c r="I27" s="327">
        <f>'P&amp;L_1Q'!I27+'P&amp;L_2Q '!I27+'P&amp;L_3Q'!I27+'P&amp;L_4Q'!I27</f>
        <v>0</v>
      </c>
      <c r="J27" s="31"/>
      <c r="K27" s="411">
        <f t="shared" si="0"/>
        <v>0</v>
      </c>
    </row>
    <row r="28" spans="2:11" ht="18">
      <c r="B28" s="23">
        <f>'P&amp;L_1Q'!B28</f>
        <v>4010</v>
      </c>
      <c r="C28" s="410" t="str">
        <f>'Budget to Actual'!C26</f>
        <v xml:space="preserve">Men </v>
      </c>
      <c r="D28" s="28"/>
      <c r="E28" s="327">
        <f>'P&amp;L_1Q'!E28+'P&amp;L_2Q '!E28+'P&amp;L_3Q'!E28+'P&amp;L_4Q'!E28</f>
        <v>0</v>
      </c>
      <c r="F28" s="327">
        <f>'P&amp;L_1Q'!F28+'P&amp;L_2Q '!F28+'P&amp;L_3Q'!F28+'P&amp;L_4Q'!F28</f>
        <v>0</v>
      </c>
      <c r="G28" s="327">
        <f>'P&amp;L_1Q'!G28+'P&amp;L_2Q '!G28+'P&amp;L_3Q'!G28+'P&amp;L_4Q'!G28</f>
        <v>0</v>
      </c>
      <c r="H28" s="327">
        <f>'P&amp;L_1Q'!H28+'P&amp;L_2Q '!H28+'P&amp;L_3Q'!H28+'P&amp;L_4Q'!H28</f>
        <v>0</v>
      </c>
      <c r="I28" s="327">
        <f>'P&amp;L_1Q'!I28+'P&amp;L_2Q '!I28+'P&amp;L_3Q'!I28+'P&amp;L_4Q'!I28</f>
        <v>0</v>
      </c>
      <c r="J28" s="31"/>
      <c r="K28" s="411">
        <f t="shared" si="0"/>
        <v>0</v>
      </c>
    </row>
    <row r="29" spans="2:11" ht="18">
      <c r="B29" s="23">
        <f>'P&amp;L_1Q'!B29</f>
        <v>4011</v>
      </c>
      <c r="C29" s="409" t="str">
        <f>'GL-Jan'!B140</f>
        <v>Women</v>
      </c>
      <c r="D29" s="30"/>
      <c r="E29" s="327">
        <f>'P&amp;L_1Q'!E29+'P&amp;L_2Q '!E29+'P&amp;L_3Q'!E29+'P&amp;L_4Q'!E29</f>
        <v>0</v>
      </c>
      <c r="F29" s="327">
        <f>'P&amp;L_1Q'!F29+'P&amp;L_2Q '!F29+'P&amp;L_3Q'!F29+'P&amp;L_4Q'!F29</f>
        <v>0</v>
      </c>
      <c r="G29" s="327">
        <f>'P&amp;L_1Q'!G29+'P&amp;L_2Q '!G29+'P&amp;L_3Q'!G29+'P&amp;L_4Q'!G29</f>
        <v>0</v>
      </c>
      <c r="H29" s="327">
        <f>'P&amp;L_1Q'!H29+'P&amp;L_2Q '!H29+'P&amp;L_3Q'!H29+'P&amp;L_4Q'!H29</f>
        <v>0</v>
      </c>
      <c r="I29" s="327">
        <f>'P&amp;L_1Q'!I29+'P&amp;L_2Q '!I29+'P&amp;L_3Q'!I29+'P&amp;L_4Q'!I29</f>
        <v>0</v>
      </c>
      <c r="J29" s="31"/>
      <c r="K29" s="411">
        <f t="shared" ref="K29:K38" si="1">SUM(E29:I29)</f>
        <v>0</v>
      </c>
    </row>
    <row r="30" spans="2:11" ht="18">
      <c r="B30" s="23">
        <f>'P&amp;L_1Q'!B30</f>
        <v>4012</v>
      </c>
      <c r="C30" s="409" t="str">
        <f>'GL-Jan'!B149</f>
        <v>VBS</v>
      </c>
      <c r="D30" s="30"/>
      <c r="E30" s="327">
        <f>'P&amp;L_1Q'!E30+'P&amp;L_2Q '!E30+'P&amp;L_3Q'!E30+'P&amp;L_4Q'!E30</f>
        <v>0</v>
      </c>
      <c r="F30" s="327">
        <f>'P&amp;L_1Q'!F30+'P&amp;L_2Q '!F30+'P&amp;L_3Q'!F30+'P&amp;L_4Q'!F30</f>
        <v>0</v>
      </c>
      <c r="G30" s="327">
        <f>'P&amp;L_1Q'!G30+'P&amp;L_2Q '!G30+'P&amp;L_3Q'!G30+'P&amp;L_4Q'!G30</f>
        <v>0</v>
      </c>
      <c r="H30" s="327">
        <f>'P&amp;L_1Q'!H30+'P&amp;L_2Q '!H30+'P&amp;L_3Q'!H30+'P&amp;L_4Q'!H30</f>
        <v>0</v>
      </c>
      <c r="I30" s="327">
        <f>'P&amp;L_1Q'!I30+'P&amp;L_2Q '!I30+'P&amp;L_3Q'!I30+'P&amp;L_4Q'!I30</f>
        <v>0</v>
      </c>
      <c r="J30" s="31"/>
      <c r="K30" s="411">
        <f t="shared" si="1"/>
        <v>0</v>
      </c>
    </row>
    <row r="31" spans="2:11" ht="18">
      <c r="B31" s="23">
        <f>'P&amp;L_1Q'!B31</f>
        <v>4013</v>
      </c>
      <c r="C31" s="409" t="str">
        <f>'GL-Jan'!B158</f>
        <v>Postage</v>
      </c>
      <c r="D31" s="30"/>
      <c r="E31" s="327">
        <f>'P&amp;L_1Q'!E31+'P&amp;L_2Q '!E31+'P&amp;L_3Q'!E31+'P&amp;L_4Q'!E31</f>
        <v>0</v>
      </c>
      <c r="F31" s="327">
        <f>'P&amp;L_1Q'!F31+'P&amp;L_2Q '!F31+'P&amp;L_3Q'!F31+'P&amp;L_4Q'!F31</f>
        <v>0</v>
      </c>
      <c r="G31" s="327">
        <f>'P&amp;L_1Q'!G31+'P&amp;L_2Q '!G31+'P&amp;L_3Q'!G31+'P&amp;L_4Q'!G31</f>
        <v>0</v>
      </c>
      <c r="H31" s="327">
        <f>'P&amp;L_1Q'!H31+'P&amp;L_2Q '!H31+'P&amp;L_3Q'!H31+'P&amp;L_4Q'!H31</f>
        <v>0</v>
      </c>
      <c r="I31" s="327">
        <f>'P&amp;L_1Q'!I31+'P&amp;L_2Q '!I31+'P&amp;L_3Q'!I31+'P&amp;L_4Q'!I31</f>
        <v>0</v>
      </c>
      <c r="J31" s="31"/>
      <c r="K31" s="411">
        <f t="shared" si="1"/>
        <v>0</v>
      </c>
    </row>
    <row r="32" spans="2:11" ht="18">
      <c r="B32" s="23">
        <f>'P&amp;L_1Q'!B32</f>
        <v>4014</v>
      </c>
      <c r="C32" s="409" t="str">
        <f>'GL-Jan'!B167</f>
        <v>Insurance</v>
      </c>
      <c r="D32" s="30"/>
      <c r="E32" s="327">
        <f>'P&amp;L_1Q'!E32+'P&amp;L_2Q '!E32+'P&amp;L_3Q'!E32+'P&amp;L_4Q'!E32</f>
        <v>0</v>
      </c>
      <c r="F32" s="327">
        <f>'P&amp;L_1Q'!F32+'P&amp;L_2Q '!F32+'P&amp;L_3Q'!F32+'P&amp;L_4Q'!F32</f>
        <v>0</v>
      </c>
      <c r="G32" s="327">
        <f>'P&amp;L_1Q'!G32+'P&amp;L_2Q '!G32+'P&amp;L_3Q'!G32+'P&amp;L_4Q'!G32</f>
        <v>0</v>
      </c>
      <c r="H32" s="327">
        <f>'P&amp;L_1Q'!H32+'P&amp;L_2Q '!H32+'P&amp;L_3Q'!H32+'P&amp;L_4Q'!H32</f>
        <v>0</v>
      </c>
      <c r="I32" s="327">
        <f>'P&amp;L_1Q'!I32+'P&amp;L_2Q '!I32+'P&amp;L_3Q'!I32+'P&amp;L_4Q'!I32</f>
        <v>0</v>
      </c>
      <c r="J32" s="31"/>
      <c r="K32" s="411">
        <f t="shared" si="1"/>
        <v>0</v>
      </c>
    </row>
    <row r="33" spans="2:11" ht="18">
      <c r="B33" s="23">
        <f>'P&amp;L_1Q'!B33</f>
        <v>4015</v>
      </c>
      <c r="C33" s="409" t="str">
        <f>'GL-Jan'!B176</f>
        <v>Cleaning Supplies</v>
      </c>
      <c r="D33" s="30"/>
      <c r="E33" s="327">
        <f>'P&amp;L_1Q'!E33+'P&amp;L_2Q '!E33+'P&amp;L_3Q'!E33+'P&amp;L_4Q'!E33</f>
        <v>0</v>
      </c>
      <c r="F33" s="327">
        <f>'P&amp;L_1Q'!F33+'P&amp;L_2Q '!F33+'P&amp;L_3Q'!F33+'P&amp;L_4Q'!F33</f>
        <v>0</v>
      </c>
      <c r="G33" s="327">
        <f>'P&amp;L_1Q'!G33+'P&amp;L_2Q '!G33+'P&amp;L_3Q'!G33+'P&amp;L_4Q'!G33</f>
        <v>0</v>
      </c>
      <c r="H33" s="327">
        <f>'P&amp;L_1Q'!H33+'P&amp;L_2Q '!H33+'P&amp;L_3Q'!H33+'P&amp;L_4Q'!H33</f>
        <v>0</v>
      </c>
      <c r="I33" s="327">
        <f>'P&amp;L_1Q'!I33+'P&amp;L_2Q '!I33+'P&amp;L_3Q'!I33+'P&amp;L_4Q'!I33</f>
        <v>0</v>
      </c>
      <c r="J33" s="31"/>
      <c r="K33" s="411">
        <f t="shared" si="1"/>
        <v>0</v>
      </c>
    </row>
    <row r="34" spans="2:11" ht="18">
      <c r="B34" s="23">
        <f>'P&amp;L_1Q'!B34</f>
        <v>4016</v>
      </c>
      <c r="C34" s="409" t="str">
        <f>'GL-Jan'!B185</f>
        <v>Van Payment</v>
      </c>
      <c r="D34" s="30"/>
      <c r="E34" s="327">
        <f>'P&amp;L_1Q'!E34+'P&amp;L_2Q '!E34+'P&amp;L_3Q'!E34+'P&amp;L_4Q'!E34</f>
        <v>0</v>
      </c>
      <c r="F34" s="327">
        <f>'P&amp;L_1Q'!F34+'P&amp;L_2Q '!F34+'P&amp;L_3Q'!F34+'P&amp;L_4Q'!F34</f>
        <v>0</v>
      </c>
      <c r="G34" s="327">
        <f>'P&amp;L_1Q'!G34+'P&amp;L_2Q '!G34+'P&amp;L_3Q'!G34+'P&amp;L_4Q'!G34</f>
        <v>0</v>
      </c>
      <c r="H34" s="327">
        <f>'P&amp;L_1Q'!H34+'P&amp;L_2Q '!H34+'P&amp;L_3Q'!H34+'P&amp;L_4Q'!H34</f>
        <v>0</v>
      </c>
      <c r="I34" s="327">
        <f>'P&amp;L_1Q'!I34+'P&amp;L_2Q '!I34+'P&amp;L_3Q'!I34+'P&amp;L_4Q'!I34</f>
        <v>0</v>
      </c>
      <c r="J34" s="31"/>
      <c r="K34" s="411">
        <f t="shared" si="1"/>
        <v>0</v>
      </c>
    </row>
    <row r="35" spans="2:11" ht="18">
      <c r="B35" s="23">
        <f>'P&amp;L_1Q'!B35</f>
        <v>4017</v>
      </c>
      <c r="C35" s="409" t="str">
        <f>'GL-Jan'!B194</f>
        <v>Van Maintenance</v>
      </c>
      <c r="D35" s="30"/>
      <c r="E35" s="327">
        <f>'P&amp;L_1Q'!E35+'P&amp;L_2Q '!E35+'P&amp;L_3Q'!E35+'P&amp;L_4Q'!E35</f>
        <v>0</v>
      </c>
      <c r="F35" s="327">
        <f>'P&amp;L_1Q'!F35+'P&amp;L_2Q '!F35+'P&amp;L_3Q'!F35+'P&amp;L_4Q'!F35</f>
        <v>0</v>
      </c>
      <c r="G35" s="327">
        <f>'P&amp;L_1Q'!G35+'P&amp;L_2Q '!G35+'P&amp;L_3Q'!G35+'P&amp;L_4Q'!G35</f>
        <v>0</v>
      </c>
      <c r="H35" s="327">
        <f>'P&amp;L_1Q'!H35+'P&amp;L_2Q '!H35+'P&amp;L_3Q'!H35+'P&amp;L_4Q'!H35</f>
        <v>0</v>
      </c>
      <c r="I35" s="327">
        <f>'P&amp;L_1Q'!I35+'P&amp;L_2Q '!I35+'P&amp;L_3Q'!I35+'P&amp;L_4Q'!I35</f>
        <v>0</v>
      </c>
      <c r="J35" s="31"/>
      <c r="K35" s="411">
        <f t="shared" si="1"/>
        <v>0</v>
      </c>
    </row>
    <row r="36" spans="2:11" ht="18">
      <c r="B36" s="23">
        <f>'P&amp;L_1Q'!B36</f>
        <v>4018</v>
      </c>
      <c r="C36" s="409" t="str">
        <f>'GL-Jan'!B203</f>
        <v>Guest Speakers</v>
      </c>
      <c r="D36" s="30"/>
      <c r="E36" s="327">
        <f>'P&amp;L_1Q'!E36+'P&amp;L_2Q '!E36+'P&amp;L_3Q'!E36+'P&amp;L_4Q'!E36</f>
        <v>0</v>
      </c>
      <c r="F36" s="327">
        <f>'P&amp;L_1Q'!F36+'P&amp;L_2Q '!F36+'P&amp;L_3Q'!F36+'P&amp;L_4Q'!F36</f>
        <v>0</v>
      </c>
      <c r="G36" s="327">
        <f>'P&amp;L_1Q'!G36+'P&amp;L_2Q '!G36+'P&amp;L_3Q'!G36+'P&amp;L_4Q'!G36</f>
        <v>0</v>
      </c>
      <c r="H36" s="327">
        <f>'P&amp;L_1Q'!H36+'P&amp;L_2Q '!H36+'P&amp;L_3Q'!H36+'P&amp;L_4Q'!H36</f>
        <v>0</v>
      </c>
      <c r="I36" s="327">
        <f>'P&amp;L_1Q'!I36+'P&amp;L_2Q '!I36+'P&amp;L_3Q'!I36+'P&amp;L_4Q'!I36</f>
        <v>0</v>
      </c>
      <c r="J36" s="31"/>
      <c r="K36" s="411">
        <f t="shared" si="1"/>
        <v>0</v>
      </c>
    </row>
    <row r="37" spans="2:11" ht="18">
      <c r="B37" s="23">
        <f>'P&amp;L_1Q'!B37</f>
        <v>4019</v>
      </c>
      <c r="C37" s="409" t="str">
        <f>'GL-Jan'!B212</f>
        <v>Equipment</v>
      </c>
      <c r="D37" s="30"/>
      <c r="E37" s="327">
        <f>'P&amp;L_1Q'!E37+'P&amp;L_2Q '!E37+'P&amp;L_3Q'!E37+'P&amp;L_4Q'!E37</f>
        <v>0</v>
      </c>
      <c r="F37" s="327">
        <f>'P&amp;L_1Q'!F37+'P&amp;L_2Q '!F37+'P&amp;L_3Q'!F37+'P&amp;L_4Q'!F37</f>
        <v>0</v>
      </c>
      <c r="G37" s="327">
        <f>'P&amp;L_1Q'!G37+'P&amp;L_2Q '!G37+'P&amp;L_3Q'!G37+'P&amp;L_4Q'!G37</f>
        <v>0</v>
      </c>
      <c r="H37" s="327">
        <f>'P&amp;L_1Q'!H37+'P&amp;L_2Q '!H37+'P&amp;L_3Q'!H37+'P&amp;L_4Q'!H37</f>
        <v>0</v>
      </c>
      <c r="I37" s="327">
        <f>'P&amp;L_1Q'!I37+'P&amp;L_2Q '!I37+'P&amp;L_3Q'!I37+'P&amp;L_4Q'!I37</f>
        <v>0</v>
      </c>
      <c r="J37" s="31"/>
      <c r="K37" s="411">
        <f t="shared" si="1"/>
        <v>0</v>
      </c>
    </row>
    <row r="38" spans="2:11" ht="18.75" thickBot="1">
      <c r="B38" s="23">
        <f>'P&amp;L_1Q'!B38</f>
        <v>4020</v>
      </c>
      <c r="C38" s="409" t="str">
        <f>'GL-Jan'!B221</f>
        <v>Misc</v>
      </c>
      <c r="D38" s="30"/>
      <c r="E38" s="328">
        <f>'P&amp;L_1Q'!E38+'P&amp;L_2Q '!E38+'P&amp;L_3Q'!E38+'P&amp;L_4Q'!E38</f>
        <v>0</v>
      </c>
      <c r="F38" s="328">
        <f>'P&amp;L_1Q'!F38+'P&amp;L_2Q '!F38+'P&amp;L_3Q'!F38+'P&amp;L_4Q'!F38</f>
        <v>0</v>
      </c>
      <c r="G38" s="328">
        <f>'P&amp;L_1Q'!G38+'P&amp;L_2Q '!G38+'P&amp;L_3Q'!G38+'P&amp;L_4Q'!G38</f>
        <v>0</v>
      </c>
      <c r="H38" s="328">
        <f>'P&amp;L_1Q'!H38+'P&amp;L_2Q '!H38+'P&amp;L_3Q'!H38+'P&amp;L_4Q'!H38</f>
        <v>0</v>
      </c>
      <c r="I38" s="328">
        <f>'P&amp;L_1Q'!I38+'P&amp;L_2Q '!I38+'P&amp;L_3Q'!I38+'P&amp;L_4Q'!I38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4">
    <mergeCell ref="B2:L2"/>
    <mergeCell ref="B3:L3"/>
    <mergeCell ref="B4:L4"/>
    <mergeCell ref="B5:K5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N246"/>
  <sheetViews>
    <sheetView zoomScale="80" zoomScaleNormal="80" workbookViewId="0">
      <selection sqref="A1:N1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1.7109375" bestFit="1" customWidth="1"/>
    <col min="6" max="6" width="13.42578125" bestFit="1" customWidth="1"/>
    <col min="7" max="7" width="11.7109375" bestFit="1" customWidth="1"/>
    <col min="8" max="8" width="13.42578125" bestFit="1" customWidth="1"/>
    <col min="9" max="9" width="11.7109375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2.42578125" bestFit="1" customWidth="1"/>
    <col min="15" max="15" width="0.85546875" customWidth="1"/>
  </cols>
  <sheetData>
    <row r="1" spans="1:14" ht="22.5">
      <c r="A1" s="445" t="s">
        <v>91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40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'Budget to Actual'!E8</f>
        <v>0</v>
      </c>
      <c r="F10" s="188"/>
      <c r="G10" s="189">
        <f>'Budget to Actual'!H8</f>
        <v>0</v>
      </c>
      <c r="H10" s="189"/>
      <c r="I10" s="189">
        <f>'Budget to Actual'!K8</f>
        <v>0</v>
      </c>
      <c r="J10" s="189"/>
      <c r="K10" s="189">
        <f>'Budget to Actual'!N8</f>
        <v>0</v>
      </c>
      <c r="L10" s="189"/>
      <c r="M10" s="189">
        <f>'Budget to Actual'!Q8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17"/>
      <c r="E106" s="117"/>
      <c r="F106" s="118"/>
      <c r="G106" s="118"/>
      <c r="H106" s="119"/>
      <c r="I106" s="119"/>
      <c r="J106" s="120"/>
      <c r="K106" s="120"/>
      <c r="L106" s="121"/>
      <c r="M106" s="121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17"/>
      <c r="E196" s="117"/>
      <c r="F196" s="118"/>
      <c r="G196" s="118"/>
      <c r="H196" s="119"/>
      <c r="I196" s="119"/>
      <c r="J196" s="120"/>
      <c r="K196" s="120"/>
      <c r="L196" s="121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D5:E5"/>
    <mergeCell ref="F5:G5"/>
    <mergeCell ref="H5:I5"/>
    <mergeCell ref="J5:K5"/>
    <mergeCell ref="L5:M5"/>
    <mergeCell ref="A1:N1"/>
    <mergeCell ref="A2:N2"/>
    <mergeCell ref="D4:E4"/>
    <mergeCell ref="F4:G4"/>
    <mergeCell ref="H4:I4"/>
    <mergeCell ref="A3:N3"/>
  </mergeCells>
  <phoneticPr fontId="17" type="noConversion"/>
  <printOptions gridLines="1"/>
  <pageMargins left="0.75" right="0.75" top="1" bottom="0.5" header="0.5" footer="0.5"/>
  <pageSetup scale="65" fitToHeight="4" orientation="landscape" horizontalDpi="4294967293" r:id="rId1"/>
  <headerFooter alignWithMargins="0"/>
  <ignoredErrors>
    <ignoredError sqref="K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60"/>
    <pageSetUpPr fitToPage="1"/>
  </sheetPr>
  <dimension ref="B2:L49"/>
  <sheetViews>
    <sheetView topLeftCell="C1" zoomScale="80" zoomScaleNormal="80" workbookViewId="0">
      <selection activeCell="B2" sqref="B2:L2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9.28515625" customWidth="1"/>
    <col min="6" max="6" width="18.42578125" customWidth="1"/>
    <col min="7" max="7" width="19.5703125" customWidth="1"/>
    <col min="8" max="8" width="16.28515625" customWidth="1"/>
    <col min="9" max="9" width="18.425781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">
        <v>91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40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.75" thickBot="1">
      <c r="C7" s="23"/>
      <c r="D7" s="23"/>
      <c r="E7" s="319" t="str">
        <f>'Budget to Actual'!D6</f>
        <v>General</v>
      </c>
      <c r="F7" s="320" t="str">
        <f>'Budget to Actual'!G6</f>
        <v>Sunday School</v>
      </c>
      <c r="G7" s="321" t="str">
        <f>'Budget to Actual'!J6</f>
        <v>Missions</v>
      </c>
      <c r="H7" s="322" t="str">
        <f>'Budget to Actual'!M6</f>
        <v>Building</v>
      </c>
      <c r="I7" s="323" t="str">
        <f>'Budget to Actual'!P6</f>
        <v>VBS</v>
      </c>
      <c r="J7" s="324"/>
      <c r="K7" s="325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'Budget to Actual'!E8</f>
        <v>0</v>
      </c>
      <c r="F9" s="303">
        <f>'Budget to Actual'!H8</f>
        <v>0</v>
      </c>
      <c r="G9" s="305">
        <f>'Budget to Actual'!K8</f>
        <v>0</v>
      </c>
      <c r="H9" s="306">
        <f>'Budget to Actual'!N8</f>
        <v>0</v>
      </c>
      <c r="I9" s="307">
        <f>'Budget to Actual'!Q8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'GL-Jan'!E17-'GL-Jan'!D17</f>
        <v>0</v>
      </c>
      <c r="F12" s="37">
        <f>'GL-Jan'!G17-'GL-Jan'!F17</f>
        <v>0</v>
      </c>
      <c r="G12" s="37">
        <f>'GL-Jan'!I17-'GL-Jan'!H17</f>
        <v>0</v>
      </c>
      <c r="H12" s="37">
        <f>'GL-Jan'!K17-'GL-Jan'!J17</f>
        <v>0</v>
      </c>
      <c r="I12" s="37">
        <f>'GL-Jan'!M17-'GL-Jan'!L17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'GL-Jan'!E27-'GL-Jan'!D27</f>
        <v>0</v>
      </c>
      <c r="F13" s="37">
        <f>'GL-Jan'!G27-'GL-Jan'!F27</f>
        <v>0</v>
      </c>
      <c r="G13" s="37">
        <f>'GL-Jan'!I27-'GL-Jan'!H27</f>
        <v>0</v>
      </c>
      <c r="H13" s="37">
        <f>'GL-Jan'!K27-'GL-Jan'!J27</f>
        <v>0</v>
      </c>
      <c r="I13" s="37">
        <f>'GL-Jan'!M27-'GL-Jan'!L27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'GL-Jan'!E37-'GL-Jan'!D37</f>
        <v>0</v>
      </c>
      <c r="F14" s="37">
        <f>'GL-Jan'!G37-'GL-Jan'!F37</f>
        <v>0</v>
      </c>
      <c r="G14" s="37">
        <f>'GL-Jan'!I37-'GL-Jan'!H37</f>
        <v>0</v>
      </c>
      <c r="H14" s="37">
        <f>'GL-Jan'!K37-'GL-Jan'!J37</f>
        <v>0</v>
      </c>
      <c r="I14" s="37">
        <f>'GL-Jan'!M37-'GL-Jan'!L37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'GL-Jan'!E47-'GL-Jan'!D47</f>
        <v>0</v>
      </c>
      <c r="F15" s="47">
        <f>'GL-Jan'!G47-'GL-Jan'!F47</f>
        <v>0</v>
      </c>
      <c r="G15" s="47">
        <f>'GL-Jan'!I47-'GL-Jan'!H47</f>
        <v>0</v>
      </c>
      <c r="H15" s="47">
        <f>'GL-Jan'!K47-'GL-Jan'!J47</f>
        <v>0</v>
      </c>
      <c r="I15" s="47">
        <f>'GL-Jan'!M47-'GL-Jan'!L47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'Budget to Actual'!B17</f>
        <v>4001</v>
      </c>
      <c r="C19" s="410" t="str">
        <f>'Budget to Actual'!C17</f>
        <v>Salaries</v>
      </c>
      <c r="D19" s="28"/>
      <c r="E19" s="37">
        <f>'GL-Jan'!D56-'GL-Jan'!E56</f>
        <v>0</v>
      </c>
      <c r="F19" s="37">
        <f>'GL-Jan'!F56-'GL-Jan'!G56</f>
        <v>0</v>
      </c>
      <c r="G19" s="37">
        <f>'GL-Jan'!H56-'GL-Jan'!I56</f>
        <v>0</v>
      </c>
      <c r="H19" s="37">
        <f>'GL-Jan'!J56-'GL-Jan'!K56</f>
        <v>0</v>
      </c>
      <c r="I19" s="37">
        <f>'GL-Jan'!L56-'GL-Jan'!M56</f>
        <v>0</v>
      </c>
      <c r="J19" s="31"/>
      <c r="K19" s="411">
        <f>SUM(E19:J19)</f>
        <v>0</v>
      </c>
    </row>
    <row r="20" spans="2:11" ht="18">
      <c r="B20" s="23">
        <f>'Budget to Actual'!B18</f>
        <v>4002</v>
      </c>
      <c r="C20" s="410" t="str">
        <f>'Budget to Actual'!C18</f>
        <v>Office Supplies</v>
      </c>
      <c r="D20" s="28"/>
      <c r="E20" s="37">
        <f>'GL-Jan'!D65-'GL-Jan'!E65</f>
        <v>0</v>
      </c>
      <c r="F20" s="37">
        <f>'GL-Jan'!F65-'GL-Jan'!G65</f>
        <v>0</v>
      </c>
      <c r="G20" s="37">
        <f>'GL-Jan'!H65-'GL-Jan'!I65</f>
        <v>0</v>
      </c>
      <c r="H20" s="37">
        <f>'GL-Jan'!J65-'GL-Jan'!K65</f>
        <v>0</v>
      </c>
      <c r="I20" s="37">
        <f>'GL-Jan'!L65-'GL-Jan'!M65</f>
        <v>0</v>
      </c>
      <c r="J20" s="31"/>
      <c r="K20" s="411">
        <f t="shared" ref="K20:K28" si="0">SUM(E20:J20)</f>
        <v>0</v>
      </c>
    </row>
    <row r="21" spans="2:11" ht="18">
      <c r="B21" s="23">
        <f>'Budget to Actual'!B19</f>
        <v>4003</v>
      </c>
      <c r="C21" s="410" t="str">
        <f>'Budget to Actual'!C19</f>
        <v>Utilities</v>
      </c>
      <c r="D21" s="28"/>
      <c r="E21" s="37">
        <f>'GL-Jan'!D74-'GL-Jan'!E74</f>
        <v>0</v>
      </c>
      <c r="F21" s="37">
        <f>'GL-Jan'!F74-'GL-Jan'!G74</f>
        <v>0</v>
      </c>
      <c r="G21" s="37">
        <f>'GL-Jan'!H74-'GL-Jan'!I74</f>
        <v>0</v>
      </c>
      <c r="H21" s="37">
        <f>'GL-Jan'!J74-'GL-Jan'!K74</f>
        <v>0</v>
      </c>
      <c r="I21" s="37">
        <f>'GL-Jan'!L74-'GL-Jan'!M74</f>
        <v>0</v>
      </c>
      <c r="J21" s="31"/>
      <c r="K21" s="411">
        <f t="shared" si="0"/>
        <v>0</v>
      </c>
    </row>
    <row r="22" spans="2:11" ht="18">
      <c r="B22" s="23">
        <f>'Budget to Actual'!B20</f>
        <v>4004</v>
      </c>
      <c r="C22" s="410" t="str">
        <f>'Budget to Actual'!C20</f>
        <v>Lease</v>
      </c>
      <c r="D22" s="28"/>
      <c r="E22" s="37">
        <f>'GL-Jan'!D83-'GL-Jan'!E83</f>
        <v>0</v>
      </c>
      <c r="F22" s="37">
        <f>'GL-Jan'!F83-'GL-Jan'!G83</f>
        <v>0</v>
      </c>
      <c r="G22" s="37">
        <f>'GL-Jan'!H83-'GL-Jan'!I83</f>
        <v>0</v>
      </c>
      <c r="H22" s="37">
        <f>'GL-Jan'!J83-'GL-Jan'!K83</f>
        <v>0</v>
      </c>
      <c r="I22" s="37">
        <f>'GL-Jan'!L83-'GL-Jan'!M83</f>
        <v>0</v>
      </c>
      <c r="J22" s="31"/>
      <c r="K22" s="411">
        <f t="shared" si="0"/>
        <v>0</v>
      </c>
    </row>
    <row r="23" spans="2:11" ht="18">
      <c r="B23" s="23">
        <f>'Budget to Actual'!B21</f>
        <v>4005</v>
      </c>
      <c r="C23" s="410" t="str">
        <f>'Budget to Actual'!C21</f>
        <v>Maint/Repairs</v>
      </c>
      <c r="D23" s="28"/>
      <c r="E23" s="37">
        <f>'GL-Jan'!D92-'GL-Jan'!E92</f>
        <v>0</v>
      </c>
      <c r="F23" s="37">
        <f>'GL-Jan'!F92-'GL-Jan'!G92</f>
        <v>0</v>
      </c>
      <c r="G23" s="37">
        <f>'GL-Jan'!H92-'GL-Jan'!I92</f>
        <v>0</v>
      </c>
      <c r="H23" s="37">
        <f>'GL-Jan'!J92-'GL-Jan'!K92</f>
        <v>0</v>
      </c>
      <c r="I23" s="37">
        <f>'GL-Jan'!L92-'GL-Jan'!M92</f>
        <v>0</v>
      </c>
      <c r="J23" s="31"/>
      <c r="K23" s="411">
        <f t="shared" si="0"/>
        <v>0</v>
      </c>
    </row>
    <row r="24" spans="2:11" ht="18">
      <c r="B24" s="23">
        <f>'Budget to Actual'!B22</f>
        <v>4006</v>
      </c>
      <c r="C24" s="410" t="str">
        <f>'Budget to Actual'!C22</f>
        <v>Missions</v>
      </c>
      <c r="D24" s="28"/>
      <c r="E24" s="37">
        <f>'GL-Jan'!D101-'GL-Jan'!E101</f>
        <v>0</v>
      </c>
      <c r="F24" s="37">
        <f>'GL-Jan'!F101-'GL-Jan'!G101</f>
        <v>0</v>
      </c>
      <c r="G24" s="37">
        <f>'GL-Jan'!H101-'GL-Jan'!I101</f>
        <v>0</v>
      </c>
      <c r="H24" s="37">
        <f>'GL-Jan'!J101-'GL-Jan'!K101</f>
        <v>0</v>
      </c>
      <c r="I24" s="37">
        <f>'GL-Jan'!L101-'GL-Jan'!M101</f>
        <v>0</v>
      </c>
      <c r="J24" s="31"/>
      <c r="K24" s="411">
        <f t="shared" si="0"/>
        <v>0</v>
      </c>
    </row>
    <row r="25" spans="2:11" ht="18">
      <c r="B25" s="23">
        <f>'Budget to Actual'!B23</f>
        <v>4007</v>
      </c>
      <c r="C25" s="410" t="str">
        <f>'Budget to Actual'!C23</f>
        <v>Benevolence</v>
      </c>
      <c r="D25" s="28"/>
      <c r="E25" s="37">
        <f>'GL-Jan'!D110-'GL-Jan'!E110</f>
        <v>0</v>
      </c>
      <c r="F25" s="37">
        <f>'GL-Jan'!F110-'GL-Jan'!G110</f>
        <v>0</v>
      </c>
      <c r="G25" s="37">
        <f>'GL-Jan'!H110-'GL-Jan'!I110</f>
        <v>0</v>
      </c>
      <c r="H25" s="37">
        <f>'GL-Jan'!J110-'GL-Jan'!K110</f>
        <v>0</v>
      </c>
      <c r="I25" s="37">
        <f>'GL-Jan'!L110-'GL-Jan'!M110</f>
        <v>0</v>
      </c>
      <c r="J25" s="31"/>
      <c r="K25" s="411">
        <f t="shared" si="0"/>
        <v>0</v>
      </c>
    </row>
    <row r="26" spans="2:11" ht="18">
      <c r="B26" s="23">
        <f>'Budget to Actual'!B24</f>
        <v>4008</v>
      </c>
      <c r="C26" s="410" t="str">
        <f>'Budget to Actual'!C24</f>
        <v xml:space="preserve">Sunday School </v>
      </c>
      <c r="D26" s="28"/>
      <c r="E26" s="37">
        <f>'GL-Jan'!D119-'GL-Jan'!E119</f>
        <v>0</v>
      </c>
      <c r="F26" s="37">
        <f>'GL-Jan'!F119-'GL-Jan'!G119</f>
        <v>0</v>
      </c>
      <c r="G26" s="37">
        <f>'GL-Jan'!H119-'GL-Jan'!I119</f>
        <v>0</v>
      </c>
      <c r="H26" s="37">
        <f>'GL-Jan'!J119-'GL-Jan'!K119</f>
        <v>0</v>
      </c>
      <c r="I26" s="37">
        <f>'GL-Jan'!L119-'GL-Jan'!M119</f>
        <v>0</v>
      </c>
      <c r="J26" s="31"/>
      <c r="K26" s="411">
        <f t="shared" si="0"/>
        <v>0</v>
      </c>
    </row>
    <row r="27" spans="2:11" ht="18">
      <c r="B27" s="23">
        <f>'Budget to Actual'!B25</f>
        <v>4009</v>
      </c>
      <c r="C27" s="410" t="str">
        <f>'Budget to Actual'!C25</f>
        <v xml:space="preserve">Youth </v>
      </c>
      <c r="D27" s="28"/>
      <c r="E27" s="37">
        <f>'GL-Jan'!D128-'GL-Jan'!E128</f>
        <v>0</v>
      </c>
      <c r="F27" s="37">
        <f>'GL-Jan'!F128-'GL-Jan'!G128</f>
        <v>0</v>
      </c>
      <c r="G27" s="37">
        <f>'GL-Jan'!H128-'GL-Jan'!I128</f>
        <v>0</v>
      </c>
      <c r="H27" s="37">
        <f>'GL-Jan'!J128-'GL-Jan'!K128</f>
        <v>0</v>
      </c>
      <c r="I27" s="37">
        <f>'GL-Jan'!L128-'GL-Jan'!M128</f>
        <v>0</v>
      </c>
      <c r="J27" s="31"/>
      <c r="K27" s="411">
        <f t="shared" si="0"/>
        <v>0</v>
      </c>
    </row>
    <row r="28" spans="2:11" ht="18">
      <c r="B28" s="23">
        <f>'Budget to Actual'!B26</f>
        <v>4010</v>
      </c>
      <c r="C28" s="410" t="str">
        <f>'Budget to Actual'!C26</f>
        <v xml:space="preserve">Men </v>
      </c>
      <c r="D28" s="28"/>
      <c r="E28" s="37">
        <f>'GL-Jan'!D137-'GL-Jan'!E137</f>
        <v>0</v>
      </c>
      <c r="F28" s="37">
        <f>'GL-Jan'!F137-'GL-Jan'!G137</f>
        <v>0</v>
      </c>
      <c r="G28" s="37">
        <f>'GL-Jan'!H137-'GL-Jan'!I137</f>
        <v>0</v>
      </c>
      <c r="H28" s="37">
        <f>'GL-Jan'!J137-'GL-Jan'!K137</f>
        <v>0</v>
      </c>
      <c r="I28" s="37">
        <f>'GL-Jan'!L137-'GL-Jan'!M137</f>
        <v>0</v>
      </c>
      <c r="J28" s="31"/>
      <c r="K28" s="411">
        <f t="shared" si="0"/>
        <v>0</v>
      </c>
    </row>
    <row r="29" spans="2:11" ht="18">
      <c r="B29" s="23">
        <f>'Budget to Actual'!B27</f>
        <v>4011</v>
      </c>
      <c r="C29" s="409" t="str">
        <f>'GL-Jan'!B140</f>
        <v>Women</v>
      </c>
      <c r="D29" s="30"/>
      <c r="E29" s="37">
        <f>'GL-Jan'!D146-'GL-Jan'!E146</f>
        <v>0</v>
      </c>
      <c r="F29" s="37">
        <f>'GL-Jan'!F146-'GL-Jan'!G146</f>
        <v>0</v>
      </c>
      <c r="G29" s="37">
        <f>'GL-Jan'!H146-'GL-Jan'!I146</f>
        <v>0</v>
      </c>
      <c r="H29" s="37">
        <f>'GL-Jan'!J146-'GL-Jan'!K146</f>
        <v>0</v>
      </c>
      <c r="I29" s="37">
        <f>'GL-Jan'!L146-'GL-Jan'!M146</f>
        <v>0</v>
      </c>
      <c r="J29" s="31"/>
      <c r="K29" s="411">
        <f t="shared" ref="K29:K38" si="1">SUM(E29:I29)</f>
        <v>0</v>
      </c>
    </row>
    <row r="30" spans="2:11" ht="18">
      <c r="B30" s="23">
        <f>'Budget to Actual'!B28</f>
        <v>4012</v>
      </c>
      <c r="C30" s="409" t="str">
        <f>'GL-Jan'!B149</f>
        <v>VBS</v>
      </c>
      <c r="D30" s="30"/>
      <c r="E30" s="37">
        <f>'GL-Jan'!D155-'GL-Jan'!E155</f>
        <v>0</v>
      </c>
      <c r="F30" s="37">
        <f>'GL-Jan'!F155-'GL-Jan'!G155</f>
        <v>0</v>
      </c>
      <c r="G30" s="37">
        <f>'GL-Jan'!H155-'GL-Jan'!I155</f>
        <v>0</v>
      </c>
      <c r="H30" s="37">
        <f>'GL-Jan'!J155-'GL-Jan'!K155</f>
        <v>0</v>
      </c>
      <c r="I30" s="37">
        <f>'GL-Jan'!L155-'GL-Jan'!M155</f>
        <v>0</v>
      </c>
      <c r="J30" s="31"/>
      <c r="K30" s="411">
        <f t="shared" si="1"/>
        <v>0</v>
      </c>
    </row>
    <row r="31" spans="2:11" ht="18">
      <c r="B31" s="23">
        <f>'Budget to Actual'!B29</f>
        <v>4013</v>
      </c>
      <c r="C31" s="409" t="str">
        <f>'GL-Jan'!B158</f>
        <v>Postage</v>
      </c>
      <c r="D31" s="30"/>
      <c r="E31" s="37">
        <f>'GL-Jan'!D164-'GL-Jan'!E164</f>
        <v>0</v>
      </c>
      <c r="F31" s="37">
        <f>'GL-Jan'!F164-'GL-Jan'!G164</f>
        <v>0</v>
      </c>
      <c r="G31" s="37">
        <f>'GL-Jan'!H164-'GL-Jan'!I164</f>
        <v>0</v>
      </c>
      <c r="H31" s="37">
        <f>'GL-Jan'!J164-'GL-Jan'!K164</f>
        <v>0</v>
      </c>
      <c r="I31" s="37">
        <f>'GL-Jan'!L164-'GL-Jan'!M164</f>
        <v>0</v>
      </c>
      <c r="J31" s="31"/>
      <c r="K31" s="411">
        <f t="shared" si="1"/>
        <v>0</v>
      </c>
    </row>
    <row r="32" spans="2:11" ht="18">
      <c r="B32" s="23">
        <f>'Budget to Actual'!B30</f>
        <v>4014</v>
      </c>
      <c r="C32" s="409" t="str">
        <f>'GL-Jan'!B167</f>
        <v>Insurance</v>
      </c>
      <c r="D32" s="30"/>
      <c r="E32" s="37">
        <f>'GL-Jan'!D173-'GL-Jan'!E173</f>
        <v>0</v>
      </c>
      <c r="F32" s="37">
        <f>'GL-Jan'!F173-'GL-Jan'!G173</f>
        <v>0</v>
      </c>
      <c r="G32" s="37">
        <f>'GL-Jan'!H173-'GL-Jan'!I173</f>
        <v>0</v>
      </c>
      <c r="H32" s="37">
        <f>'GL-Jan'!J173-'GL-Jan'!K173</f>
        <v>0</v>
      </c>
      <c r="I32" s="37">
        <f>'GL-Jan'!L173-'GL-Jan'!M173</f>
        <v>0</v>
      </c>
      <c r="J32" s="31"/>
      <c r="K32" s="411">
        <f t="shared" si="1"/>
        <v>0</v>
      </c>
    </row>
    <row r="33" spans="2:11" ht="18">
      <c r="B33" s="23">
        <f>'Budget to Actual'!B31</f>
        <v>4015</v>
      </c>
      <c r="C33" s="409" t="str">
        <f>'GL-Jan'!B176</f>
        <v>Cleaning Supplies</v>
      </c>
      <c r="D33" s="30"/>
      <c r="E33" s="37">
        <f>'GL-Jan'!D182-'GL-Jan'!E182</f>
        <v>0</v>
      </c>
      <c r="F33" s="37">
        <f>'GL-Jan'!F182-'GL-Jan'!G182</f>
        <v>0</v>
      </c>
      <c r="G33" s="37">
        <f>'GL-Jan'!H182-'GL-Jan'!I182</f>
        <v>0</v>
      </c>
      <c r="H33" s="37">
        <f>'GL-Jan'!J182-'GL-Jan'!K182</f>
        <v>0</v>
      </c>
      <c r="I33" s="37">
        <f>'GL-Jan'!L182-'GL-Jan'!M182</f>
        <v>0</v>
      </c>
      <c r="J33" s="31"/>
      <c r="K33" s="411">
        <f t="shared" si="1"/>
        <v>0</v>
      </c>
    </row>
    <row r="34" spans="2:11" ht="18">
      <c r="B34" s="23">
        <f>'Budget to Actual'!B32</f>
        <v>4016</v>
      </c>
      <c r="C34" s="409" t="str">
        <f>'GL-Jan'!B185</f>
        <v>Van Payment</v>
      </c>
      <c r="D34" s="30"/>
      <c r="E34" s="37">
        <f>'GL-Jan'!D191-'GL-Jan'!E191</f>
        <v>0</v>
      </c>
      <c r="F34" s="37">
        <f>'GL-Jan'!F191-'GL-Jan'!G191</f>
        <v>0</v>
      </c>
      <c r="G34" s="37">
        <f>'GL-Jan'!H191-'GL-Jan'!I191</f>
        <v>0</v>
      </c>
      <c r="H34" s="37">
        <f>'GL-Jan'!J191-'GL-Jan'!K191</f>
        <v>0</v>
      </c>
      <c r="I34" s="37">
        <f>'GL-Jan'!L191-'GL-Jan'!M191</f>
        <v>0</v>
      </c>
      <c r="J34" s="31"/>
      <c r="K34" s="411">
        <f t="shared" si="1"/>
        <v>0</v>
      </c>
    </row>
    <row r="35" spans="2:11" ht="18">
      <c r="B35" s="23">
        <f>'Budget to Actual'!B33</f>
        <v>4017</v>
      </c>
      <c r="C35" s="409" t="str">
        <f>'GL-Jan'!B194</f>
        <v>Van Maintenance</v>
      </c>
      <c r="D35" s="30"/>
      <c r="E35" s="37">
        <f>'GL-Jan'!D200-'GL-Jan'!E200</f>
        <v>0</v>
      </c>
      <c r="F35" s="37">
        <f>'GL-Jan'!F200-'GL-Jan'!G200</f>
        <v>0</v>
      </c>
      <c r="G35" s="37">
        <f>'GL-Jan'!H200-'GL-Jan'!I200</f>
        <v>0</v>
      </c>
      <c r="H35" s="37">
        <f>'GL-Jan'!J200-'GL-Jan'!K200</f>
        <v>0</v>
      </c>
      <c r="I35" s="37">
        <f>'GL-Jan'!L200-'GL-Jan'!M200</f>
        <v>0</v>
      </c>
      <c r="J35" s="31"/>
      <c r="K35" s="411">
        <f t="shared" si="1"/>
        <v>0</v>
      </c>
    </row>
    <row r="36" spans="2:11" ht="18">
      <c r="B36" s="23">
        <f>'Budget to Actual'!B34</f>
        <v>4018</v>
      </c>
      <c r="C36" s="409" t="str">
        <f>'GL-Jan'!B203</f>
        <v>Guest Speakers</v>
      </c>
      <c r="D36" s="30"/>
      <c r="E36" s="37">
        <f>'GL-Jan'!D209-'GL-Jan'!E209</f>
        <v>0</v>
      </c>
      <c r="F36" s="37">
        <f>'GL-Jan'!F209-'GL-Jan'!G209</f>
        <v>0</v>
      </c>
      <c r="G36" s="37">
        <f>'GL-Jan'!H209-'GL-Jan'!I209</f>
        <v>0</v>
      </c>
      <c r="H36" s="37">
        <f>'GL-Jan'!J209-'GL-Jan'!K209</f>
        <v>0</v>
      </c>
      <c r="I36" s="37">
        <f>'GL-Jan'!L209-'GL-Jan'!M209</f>
        <v>0</v>
      </c>
      <c r="J36" s="31"/>
      <c r="K36" s="411">
        <f t="shared" si="1"/>
        <v>0</v>
      </c>
    </row>
    <row r="37" spans="2:11" ht="18">
      <c r="B37" s="23">
        <f>'Budget to Actual'!B35</f>
        <v>4019</v>
      </c>
      <c r="C37" s="409" t="str">
        <f>'GL-Jan'!B212</f>
        <v>Equipment</v>
      </c>
      <c r="D37" s="30"/>
      <c r="E37" s="37">
        <f>'GL-Jan'!D218-'GL-Jan'!E218</f>
        <v>0</v>
      </c>
      <c r="F37" s="37">
        <f>'GL-Jan'!F218-'GL-Jan'!G218</f>
        <v>0</v>
      </c>
      <c r="G37" s="37">
        <f>'GL-Jan'!H218-'GL-Jan'!I218</f>
        <v>0</v>
      </c>
      <c r="H37" s="37">
        <f>'GL-Jan'!J218-'GL-Jan'!K218</f>
        <v>0</v>
      </c>
      <c r="I37" s="37">
        <f>'GL-Jan'!L218-'GL-Jan'!M218</f>
        <v>0</v>
      </c>
      <c r="J37" s="31"/>
      <c r="K37" s="411">
        <f t="shared" si="1"/>
        <v>0</v>
      </c>
    </row>
    <row r="38" spans="2:11" ht="18.75" thickBot="1">
      <c r="B38" s="23">
        <f>'Budget to Actual'!B36</f>
        <v>4020</v>
      </c>
      <c r="C38" s="409" t="str">
        <f>'GL-Jan'!B221</f>
        <v>Misc</v>
      </c>
      <c r="D38" s="30"/>
      <c r="E38" s="47">
        <f>'GL-Jan'!D227-'GL-Jan'!E227</f>
        <v>0</v>
      </c>
      <c r="F38" s="47">
        <f>'GL-Jan'!F227-'GL-Jan'!G227</f>
        <v>0</v>
      </c>
      <c r="G38" s="47">
        <f>'GL-Jan'!H227-'GL-Jan'!I227</f>
        <v>0</v>
      </c>
      <c r="H38" s="47">
        <f>'GL-Jan'!J227-'GL-Jan'!K227</f>
        <v>0</v>
      </c>
      <c r="I38" s="47">
        <f>'GL-Jan'!L227-'GL-Jan'!M227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B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B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B43" s="56" t="str">
        <f>'Budget to Actual'!B41</f>
        <v>Cash End of Period:</v>
      </c>
      <c r="D43" s="59"/>
      <c r="E43" s="313">
        <f t="shared" ref="E43:K43" si="2">E9+E41</f>
        <v>0</v>
      </c>
      <c r="F43" s="314">
        <f t="shared" si="2"/>
        <v>0</v>
      </c>
      <c r="G43" s="315">
        <f t="shared" si="2"/>
        <v>0</v>
      </c>
      <c r="H43" s="316">
        <f t="shared" si="2"/>
        <v>0</v>
      </c>
      <c r="I43" s="317">
        <f t="shared" si="2"/>
        <v>0</v>
      </c>
      <c r="J43" s="43">
        <f t="shared" si="2"/>
        <v>0</v>
      </c>
      <c r="K43" s="72">
        <f t="shared" si="2"/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mergeCells count="3">
    <mergeCell ref="B2:L2"/>
    <mergeCell ref="B3:L3"/>
    <mergeCell ref="B4:L4"/>
  </mergeCells>
  <phoneticPr fontId="17" type="noConversion"/>
  <pageMargins left="0.75" right="0.75" top="1" bottom="1" header="0.5" footer="0.5"/>
  <pageSetup scale="51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1.7109375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6" customWidth="1"/>
    <col min="15" max="15" width="0.85546875" customWidth="1"/>
  </cols>
  <sheetData>
    <row r="1" spans="1:14" ht="22.5">
      <c r="A1" s="445" t="str">
        <f>'GL-Jan'!A1:N1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41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'GL-Jan'!E233</f>
        <v>0</v>
      </c>
      <c r="F10" s="188"/>
      <c r="G10" s="189">
        <f>'GL-Jan'!G233</f>
        <v>0</v>
      </c>
      <c r="H10" s="189"/>
      <c r="I10" s="189">
        <f>'GL-Jan'!I233</f>
        <v>0</v>
      </c>
      <c r="J10" s="189"/>
      <c r="K10" s="189">
        <f>'GL-Jan'!K233</f>
        <v>0</v>
      </c>
      <c r="L10" s="189"/>
      <c r="M10" s="189">
        <f>'GL-Jan'!M233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17"/>
      <c r="E106" s="117"/>
      <c r="F106" s="118"/>
      <c r="G106" s="118"/>
      <c r="H106" s="119"/>
      <c r="I106" s="119"/>
      <c r="J106" s="120"/>
      <c r="K106" s="120"/>
      <c r="L106" s="121"/>
      <c r="M106" s="121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17"/>
      <c r="E196" s="117"/>
      <c r="F196" s="118"/>
      <c r="G196" s="118"/>
      <c r="H196" s="119"/>
      <c r="I196" s="119"/>
      <c r="J196" s="120"/>
      <c r="K196" s="120"/>
      <c r="L196" s="121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60"/>
    <pageSetUpPr fitToPage="1"/>
  </sheetPr>
  <dimension ref="B2:L49"/>
  <sheetViews>
    <sheetView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9.7109375" customWidth="1"/>
    <col min="6" max="6" width="14.85546875" customWidth="1"/>
    <col min="7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'P&amp;L_Jan'!B2:L2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41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'P&amp;L_Jan'!E43</f>
        <v>0</v>
      </c>
      <c r="F9" s="303">
        <f>'P&amp;L_Jan'!F43</f>
        <v>0</v>
      </c>
      <c r="G9" s="305">
        <f>'P&amp;L_Jan'!G43</f>
        <v>0</v>
      </c>
      <c r="H9" s="306">
        <f>'P&amp;L_Jan'!H43</f>
        <v>0</v>
      </c>
      <c r="I9" s="307">
        <f>'P&amp;L_Jan'!I43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'GL-Feb'!E17-'GL-Feb'!D17</f>
        <v>0</v>
      </c>
      <c r="F12" s="37">
        <f>'GL-Feb'!G17-'GL-Feb'!F17</f>
        <v>0</v>
      </c>
      <c r="G12" s="37">
        <f>'GL-Feb'!I17-'GL-Feb'!H17</f>
        <v>0</v>
      </c>
      <c r="H12" s="37">
        <f>'GL-Feb'!K17-'GL-Feb'!J17</f>
        <v>0</v>
      </c>
      <c r="I12" s="37">
        <f>'GL-Feb'!M17-'GL-Feb'!L17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'GL-Feb'!E27-'GL-Feb'!D27</f>
        <v>0</v>
      </c>
      <c r="F13" s="37">
        <f>'GL-Feb'!G27-'GL-Feb'!F27</f>
        <v>0</v>
      </c>
      <c r="G13" s="37">
        <f>'GL-Feb'!I27-'GL-Feb'!H27</f>
        <v>0</v>
      </c>
      <c r="H13" s="37">
        <f>'GL-Feb'!K27-'GL-Feb'!J27</f>
        <v>0</v>
      </c>
      <c r="I13" s="37">
        <f>'GL-Feb'!M27-'GL-Feb'!L27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'GL-Feb'!E37-'GL-Feb'!D37</f>
        <v>0</v>
      </c>
      <c r="F14" s="37">
        <f>'GL-Feb'!G37-'GL-Feb'!F37</f>
        <v>0</v>
      </c>
      <c r="G14" s="37">
        <f>'GL-Feb'!I37-'GL-Feb'!H37</f>
        <v>0</v>
      </c>
      <c r="H14" s="37">
        <f>'GL-Feb'!K37-'GL-Feb'!J37</f>
        <v>0</v>
      </c>
      <c r="I14" s="37">
        <f>'GL-Feb'!M37-'GL-Feb'!L37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'GL-Feb'!E47-'GL-Feb'!D47</f>
        <v>0</v>
      </c>
      <c r="F15" s="47">
        <f>'GL-Feb'!G47-'GL-Feb'!F47</f>
        <v>0</v>
      </c>
      <c r="G15" s="47">
        <f>'GL-Feb'!I47-'GL-Feb'!H47</f>
        <v>0</v>
      </c>
      <c r="H15" s="47">
        <f>'GL-Feb'!K47-'GL-Feb'!J47</f>
        <v>0</v>
      </c>
      <c r="I15" s="47">
        <f>'GL-Feb'!M47-'GL-Feb'!L47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'P&amp;L_Jan'!B19</f>
        <v>4001</v>
      </c>
      <c r="C19" s="410" t="str">
        <f>'Budget to Actual'!C17</f>
        <v>Salaries</v>
      </c>
      <c r="D19" s="28"/>
      <c r="E19" s="37">
        <f>'GL-Feb'!D56-'GL-Feb'!E56</f>
        <v>0</v>
      </c>
      <c r="F19" s="37">
        <f>'GL-Feb'!F56-'GL-Feb'!G56</f>
        <v>0</v>
      </c>
      <c r="G19" s="37">
        <f>'GL-Feb'!H56-'GL-Feb'!I56</f>
        <v>0</v>
      </c>
      <c r="H19" s="37">
        <f>'GL-Feb'!J56-'GL-Feb'!K56</f>
        <v>0</v>
      </c>
      <c r="I19" s="37">
        <f>'GL-Feb'!L56-'GL-Feb'!M56</f>
        <v>0</v>
      </c>
      <c r="J19" s="31"/>
      <c r="K19" s="411">
        <f>SUM(E19:J19)</f>
        <v>0</v>
      </c>
    </row>
    <row r="20" spans="2:11" ht="18">
      <c r="B20" s="23">
        <f>'P&amp;L_Jan'!B20</f>
        <v>4002</v>
      </c>
      <c r="C20" s="410" t="str">
        <f>'Budget to Actual'!C18</f>
        <v>Office Supplies</v>
      </c>
      <c r="D20" s="28"/>
      <c r="E20" s="37">
        <f>'GL-Feb'!D65-'GL-Feb'!E65</f>
        <v>0</v>
      </c>
      <c r="F20" s="37">
        <f>'GL-Feb'!F65-'GL-Feb'!G65</f>
        <v>0</v>
      </c>
      <c r="G20" s="37">
        <f>'GL-Feb'!H65-'GL-Feb'!I65</f>
        <v>0</v>
      </c>
      <c r="H20" s="37">
        <f>'GL-Feb'!J65-'GL-Feb'!K65</f>
        <v>0</v>
      </c>
      <c r="I20" s="37">
        <f>'GL-Feb'!L65-'GL-Feb'!M65</f>
        <v>0</v>
      </c>
      <c r="J20" s="31"/>
      <c r="K20" s="411">
        <f t="shared" ref="K20:K28" si="0">SUM(E20:J20)</f>
        <v>0</v>
      </c>
    </row>
    <row r="21" spans="2:11" ht="18">
      <c r="B21" s="23">
        <f>'P&amp;L_Jan'!B21</f>
        <v>4003</v>
      </c>
      <c r="C21" s="410" t="str">
        <f>'Budget to Actual'!C19</f>
        <v>Utilities</v>
      </c>
      <c r="D21" s="28"/>
      <c r="E21" s="37">
        <f>'GL-Feb'!D74-'GL-Feb'!E74</f>
        <v>0</v>
      </c>
      <c r="F21" s="37">
        <f>'GL-Feb'!F74-'GL-Feb'!G74</f>
        <v>0</v>
      </c>
      <c r="G21" s="37">
        <f>'GL-Feb'!H74-'GL-Feb'!I74</f>
        <v>0</v>
      </c>
      <c r="H21" s="37">
        <f>'GL-Feb'!J74-'GL-Feb'!K74</f>
        <v>0</v>
      </c>
      <c r="I21" s="37">
        <f>'GL-Feb'!L74-'GL-Feb'!M74</f>
        <v>0</v>
      </c>
      <c r="J21" s="31"/>
      <c r="K21" s="411">
        <f t="shared" si="0"/>
        <v>0</v>
      </c>
    </row>
    <row r="22" spans="2:11" ht="18">
      <c r="B22" s="23">
        <f>'P&amp;L_Jan'!B22</f>
        <v>4004</v>
      </c>
      <c r="C22" s="410" t="str">
        <f>'Budget to Actual'!C20</f>
        <v>Lease</v>
      </c>
      <c r="D22" s="28"/>
      <c r="E22" s="37">
        <f>'GL-Feb'!D83-'GL-Feb'!E83</f>
        <v>0</v>
      </c>
      <c r="F22" s="37">
        <f>'GL-Feb'!F83-'GL-Feb'!G83</f>
        <v>0</v>
      </c>
      <c r="G22" s="37">
        <f>'GL-Feb'!H83-'GL-Feb'!I83</f>
        <v>0</v>
      </c>
      <c r="H22" s="37">
        <f>'GL-Feb'!J83-'GL-Feb'!K83</f>
        <v>0</v>
      </c>
      <c r="I22" s="37">
        <f>'GL-Feb'!L83-'GL-Feb'!M83</f>
        <v>0</v>
      </c>
      <c r="J22" s="31"/>
      <c r="K22" s="411">
        <f t="shared" si="0"/>
        <v>0</v>
      </c>
    </row>
    <row r="23" spans="2:11" ht="18">
      <c r="B23" s="23">
        <f>'P&amp;L_Jan'!B23</f>
        <v>4005</v>
      </c>
      <c r="C23" s="410" t="str">
        <f>'Budget to Actual'!C21</f>
        <v>Maint/Repairs</v>
      </c>
      <c r="D23" s="28"/>
      <c r="E23" s="37">
        <f>'GL-Feb'!D92-'GL-Feb'!E92</f>
        <v>0</v>
      </c>
      <c r="F23" s="37">
        <f>'GL-Feb'!F92-'GL-Feb'!G92</f>
        <v>0</v>
      </c>
      <c r="G23" s="37">
        <f>'GL-Feb'!H92-'GL-Feb'!I92</f>
        <v>0</v>
      </c>
      <c r="H23" s="37">
        <f>'GL-Feb'!J92-'GL-Feb'!K92</f>
        <v>0</v>
      </c>
      <c r="I23" s="37">
        <f>'GL-Feb'!L92-'GL-Feb'!M92</f>
        <v>0</v>
      </c>
      <c r="J23" s="31"/>
      <c r="K23" s="411">
        <f t="shared" si="0"/>
        <v>0</v>
      </c>
    </row>
    <row r="24" spans="2:11" ht="18">
      <c r="B24" s="23">
        <f>'P&amp;L_Jan'!B24</f>
        <v>4006</v>
      </c>
      <c r="C24" s="410" t="str">
        <f>'Budget to Actual'!C22</f>
        <v>Missions</v>
      </c>
      <c r="D24" s="28"/>
      <c r="E24" s="37">
        <f>'GL-Feb'!D101-'GL-Feb'!E101</f>
        <v>0</v>
      </c>
      <c r="F24" s="37">
        <f>'GL-Feb'!F101-'GL-Feb'!G101</f>
        <v>0</v>
      </c>
      <c r="G24" s="37">
        <f>'GL-Feb'!H101-'GL-Feb'!I101</f>
        <v>0</v>
      </c>
      <c r="H24" s="37">
        <f>'GL-Feb'!J101-'GL-Feb'!K101</f>
        <v>0</v>
      </c>
      <c r="I24" s="37">
        <f>'GL-Feb'!L101-'GL-Feb'!M101</f>
        <v>0</v>
      </c>
      <c r="J24" s="31"/>
      <c r="K24" s="411">
        <f t="shared" si="0"/>
        <v>0</v>
      </c>
    </row>
    <row r="25" spans="2:11" ht="18">
      <c r="B25" s="23">
        <f>'P&amp;L_Jan'!B25</f>
        <v>4007</v>
      </c>
      <c r="C25" s="410" t="str">
        <f>'Budget to Actual'!C23</f>
        <v>Benevolence</v>
      </c>
      <c r="D25" s="28"/>
      <c r="E25" s="37">
        <f>'GL-Feb'!D110-'GL-Feb'!E110</f>
        <v>0</v>
      </c>
      <c r="F25" s="37">
        <f>'GL-Feb'!F110-'GL-Feb'!G110</f>
        <v>0</v>
      </c>
      <c r="G25" s="37">
        <f>'GL-Feb'!H110-'GL-Feb'!I110</f>
        <v>0</v>
      </c>
      <c r="H25" s="37">
        <f>'GL-Feb'!J110-'GL-Feb'!K110</f>
        <v>0</v>
      </c>
      <c r="I25" s="37">
        <f>'GL-Feb'!L110-'GL-Feb'!M110</f>
        <v>0</v>
      </c>
      <c r="J25" s="31"/>
      <c r="K25" s="411">
        <f t="shared" si="0"/>
        <v>0</v>
      </c>
    </row>
    <row r="26" spans="2:11" ht="18">
      <c r="B26" s="23">
        <f>'P&amp;L_Jan'!B26</f>
        <v>4008</v>
      </c>
      <c r="C26" s="410" t="str">
        <f>'Budget to Actual'!C24</f>
        <v xml:space="preserve">Sunday School </v>
      </c>
      <c r="D26" s="28"/>
      <c r="E26" s="37">
        <f>'GL-Feb'!D119-'GL-Feb'!E119</f>
        <v>0</v>
      </c>
      <c r="F26" s="37">
        <f>'GL-Feb'!F119-'GL-Feb'!G119</f>
        <v>0</v>
      </c>
      <c r="G26" s="37">
        <f>'GL-Feb'!H119-'GL-Feb'!I119</f>
        <v>0</v>
      </c>
      <c r="H26" s="37">
        <f>'GL-Feb'!J119-'GL-Feb'!K119</f>
        <v>0</v>
      </c>
      <c r="I26" s="37">
        <f>'GL-Feb'!L119-'GL-Feb'!M119</f>
        <v>0</v>
      </c>
      <c r="J26" s="31"/>
      <c r="K26" s="411">
        <f t="shared" si="0"/>
        <v>0</v>
      </c>
    </row>
    <row r="27" spans="2:11" ht="18">
      <c r="B27" s="23">
        <f>'P&amp;L_Jan'!B27</f>
        <v>4009</v>
      </c>
      <c r="C27" s="410" t="str">
        <f>'Budget to Actual'!C25</f>
        <v xml:space="preserve">Youth </v>
      </c>
      <c r="D27" s="28"/>
      <c r="E27" s="37">
        <f>'GL-Feb'!D128-'GL-Feb'!E128</f>
        <v>0</v>
      </c>
      <c r="F27" s="37">
        <f>'GL-Feb'!F128-'GL-Feb'!G128</f>
        <v>0</v>
      </c>
      <c r="G27" s="37">
        <f>'GL-Feb'!H128-'GL-Feb'!I128</f>
        <v>0</v>
      </c>
      <c r="H27" s="37">
        <f>'GL-Feb'!J128-'GL-Feb'!K128</f>
        <v>0</v>
      </c>
      <c r="I27" s="37">
        <f>'GL-Feb'!L128-'GL-Feb'!M128</f>
        <v>0</v>
      </c>
      <c r="J27" s="31"/>
      <c r="K27" s="411">
        <f t="shared" si="0"/>
        <v>0</v>
      </c>
    </row>
    <row r="28" spans="2:11" ht="18">
      <c r="B28" s="23">
        <f>'P&amp;L_Jan'!B28</f>
        <v>4010</v>
      </c>
      <c r="C28" s="410" t="str">
        <f>'Budget to Actual'!C26</f>
        <v xml:space="preserve">Men </v>
      </c>
      <c r="D28" s="28"/>
      <c r="E28" s="37">
        <f>'GL-Feb'!D137-'GL-Feb'!E137</f>
        <v>0</v>
      </c>
      <c r="F28" s="37">
        <f>'GL-Feb'!F137-'GL-Feb'!G137</f>
        <v>0</v>
      </c>
      <c r="G28" s="37">
        <f>'GL-Feb'!H137-'GL-Feb'!I137</f>
        <v>0</v>
      </c>
      <c r="H28" s="37">
        <f>'GL-Feb'!J137-'GL-Feb'!K137</f>
        <v>0</v>
      </c>
      <c r="I28" s="37">
        <f>'GL-Feb'!L137-'GL-Feb'!M137</f>
        <v>0</v>
      </c>
      <c r="J28" s="31"/>
      <c r="K28" s="411">
        <f t="shared" si="0"/>
        <v>0</v>
      </c>
    </row>
    <row r="29" spans="2:11" ht="18">
      <c r="B29" s="23">
        <f>'P&amp;L_Jan'!B29</f>
        <v>4011</v>
      </c>
      <c r="C29" s="409" t="str">
        <f>'GL-Jan'!B140</f>
        <v>Women</v>
      </c>
      <c r="D29" s="30"/>
      <c r="E29" s="37">
        <f>'GL-Feb'!D146-'GL-Feb'!E146</f>
        <v>0</v>
      </c>
      <c r="F29" s="37">
        <f>'GL-Feb'!F146-'GL-Feb'!G146</f>
        <v>0</v>
      </c>
      <c r="G29" s="37">
        <f>'GL-Feb'!H146-'GL-Feb'!I146</f>
        <v>0</v>
      </c>
      <c r="H29" s="37">
        <f>'GL-Feb'!J146-'GL-Feb'!K146</f>
        <v>0</v>
      </c>
      <c r="I29" s="37">
        <f>'GL-Feb'!L146-'GL-Feb'!M146</f>
        <v>0</v>
      </c>
      <c r="J29" s="31"/>
      <c r="K29" s="411">
        <f t="shared" ref="K29:K38" si="1">SUM(E29:I29)</f>
        <v>0</v>
      </c>
    </row>
    <row r="30" spans="2:11" ht="18">
      <c r="B30" s="23">
        <f>'P&amp;L_Jan'!B30</f>
        <v>4012</v>
      </c>
      <c r="C30" s="409" t="str">
        <f>'GL-Jan'!B149</f>
        <v>VBS</v>
      </c>
      <c r="D30" s="30"/>
      <c r="E30" s="37">
        <f>'GL-Feb'!D155-'GL-Feb'!E155</f>
        <v>0</v>
      </c>
      <c r="F30" s="37">
        <f>'GL-Feb'!F155-'GL-Feb'!G155</f>
        <v>0</v>
      </c>
      <c r="G30" s="37">
        <f>'GL-Feb'!H155-'GL-Feb'!I155</f>
        <v>0</v>
      </c>
      <c r="H30" s="37">
        <f>'GL-Feb'!J155-'GL-Feb'!K155</f>
        <v>0</v>
      </c>
      <c r="I30" s="37">
        <f>'GL-Feb'!L155-'GL-Feb'!M155</f>
        <v>0</v>
      </c>
      <c r="J30" s="31"/>
      <c r="K30" s="411">
        <f t="shared" si="1"/>
        <v>0</v>
      </c>
    </row>
    <row r="31" spans="2:11" ht="18">
      <c r="B31" s="23">
        <f>'P&amp;L_Jan'!B31</f>
        <v>4013</v>
      </c>
      <c r="C31" s="409" t="str">
        <f>'GL-Jan'!B158</f>
        <v>Postage</v>
      </c>
      <c r="D31" s="30"/>
      <c r="E31" s="37">
        <f>'GL-Feb'!D164-'GL-Feb'!E164</f>
        <v>0</v>
      </c>
      <c r="F31" s="37">
        <f>'GL-Feb'!F164-'GL-Feb'!G164</f>
        <v>0</v>
      </c>
      <c r="G31" s="37">
        <f>'GL-Feb'!H164-'GL-Feb'!I164</f>
        <v>0</v>
      </c>
      <c r="H31" s="37">
        <f>'GL-Feb'!J164-'GL-Feb'!K164</f>
        <v>0</v>
      </c>
      <c r="I31" s="37">
        <f>'GL-Feb'!L164-'GL-Feb'!M164</f>
        <v>0</v>
      </c>
      <c r="J31" s="31"/>
      <c r="K31" s="411">
        <f t="shared" si="1"/>
        <v>0</v>
      </c>
    </row>
    <row r="32" spans="2:11" ht="18">
      <c r="B32" s="23">
        <f>'P&amp;L_Jan'!B32</f>
        <v>4014</v>
      </c>
      <c r="C32" s="409" t="str">
        <f>'GL-Jan'!B167</f>
        <v>Insurance</v>
      </c>
      <c r="D32" s="30"/>
      <c r="E32" s="37">
        <f>'GL-Feb'!D173-'GL-Feb'!E173</f>
        <v>0</v>
      </c>
      <c r="F32" s="37">
        <f>'GL-Feb'!F173-'GL-Feb'!G173</f>
        <v>0</v>
      </c>
      <c r="G32" s="37">
        <f>'GL-Feb'!H173-'GL-Feb'!I173</f>
        <v>0</v>
      </c>
      <c r="H32" s="37">
        <f>'GL-Feb'!J173-'GL-Feb'!K173</f>
        <v>0</v>
      </c>
      <c r="I32" s="37">
        <f>'GL-Feb'!L173-'GL-Feb'!M173</f>
        <v>0</v>
      </c>
      <c r="J32" s="31"/>
      <c r="K32" s="411">
        <f t="shared" si="1"/>
        <v>0</v>
      </c>
    </row>
    <row r="33" spans="2:11" ht="18">
      <c r="B33" s="23">
        <f>'P&amp;L_Jan'!B33</f>
        <v>4015</v>
      </c>
      <c r="C33" s="409" t="str">
        <f>'GL-Jan'!B176</f>
        <v>Cleaning Supplies</v>
      </c>
      <c r="D33" s="30"/>
      <c r="E33" s="37">
        <f>'GL-Feb'!D182-'GL-Feb'!E182</f>
        <v>0</v>
      </c>
      <c r="F33" s="37">
        <f>'GL-Feb'!F182-'GL-Feb'!G182</f>
        <v>0</v>
      </c>
      <c r="G33" s="37">
        <f>'GL-Feb'!H182-'GL-Feb'!I182</f>
        <v>0</v>
      </c>
      <c r="H33" s="37">
        <f>'GL-Feb'!J182-'GL-Feb'!K182</f>
        <v>0</v>
      </c>
      <c r="I33" s="37">
        <f>'GL-Feb'!L182-'GL-Feb'!M182</f>
        <v>0</v>
      </c>
      <c r="J33" s="31"/>
      <c r="K33" s="411">
        <f t="shared" si="1"/>
        <v>0</v>
      </c>
    </row>
    <row r="34" spans="2:11" ht="18">
      <c r="B34" s="23">
        <f>'P&amp;L_Jan'!B34</f>
        <v>4016</v>
      </c>
      <c r="C34" s="409" t="str">
        <f>'GL-Jan'!B185</f>
        <v>Van Payment</v>
      </c>
      <c r="D34" s="30"/>
      <c r="E34" s="37">
        <f>'GL-Feb'!D191-'GL-Feb'!E191</f>
        <v>0</v>
      </c>
      <c r="F34" s="37">
        <f>'GL-Feb'!F191-'GL-Feb'!G191</f>
        <v>0</v>
      </c>
      <c r="G34" s="37">
        <f>'GL-Feb'!H191-'GL-Feb'!I191</f>
        <v>0</v>
      </c>
      <c r="H34" s="37">
        <f>'GL-Feb'!J191-'GL-Feb'!K191</f>
        <v>0</v>
      </c>
      <c r="I34" s="37">
        <f>'GL-Feb'!L191-'GL-Feb'!M191</f>
        <v>0</v>
      </c>
      <c r="J34" s="31"/>
      <c r="K34" s="411">
        <f t="shared" si="1"/>
        <v>0</v>
      </c>
    </row>
    <row r="35" spans="2:11" ht="18">
      <c r="B35" s="23">
        <f>'P&amp;L_Jan'!B35</f>
        <v>4017</v>
      </c>
      <c r="C35" s="409" t="str">
        <f>'GL-Jan'!B194</f>
        <v>Van Maintenance</v>
      </c>
      <c r="D35" s="30"/>
      <c r="E35" s="37">
        <f>'GL-Feb'!D200-'GL-Feb'!E200</f>
        <v>0</v>
      </c>
      <c r="F35" s="37">
        <f>'GL-Feb'!F200-'GL-Feb'!G200</f>
        <v>0</v>
      </c>
      <c r="G35" s="37">
        <f>'GL-Feb'!H200-'GL-Feb'!I200</f>
        <v>0</v>
      </c>
      <c r="H35" s="37">
        <f>'GL-Feb'!J200-'GL-Feb'!K200</f>
        <v>0</v>
      </c>
      <c r="I35" s="37">
        <f>'GL-Feb'!L200-'GL-Feb'!M200</f>
        <v>0</v>
      </c>
      <c r="J35" s="31"/>
      <c r="K35" s="411">
        <f t="shared" si="1"/>
        <v>0</v>
      </c>
    </row>
    <row r="36" spans="2:11" ht="18">
      <c r="B36" s="23">
        <f>'P&amp;L_Jan'!B36</f>
        <v>4018</v>
      </c>
      <c r="C36" s="409" t="str">
        <f>'GL-Jan'!B203</f>
        <v>Guest Speakers</v>
      </c>
      <c r="D36" s="30"/>
      <c r="E36" s="37">
        <f>'GL-Feb'!D209-'GL-Feb'!E209</f>
        <v>0</v>
      </c>
      <c r="F36" s="37">
        <f>'GL-Feb'!F209-'GL-Feb'!G209</f>
        <v>0</v>
      </c>
      <c r="G36" s="37">
        <f>'GL-Feb'!H209-'GL-Feb'!I209</f>
        <v>0</v>
      </c>
      <c r="H36" s="37">
        <f>'GL-Feb'!J209-'GL-Feb'!K209</f>
        <v>0</v>
      </c>
      <c r="I36" s="37">
        <f>'GL-Feb'!L209-'GL-Feb'!M209</f>
        <v>0</v>
      </c>
      <c r="J36" s="31"/>
      <c r="K36" s="411">
        <f t="shared" si="1"/>
        <v>0</v>
      </c>
    </row>
    <row r="37" spans="2:11" ht="18">
      <c r="B37" s="23">
        <f>'P&amp;L_Jan'!B37</f>
        <v>4019</v>
      </c>
      <c r="C37" s="409" t="str">
        <f>'GL-Jan'!B212</f>
        <v>Equipment</v>
      </c>
      <c r="D37" s="30"/>
      <c r="E37" s="37">
        <f>'GL-Feb'!D218-'GL-Feb'!E218</f>
        <v>0</v>
      </c>
      <c r="F37" s="37">
        <f>'GL-Feb'!F218-'GL-Feb'!G218</f>
        <v>0</v>
      </c>
      <c r="G37" s="37">
        <f>'GL-Feb'!H218-'GL-Feb'!I218</f>
        <v>0</v>
      </c>
      <c r="H37" s="37">
        <f>'GL-Feb'!J218-'GL-Feb'!K218</f>
        <v>0</v>
      </c>
      <c r="I37" s="37">
        <f>'GL-Feb'!L218-'GL-Feb'!M218</f>
        <v>0</v>
      </c>
      <c r="J37" s="31"/>
      <c r="K37" s="411">
        <f t="shared" si="1"/>
        <v>0</v>
      </c>
    </row>
    <row r="38" spans="2:11" ht="18.75" thickBot="1">
      <c r="B38" s="23">
        <f>'P&amp;L_Jan'!B38</f>
        <v>4020</v>
      </c>
      <c r="C38" s="409" t="str">
        <f>'GL-Jan'!B221</f>
        <v>Misc</v>
      </c>
      <c r="D38" s="30"/>
      <c r="E38" s="47">
        <f>'GL-Feb'!D227-'GL-Feb'!E227</f>
        <v>0</v>
      </c>
      <c r="F38" s="47">
        <f>'GL-Feb'!F227-'GL-Feb'!G227</f>
        <v>0</v>
      </c>
      <c r="G38" s="47">
        <f>'GL-Feb'!H227-'GL-Feb'!I227</f>
        <v>0</v>
      </c>
      <c r="H38" s="47">
        <f>'GL-Feb'!J227-'GL-Feb'!K227</f>
        <v>0</v>
      </c>
      <c r="I38" s="47">
        <f>'GL-Feb'!L227-'GL-Feb'!M227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 t="shared" ref="E43:J43" si="2">E9+E41</f>
        <v>0</v>
      </c>
      <c r="F43" s="314">
        <f t="shared" si="2"/>
        <v>0</v>
      </c>
      <c r="G43" s="315">
        <f t="shared" si="2"/>
        <v>0</v>
      </c>
      <c r="H43" s="316">
        <f t="shared" si="2"/>
        <v>0</v>
      </c>
      <c r="I43" s="317">
        <f t="shared" si="2"/>
        <v>0</v>
      </c>
      <c r="J43" s="43">
        <f t="shared" si="2"/>
        <v>0</v>
      </c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  <pageSetUpPr fitToPage="1"/>
  </sheetPr>
  <dimension ref="A1:N246"/>
  <sheetViews>
    <sheetView zoomScale="80" zoomScaleNormal="80" workbookViewId="0">
      <selection activeCell="A2" sqref="A2:N2"/>
    </sheetView>
  </sheetViews>
  <sheetFormatPr defaultRowHeight="12.75"/>
  <cols>
    <col min="1" max="1" width="10.28515625" style="289" bestFit="1" customWidth="1"/>
    <col min="2" max="2" width="32.140625" customWidth="1"/>
    <col min="3" max="3" width="6.5703125" customWidth="1"/>
    <col min="4" max="4" width="13.42578125" bestFit="1" customWidth="1"/>
    <col min="5" max="5" width="12" bestFit="1" customWidth="1"/>
    <col min="6" max="6" width="13.42578125" bestFit="1" customWidth="1"/>
    <col min="7" max="7" width="12" bestFit="1" customWidth="1"/>
    <col min="8" max="8" width="13.42578125" bestFit="1" customWidth="1"/>
    <col min="9" max="9" width="12" bestFit="1" customWidth="1"/>
    <col min="10" max="10" width="13.42578125" bestFit="1" customWidth="1"/>
    <col min="11" max="11" width="11.7109375" customWidth="1"/>
    <col min="12" max="12" width="13.42578125" bestFit="1" customWidth="1"/>
    <col min="13" max="13" width="11.7109375" bestFit="1" customWidth="1"/>
    <col min="14" max="14" width="14.28515625" customWidth="1"/>
    <col min="15" max="15" width="0.85546875" customWidth="1"/>
  </cols>
  <sheetData>
    <row r="1" spans="1:14" ht="22.5">
      <c r="A1" s="445" t="str">
        <f>'GL-Jan'!A1:N1</f>
        <v>Name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7"/>
    </row>
    <row r="2" spans="1:14" ht="18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0"/>
    </row>
    <row r="3" spans="1:14" ht="18">
      <c r="A3" s="454" t="s">
        <v>42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6"/>
    </row>
    <row r="4" spans="1:14" ht="15.75">
      <c r="A4" s="258"/>
      <c r="B4" s="5"/>
      <c r="C4" s="5"/>
      <c r="D4" s="451"/>
      <c r="E4" s="451"/>
      <c r="F4" s="452"/>
      <c r="G4" s="452"/>
      <c r="H4" s="453"/>
      <c r="I4" s="453"/>
      <c r="J4" s="84"/>
      <c r="K4" s="55"/>
      <c r="L4" s="18"/>
      <c r="M4" s="18"/>
      <c r="N4" s="21"/>
    </row>
    <row r="5" spans="1:14" ht="16.5" thickBot="1">
      <c r="A5" s="290" t="s">
        <v>6</v>
      </c>
      <c r="B5" s="291" t="s">
        <v>2</v>
      </c>
      <c r="C5" s="292" t="s">
        <v>7</v>
      </c>
      <c r="D5" s="457" t="str">
        <f>'Budget to Actual'!D6</f>
        <v>General</v>
      </c>
      <c r="E5" s="458"/>
      <c r="F5" s="459" t="str">
        <f>'Budget to Actual'!G6</f>
        <v>Sunday School</v>
      </c>
      <c r="G5" s="460"/>
      <c r="H5" s="461" t="str">
        <f>'Budget to Actual'!J6</f>
        <v>Missions</v>
      </c>
      <c r="I5" s="462"/>
      <c r="J5" s="463" t="str">
        <f>'Budget to Actual'!M6</f>
        <v>Building</v>
      </c>
      <c r="K5" s="464"/>
      <c r="L5" s="465" t="str">
        <f>'Budget to Actual'!P6</f>
        <v>VBS</v>
      </c>
      <c r="M5" s="466"/>
      <c r="N5" s="298" t="s">
        <v>5</v>
      </c>
    </row>
    <row r="6" spans="1:14" ht="15.75">
      <c r="A6" s="259"/>
      <c r="B6" s="85"/>
      <c r="C6" s="83"/>
      <c r="D6" s="293" t="s">
        <v>3</v>
      </c>
      <c r="E6" s="1" t="s">
        <v>4</v>
      </c>
      <c r="F6" s="294" t="s">
        <v>3</v>
      </c>
      <c r="G6" s="2" t="s">
        <v>4</v>
      </c>
      <c r="H6" s="295" t="s">
        <v>3</v>
      </c>
      <c r="I6" s="3" t="s">
        <v>4</v>
      </c>
      <c r="J6" s="296" t="s">
        <v>3</v>
      </c>
      <c r="K6" s="52" t="s">
        <v>4</v>
      </c>
      <c r="L6" s="297" t="s">
        <v>3</v>
      </c>
      <c r="M6" s="12" t="s">
        <v>4</v>
      </c>
      <c r="N6" s="21"/>
    </row>
    <row r="7" spans="1:14" ht="15.75">
      <c r="A7" s="258"/>
      <c r="B7" s="69"/>
      <c r="C7" s="13"/>
      <c r="D7" s="16" t="s">
        <v>13</v>
      </c>
      <c r="E7" s="86" t="s">
        <v>14</v>
      </c>
      <c r="F7" s="16" t="s">
        <v>13</v>
      </c>
      <c r="G7" s="86" t="s">
        <v>14</v>
      </c>
      <c r="H7" s="16" t="s">
        <v>13</v>
      </c>
      <c r="I7" s="86" t="s">
        <v>14</v>
      </c>
      <c r="J7" s="16" t="s">
        <v>13</v>
      </c>
      <c r="K7" s="86" t="s">
        <v>14</v>
      </c>
      <c r="L7" s="16" t="s">
        <v>13</v>
      </c>
      <c r="M7" s="86" t="s">
        <v>14</v>
      </c>
      <c r="N7" s="21"/>
    </row>
    <row r="8" spans="1:14" ht="15.75">
      <c r="A8" s="260"/>
      <c r="B8" s="114"/>
      <c r="C8" s="13"/>
      <c r="D8" s="5"/>
      <c r="E8" s="5"/>
      <c r="F8" s="5"/>
      <c r="G8" s="5"/>
      <c r="H8" s="5"/>
      <c r="I8" s="5"/>
      <c r="J8" s="5"/>
      <c r="K8" s="5"/>
      <c r="L8" s="5"/>
      <c r="M8" s="5"/>
      <c r="N8" s="168"/>
    </row>
    <row r="9" spans="1:14" ht="15.75">
      <c r="A9" s="261">
        <f>'Budget to Actual'!B10</f>
        <v>3001</v>
      </c>
      <c r="B9" s="256" t="str">
        <f>'Budget to Actual'!C10</f>
        <v>Offerings</v>
      </c>
      <c r="C9" s="70"/>
      <c r="D9" s="5"/>
      <c r="E9" s="5"/>
      <c r="F9" s="5"/>
      <c r="G9" s="5"/>
      <c r="H9" s="5"/>
      <c r="I9" s="5"/>
      <c r="J9" s="5"/>
      <c r="K9" s="5"/>
      <c r="L9" s="5"/>
      <c r="M9" s="5"/>
      <c r="N9" s="21"/>
    </row>
    <row r="10" spans="1:14" ht="15">
      <c r="A10" s="255"/>
      <c r="B10" s="98" t="s">
        <v>15</v>
      </c>
      <c r="C10" s="115"/>
      <c r="D10" s="188"/>
      <c r="E10" s="189">
        <f>'GL-Feb'!E233</f>
        <v>0</v>
      </c>
      <c r="F10" s="188"/>
      <c r="G10" s="189">
        <f>'GL-Feb'!G233</f>
        <v>0</v>
      </c>
      <c r="H10" s="189"/>
      <c r="I10" s="189">
        <f>'GL-Feb'!I233</f>
        <v>0</v>
      </c>
      <c r="J10" s="189"/>
      <c r="K10" s="189">
        <f>'GL-Feb'!K233</f>
        <v>0</v>
      </c>
      <c r="L10" s="189"/>
      <c r="M10" s="189">
        <f>'GL-Feb'!M233</f>
        <v>0</v>
      </c>
      <c r="N10" s="127">
        <f>E10+G10+I10+K10+M10</f>
        <v>0</v>
      </c>
    </row>
    <row r="11" spans="1:14" ht="15">
      <c r="A11" s="254"/>
      <c r="B11" s="99"/>
      <c r="C11" s="115"/>
      <c r="D11" s="122"/>
      <c r="E11" s="122"/>
      <c r="F11" s="123"/>
      <c r="G11" s="123"/>
      <c r="H11" s="124"/>
      <c r="I11" s="124"/>
      <c r="J11" s="125"/>
      <c r="K11" s="125"/>
      <c r="L11" s="126"/>
      <c r="M11" s="126"/>
      <c r="N11" s="127">
        <f t="shared" ref="N11:N16" si="0">E11+G11-D11-F11+I11-H11+K11-J11+M11-L11+N10</f>
        <v>0</v>
      </c>
    </row>
    <row r="12" spans="1:14" ht="15">
      <c r="A12" s="254"/>
      <c r="B12" s="99"/>
      <c r="C12" s="115"/>
      <c r="D12" s="122"/>
      <c r="E12" s="122"/>
      <c r="F12" s="123"/>
      <c r="G12" s="123"/>
      <c r="H12" s="124"/>
      <c r="I12" s="124"/>
      <c r="J12" s="125"/>
      <c r="K12" s="125"/>
      <c r="L12" s="126"/>
      <c r="M12" s="126"/>
      <c r="N12" s="127">
        <f t="shared" si="0"/>
        <v>0</v>
      </c>
    </row>
    <row r="13" spans="1:14" ht="15">
      <c r="A13" s="254"/>
      <c r="B13" s="100"/>
      <c r="C13" s="115"/>
      <c r="D13" s="122"/>
      <c r="E13" s="122"/>
      <c r="F13" s="123"/>
      <c r="G13" s="123"/>
      <c r="H13" s="124"/>
      <c r="I13" s="124"/>
      <c r="J13" s="125"/>
      <c r="K13" s="125"/>
      <c r="L13" s="126"/>
      <c r="M13" s="126"/>
      <c r="N13" s="127">
        <f t="shared" si="0"/>
        <v>0</v>
      </c>
    </row>
    <row r="14" spans="1:14" ht="15">
      <c r="A14" s="254"/>
      <c r="B14" s="100"/>
      <c r="C14" s="115"/>
      <c r="D14" s="122"/>
      <c r="E14" s="122"/>
      <c r="F14" s="123"/>
      <c r="G14" s="123"/>
      <c r="H14" s="124"/>
      <c r="I14" s="124"/>
      <c r="J14" s="125"/>
      <c r="K14" s="125"/>
      <c r="L14" s="126"/>
      <c r="M14" s="126"/>
      <c r="N14" s="127">
        <f t="shared" si="0"/>
        <v>0</v>
      </c>
    </row>
    <row r="15" spans="1:14" ht="15">
      <c r="A15" s="254"/>
      <c r="B15" s="100"/>
      <c r="C15" s="115"/>
      <c r="D15" s="122"/>
      <c r="E15" s="122"/>
      <c r="F15" s="123"/>
      <c r="G15" s="123"/>
      <c r="H15" s="124"/>
      <c r="I15" s="124"/>
      <c r="J15" s="125"/>
      <c r="K15" s="125"/>
      <c r="L15" s="126"/>
      <c r="M15" s="126"/>
      <c r="N15" s="127">
        <f t="shared" si="0"/>
        <v>0</v>
      </c>
    </row>
    <row r="16" spans="1:14" ht="15">
      <c r="A16" s="254"/>
      <c r="B16" s="101"/>
      <c r="C16" s="115"/>
      <c r="D16" s="122"/>
      <c r="E16" s="122"/>
      <c r="F16" s="123"/>
      <c r="G16" s="123"/>
      <c r="H16" s="124"/>
      <c r="I16" s="124"/>
      <c r="J16" s="125"/>
      <c r="K16" s="125"/>
      <c r="L16" s="126"/>
      <c r="M16" s="126"/>
      <c r="N16" s="127">
        <f t="shared" si="0"/>
        <v>0</v>
      </c>
    </row>
    <row r="17" spans="1:14" ht="15">
      <c r="A17" s="254"/>
      <c r="B17" s="102" t="s">
        <v>0</v>
      </c>
      <c r="C17" s="115"/>
      <c r="D17" s="128">
        <f>SUM(D11:D16)</f>
        <v>0</v>
      </c>
      <c r="E17" s="117">
        <f>SUM(E11:E16)</f>
        <v>0</v>
      </c>
      <c r="F17" s="129">
        <f>SUM(F11:F16)</f>
        <v>0</v>
      </c>
      <c r="G17" s="118">
        <f>SUM(G11:G16)</f>
        <v>0</v>
      </c>
      <c r="H17" s="130">
        <f t="shared" ref="H17:M17" si="1">SUM(H11:H16)</f>
        <v>0</v>
      </c>
      <c r="I17" s="119">
        <f t="shared" si="1"/>
        <v>0</v>
      </c>
      <c r="J17" s="131">
        <f t="shared" si="1"/>
        <v>0</v>
      </c>
      <c r="K17" s="120">
        <f t="shared" si="1"/>
        <v>0</v>
      </c>
      <c r="L17" s="132">
        <f t="shared" si="1"/>
        <v>0</v>
      </c>
      <c r="M17" s="121">
        <f t="shared" si="1"/>
        <v>0</v>
      </c>
      <c r="N17" s="116"/>
    </row>
    <row r="18" spans="1:14" ht="15">
      <c r="A18" s="103"/>
      <c r="B18" s="104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1"/>
    </row>
    <row r="19" spans="1:14" ht="15">
      <c r="A19" s="103"/>
      <c r="B19" s="104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1"/>
    </row>
    <row r="20" spans="1:14" ht="15.75">
      <c r="A20" s="262">
        <f>'Budget to Actual'!B11</f>
        <v>3002</v>
      </c>
      <c r="B20" s="105" t="str">
        <f>'Budget to Actual'!C11</f>
        <v>ABC Support</v>
      </c>
      <c r="C20" s="2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/>
    </row>
    <row r="21" spans="1:14" ht="15">
      <c r="A21" s="263"/>
      <c r="B21" s="106"/>
      <c r="C21" s="115"/>
      <c r="D21" s="122"/>
      <c r="E21" s="122"/>
      <c r="F21" s="123"/>
      <c r="G21" s="123"/>
      <c r="H21" s="124"/>
      <c r="I21" s="124"/>
      <c r="J21" s="125"/>
      <c r="K21" s="125"/>
      <c r="L21" s="126"/>
      <c r="M21" s="126"/>
      <c r="N21" s="127">
        <f>E21+G21-D21-F21+I21-H21+K21-J21+M21-L21+N16</f>
        <v>0</v>
      </c>
    </row>
    <row r="22" spans="1:14" ht="15">
      <c r="A22" s="107"/>
      <c r="B22" s="101"/>
      <c r="C22" s="115"/>
      <c r="D22" s="122"/>
      <c r="E22" s="122"/>
      <c r="F22" s="123"/>
      <c r="G22" s="123"/>
      <c r="H22" s="124"/>
      <c r="I22" s="124"/>
      <c r="J22" s="125"/>
      <c r="K22" s="125"/>
      <c r="L22" s="126"/>
      <c r="M22" s="126"/>
      <c r="N22" s="127">
        <f>E22+G22-D22-F22+I22-H22+K22-J22+M22-L22+N21</f>
        <v>0</v>
      </c>
    </row>
    <row r="23" spans="1:14" ht="15">
      <c r="A23" s="254"/>
      <c r="B23" s="101"/>
      <c r="C23" s="115"/>
      <c r="D23" s="122"/>
      <c r="E23" s="122"/>
      <c r="F23" s="123"/>
      <c r="G23" s="123"/>
      <c r="H23" s="124"/>
      <c r="I23" s="124"/>
      <c r="J23" s="125"/>
      <c r="K23" s="125"/>
      <c r="L23" s="126"/>
      <c r="M23" s="126"/>
      <c r="N23" s="127">
        <f>E23+G23-D23-F23+I23-H23+K23-J23+M23-L23+N22</f>
        <v>0</v>
      </c>
    </row>
    <row r="24" spans="1:14" ht="15">
      <c r="A24" s="107"/>
      <c r="B24" s="101"/>
      <c r="C24" s="115"/>
      <c r="D24" s="122"/>
      <c r="E24" s="122"/>
      <c r="F24" s="123"/>
      <c r="G24" s="123"/>
      <c r="H24" s="124"/>
      <c r="I24" s="124"/>
      <c r="J24" s="125"/>
      <c r="K24" s="125"/>
      <c r="L24" s="126"/>
      <c r="M24" s="126"/>
      <c r="N24" s="127">
        <f>E24+G24-D24-F24+I24-H24+K24-J24+M24-L24+N23</f>
        <v>0</v>
      </c>
    </row>
    <row r="25" spans="1:14" ht="15">
      <c r="A25" s="107"/>
      <c r="B25" s="101"/>
      <c r="C25" s="115"/>
      <c r="D25" s="122"/>
      <c r="E25" s="122"/>
      <c r="F25" s="123"/>
      <c r="G25" s="123"/>
      <c r="H25" s="124"/>
      <c r="I25" s="124"/>
      <c r="J25" s="125"/>
      <c r="K25" s="125"/>
      <c r="L25" s="126"/>
      <c r="M25" s="126"/>
      <c r="N25" s="127">
        <f>E25+G25-D25-F25+I25-H25+K25-J25+M25-L25+N24</f>
        <v>0</v>
      </c>
    </row>
    <row r="26" spans="1:14" ht="15">
      <c r="A26" s="107"/>
      <c r="B26" s="101"/>
      <c r="C26" s="115"/>
      <c r="D26" s="122"/>
      <c r="E26" s="122"/>
      <c r="F26" s="123"/>
      <c r="G26" s="123"/>
      <c r="H26" s="124"/>
      <c r="I26" s="124"/>
      <c r="J26" s="125"/>
      <c r="K26" s="125"/>
      <c r="L26" s="126"/>
      <c r="M26" s="126"/>
      <c r="N26" s="127">
        <f>E26+G26-D26-F26+I26-H26+K26-J26+M26-L26+N25</f>
        <v>0</v>
      </c>
    </row>
    <row r="27" spans="1:14" ht="15">
      <c r="A27" s="264"/>
      <c r="B27" s="108" t="s">
        <v>0</v>
      </c>
      <c r="C27" s="115"/>
      <c r="D27" s="128">
        <f>SUM(D21:D26)</f>
        <v>0</v>
      </c>
      <c r="E27" s="117">
        <f>SUM(E21:E26)</f>
        <v>0</v>
      </c>
      <c r="F27" s="129">
        <f>SUM(F21:F26)</f>
        <v>0</v>
      </c>
      <c r="G27" s="118">
        <f>SUM(G21:G26)</f>
        <v>0</v>
      </c>
      <c r="H27" s="130">
        <f t="shared" ref="H27:M27" si="2">SUM(H21:H26)</f>
        <v>0</v>
      </c>
      <c r="I27" s="119">
        <f t="shared" si="2"/>
        <v>0</v>
      </c>
      <c r="J27" s="131">
        <f t="shared" si="2"/>
        <v>0</v>
      </c>
      <c r="K27" s="120">
        <f t="shared" si="2"/>
        <v>0</v>
      </c>
      <c r="L27" s="132">
        <f t="shared" si="2"/>
        <v>0</v>
      </c>
      <c r="M27" s="121">
        <f t="shared" si="2"/>
        <v>0</v>
      </c>
      <c r="N27" s="116"/>
    </row>
    <row r="28" spans="1:14" ht="15">
      <c r="A28" s="103"/>
      <c r="B28" s="104"/>
      <c r="C28" s="2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1"/>
    </row>
    <row r="29" spans="1:14" ht="15">
      <c r="A29" s="103"/>
      <c r="B29" s="104"/>
      <c r="C29" s="2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1"/>
    </row>
    <row r="30" spans="1:14" ht="15.75">
      <c r="A30" s="262">
        <f>'Budget to Actual'!B12</f>
        <v>3003</v>
      </c>
      <c r="B30" s="105" t="str">
        <f>'Budget to Actual'!C12</f>
        <v>Fundraisers</v>
      </c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1"/>
    </row>
    <row r="31" spans="1:14" ht="15">
      <c r="A31" s="263"/>
      <c r="B31" s="106"/>
      <c r="C31" s="115"/>
      <c r="D31" s="122"/>
      <c r="E31" s="122"/>
      <c r="F31" s="123"/>
      <c r="G31" s="123"/>
      <c r="H31" s="124"/>
      <c r="I31" s="124"/>
      <c r="J31" s="125"/>
      <c r="K31" s="125"/>
      <c r="L31" s="126"/>
      <c r="M31" s="126"/>
      <c r="N31" s="127">
        <f>E31+G31-D31-F31+I31-H31+K31-J31+M31-L31+N26</f>
        <v>0</v>
      </c>
    </row>
    <row r="32" spans="1:14" ht="15">
      <c r="A32" s="107"/>
      <c r="B32" s="101"/>
      <c r="C32" s="115"/>
      <c r="D32" s="122"/>
      <c r="E32" s="122"/>
      <c r="F32" s="123"/>
      <c r="G32" s="123"/>
      <c r="H32" s="124"/>
      <c r="I32" s="124"/>
      <c r="J32" s="125"/>
      <c r="K32" s="125"/>
      <c r="L32" s="126"/>
      <c r="M32" s="126"/>
      <c r="N32" s="127">
        <f>E32+G32-D32-F32+I32-H32+K32-J32+M32-L32+N31</f>
        <v>0</v>
      </c>
    </row>
    <row r="33" spans="1:14" ht="15">
      <c r="A33" s="107"/>
      <c r="B33" s="101"/>
      <c r="C33" s="115"/>
      <c r="D33" s="122"/>
      <c r="E33" s="122"/>
      <c r="F33" s="123"/>
      <c r="G33" s="123"/>
      <c r="H33" s="124"/>
      <c r="I33" s="124"/>
      <c r="J33" s="125"/>
      <c r="K33" s="125"/>
      <c r="L33" s="126"/>
      <c r="M33" s="126"/>
      <c r="N33" s="127">
        <f>E33+G33-D33-F33+I33-H33+K33-J33+M33-L33+N32</f>
        <v>0</v>
      </c>
    </row>
    <row r="34" spans="1:14" ht="15">
      <c r="A34" s="107"/>
      <c r="B34" s="101"/>
      <c r="C34" s="115"/>
      <c r="D34" s="122"/>
      <c r="E34" s="122"/>
      <c r="F34" s="123"/>
      <c r="G34" s="123"/>
      <c r="H34" s="124"/>
      <c r="I34" s="124"/>
      <c r="J34" s="125"/>
      <c r="K34" s="125"/>
      <c r="L34" s="126"/>
      <c r="M34" s="126"/>
      <c r="N34" s="127">
        <f>E34+G34-D34-F34+I34-H34+K34-J34+M34-L34+N33</f>
        <v>0</v>
      </c>
    </row>
    <row r="35" spans="1:14" ht="15">
      <c r="A35" s="107"/>
      <c r="B35" s="101"/>
      <c r="C35" s="115"/>
      <c r="D35" s="122"/>
      <c r="E35" s="122"/>
      <c r="F35" s="123"/>
      <c r="G35" s="123"/>
      <c r="H35" s="124"/>
      <c r="I35" s="124"/>
      <c r="J35" s="125"/>
      <c r="K35" s="125"/>
      <c r="L35" s="126"/>
      <c r="M35" s="126"/>
      <c r="N35" s="127">
        <f>E35+G35-D35-F35+I35-H35+K35-J35+M35-L35+N34</f>
        <v>0</v>
      </c>
    </row>
    <row r="36" spans="1:14" ht="15">
      <c r="A36" s="107"/>
      <c r="B36" s="101"/>
      <c r="C36" s="115"/>
      <c r="D36" s="122"/>
      <c r="E36" s="122"/>
      <c r="F36" s="123"/>
      <c r="G36" s="123"/>
      <c r="H36" s="124"/>
      <c r="I36" s="124"/>
      <c r="J36" s="125"/>
      <c r="K36" s="125"/>
      <c r="L36" s="126"/>
      <c r="M36" s="126"/>
      <c r="N36" s="127">
        <f>E36+G36-D36-F36+I36-H36+K36-J36+M36-L36+N35</f>
        <v>0</v>
      </c>
    </row>
    <row r="37" spans="1:14" ht="15">
      <c r="A37" s="264"/>
      <c r="B37" s="108" t="s">
        <v>0</v>
      </c>
      <c r="C37" s="115"/>
      <c r="D37" s="128">
        <f>SUM(D31:D36)</f>
        <v>0</v>
      </c>
      <c r="E37" s="117">
        <f>SUM(E31:E36)</f>
        <v>0</v>
      </c>
      <c r="F37" s="129">
        <f>SUM(F31:F36)</f>
        <v>0</v>
      </c>
      <c r="G37" s="118">
        <f>SUM(G31:G36)</f>
        <v>0</v>
      </c>
      <c r="H37" s="130">
        <f t="shared" ref="H37:M37" si="3">SUM(H31:H36)</f>
        <v>0</v>
      </c>
      <c r="I37" s="119">
        <f t="shared" si="3"/>
        <v>0</v>
      </c>
      <c r="J37" s="131">
        <f t="shared" si="3"/>
        <v>0</v>
      </c>
      <c r="K37" s="120">
        <f t="shared" si="3"/>
        <v>0</v>
      </c>
      <c r="L37" s="132">
        <f t="shared" si="3"/>
        <v>0</v>
      </c>
      <c r="M37" s="121">
        <f t="shared" si="3"/>
        <v>0</v>
      </c>
      <c r="N37" s="116"/>
    </row>
    <row r="38" spans="1:14" ht="15">
      <c r="A38" s="103"/>
      <c r="B38" s="104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1"/>
    </row>
    <row r="39" spans="1:14" ht="15">
      <c r="A39" s="103"/>
      <c r="B39" s="104"/>
      <c r="C39" s="2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1"/>
    </row>
    <row r="40" spans="1:14" ht="15.75">
      <c r="A40" s="262">
        <f>'Budget to Actual'!B13</f>
        <v>3004</v>
      </c>
      <c r="B40" s="105" t="str">
        <f>'Budget to Actual'!C13</f>
        <v>Other</v>
      </c>
      <c r="C40" s="2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21"/>
    </row>
    <row r="41" spans="1:14" ht="15">
      <c r="A41" s="263"/>
      <c r="B41" s="106"/>
      <c r="C41" s="115"/>
      <c r="D41" s="122"/>
      <c r="E41" s="122"/>
      <c r="F41" s="123"/>
      <c r="G41" s="123"/>
      <c r="H41" s="124"/>
      <c r="I41" s="124"/>
      <c r="J41" s="125"/>
      <c r="K41" s="125"/>
      <c r="L41" s="126"/>
      <c r="M41" s="126"/>
      <c r="N41" s="127">
        <f>E41+G41-D41-F41+I41-H41+K41-J41+M41-L41+N36</f>
        <v>0</v>
      </c>
    </row>
    <row r="42" spans="1:14" ht="15">
      <c r="A42" s="107"/>
      <c r="B42" s="101"/>
      <c r="C42" s="115"/>
      <c r="D42" s="122"/>
      <c r="E42" s="122"/>
      <c r="F42" s="123"/>
      <c r="G42" s="123"/>
      <c r="H42" s="124"/>
      <c r="I42" s="124"/>
      <c r="J42" s="125"/>
      <c r="K42" s="125"/>
      <c r="L42" s="126"/>
      <c r="M42" s="126"/>
      <c r="N42" s="127">
        <f>E42+G42-D42-F42+I42-H42+K42-J42+M42-L42+N41</f>
        <v>0</v>
      </c>
    </row>
    <row r="43" spans="1:14" ht="15">
      <c r="A43" s="107"/>
      <c r="B43" s="101"/>
      <c r="C43" s="115"/>
      <c r="D43" s="122"/>
      <c r="E43" s="122"/>
      <c r="F43" s="123"/>
      <c r="G43" s="123"/>
      <c r="H43" s="124"/>
      <c r="I43" s="124"/>
      <c r="J43" s="125"/>
      <c r="K43" s="125"/>
      <c r="L43" s="126"/>
      <c r="M43" s="126"/>
      <c r="N43" s="127">
        <f>E43+G43-D43-F43+I43-H43+K43-J43+M43-L43+N42</f>
        <v>0</v>
      </c>
    </row>
    <row r="44" spans="1:14" ht="15">
      <c r="A44" s="107"/>
      <c r="B44" s="101"/>
      <c r="C44" s="115"/>
      <c r="D44" s="122"/>
      <c r="E44" s="122"/>
      <c r="F44" s="123"/>
      <c r="G44" s="123"/>
      <c r="H44" s="124"/>
      <c r="I44" s="124"/>
      <c r="J44" s="125"/>
      <c r="K44" s="125"/>
      <c r="L44" s="126"/>
      <c r="M44" s="126"/>
      <c r="N44" s="127">
        <f>E44+G44-D44-F44+I44-H44+K44-J44+M44-L44+N43</f>
        <v>0</v>
      </c>
    </row>
    <row r="45" spans="1:14" ht="15">
      <c r="A45" s="107"/>
      <c r="B45" s="101"/>
      <c r="C45" s="115"/>
      <c r="D45" s="122"/>
      <c r="E45" s="122"/>
      <c r="F45" s="123"/>
      <c r="G45" s="123"/>
      <c r="H45" s="124"/>
      <c r="I45" s="124"/>
      <c r="J45" s="125"/>
      <c r="K45" s="125"/>
      <c r="L45" s="126"/>
      <c r="M45" s="126"/>
      <c r="N45" s="127">
        <f>E45+G45-D45-F45+I45-H45+K45-J45+M45-L45+N44</f>
        <v>0</v>
      </c>
    </row>
    <row r="46" spans="1:14" ht="15">
      <c r="A46" s="107"/>
      <c r="B46" s="101"/>
      <c r="C46" s="115"/>
      <c r="D46" s="122"/>
      <c r="E46" s="122"/>
      <c r="F46" s="123"/>
      <c r="G46" s="123"/>
      <c r="H46" s="124"/>
      <c r="I46" s="124"/>
      <c r="J46" s="125"/>
      <c r="K46" s="125"/>
      <c r="L46" s="126"/>
      <c r="M46" s="126"/>
      <c r="N46" s="127">
        <f>E46+G46-D46-F46+I46-H46+K46-J46+M46-L46+N45</f>
        <v>0</v>
      </c>
    </row>
    <row r="47" spans="1:14" ht="15">
      <c r="A47" s="264"/>
      <c r="B47" s="108" t="s">
        <v>0</v>
      </c>
      <c r="C47" s="115"/>
      <c r="D47" s="128">
        <f>SUM(D41:D46)</f>
        <v>0</v>
      </c>
      <c r="E47" s="117">
        <f>SUM(E41:E46)</f>
        <v>0</v>
      </c>
      <c r="F47" s="129">
        <f>SUM(F41:F46)</f>
        <v>0</v>
      </c>
      <c r="G47" s="118">
        <f>SUM(G41:G46)</f>
        <v>0</v>
      </c>
      <c r="H47" s="130">
        <f t="shared" ref="H47:M47" si="4">SUM(H41:H46)</f>
        <v>0</v>
      </c>
      <c r="I47" s="119">
        <f t="shared" si="4"/>
        <v>0</v>
      </c>
      <c r="J47" s="131">
        <f t="shared" si="4"/>
        <v>0</v>
      </c>
      <c r="K47" s="120">
        <f t="shared" si="4"/>
        <v>0</v>
      </c>
      <c r="L47" s="132">
        <f t="shared" si="4"/>
        <v>0</v>
      </c>
      <c r="M47" s="121">
        <f t="shared" si="4"/>
        <v>0</v>
      </c>
      <c r="N47" s="116"/>
    </row>
    <row r="48" spans="1:14" ht="15.75">
      <c r="A48" s="265"/>
      <c r="B48" s="109"/>
      <c r="C48" s="22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1"/>
    </row>
    <row r="49" spans="1:14" ht="15.75">
      <c r="A49" s="265"/>
      <c r="B49" s="109"/>
      <c r="C49" s="22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21"/>
    </row>
    <row r="50" spans="1:14" ht="15.75">
      <c r="A50" s="266">
        <f>'Budget to Actual'!B17</f>
        <v>4001</v>
      </c>
      <c r="B50" s="87" t="str">
        <f>'Budget to Actual'!C17</f>
        <v>Salaries</v>
      </c>
      <c r="C50" s="22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69"/>
    </row>
    <row r="51" spans="1:14" ht="15">
      <c r="A51" s="110"/>
      <c r="B51" s="101"/>
      <c r="C51" s="115"/>
      <c r="D51" s="146"/>
      <c r="E51" s="146"/>
      <c r="F51" s="175"/>
      <c r="G51" s="175"/>
      <c r="H51" s="176"/>
      <c r="I51" s="176"/>
      <c r="J51" s="177"/>
      <c r="K51" s="177"/>
      <c r="L51" s="155"/>
      <c r="M51" s="155"/>
      <c r="N51" s="127">
        <f>E51+G51-D51-F51+I51-H51+K51-J51+M51-L51+N46</f>
        <v>0</v>
      </c>
    </row>
    <row r="52" spans="1:14" ht="15">
      <c r="A52" s="110"/>
      <c r="B52" s="101"/>
      <c r="C52" s="115"/>
      <c r="D52" s="146"/>
      <c r="E52" s="146"/>
      <c r="F52" s="175"/>
      <c r="G52" s="175"/>
      <c r="H52" s="176"/>
      <c r="I52" s="176"/>
      <c r="J52" s="177"/>
      <c r="K52" s="177"/>
      <c r="L52" s="155"/>
      <c r="M52" s="155"/>
      <c r="N52" s="127">
        <f>E52+G52-D52-F52+I52-H52+K52-J52+M52-L52+N51</f>
        <v>0</v>
      </c>
    </row>
    <row r="53" spans="1:14" ht="15">
      <c r="A53" s="110"/>
      <c r="B53" s="101"/>
      <c r="C53" s="134"/>
      <c r="D53" s="146"/>
      <c r="E53" s="146"/>
      <c r="F53" s="175"/>
      <c r="G53" s="175"/>
      <c r="H53" s="176"/>
      <c r="I53" s="176"/>
      <c r="J53" s="177"/>
      <c r="K53" s="177"/>
      <c r="L53" s="155"/>
      <c r="M53" s="155"/>
      <c r="N53" s="127">
        <f>E53+G53-D53-F53+I53-H53+K53-J53+M53-L53+N52</f>
        <v>0</v>
      </c>
    </row>
    <row r="54" spans="1:14" ht="15">
      <c r="A54" s="110"/>
      <c r="B54" s="101"/>
      <c r="C54" s="134"/>
      <c r="D54" s="146"/>
      <c r="E54" s="146"/>
      <c r="F54" s="175"/>
      <c r="G54" s="175"/>
      <c r="H54" s="176"/>
      <c r="I54" s="176"/>
      <c r="J54" s="177"/>
      <c r="K54" s="177"/>
      <c r="L54" s="155"/>
      <c r="M54" s="155"/>
      <c r="N54" s="127">
        <f>E54+G54-D54-F54+I54-H54+K54-J54+M54-L54+N53</f>
        <v>0</v>
      </c>
    </row>
    <row r="55" spans="1:14" ht="15">
      <c r="A55" s="110"/>
      <c r="B55" s="101"/>
      <c r="C55" s="115"/>
      <c r="D55" s="146"/>
      <c r="E55" s="146"/>
      <c r="F55" s="175"/>
      <c r="G55" s="175"/>
      <c r="H55" s="176"/>
      <c r="I55" s="176"/>
      <c r="J55" s="177"/>
      <c r="K55" s="177"/>
      <c r="L55" s="155"/>
      <c r="M55" s="155"/>
      <c r="N55" s="127">
        <f>E55+G55-D55-F55+I55-H55+K55-J55+M55-L55+N54</f>
        <v>0</v>
      </c>
    </row>
    <row r="56" spans="1:14" ht="15">
      <c r="A56" s="267"/>
      <c r="B56" s="102" t="s">
        <v>0</v>
      </c>
      <c r="C56" s="115"/>
      <c r="D56" s="128">
        <f>SUM(D51:D55)</f>
        <v>0</v>
      </c>
      <c r="E56" s="117">
        <f>SUM(E51:E55)</f>
        <v>0</v>
      </c>
      <c r="F56" s="129">
        <f>SUM(F51:F55)</f>
        <v>0</v>
      </c>
      <c r="G56" s="118">
        <f>SUM(G51:G55)</f>
        <v>0</v>
      </c>
      <c r="H56" s="130">
        <f t="shared" ref="H56:M56" si="5">SUM(H51:H55)</f>
        <v>0</v>
      </c>
      <c r="I56" s="119">
        <f t="shared" si="5"/>
        <v>0</v>
      </c>
      <c r="J56" s="131">
        <f t="shared" si="5"/>
        <v>0</v>
      </c>
      <c r="K56" s="120">
        <f t="shared" si="5"/>
        <v>0</v>
      </c>
      <c r="L56" s="132">
        <f t="shared" si="5"/>
        <v>0</v>
      </c>
      <c r="M56" s="121">
        <f t="shared" si="5"/>
        <v>0</v>
      </c>
      <c r="N56" s="139"/>
    </row>
    <row r="57" spans="1:14" ht="15.75">
      <c r="A57" s="265"/>
      <c r="B57" s="109"/>
      <c r="C57" s="2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1"/>
    </row>
    <row r="58" spans="1:14" ht="15.75">
      <c r="A58" s="265"/>
      <c r="B58" s="109"/>
      <c r="C58" s="2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1"/>
    </row>
    <row r="59" spans="1:14" ht="15.75">
      <c r="A59" s="268">
        <f>'Budget to Actual'!B18</f>
        <v>4002</v>
      </c>
      <c r="B59" s="88" t="str">
        <f>'Budget to Actual'!C18</f>
        <v>Office Supplies</v>
      </c>
      <c r="C59" s="2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21"/>
    </row>
    <row r="60" spans="1:14" ht="15">
      <c r="A60" s="269"/>
      <c r="B60" s="135"/>
      <c r="C60" s="134"/>
      <c r="D60" s="122"/>
      <c r="E60" s="122"/>
      <c r="F60" s="123"/>
      <c r="G60" s="123"/>
      <c r="H60" s="124"/>
      <c r="I60" s="124"/>
      <c r="J60" s="125"/>
      <c r="K60" s="125"/>
      <c r="L60" s="126"/>
      <c r="M60" s="126"/>
      <c r="N60" s="127">
        <f>E60+G60-D60-F60+I60-H60+K60-J60+M60-L60+N55</f>
        <v>0</v>
      </c>
    </row>
    <row r="61" spans="1:14" ht="15">
      <c r="A61" s="269"/>
      <c r="B61" s="135"/>
      <c r="C61" s="134"/>
      <c r="D61" s="122"/>
      <c r="E61" s="122"/>
      <c r="F61" s="123"/>
      <c r="G61" s="123"/>
      <c r="H61" s="124"/>
      <c r="I61" s="124"/>
      <c r="J61" s="125"/>
      <c r="K61" s="125"/>
      <c r="L61" s="126"/>
      <c r="M61" s="126"/>
      <c r="N61" s="127">
        <f>E61+G61-D61-F61+I61-H61+K61-J61+M61-L61+N60</f>
        <v>0</v>
      </c>
    </row>
    <row r="62" spans="1:14" ht="15">
      <c r="A62" s="269"/>
      <c r="B62" s="135"/>
      <c r="C62" s="134"/>
      <c r="D62" s="146"/>
      <c r="E62" s="146"/>
      <c r="F62" s="175"/>
      <c r="G62" s="175"/>
      <c r="H62" s="176"/>
      <c r="I62" s="176"/>
      <c r="J62" s="177"/>
      <c r="K62" s="177"/>
      <c r="L62" s="155"/>
      <c r="M62" s="155"/>
      <c r="N62" s="127">
        <f>E62+G62-D62-F62+I62-H62+K62-J62+M62-L62+N61</f>
        <v>0</v>
      </c>
    </row>
    <row r="63" spans="1:14" ht="15">
      <c r="A63" s="269"/>
      <c r="B63" s="135"/>
      <c r="C63" s="134"/>
      <c r="D63" s="143"/>
      <c r="E63" s="143"/>
      <c r="F63" s="147"/>
      <c r="G63" s="147"/>
      <c r="H63" s="149"/>
      <c r="I63" s="149"/>
      <c r="J63" s="151"/>
      <c r="K63" s="151"/>
      <c r="L63" s="153"/>
      <c r="M63" s="153"/>
      <c r="N63" s="127">
        <f>E63+G63-D63-F63+I63-H63+K63-J63+M63-L63+N62</f>
        <v>0</v>
      </c>
    </row>
    <row r="64" spans="1:14" ht="15">
      <c r="A64" s="269"/>
      <c r="B64" s="144"/>
      <c r="C64" s="134"/>
      <c r="D64" s="122"/>
      <c r="E64" s="122"/>
      <c r="F64" s="123"/>
      <c r="G64" s="123"/>
      <c r="H64" s="124"/>
      <c r="I64" s="124"/>
      <c r="J64" s="125"/>
      <c r="K64" s="125"/>
      <c r="L64" s="126"/>
      <c r="M64" s="126"/>
      <c r="N64" s="127">
        <f>E64+G64-D64-F64+I64-H64+K64-J64+M64-L64+N63</f>
        <v>0</v>
      </c>
    </row>
    <row r="65" spans="1:14" ht="15">
      <c r="A65" s="269"/>
      <c r="B65" s="136" t="s">
        <v>0</v>
      </c>
      <c r="C65" s="134"/>
      <c r="D65" s="128">
        <f>SUM(D60:D64)</f>
        <v>0</v>
      </c>
      <c r="E65" s="117">
        <f>SUM(E60:E64)</f>
        <v>0</v>
      </c>
      <c r="F65" s="129">
        <f>SUM(F60:F64)</f>
        <v>0</v>
      </c>
      <c r="G65" s="118">
        <f>SUM(G60:G64)</f>
        <v>0</v>
      </c>
      <c r="H65" s="130">
        <f t="shared" ref="H65:M65" si="6">SUM(H60:H64)</f>
        <v>0</v>
      </c>
      <c r="I65" s="119">
        <f t="shared" si="6"/>
        <v>0</v>
      </c>
      <c r="J65" s="131">
        <f t="shared" si="6"/>
        <v>0</v>
      </c>
      <c r="K65" s="120">
        <f t="shared" si="6"/>
        <v>0</v>
      </c>
      <c r="L65" s="132">
        <f t="shared" si="6"/>
        <v>0</v>
      </c>
      <c r="M65" s="121">
        <f t="shared" si="6"/>
        <v>0</v>
      </c>
      <c r="N65" s="137"/>
    </row>
    <row r="66" spans="1:14" ht="15">
      <c r="A66" s="265"/>
      <c r="B66" s="104"/>
      <c r="C66" s="14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70"/>
    </row>
    <row r="67" spans="1:14" ht="15.75">
      <c r="A67" s="265"/>
      <c r="B67" s="109"/>
      <c r="C67" s="2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1"/>
    </row>
    <row r="68" spans="1:14" ht="15.75">
      <c r="A68" s="270">
        <f>'Budget to Actual'!B19</f>
        <v>4003</v>
      </c>
      <c r="B68" s="89" t="str">
        <f>'Budget to Actual'!C19</f>
        <v>Utilities</v>
      </c>
      <c r="C68" s="22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1"/>
    </row>
    <row r="69" spans="1:14" ht="15">
      <c r="A69" s="111"/>
      <c r="B69" s="138"/>
      <c r="C69" s="115"/>
      <c r="D69" s="122"/>
      <c r="E69" s="122"/>
      <c r="F69" s="123"/>
      <c r="G69" s="123"/>
      <c r="H69" s="124"/>
      <c r="I69" s="124"/>
      <c r="J69" s="125"/>
      <c r="K69" s="125"/>
      <c r="L69" s="126"/>
      <c r="M69" s="126"/>
      <c r="N69" s="127">
        <f>E69+G69-D69-F69+I69-H69+K69-J69+M69-L69+N64</f>
        <v>0</v>
      </c>
    </row>
    <row r="70" spans="1:14" ht="15">
      <c r="A70" s="111"/>
      <c r="B70" s="138"/>
      <c r="C70" s="115"/>
      <c r="D70" s="146"/>
      <c r="E70" s="146"/>
      <c r="F70" s="175"/>
      <c r="G70" s="175"/>
      <c r="H70" s="176"/>
      <c r="I70" s="176"/>
      <c r="J70" s="177"/>
      <c r="K70" s="177"/>
      <c r="L70" s="155"/>
      <c r="M70" s="155"/>
      <c r="N70" s="127">
        <f>E70+G70-D70-F70+I70-H70+K70-J70+M70-L70+N69</f>
        <v>0</v>
      </c>
    </row>
    <row r="71" spans="1:14" ht="15">
      <c r="A71" s="111"/>
      <c r="B71" s="138"/>
      <c r="C71" s="115"/>
      <c r="D71" s="143"/>
      <c r="E71" s="143"/>
      <c r="F71" s="147"/>
      <c r="G71" s="147"/>
      <c r="H71" s="149"/>
      <c r="I71" s="149"/>
      <c r="J71" s="151"/>
      <c r="K71" s="151"/>
      <c r="L71" s="153"/>
      <c r="M71" s="153"/>
      <c r="N71" s="127">
        <f>E71+G71-D71-F71+I71-H71+K71-J71+M71-L71+N70</f>
        <v>0</v>
      </c>
    </row>
    <row r="72" spans="1:14" ht="15">
      <c r="A72" s="111"/>
      <c r="B72" s="138"/>
      <c r="C72" s="115"/>
      <c r="D72" s="143"/>
      <c r="E72" s="143"/>
      <c r="F72" s="147"/>
      <c r="G72" s="147"/>
      <c r="H72" s="149"/>
      <c r="I72" s="149"/>
      <c r="J72" s="151"/>
      <c r="K72" s="151"/>
      <c r="L72" s="153"/>
      <c r="M72" s="153"/>
      <c r="N72" s="127">
        <f>E72+G72-D72-F72+I72-H72+K72-J72+M72-L72+N71</f>
        <v>0</v>
      </c>
    </row>
    <row r="73" spans="1:14" ht="15">
      <c r="A73" s="271"/>
      <c r="B73" s="144"/>
      <c r="C73" s="115"/>
      <c r="D73" s="143"/>
      <c r="E73" s="143"/>
      <c r="F73" s="147"/>
      <c r="G73" s="147"/>
      <c r="H73" s="149"/>
      <c r="I73" s="149"/>
      <c r="J73" s="151"/>
      <c r="K73" s="151"/>
      <c r="L73" s="153"/>
      <c r="M73" s="153"/>
      <c r="N73" s="127">
        <f>E73+G73-D73-F73+I73-H73+K73-J73+M73-L73+N72</f>
        <v>0</v>
      </c>
    </row>
    <row r="74" spans="1:14" ht="15">
      <c r="A74" s="271"/>
      <c r="B74" s="136" t="s">
        <v>0</v>
      </c>
      <c r="C74" s="115"/>
      <c r="D74" s="128">
        <f>SUM(D69:D73)</f>
        <v>0</v>
      </c>
      <c r="E74" s="117">
        <f>SUM(E69:E73)</f>
        <v>0</v>
      </c>
      <c r="F74" s="129">
        <f>SUM(F69:F73)</f>
        <v>0</v>
      </c>
      <c r="G74" s="118">
        <f>SUM(G69:G73)</f>
        <v>0</v>
      </c>
      <c r="H74" s="130">
        <f t="shared" ref="H74:M74" si="7">SUM(H69:H73)</f>
        <v>0</v>
      </c>
      <c r="I74" s="119">
        <f t="shared" si="7"/>
        <v>0</v>
      </c>
      <c r="J74" s="131">
        <f t="shared" si="7"/>
        <v>0</v>
      </c>
      <c r="K74" s="120">
        <f t="shared" si="7"/>
        <v>0</v>
      </c>
      <c r="L74" s="132">
        <f t="shared" si="7"/>
        <v>0</v>
      </c>
      <c r="M74" s="121">
        <f t="shared" si="7"/>
        <v>0</v>
      </c>
      <c r="N74" s="139"/>
    </row>
    <row r="75" spans="1:14" ht="15">
      <c r="A75" s="265"/>
      <c r="B75" s="104"/>
      <c r="C75" s="2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71"/>
    </row>
    <row r="76" spans="1:14" ht="15.75">
      <c r="A76" s="265"/>
      <c r="B76" s="109"/>
      <c r="C76" s="22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1"/>
    </row>
    <row r="77" spans="1:14" ht="15.75">
      <c r="A77" s="272">
        <f>'Budget to Actual'!B20</f>
        <v>4004</v>
      </c>
      <c r="B77" s="90" t="str">
        <f>'Budget to Actual'!C20</f>
        <v>Lease</v>
      </c>
      <c r="C77" s="1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0"/>
    </row>
    <row r="78" spans="1:14" ht="15">
      <c r="A78" s="273"/>
      <c r="B78" s="135"/>
      <c r="C78" s="134"/>
      <c r="D78" s="122"/>
      <c r="E78" s="122"/>
      <c r="F78" s="123"/>
      <c r="G78" s="123"/>
      <c r="H78" s="124"/>
      <c r="I78" s="124"/>
      <c r="J78" s="125"/>
      <c r="K78" s="125"/>
      <c r="L78" s="126"/>
      <c r="M78" s="126"/>
      <c r="N78" s="127">
        <f>E78+G78-D78-F78+I78-H78+K78-J78+M78-L78+N73</f>
        <v>0</v>
      </c>
    </row>
    <row r="79" spans="1:14" ht="15">
      <c r="A79" s="273"/>
      <c r="B79" s="135"/>
      <c r="C79" s="134"/>
      <c r="D79" s="122"/>
      <c r="E79" s="122"/>
      <c r="F79" s="123"/>
      <c r="G79" s="123"/>
      <c r="H79" s="124"/>
      <c r="I79" s="124"/>
      <c r="J79" s="125"/>
      <c r="K79" s="125"/>
      <c r="L79" s="126"/>
      <c r="M79" s="126"/>
      <c r="N79" s="127">
        <f>E79+G79-D79-F79+I79-H79+K79-J79+M79-L79+N78</f>
        <v>0</v>
      </c>
    </row>
    <row r="80" spans="1:14" ht="15">
      <c r="A80" s="273"/>
      <c r="B80" s="135"/>
      <c r="C80" s="134"/>
      <c r="D80" s="122"/>
      <c r="E80" s="122"/>
      <c r="F80" s="123"/>
      <c r="G80" s="123"/>
      <c r="H80" s="124"/>
      <c r="I80" s="124"/>
      <c r="J80" s="125"/>
      <c r="K80" s="125"/>
      <c r="L80" s="126"/>
      <c r="M80" s="126"/>
      <c r="N80" s="127">
        <f>E80+G80-D80-F80+I80-H80+K80-J80+M80-L80+N79</f>
        <v>0</v>
      </c>
    </row>
    <row r="81" spans="1:14" ht="15">
      <c r="A81" s="273"/>
      <c r="B81" s="135"/>
      <c r="C81" s="134"/>
      <c r="D81" s="122"/>
      <c r="E81" s="122"/>
      <c r="F81" s="123"/>
      <c r="G81" s="123"/>
      <c r="H81" s="124"/>
      <c r="I81" s="124"/>
      <c r="J81" s="125"/>
      <c r="K81" s="125"/>
      <c r="L81" s="126"/>
      <c r="M81" s="126"/>
      <c r="N81" s="127">
        <f>E81+G81-D81-F81+I81-H81+K81-J81+M81-L81+N80</f>
        <v>0</v>
      </c>
    </row>
    <row r="82" spans="1:14" ht="15">
      <c r="A82" s="273"/>
      <c r="B82" s="144"/>
      <c r="C82" s="134"/>
      <c r="D82" s="122"/>
      <c r="E82" s="122"/>
      <c r="F82" s="123"/>
      <c r="G82" s="123"/>
      <c r="H82" s="124"/>
      <c r="I82" s="124"/>
      <c r="J82" s="125"/>
      <c r="K82" s="125"/>
      <c r="L82" s="126"/>
      <c r="M82" s="126"/>
      <c r="N82" s="127">
        <f>E82+G82-D82-F82+I82-H82+K82-J82+M82-L82+N81</f>
        <v>0</v>
      </c>
    </row>
    <row r="83" spans="1:14" ht="15">
      <c r="A83" s="273"/>
      <c r="B83" s="136" t="s">
        <v>0</v>
      </c>
      <c r="C83" s="134"/>
      <c r="D83" s="128">
        <f>SUM(D78:D82)</f>
        <v>0</v>
      </c>
      <c r="E83" s="117">
        <f>SUM(E78:E82)</f>
        <v>0</v>
      </c>
      <c r="F83" s="129">
        <f>SUM(F78:F82)</f>
        <v>0</v>
      </c>
      <c r="G83" s="118">
        <f>SUM(G78:G82)</f>
        <v>0</v>
      </c>
      <c r="H83" s="130">
        <f t="shared" ref="H83:M83" si="8">SUM(H78:H82)</f>
        <v>0</v>
      </c>
      <c r="I83" s="119">
        <f t="shared" si="8"/>
        <v>0</v>
      </c>
      <c r="J83" s="131">
        <f t="shared" si="8"/>
        <v>0</v>
      </c>
      <c r="K83" s="120">
        <f t="shared" si="8"/>
        <v>0</v>
      </c>
      <c r="L83" s="132">
        <f t="shared" si="8"/>
        <v>0</v>
      </c>
      <c r="M83" s="121">
        <f t="shared" si="8"/>
        <v>0</v>
      </c>
      <c r="N83" s="116"/>
    </row>
    <row r="84" spans="1:14" ht="15">
      <c r="A84" s="265"/>
      <c r="B84" s="104"/>
      <c r="C84" s="1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71"/>
    </row>
    <row r="85" spans="1:14" ht="15.75">
      <c r="A85" s="265"/>
      <c r="B85" s="109"/>
      <c r="C85" s="1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21"/>
    </row>
    <row r="86" spans="1:14" ht="15.75">
      <c r="A86" s="274">
        <f>'Budget to Actual'!B21</f>
        <v>4005</v>
      </c>
      <c r="B86" s="91" t="str">
        <f>'Budget to Actual'!C21</f>
        <v>Maint/Repairs</v>
      </c>
      <c r="C86" s="1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21"/>
    </row>
    <row r="87" spans="1:14" ht="15">
      <c r="A87" s="275"/>
      <c r="B87" s="135"/>
      <c r="C87" s="134"/>
      <c r="D87" s="146"/>
      <c r="E87" s="146"/>
      <c r="F87" s="175"/>
      <c r="G87" s="175"/>
      <c r="H87" s="176"/>
      <c r="I87" s="176"/>
      <c r="J87" s="177"/>
      <c r="K87" s="177"/>
      <c r="L87" s="155"/>
      <c r="M87" s="155"/>
      <c r="N87" s="127">
        <f>E87+G87-D87-F87+I87-H87+K87-J87+M87-L87+N82</f>
        <v>0</v>
      </c>
    </row>
    <row r="88" spans="1:14" ht="15">
      <c r="A88" s="275"/>
      <c r="B88" s="135"/>
      <c r="C88" s="134"/>
      <c r="D88" s="145"/>
      <c r="E88" s="145"/>
      <c r="F88" s="148"/>
      <c r="G88" s="148"/>
      <c r="H88" s="150"/>
      <c r="I88" s="150"/>
      <c r="J88" s="152"/>
      <c r="K88" s="152"/>
      <c r="L88" s="154"/>
      <c r="M88" s="154"/>
      <c r="N88" s="127">
        <f>E88+G88-D88-F88+I88-H88+K88-J88+M88-L88+N87</f>
        <v>0</v>
      </c>
    </row>
    <row r="89" spans="1:14" ht="15">
      <c r="A89" s="275"/>
      <c r="B89" s="135"/>
      <c r="C89" s="134"/>
      <c r="D89" s="143"/>
      <c r="E89" s="143"/>
      <c r="F89" s="147"/>
      <c r="G89" s="147"/>
      <c r="H89" s="149"/>
      <c r="I89" s="149"/>
      <c r="J89" s="151"/>
      <c r="K89" s="151"/>
      <c r="L89" s="153"/>
      <c r="M89" s="153"/>
      <c r="N89" s="127">
        <f>E89+G89-D89-F89+I89-H89+K89-J89+M89-L89+N88</f>
        <v>0</v>
      </c>
    </row>
    <row r="90" spans="1:14" ht="15">
      <c r="A90" s="275"/>
      <c r="B90" s="135"/>
      <c r="C90" s="140"/>
      <c r="D90" s="143"/>
      <c r="E90" s="143"/>
      <c r="F90" s="147"/>
      <c r="G90" s="147"/>
      <c r="H90" s="149"/>
      <c r="I90" s="149"/>
      <c r="J90" s="151"/>
      <c r="K90" s="151"/>
      <c r="L90" s="153"/>
      <c r="M90" s="153"/>
      <c r="N90" s="127">
        <f>E90+G90-D90-F90+I90-H90+K90-J90+M90-L90+N89</f>
        <v>0</v>
      </c>
    </row>
    <row r="91" spans="1:14" ht="15">
      <c r="A91" s="275"/>
      <c r="B91" s="144"/>
      <c r="C91" s="134"/>
      <c r="D91" s="146"/>
      <c r="E91" s="146"/>
      <c r="F91" s="175"/>
      <c r="G91" s="175"/>
      <c r="H91" s="176"/>
      <c r="I91" s="176"/>
      <c r="J91" s="177"/>
      <c r="K91" s="177"/>
      <c r="L91" s="155"/>
      <c r="M91" s="155"/>
      <c r="N91" s="127">
        <f>E91+G91-D91-F91+I91-H91+K91-J91+M91-L91+N90</f>
        <v>0</v>
      </c>
    </row>
    <row r="92" spans="1:14" ht="15">
      <c r="A92" s="275"/>
      <c r="B92" s="136" t="s">
        <v>0</v>
      </c>
      <c r="C92" s="134"/>
      <c r="D92" s="128">
        <f>SUM(D87:D91)</f>
        <v>0</v>
      </c>
      <c r="E92" s="117">
        <f>SUM(E87:E91)</f>
        <v>0</v>
      </c>
      <c r="F92" s="129">
        <f>SUM(F87:F91)</f>
        <v>0</v>
      </c>
      <c r="G92" s="118">
        <f>SUM(G87:G91)</f>
        <v>0</v>
      </c>
      <c r="H92" s="130">
        <f t="shared" ref="H92:M92" si="9">SUM(H87:H91)</f>
        <v>0</v>
      </c>
      <c r="I92" s="119">
        <f t="shared" si="9"/>
        <v>0</v>
      </c>
      <c r="J92" s="131">
        <f t="shared" si="9"/>
        <v>0</v>
      </c>
      <c r="K92" s="120">
        <f t="shared" si="9"/>
        <v>0</v>
      </c>
      <c r="L92" s="132">
        <f t="shared" si="9"/>
        <v>0</v>
      </c>
      <c r="M92" s="121">
        <f t="shared" si="9"/>
        <v>0</v>
      </c>
      <c r="N92" s="139"/>
    </row>
    <row r="93" spans="1:14" ht="15">
      <c r="A93" s="265"/>
      <c r="B93" s="104"/>
      <c r="C93" s="1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71"/>
    </row>
    <row r="94" spans="1:14" ht="15.75">
      <c r="A94" s="265"/>
      <c r="B94" s="109"/>
      <c r="C94" s="1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1"/>
    </row>
    <row r="95" spans="1:14" ht="15.75">
      <c r="A95" s="257">
        <f>'Budget to Actual'!B22</f>
        <v>4006</v>
      </c>
      <c r="B95" s="92" t="str">
        <f>'Budget to Actual'!C22</f>
        <v>Missions</v>
      </c>
      <c r="C95" s="9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21"/>
    </row>
    <row r="96" spans="1:14" ht="15">
      <c r="A96" s="276"/>
      <c r="B96" s="135"/>
      <c r="C96" s="134"/>
      <c r="D96" s="146"/>
      <c r="E96" s="146"/>
      <c r="F96" s="175"/>
      <c r="G96" s="175"/>
      <c r="H96" s="176"/>
      <c r="I96" s="176"/>
      <c r="J96" s="177"/>
      <c r="K96" s="177"/>
      <c r="L96" s="155"/>
      <c r="M96" s="155"/>
      <c r="N96" s="127">
        <f>E96+G96-D96-F96+I96-H96+K96-J96+M96-L96+N91</f>
        <v>0</v>
      </c>
    </row>
    <row r="97" spans="1:14" ht="15">
      <c r="A97" s="276"/>
      <c r="B97" s="135"/>
      <c r="C97" s="134"/>
      <c r="D97" s="117"/>
      <c r="E97" s="117"/>
      <c r="F97" s="118"/>
      <c r="G97" s="118"/>
      <c r="H97" s="119"/>
      <c r="I97" s="119"/>
      <c r="J97" s="120"/>
      <c r="K97" s="120"/>
      <c r="L97" s="121"/>
      <c r="M97" s="121"/>
      <c r="N97" s="127">
        <f>E97+G97-D97-F97+I97-H97+K97-J97+M97-L97+N96</f>
        <v>0</v>
      </c>
    </row>
    <row r="98" spans="1:14" ht="15">
      <c r="A98" s="276"/>
      <c r="B98" s="135"/>
      <c r="C98" s="134"/>
      <c r="D98" s="122"/>
      <c r="E98" s="122"/>
      <c r="F98" s="123"/>
      <c r="G98" s="123"/>
      <c r="H98" s="124"/>
      <c r="I98" s="124"/>
      <c r="J98" s="125"/>
      <c r="K98" s="125"/>
      <c r="L98" s="126"/>
      <c r="M98" s="126"/>
      <c r="N98" s="127">
        <f>E98+G98-D98-F98+I98-H98+K98-J98+M98-L98+N97</f>
        <v>0</v>
      </c>
    </row>
    <row r="99" spans="1:14" ht="15">
      <c r="A99" s="276"/>
      <c r="B99" s="135"/>
      <c r="C99" s="140"/>
      <c r="D99" s="122"/>
      <c r="E99" s="122"/>
      <c r="F99" s="123"/>
      <c r="G99" s="123"/>
      <c r="H99" s="124"/>
      <c r="I99" s="124"/>
      <c r="J99" s="125"/>
      <c r="K99" s="125"/>
      <c r="L99" s="126"/>
      <c r="M99" s="126"/>
      <c r="N99" s="127">
        <f>E99+G99-D99-F99+I99-H99+K99-J99+M99-L99+N98</f>
        <v>0</v>
      </c>
    </row>
    <row r="100" spans="1:14" ht="15">
      <c r="A100" s="276"/>
      <c r="B100" s="144"/>
      <c r="C100" s="134"/>
      <c r="D100" s="146"/>
      <c r="E100" s="146"/>
      <c r="F100" s="175"/>
      <c r="G100" s="175"/>
      <c r="H100" s="176"/>
      <c r="I100" s="176"/>
      <c r="J100" s="177"/>
      <c r="K100" s="177"/>
      <c r="L100" s="155"/>
      <c r="M100" s="155"/>
      <c r="N100" s="127">
        <f>E100+G100-D100-F100+I100-H100+K100-J100+M100-L100+N99</f>
        <v>0</v>
      </c>
    </row>
    <row r="101" spans="1:14" ht="15">
      <c r="A101" s="276"/>
      <c r="B101" s="136" t="s">
        <v>0</v>
      </c>
      <c r="C101" s="134"/>
      <c r="D101" s="128">
        <f>SUM(D96:D100)</f>
        <v>0</v>
      </c>
      <c r="E101" s="117">
        <f>SUM(E96:E100)</f>
        <v>0</v>
      </c>
      <c r="F101" s="129">
        <f>SUM(F96:F100)</f>
        <v>0</v>
      </c>
      <c r="G101" s="118">
        <f>SUM(G96:G100)</f>
        <v>0</v>
      </c>
      <c r="H101" s="130">
        <f t="shared" ref="H101:M101" si="10">SUM(H96:H100)</f>
        <v>0</v>
      </c>
      <c r="I101" s="119">
        <f t="shared" si="10"/>
        <v>0</v>
      </c>
      <c r="J101" s="131">
        <f t="shared" si="10"/>
        <v>0</v>
      </c>
      <c r="K101" s="120">
        <f t="shared" si="10"/>
        <v>0</v>
      </c>
      <c r="L101" s="132">
        <f t="shared" si="10"/>
        <v>0</v>
      </c>
      <c r="M101" s="121">
        <f t="shared" si="10"/>
        <v>0</v>
      </c>
      <c r="N101" s="116"/>
    </row>
    <row r="102" spans="1:14" ht="15.75">
      <c r="A102" s="265"/>
      <c r="B102" s="109"/>
      <c r="C102" s="1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71"/>
    </row>
    <row r="103" spans="1:14" ht="15.75">
      <c r="A103" s="265"/>
      <c r="B103" s="109"/>
      <c r="C103" s="14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1"/>
    </row>
    <row r="104" spans="1:14" ht="15.75">
      <c r="A104" s="277">
        <f>'Budget to Actual'!B23</f>
        <v>4007</v>
      </c>
      <c r="B104" s="94" t="str">
        <f>'Budget to Actual'!C23</f>
        <v>Benevolence</v>
      </c>
      <c r="C104" s="93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21"/>
    </row>
    <row r="105" spans="1:14" ht="15">
      <c r="A105" s="278"/>
      <c r="B105" s="135"/>
      <c r="C105" s="134"/>
      <c r="D105" s="146"/>
      <c r="E105" s="146"/>
      <c r="F105" s="175"/>
      <c r="G105" s="175"/>
      <c r="H105" s="176"/>
      <c r="I105" s="176"/>
      <c r="J105" s="177"/>
      <c r="K105" s="177"/>
      <c r="L105" s="155"/>
      <c r="M105" s="155"/>
      <c r="N105" s="127">
        <f>E105+G105-D105-F105+I105-H105+K105-J105+M105-L105+N100</f>
        <v>0</v>
      </c>
    </row>
    <row r="106" spans="1:14" ht="15">
      <c r="A106" s="278"/>
      <c r="B106" s="135"/>
      <c r="C106" s="115"/>
      <c r="D106" s="122"/>
      <c r="E106" s="122"/>
      <c r="F106" s="123"/>
      <c r="G106" s="123"/>
      <c r="H106" s="124"/>
      <c r="I106" s="124"/>
      <c r="J106" s="125"/>
      <c r="K106" s="125"/>
      <c r="L106" s="126"/>
      <c r="M106" s="126"/>
      <c r="N106" s="127">
        <f>E106+G106-D106-F106+I106-H106+K106-J106+M106-L106+N105</f>
        <v>0</v>
      </c>
    </row>
    <row r="107" spans="1:14" ht="15">
      <c r="A107" s="278"/>
      <c r="B107" s="135"/>
      <c r="C107" s="115"/>
      <c r="D107" s="122"/>
      <c r="E107" s="122"/>
      <c r="F107" s="123"/>
      <c r="G107" s="123"/>
      <c r="H107" s="124"/>
      <c r="I107" s="124"/>
      <c r="J107" s="125"/>
      <c r="K107" s="125"/>
      <c r="L107" s="126"/>
      <c r="M107" s="126"/>
      <c r="N107" s="127">
        <f>E107+G107-D107-F107+I107-H107+K107-J107+M107-L107+N106</f>
        <v>0</v>
      </c>
    </row>
    <row r="108" spans="1:14" ht="15">
      <c r="A108" s="278"/>
      <c r="B108" s="135"/>
      <c r="C108" s="140"/>
      <c r="D108" s="122"/>
      <c r="E108" s="122"/>
      <c r="F108" s="123"/>
      <c r="G108" s="123"/>
      <c r="H108" s="124"/>
      <c r="I108" s="124"/>
      <c r="J108" s="125"/>
      <c r="K108" s="125"/>
      <c r="L108" s="126"/>
      <c r="M108" s="126"/>
      <c r="N108" s="127">
        <f>E108+G108-D108-F108+I108-H108+K108-J108+M108-L108+N107</f>
        <v>0</v>
      </c>
    </row>
    <row r="109" spans="1:14" ht="15">
      <c r="A109" s="278"/>
      <c r="B109" s="144"/>
      <c r="C109" s="134"/>
      <c r="D109" s="145"/>
      <c r="E109" s="145"/>
      <c r="F109" s="148"/>
      <c r="G109" s="148"/>
      <c r="H109" s="150"/>
      <c r="I109" s="150"/>
      <c r="J109" s="152"/>
      <c r="K109" s="152"/>
      <c r="L109" s="154"/>
      <c r="M109" s="154"/>
      <c r="N109" s="127">
        <f>E109+G109-D109-F109+I109-H109+K109-J109+M109-L109+N108</f>
        <v>0</v>
      </c>
    </row>
    <row r="110" spans="1:14" ht="15">
      <c r="A110" s="278"/>
      <c r="B110" s="136" t="s">
        <v>0</v>
      </c>
      <c r="C110" s="134"/>
      <c r="D110" s="128">
        <f>SUM(D105:D109)</f>
        <v>0</v>
      </c>
      <c r="E110" s="117">
        <f>SUM(E105:E109)</f>
        <v>0</v>
      </c>
      <c r="F110" s="129">
        <f>SUM(F105:F109)</f>
        <v>0</v>
      </c>
      <c r="G110" s="118">
        <f>SUM(G105:G109)</f>
        <v>0</v>
      </c>
      <c r="H110" s="130">
        <f t="shared" ref="H110:M110" si="11">SUM(H105:H109)</f>
        <v>0</v>
      </c>
      <c r="I110" s="119">
        <f t="shared" si="11"/>
        <v>0</v>
      </c>
      <c r="J110" s="131">
        <f t="shared" si="11"/>
        <v>0</v>
      </c>
      <c r="K110" s="120">
        <f t="shared" si="11"/>
        <v>0</v>
      </c>
      <c r="L110" s="132">
        <f t="shared" si="11"/>
        <v>0</v>
      </c>
      <c r="M110" s="121">
        <f t="shared" si="11"/>
        <v>0</v>
      </c>
      <c r="N110" s="137"/>
    </row>
    <row r="111" spans="1:14" ht="15.75">
      <c r="A111" s="265"/>
      <c r="B111" s="109"/>
      <c r="C111" s="1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70"/>
    </row>
    <row r="112" spans="1:14" ht="15.75">
      <c r="A112" s="265"/>
      <c r="B112" s="109"/>
      <c r="C112" s="20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2"/>
    </row>
    <row r="113" spans="1:14" ht="15.75">
      <c r="A113" s="279">
        <f>'Budget to Actual'!B24</f>
        <v>4008</v>
      </c>
      <c r="B113" s="95" t="str">
        <f>'Budget to Actual'!C24</f>
        <v xml:space="preserve">Sunday School </v>
      </c>
      <c r="C113" s="20"/>
      <c r="D113" s="173"/>
      <c r="E113" s="17"/>
      <c r="F113" s="17"/>
      <c r="G113" s="17"/>
      <c r="H113" s="17"/>
      <c r="I113" s="17"/>
      <c r="J113" s="17"/>
      <c r="K113" s="17"/>
      <c r="L113" s="17"/>
      <c r="M113" s="17"/>
      <c r="N113" s="172"/>
    </row>
    <row r="114" spans="1:14" ht="15">
      <c r="A114" s="280"/>
      <c r="B114" s="135"/>
      <c r="C114" s="141"/>
      <c r="D114" s="205"/>
      <c r="E114" s="205"/>
      <c r="F114" s="206"/>
      <c r="G114" s="206"/>
      <c r="H114" s="207"/>
      <c r="I114" s="207"/>
      <c r="J114" s="208"/>
      <c r="K114" s="208"/>
      <c r="L114" s="204"/>
      <c r="M114" s="204"/>
      <c r="N114" s="127">
        <f>E114+G114-D114-F114+I114-H114+K114-J114+M114-L114+N109</f>
        <v>0</v>
      </c>
    </row>
    <row r="115" spans="1:14" ht="15">
      <c r="A115" s="280"/>
      <c r="B115" s="135"/>
      <c r="C115" s="133"/>
      <c r="D115" s="122"/>
      <c r="E115" s="122"/>
      <c r="F115" s="123"/>
      <c r="G115" s="123"/>
      <c r="H115" s="124"/>
      <c r="I115" s="124"/>
      <c r="J115" s="125"/>
      <c r="K115" s="125"/>
      <c r="L115" s="126"/>
      <c r="M115" s="126"/>
      <c r="N115" s="127">
        <f>E115+G115-D115-F115+I115-H115+K115-J115+M115-L115+N114</f>
        <v>0</v>
      </c>
    </row>
    <row r="116" spans="1:14" ht="15">
      <c r="A116" s="280"/>
      <c r="B116" s="135"/>
      <c r="C116" s="133"/>
      <c r="D116" s="122"/>
      <c r="E116" s="122"/>
      <c r="F116" s="123"/>
      <c r="G116" s="123"/>
      <c r="H116" s="124"/>
      <c r="I116" s="124"/>
      <c r="J116" s="125"/>
      <c r="K116" s="125"/>
      <c r="L116" s="126"/>
      <c r="M116" s="126"/>
      <c r="N116" s="127">
        <f>E116+G116-D116-F116+I116-H116+K116-J116+M116-L116+N115</f>
        <v>0</v>
      </c>
    </row>
    <row r="117" spans="1:14" ht="15">
      <c r="A117" s="280"/>
      <c r="B117" s="135"/>
      <c r="C117" s="133"/>
      <c r="D117" s="122"/>
      <c r="E117" s="122"/>
      <c r="F117" s="123"/>
      <c r="G117" s="123"/>
      <c r="H117" s="124"/>
      <c r="I117" s="124"/>
      <c r="J117" s="125"/>
      <c r="K117" s="125"/>
      <c r="L117" s="126"/>
      <c r="M117" s="126"/>
      <c r="N117" s="127">
        <f>E117+G117-D117-F117+I117-H117+K117-J117+M117-L117+N116</f>
        <v>0</v>
      </c>
    </row>
    <row r="118" spans="1:14" ht="15">
      <c r="A118" s="280"/>
      <c r="B118" s="144"/>
      <c r="C118" s="133"/>
      <c r="D118" s="205"/>
      <c r="E118" s="205"/>
      <c r="F118" s="206"/>
      <c r="G118" s="206"/>
      <c r="H118" s="207"/>
      <c r="I118" s="207"/>
      <c r="J118" s="208"/>
      <c r="K118" s="208"/>
      <c r="L118" s="204"/>
      <c r="M118" s="204"/>
      <c r="N118" s="127">
        <f>E118+G118-D118-F118+I118-H118+K118-J118+M118-L118+N117</f>
        <v>0</v>
      </c>
    </row>
    <row r="119" spans="1:14" ht="15">
      <c r="A119" s="280"/>
      <c r="B119" s="136" t="s">
        <v>0</v>
      </c>
      <c r="C119" s="142"/>
      <c r="D119" s="128">
        <f>SUM(D114:D118)</f>
        <v>0</v>
      </c>
      <c r="E119" s="117">
        <f>SUM(E114:E118)</f>
        <v>0</v>
      </c>
      <c r="F119" s="129">
        <f>SUM(F114:F118)</f>
        <v>0</v>
      </c>
      <c r="G119" s="118">
        <f>SUM(G114:G118)</f>
        <v>0</v>
      </c>
      <c r="H119" s="130">
        <f t="shared" ref="H119:M119" si="12">SUM(H114:H118)</f>
        <v>0</v>
      </c>
      <c r="I119" s="119">
        <f t="shared" si="12"/>
        <v>0</v>
      </c>
      <c r="J119" s="131">
        <f t="shared" si="12"/>
        <v>0</v>
      </c>
      <c r="K119" s="120">
        <f t="shared" si="12"/>
        <v>0</v>
      </c>
      <c r="L119" s="132">
        <f t="shared" si="12"/>
        <v>0</v>
      </c>
      <c r="M119" s="121">
        <f t="shared" si="12"/>
        <v>0</v>
      </c>
      <c r="N119" s="142"/>
    </row>
    <row r="120" spans="1:14" ht="15.75">
      <c r="A120" s="265"/>
      <c r="B120" s="109"/>
      <c r="C120" s="6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72"/>
    </row>
    <row r="121" spans="1:14" ht="15.75">
      <c r="A121" s="265"/>
      <c r="B121" s="109"/>
      <c r="C121" s="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72"/>
    </row>
    <row r="122" spans="1:14" ht="15.75">
      <c r="A122" s="281">
        <f>'Budget to Actual'!B25</f>
        <v>4009</v>
      </c>
      <c r="B122" s="96" t="str">
        <f>'Budget to Actual'!C25</f>
        <v xml:space="preserve">Youth </v>
      </c>
      <c r="C122" s="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2"/>
    </row>
    <row r="123" spans="1:14" ht="15">
      <c r="A123" s="282"/>
      <c r="B123" s="135"/>
      <c r="C123" s="142"/>
      <c r="D123" s="146"/>
      <c r="E123" s="146"/>
      <c r="F123" s="175"/>
      <c r="G123" s="175"/>
      <c r="H123" s="176"/>
      <c r="I123" s="176"/>
      <c r="J123" s="177"/>
      <c r="K123" s="177"/>
      <c r="L123" s="155"/>
      <c r="M123" s="155"/>
      <c r="N123" s="127">
        <f>E123+G123-D123-F123+I123-H123+K123-J123+M123-L123+N118</f>
        <v>0</v>
      </c>
    </row>
    <row r="124" spans="1:14" ht="15">
      <c r="A124" s="282"/>
      <c r="B124" s="135"/>
      <c r="C124" s="142"/>
      <c r="D124" s="146"/>
      <c r="E124" s="146"/>
      <c r="F124" s="175"/>
      <c r="G124" s="175"/>
      <c r="H124" s="176"/>
      <c r="I124" s="176"/>
      <c r="J124" s="177"/>
      <c r="K124" s="177"/>
      <c r="L124" s="155"/>
      <c r="M124" s="155"/>
      <c r="N124" s="127">
        <f>E124+G124-D124-F124+I124-H124+K124-J124+M124-L124+N123</f>
        <v>0</v>
      </c>
    </row>
    <row r="125" spans="1:14" ht="15">
      <c r="A125" s="282"/>
      <c r="B125" s="135"/>
      <c r="C125" s="142"/>
      <c r="D125" s="146"/>
      <c r="E125" s="146"/>
      <c r="F125" s="175"/>
      <c r="G125" s="175"/>
      <c r="H125" s="176"/>
      <c r="I125" s="176"/>
      <c r="J125" s="177"/>
      <c r="K125" s="177"/>
      <c r="L125" s="155"/>
      <c r="M125" s="155"/>
      <c r="N125" s="127">
        <f>E125+G125-D125-F125+I125-H125+K125-J125+M125-L125+N124</f>
        <v>0</v>
      </c>
    </row>
    <row r="126" spans="1:14" ht="15">
      <c r="A126" s="282"/>
      <c r="B126" s="135"/>
      <c r="C126" s="142"/>
      <c r="D126" s="146"/>
      <c r="E126" s="146"/>
      <c r="F126" s="175"/>
      <c r="G126" s="179"/>
      <c r="H126" s="176"/>
      <c r="I126" s="180"/>
      <c r="J126" s="181"/>
      <c r="K126" s="182"/>
      <c r="L126" s="155"/>
      <c r="M126" s="183"/>
      <c r="N126" s="127">
        <f>E126+G126-D126-F126+I126-H126+K126-J126+M126-L126+N125</f>
        <v>0</v>
      </c>
    </row>
    <row r="127" spans="1:14" ht="15">
      <c r="A127" s="282"/>
      <c r="B127" s="144"/>
      <c r="C127" s="142"/>
      <c r="D127" s="146"/>
      <c r="E127" s="146"/>
      <c r="F127" s="175"/>
      <c r="G127" s="184"/>
      <c r="H127" s="176"/>
      <c r="I127" s="185"/>
      <c r="J127" s="177"/>
      <c r="K127" s="186"/>
      <c r="L127" s="187"/>
      <c r="M127" s="183"/>
      <c r="N127" s="127">
        <f>E127+G127-D127-F127+I127-H127+K127-J127+M127-L127+N126</f>
        <v>0</v>
      </c>
    </row>
    <row r="128" spans="1:14" ht="15">
      <c r="A128" s="282"/>
      <c r="B128" s="136" t="s">
        <v>0</v>
      </c>
      <c r="C128" s="142"/>
      <c r="D128" s="128">
        <f>SUM(D123:D127)</f>
        <v>0</v>
      </c>
      <c r="E128" s="117">
        <f>SUM(E123:E127)</f>
        <v>0</v>
      </c>
      <c r="F128" s="129">
        <f>SUM(F123:F127)</f>
        <v>0</v>
      </c>
      <c r="G128" s="118">
        <f>SUM(G123:G127)</f>
        <v>0</v>
      </c>
      <c r="H128" s="130">
        <f t="shared" ref="H128:M128" si="13">SUM(H123:H127)</f>
        <v>0</v>
      </c>
      <c r="I128" s="119">
        <f t="shared" si="13"/>
        <v>0</v>
      </c>
      <c r="J128" s="131">
        <f t="shared" si="13"/>
        <v>0</v>
      </c>
      <c r="K128" s="120">
        <f t="shared" si="13"/>
        <v>0</v>
      </c>
      <c r="L128" s="132">
        <f t="shared" si="13"/>
        <v>0</v>
      </c>
      <c r="M128" s="121">
        <f t="shared" si="13"/>
        <v>0</v>
      </c>
      <c r="N128" s="142"/>
    </row>
    <row r="129" spans="1:14" ht="15">
      <c r="A129" s="265"/>
      <c r="B129" s="104"/>
      <c r="C129" s="6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72"/>
    </row>
    <row r="130" spans="1:14" ht="15.75">
      <c r="A130" s="265"/>
      <c r="B130" s="109"/>
      <c r="C130" s="6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2"/>
    </row>
    <row r="131" spans="1:14" ht="15.75">
      <c r="A131" s="283">
        <f>'Budget to Actual'!B26</f>
        <v>4010</v>
      </c>
      <c r="B131" s="97" t="str">
        <f>'Budget to Actual'!C26</f>
        <v xml:space="preserve">Men </v>
      </c>
      <c r="C131" s="6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2"/>
    </row>
    <row r="132" spans="1:14" ht="15">
      <c r="A132" s="112"/>
      <c r="B132" s="101"/>
      <c r="C132" s="142"/>
      <c r="D132" s="146"/>
      <c r="E132" s="146"/>
      <c r="F132" s="175"/>
      <c r="G132" s="175"/>
      <c r="H132" s="176"/>
      <c r="I132" s="176"/>
      <c r="J132" s="177"/>
      <c r="K132" s="177"/>
      <c r="L132" s="155"/>
      <c r="M132" s="155"/>
      <c r="N132" s="127">
        <f>E132+G132-D132-F132+I132-H132+K132-J132+M132-L132+N127</f>
        <v>0</v>
      </c>
    </row>
    <row r="133" spans="1:14" ht="15">
      <c r="A133" s="112"/>
      <c r="B133" s="101"/>
      <c r="C133" s="142"/>
      <c r="D133" s="146"/>
      <c r="E133" s="146"/>
      <c r="F133" s="175"/>
      <c r="G133" s="175"/>
      <c r="H133" s="176"/>
      <c r="I133" s="176"/>
      <c r="J133" s="177"/>
      <c r="K133" s="177"/>
      <c r="L133" s="155"/>
      <c r="M133" s="155"/>
      <c r="N133" s="127">
        <f>E133+G133-D133-F133+I133-H133+K133-J133+M133-L133+N132</f>
        <v>0</v>
      </c>
    </row>
    <row r="134" spans="1:14" ht="15">
      <c r="A134" s="112"/>
      <c r="B134" s="101"/>
      <c r="C134" s="142"/>
      <c r="D134" s="146"/>
      <c r="E134" s="146"/>
      <c r="F134" s="175"/>
      <c r="G134" s="175"/>
      <c r="H134" s="176"/>
      <c r="I134" s="176"/>
      <c r="J134" s="177"/>
      <c r="K134" s="177"/>
      <c r="L134" s="155"/>
      <c r="M134" s="155"/>
      <c r="N134" s="127">
        <f>E134+G134-D134-F134+I134-H134+K134-J134+M134-L134+N133</f>
        <v>0</v>
      </c>
    </row>
    <row r="135" spans="1:14" ht="15">
      <c r="A135" s="112"/>
      <c r="B135" s="101"/>
      <c r="C135" s="142"/>
      <c r="D135" s="146"/>
      <c r="E135" s="146"/>
      <c r="F135" s="175"/>
      <c r="G135" s="175"/>
      <c r="H135" s="176"/>
      <c r="I135" s="176"/>
      <c r="J135" s="177"/>
      <c r="K135" s="177"/>
      <c r="L135" s="155"/>
      <c r="M135" s="155"/>
      <c r="N135" s="127">
        <f>E135+G135-D135-F135+I135-H135+K135-J135+M135-L135+N134</f>
        <v>0</v>
      </c>
    </row>
    <row r="136" spans="1:14" ht="15">
      <c r="A136" s="112"/>
      <c r="B136" s="101"/>
      <c r="C136" s="142"/>
      <c r="D136" s="146"/>
      <c r="E136" s="146"/>
      <c r="F136" s="175"/>
      <c r="G136" s="175"/>
      <c r="H136" s="176"/>
      <c r="I136" s="176"/>
      <c r="J136" s="177"/>
      <c r="K136" s="177"/>
      <c r="L136" s="155"/>
      <c r="M136" s="155"/>
      <c r="N136" s="127">
        <f>E136+G136-D136-F136+I136-H136+K136-J136+M136-L136+N135</f>
        <v>0</v>
      </c>
    </row>
    <row r="137" spans="1:14" ht="15">
      <c r="A137" s="284"/>
      <c r="B137" s="102" t="s">
        <v>0</v>
      </c>
      <c r="C137" s="142"/>
      <c r="D137" s="128">
        <f>SUM(D132:D136)</f>
        <v>0</v>
      </c>
      <c r="E137" s="117">
        <f>SUM(E132:E136)</f>
        <v>0</v>
      </c>
      <c r="F137" s="129">
        <f>SUM(F132:F136)</f>
        <v>0</v>
      </c>
      <c r="G137" s="118">
        <f>SUM(G132:G136)</f>
        <v>0</v>
      </c>
      <c r="H137" s="130">
        <f t="shared" ref="H137:M137" si="14">SUM(H132:H136)</f>
        <v>0</v>
      </c>
      <c r="I137" s="119">
        <f t="shared" si="14"/>
        <v>0</v>
      </c>
      <c r="J137" s="131">
        <f t="shared" si="14"/>
        <v>0</v>
      </c>
      <c r="K137" s="120">
        <f t="shared" si="14"/>
        <v>0</v>
      </c>
      <c r="L137" s="132">
        <f t="shared" si="14"/>
        <v>0</v>
      </c>
      <c r="M137" s="121">
        <f t="shared" si="14"/>
        <v>0</v>
      </c>
      <c r="N137" s="142"/>
    </row>
    <row r="138" spans="1:14" ht="15.75">
      <c r="A138" s="265"/>
      <c r="B138" s="109"/>
      <c r="C138" s="22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21"/>
    </row>
    <row r="139" spans="1:14" ht="15.75">
      <c r="A139" s="265"/>
      <c r="B139" s="109"/>
      <c r="C139" s="22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21"/>
    </row>
    <row r="140" spans="1:14" ht="15.75">
      <c r="A140" s="266">
        <f>'Budget to Actual'!B27</f>
        <v>4011</v>
      </c>
      <c r="B140" s="87" t="str">
        <f>'Budget to Actual'!C27</f>
        <v>Women</v>
      </c>
      <c r="C140" s="22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69"/>
    </row>
    <row r="141" spans="1:14" ht="15">
      <c r="A141" s="110"/>
      <c r="B141" s="101"/>
      <c r="C141" s="115"/>
      <c r="D141" s="146"/>
      <c r="E141" s="146"/>
      <c r="F141" s="175"/>
      <c r="G141" s="175"/>
      <c r="H141" s="176"/>
      <c r="I141" s="176"/>
      <c r="J141" s="177"/>
      <c r="K141" s="177"/>
      <c r="L141" s="155"/>
      <c r="M141" s="155"/>
      <c r="N141" s="127">
        <f>E141+G141-D141-F141+I141-H141+K141-J141+M141-L141+N136</f>
        <v>0</v>
      </c>
    </row>
    <row r="142" spans="1:14" ht="15">
      <c r="A142" s="110"/>
      <c r="B142" s="101"/>
      <c r="C142" s="115"/>
      <c r="D142" s="146"/>
      <c r="E142" s="146"/>
      <c r="F142" s="175"/>
      <c r="G142" s="175"/>
      <c r="H142" s="176"/>
      <c r="I142" s="176"/>
      <c r="J142" s="177"/>
      <c r="K142" s="177"/>
      <c r="L142" s="155"/>
      <c r="M142" s="155"/>
      <c r="N142" s="127">
        <f>E142+G142-D142-F142+I142-H142+K142-J142+M142-L142+N141</f>
        <v>0</v>
      </c>
    </row>
    <row r="143" spans="1:14" ht="15">
      <c r="A143" s="110"/>
      <c r="B143" s="101"/>
      <c r="C143" s="134"/>
      <c r="D143" s="146"/>
      <c r="E143" s="146"/>
      <c r="F143" s="175"/>
      <c r="G143" s="175"/>
      <c r="H143" s="176"/>
      <c r="I143" s="176"/>
      <c r="J143" s="177"/>
      <c r="K143" s="177"/>
      <c r="L143" s="155"/>
      <c r="M143" s="155"/>
      <c r="N143" s="127">
        <f>E143+G143-D143-F143+I143-H143+K143-J143+M143-L143+N142</f>
        <v>0</v>
      </c>
    </row>
    <row r="144" spans="1:14" ht="18" customHeight="1">
      <c r="A144" s="110"/>
      <c r="B144" s="101"/>
      <c r="C144" s="134"/>
      <c r="D144" s="146"/>
      <c r="E144" s="146"/>
      <c r="F144" s="175"/>
      <c r="G144" s="175"/>
      <c r="H144" s="176"/>
      <c r="I144" s="176"/>
      <c r="J144" s="177"/>
      <c r="K144" s="177"/>
      <c r="L144" s="155"/>
      <c r="M144" s="155"/>
      <c r="N144" s="127">
        <f>E144+G144-D144-F144+I144-H144+K144-J144+M144-L144+N143</f>
        <v>0</v>
      </c>
    </row>
    <row r="145" spans="1:14" ht="15">
      <c r="A145" s="110"/>
      <c r="B145" s="101"/>
      <c r="C145" s="115"/>
      <c r="D145" s="146"/>
      <c r="E145" s="146"/>
      <c r="F145" s="175"/>
      <c r="G145" s="175"/>
      <c r="H145" s="176"/>
      <c r="I145" s="176"/>
      <c r="J145" s="177"/>
      <c r="K145" s="177"/>
      <c r="L145" s="155"/>
      <c r="M145" s="155"/>
      <c r="N145" s="127">
        <f>E145+G145-D145-F145+I145-H145+K145-J145+M145-L145+N144</f>
        <v>0</v>
      </c>
    </row>
    <row r="146" spans="1:14" ht="15">
      <c r="A146" s="267"/>
      <c r="B146" s="102" t="s">
        <v>0</v>
      </c>
      <c r="C146" s="115"/>
      <c r="D146" s="128">
        <f>SUM(D141:D145)</f>
        <v>0</v>
      </c>
      <c r="E146" s="117">
        <f>SUM(E141:E145)</f>
        <v>0</v>
      </c>
      <c r="F146" s="129">
        <f>SUM(F141:F145)</f>
        <v>0</v>
      </c>
      <c r="G146" s="118">
        <f>SUM(G141:G145)</f>
        <v>0</v>
      </c>
      <c r="H146" s="130">
        <f t="shared" ref="H146:M146" si="15">SUM(H141:H145)</f>
        <v>0</v>
      </c>
      <c r="I146" s="119">
        <f t="shared" si="15"/>
        <v>0</v>
      </c>
      <c r="J146" s="131">
        <f t="shared" si="15"/>
        <v>0</v>
      </c>
      <c r="K146" s="120">
        <f t="shared" si="15"/>
        <v>0</v>
      </c>
      <c r="L146" s="132">
        <f t="shared" si="15"/>
        <v>0</v>
      </c>
      <c r="M146" s="121">
        <f t="shared" si="15"/>
        <v>0</v>
      </c>
      <c r="N146" s="139"/>
    </row>
    <row r="147" spans="1:14" ht="15.75">
      <c r="A147" s="265"/>
      <c r="B147" s="109"/>
      <c r="C147" s="2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21"/>
    </row>
    <row r="148" spans="1:14" ht="15.75">
      <c r="A148" s="265"/>
      <c r="B148" s="109"/>
      <c r="C148" s="2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21"/>
    </row>
    <row r="149" spans="1:14" ht="15.75">
      <c r="A149" s="268">
        <f>'Budget to Actual'!B28</f>
        <v>4012</v>
      </c>
      <c r="B149" s="88" t="str">
        <f>'Budget to Actual'!C28</f>
        <v>VBS</v>
      </c>
      <c r="C149" s="2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21"/>
    </row>
    <row r="150" spans="1:14" ht="15">
      <c r="A150" s="269"/>
      <c r="B150" s="135"/>
      <c r="C150" s="134"/>
      <c r="D150" s="122"/>
      <c r="E150" s="122"/>
      <c r="F150" s="123"/>
      <c r="G150" s="123"/>
      <c r="H150" s="124"/>
      <c r="I150" s="124"/>
      <c r="J150" s="125"/>
      <c r="K150" s="125"/>
      <c r="L150" s="126"/>
      <c r="M150" s="126"/>
      <c r="N150" s="127">
        <f>E150+G150-D150-F150+I150-H150+K150-J150+M150-L150+N145</f>
        <v>0</v>
      </c>
    </row>
    <row r="151" spans="1:14" ht="18" customHeight="1">
      <c r="A151" s="269"/>
      <c r="B151" s="135"/>
      <c r="C151" s="134"/>
      <c r="D151" s="122"/>
      <c r="E151" s="122"/>
      <c r="F151" s="123"/>
      <c r="G151" s="123"/>
      <c r="H151" s="124"/>
      <c r="I151" s="124"/>
      <c r="J151" s="125"/>
      <c r="K151" s="125"/>
      <c r="L151" s="126"/>
      <c r="M151" s="126"/>
      <c r="N151" s="127">
        <f>E151+G151-D151-F151+I151-H151+K151-J151+M151-L151+N150</f>
        <v>0</v>
      </c>
    </row>
    <row r="152" spans="1:14" ht="15">
      <c r="A152" s="269"/>
      <c r="B152" s="135"/>
      <c r="C152" s="134"/>
      <c r="D152" s="146"/>
      <c r="E152" s="146"/>
      <c r="F152" s="175"/>
      <c r="G152" s="175"/>
      <c r="H152" s="176"/>
      <c r="I152" s="176"/>
      <c r="J152" s="177"/>
      <c r="K152" s="177"/>
      <c r="L152" s="155"/>
      <c r="M152" s="155"/>
      <c r="N152" s="127">
        <f>E152+G152-D152-F152+I152-H152+K152-J152+M152-L152+N151</f>
        <v>0</v>
      </c>
    </row>
    <row r="153" spans="1:14" ht="15">
      <c r="A153" s="269"/>
      <c r="B153" s="135"/>
      <c r="C153" s="134"/>
      <c r="D153" s="143"/>
      <c r="E153" s="143"/>
      <c r="F153" s="147"/>
      <c r="G153" s="147"/>
      <c r="H153" s="149"/>
      <c r="I153" s="149"/>
      <c r="J153" s="151"/>
      <c r="K153" s="151"/>
      <c r="L153" s="153"/>
      <c r="M153" s="153"/>
      <c r="N153" s="127">
        <f>E153+G153-D153-F153+I153-H153+K153-J153+M153-L153+N152</f>
        <v>0</v>
      </c>
    </row>
    <row r="154" spans="1:14" ht="15">
      <c r="A154" s="269"/>
      <c r="B154" s="144"/>
      <c r="C154" s="134"/>
      <c r="D154" s="122"/>
      <c r="E154" s="122"/>
      <c r="F154" s="123"/>
      <c r="G154" s="123"/>
      <c r="H154" s="124"/>
      <c r="I154" s="124"/>
      <c r="J154" s="125"/>
      <c r="K154" s="125"/>
      <c r="L154" s="126"/>
      <c r="M154" s="126"/>
      <c r="N154" s="127">
        <f>E154+G154-D154-F154+I154-H154+K154-J154+M154-L154+N153</f>
        <v>0</v>
      </c>
    </row>
    <row r="155" spans="1:14" ht="18" customHeight="1">
      <c r="A155" s="269"/>
      <c r="B155" s="136" t="s">
        <v>0</v>
      </c>
      <c r="C155" s="134"/>
      <c r="D155" s="128">
        <f>SUM(D150:D154)</f>
        <v>0</v>
      </c>
      <c r="E155" s="117">
        <f>SUM(E150:E154)</f>
        <v>0</v>
      </c>
      <c r="F155" s="129">
        <f>SUM(F150:F154)</f>
        <v>0</v>
      </c>
      <c r="G155" s="118">
        <f>SUM(G150:G154)</f>
        <v>0</v>
      </c>
      <c r="H155" s="130">
        <f t="shared" ref="H155:M155" si="16">SUM(H150:H154)</f>
        <v>0</v>
      </c>
      <c r="I155" s="119">
        <f t="shared" si="16"/>
        <v>0</v>
      </c>
      <c r="J155" s="131">
        <f t="shared" si="16"/>
        <v>0</v>
      </c>
      <c r="K155" s="120">
        <f t="shared" si="16"/>
        <v>0</v>
      </c>
      <c r="L155" s="132">
        <f t="shared" si="16"/>
        <v>0</v>
      </c>
      <c r="M155" s="121">
        <f t="shared" si="16"/>
        <v>0</v>
      </c>
      <c r="N155" s="137"/>
    </row>
    <row r="156" spans="1:14" ht="18" customHeight="1">
      <c r="A156" s="265"/>
      <c r="B156" s="104"/>
      <c r="C156" s="14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70"/>
    </row>
    <row r="157" spans="1:14" ht="15.75">
      <c r="A157" s="265"/>
      <c r="B157" s="109"/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1"/>
    </row>
    <row r="158" spans="1:14" ht="15.75">
      <c r="A158" s="270">
        <f>'Budget to Actual'!B29</f>
        <v>4013</v>
      </c>
      <c r="B158" s="89" t="str">
        <f>'Budget to Actual'!C29</f>
        <v>Postage</v>
      </c>
      <c r="C158" s="22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1"/>
    </row>
    <row r="159" spans="1:14" ht="15">
      <c r="A159" s="111"/>
      <c r="B159" s="138"/>
      <c r="C159" s="115"/>
      <c r="D159" s="122"/>
      <c r="E159" s="122"/>
      <c r="F159" s="123"/>
      <c r="G159" s="123"/>
      <c r="H159" s="124"/>
      <c r="I159" s="124"/>
      <c r="J159" s="125"/>
      <c r="K159" s="125"/>
      <c r="L159" s="126"/>
      <c r="M159" s="126"/>
      <c r="N159" s="127">
        <f>E159+G159-D159-F159+I159-H159+K159-J159+M159-L159+N154</f>
        <v>0</v>
      </c>
    </row>
    <row r="160" spans="1:14" ht="15">
      <c r="A160" s="111"/>
      <c r="B160" s="138"/>
      <c r="C160" s="115"/>
      <c r="D160" s="146"/>
      <c r="E160" s="146"/>
      <c r="F160" s="175"/>
      <c r="G160" s="175"/>
      <c r="H160" s="176"/>
      <c r="I160" s="176"/>
      <c r="J160" s="177"/>
      <c r="K160" s="177"/>
      <c r="L160" s="155"/>
      <c r="M160" s="155"/>
      <c r="N160" s="127">
        <f>E160+G160-D160-F160+I160-H160+K160-J160+M160-L160+N159</f>
        <v>0</v>
      </c>
    </row>
    <row r="161" spans="1:14" ht="15">
      <c r="A161" s="111"/>
      <c r="B161" s="138"/>
      <c r="C161" s="115"/>
      <c r="D161" s="143"/>
      <c r="E161" s="143"/>
      <c r="F161" s="147"/>
      <c r="G161" s="147"/>
      <c r="H161" s="149"/>
      <c r="I161" s="149"/>
      <c r="J161" s="151"/>
      <c r="K161" s="151"/>
      <c r="L161" s="153"/>
      <c r="M161" s="153"/>
      <c r="N161" s="127">
        <f>E161+G161-D161-F161+I161-H161+K161-J161+M161-L161+N160</f>
        <v>0</v>
      </c>
    </row>
    <row r="162" spans="1:14" ht="15">
      <c r="A162" s="111"/>
      <c r="B162" s="138"/>
      <c r="C162" s="115"/>
      <c r="D162" s="143"/>
      <c r="E162" s="143"/>
      <c r="F162" s="147"/>
      <c r="G162" s="147"/>
      <c r="H162" s="149"/>
      <c r="I162" s="149"/>
      <c r="J162" s="151"/>
      <c r="K162" s="151"/>
      <c r="L162" s="153"/>
      <c r="M162" s="153"/>
      <c r="N162" s="127">
        <f>E162+G162-D162-F162+I162-H162+K162-J162+M162-L162+N161</f>
        <v>0</v>
      </c>
    </row>
    <row r="163" spans="1:14" ht="15">
      <c r="A163" s="271"/>
      <c r="B163" s="144"/>
      <c r="C163" s="115"/>
      <c r="D163" s="143"/>
      <c r="E163" s="143"/>
      <c r="F163" s="147"/>
      <c r="G163" s="147"/>
      <c r="H163" s="149"/>
      <c r="I163" s="149"/>
      <c r="J163" s="151"/>
      <c r="K163" s="151"/>
      <c r="L163" s="153"/>
      <c r="M163" s="153"/>
      <c r="N163" s="127">
        <f>E163+G163-D163-F163+I163-H163+K163-J163+M163-L163+N162</f>
        <v>0</v>
      </c>
    </row>
    <row r="164" spans="1:14" ht="15">
      <c r="A164" s="271"/>
      <c r="B164" s="136" t="s">
        <v>0</v>
      </c>
      <c r="C164" s="115"/>
      <c r="D164" s="128">
        <f>SUM(D159:D163)</f>
        <v>0</v>
      </c>
      <c r="E164" s="117">
        <f>SUM(E159:E163)</f>
        <v>0</v>
      </c>
      <c r="F164" s="129">
        <f>SUM(F159:F163)</f>
        <v>0</v>
      </c>
      <c r="G164" s="118">
        <f>SUM(G159:G163)</f>
        <v>0</v>
      </c>
      <c r="H164" s="130">
        <f t="shared" ref="H164:M164" si="17">SUM(H159:H163)</f>
        <v>0</v>
      </c>
      <c r="I164" s="119">
        <f t="shared" si="17"/>
        <v>0</v>
      </c>
      <c r="J164" s="131">
        <f t="shared" si="17"/>
        <v>0</v>
      </c>
      <c r="K164" s="120">
        <f t="shared" si="17"/>
        <v>0</v>
      </c>
      <c r="L164" s="132">
        <f t="shared" si="17"/>
        <v>0</v>
      </c>
      <c r="M164" s="121">
        <f t="shared" si="17"/>
        <v>0</v>
      </c>
      <c r="N164" s="139"/>
    </row>
    <row r="165" spans="1:14" s="4" customFormat="1" ht="15">
      <c r="A165" s="265"/>
      <c r="B165" s="104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71"/>
    </row>
    <row r="166" spans="1:14" ht="15.75">
      <c r="A166" s="265"/>
      <c r="B166" s="109"/>
      <c r="C166" s="22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71"/>
    </row>
    <row r="167" spans="1:14" ht="15.75">
      <c r="A167" s="272">
        <f>'Budget to Actual'!B30</f>
        <v>4014</v>
      </c>
      <c r="B167" s="90" t="str">
        <f>'Budget to Actual'!C30</f>
        <v>Insurance</v>
      </c>
      <c r="C167" s="14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0"/>
    </row>
    <row r="168" spans="1:14" ht="18" customHeight="1">
      <c r="A168" s="273"/>
      <c r="B168" s="135"/>
      <c r="C168" s="134"/>
      <c r="D168" s="122"/>
      <c r="E168" s="122"/>
      <c r="F168" s="123"/>
      <c r="G168" s="123"/>
      <c r="H168" s="124"/>
      <c r="I168" s="124"/>
      <c r="J168" s="125"/>
      <c r="K168" s="125"/>
      <c r="L168" s="126"/>
      <c r="M168" s="126"/>
      <c r="N168" s="127">
        <f>E168+G168-D168-F168+I168-H168+K168-J168+M168-L168+N163</f>
        <v>0</v>
      </c>
    </row>
    <row r="169" spans="1:14" ht="15">
      <c r="A169" s="273"/>
      <c r="B169" s="135"/>
      <c r="C169" s="134"/>
      <c r="D169" s="122"/>
      <c r="E169" s="122"/>
      <c r="F169" s="123"/>
      <c r="G169" s="123"/>
      <c r="H169" s="124"/>
      <c r="I169" s="124"/>
      <c r="J169" s="125"/>
      <c r="K169" s="125"/>
      <c r="L169" s="126"/>
      <c r="M169" s="126"/>
      <c r="N169" s="127">
        <f>E169+G169-D169-F169+I169-H169+K169-J169+M169-L169+N168</f>
        <v>0</v>
      </c>
    </row>
    <row r="170" spans="1:14" ht="15">
      <c r="A170" s="273"/>
      <c r="B170" s="135"/>
      <c r="C170" s="134"/>
      <c r="D170" s="122"/>
      <c r="E170" s="122"/>
      <c r="F170" s="123"/>
      <c r="G170" s="123"/>
      <c r="H170" s="124"/>
      <c r="I170" s="124"/>
      <c r="J170" s="125"/>
      <c r="K170" s="125"/>
      <c r="L170" s="126"/>
      <c r="M170" s="126"/>
      <c r="N170" s="127">
        <f>E170+G170-D170-F170+I170-H170+K170-J170+M170-L170+N169</f>
        <v>0</v>
      </c>
    </row>
    <row r="171" spans="1:14" ht="15">
      <c r="A171" s="273"/>
      <c r="B171" s="135"/>
      <c r="C171" s="134"/>
      <c r="D171" s="122"/>
      <c r="E171" s="122"/>
      <c r="F171" s="123"/>
      <c r="G171" s="123"/>
      <c r="H171" s="124"/>
      <c r="I171" s="124"/>
      <c r="J171" s="125"/>
      <c r="K171" s="125"/>
      <c r="L171" s="126"/>
      <c r="M171" s="126"/>
      <c r="N171" s="127">
        <f>E171+G171-D171-F171+I171-H171+K171-J171+M171-L171+N170</f>
        <v>0</v>
      </c>
    </row>
    <row r="172" spans="1:14" ht="18" customHeight="1">
      <c r="A172" s="273"/>
      <c r="B172" s="144"/>
      <c r="C172" s="134"/>
      <c r="D172" s="122"/>
      <c r="E172" s="122"/>
      <c r="F172" s="123"/>
      <c r="G172" s="123"/>
      <c r="H172" s="124"/>
      <c r="I172" s="124"/>
      <c r="J172" s="125"/>
      <c r="K172" s="125"/>
      <c r="L172" s="126"/>
      <c r="M172" s="126"/>
      <c r="N172" s="127">
        <f>E172+G172-D172-F172+I172-H172+K172-J172+M172-L172+N171</f>
        <v>0</v>
      </c>
    </row>
    <row r="173" spans="1:14" ht="15">
      <c r="A173" s="273"/>
      <c r="B173" s="136" t="s">
        <v>0</v>
      </c>
      <c r="C173" s="134"/>
      <c r="D173" s="128">
        <f>SUM(D168:D172)</f>
        <v>0</v>
      </c>
      <c r="E173" s="117">
        <f>SUM(E168:E172)</f>
        <v>0</v>
      </c>
      <c r="F173" s="129">
        <f>SUM(F168:F172)</f>
        <v>0</v>
      </c>
      <c r="G173" s="118">
        <f>SUM(G168:G172)</f>
        <v>0</v>
      </c>
      <c r="H173" s="130">
        <f t="shared" ref="H173:M173" si="18">SUM(H168:H172)</f>
        <v>0</v>
      </c>
      <c r="I173" s="119">
        <f t="shared" si="18"/>
        <v>0</v>
      </c>
      <c r="J173" s="131">
        <f t="shared" si="18"/>
        <v>0</v>
      </c>
      <c r="K173" s="120">
        <f t="shared" si="18"/>
        <v>0</v>
      </c>
      <c r="L173" s="132">
        <f t="shared" si="18"/>
        <v>0</v>
      </c>
      <c r="M173" s="121">
        <f t="shared" si="18"/>
        <v>0</v>
      </c>
      <c r="N173" s="116"/>
    </row>
    <row r="174" spans="1:14" s="4" customFormat="1" ht="15">
      <c r="A174" s="265"/>
      <c r="B174" s="104"/>
      <c r="C174" s="14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71"/>
    </row>
    <row r="175" spans="1:14" ht="15.75">
      <c r="A175" s="265"/>
      <c r="B175" s="109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21"/>
    </row>
    <row r="176" spans="1:14" ht="15.75">
      <c r="A176" s="274">
        <f>'Budget to Actual'!B31</f>
        <v>4015</v>
      </c>
      <c r="B176" s="91" t="str">
        <f>'Budget to Actual'!C31</f>
        <v>Cleaning Supplies</v>
      </c>
      <c r="C176" s="14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21"/>
    </row>
    <row r="177" spans="1:14" ht="18" customHeight="1">
      <c r="A177" s="275"/>
      <c r="B177" s="135"/>
      <c r="C177" s="134"/>
      <c r="D177" s="146"/>
      <c r="E177" s="146"/>
      <c r="F177" s="175"/>
      <c r="G177" s="175"/>
      <c r="H177" s="176"/>
      <c r="I177" s="176"/>
      <c r="J177" s="177"/>
      <c r="K177" s="177"/>
      <c r="L177" s="155"/>
      <c r="M177" s="155"/>
      <c r="N177" s="127">
        <f>E177+G177-D177-F177+I177-H177+K177-J177+M177-L177+N172</f>
        <v>0</v>
      </c>
    </row>
    <row r="178" spans="1:14" ht="15">
      <c r="A178" s="275"/>
      <c r="B178" s="135"/>
      <c r="C178" s="134"/>
      <c r="D178" s="145"/>
      <c r="E178" s="145"/>
      <c r="F178" s="148"/>
      <c r="G178" s="148"/>
      <c r="H178" s="150"/>
      <c r="I178" s="150"/>
      <c r="J178" s="152"/>
      <c r="K178" s="152"/>
      <c r="L178" s="154"/>
      <c r="M178" s="154"/>
      <c r="N178" s="127">
        <f>E178+G178-D178-F178+I178-H178+K178-J178+M178-L178+N177</f>
        <v>0</v>
      </c>
    </row>
    <row r="179" spans="1:14" ht="15">
      <c r="A179" s="275"/>
      <c r="B179" s="135"/>
      <c r="C179" s="134"/>
      <c r="D179" s="143"/>
      <c r="E179" s="143"/>
      <c r="F179" s="147"/>
      <c r="G179" s="147"/>
      <c r="H179" s="149"/>
      <c r="I179" s="149"/>
      <c r="J179" s="151"/>
      <c r="K179" s="151"/>
      <c r="L179" s="153"/>
      <c r="M179" s="153"/>
      <c r="N179" s="127">
        <f>E179+G179-D179-F179+I179-H179+K179-J179+M179-L179+N178</f>
        <v>0</v>
      </c>
    </row>
    <row r="180" spans="1:14" ht="15">
      <c r="A180" s="275"/>
      <c r="B180" s="135"/>
      <c r="C180" s="140"/>
      <c r="D180" s="143"/>
      <c r="E180" s="143"/>
      <c r="F180" s="147"/>
      <c r="G180" s="147"/>
      <c r="H180" s="149"/>
      <c r="I180" s="149"/>
      <c r="J180" s="151"/>
      <c r="K180" s="151"/>
      <c r="L180" s="153"/>
      <c r="M180" s="153"/>
      <c r="N180" s="127">
        <f>E180+G180-D180-F180+I180-H180+K180-J180+M180-L180+N179</f>
        <v>0</v>
      </c>
    </row>
    <row r="181" spans="1:14" ht="18" customHeight="1">
      <c r="A181" s="275"/>
      <c r="B181" s="144"/>
      <c r="C181" s="134"/>
      <c r="D181" s="146"/>
      <c r="E181" s="146"/>
      <c r="F181" s="175"/>
      <c r="G181" s="175"/>
      <c r="H181" s="176"/>
      <c r="I181" s="176"/>
      <c r="J181" s="177"/>
      <c r="K181" s="177"/>
      <c r="L181" s="155"/>
      <c r="M181" s="155"/>
      <c r="N181" s="127">
        <f>E181+G181-D181-F181+I181-H181+K181-J181+M181-L181+N180</f>
        <v>0</v>
      </c>
    </row>
    <row r="182" spans="1:14" ht="15">
      <c r="A182" s="275"/>
      <c r="B182" s="136" t="s">
        <v>0</v>
      </c>
      <c r="C182" s="134"/>
      <c r="D182" s="128">
        <f>SUM(D177:D181)</f>
        <v>0</v>
      </c>
      <c r="E182" s="117">
        <f>SUM(E177:E181)</f>
        <v>0</v>
      </c>
      <c r="F182" s="129">
        <f>SUM(F177:F181)</f>
        <v>0</v>
      </c>
      <c r="G182" s="118">
        <f>SUM(G177:G181)</f>
        <v>0</v>
      </c>
      <c r="H182" s="130">
        <f t="shared" ref="H182:M182" si="19">SUM(H177:H181)</f>
        <v>0</v>
      </c>
      <c r="I182" s="119">
        <f t="shared" si="19"/>
        <v>0</v>
      </c>
      <c r="J182" s="131">
        <f t="shared" si="19"/>
        <v>0</v>
      </c>
      <c r="K182" s="120">
        <f t="shared" si="19"/>
        <v>0</v>
      </c>
      <c r="L182" s="132">
        <f t="shared" si="19"/>
        <v>0</v>
      </c>
      <c r="M182" s="121">
        <f t="shared" si="19"/>
        <v>0</v>
      </c>
      <c r="N182" s="139"/>
    </row>
    <row r="183" spans="1:14" s="4" customFormat="1" ht="15">
      <c r="A183" s="265"/>
      <c r="B183" s="104"/>
      <c r="C183" s="14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71"/>
    </row>
    <row r="184" spans="1:14" ht="15.75">
      <c r="A184" s="265"/>
      <c r="B184" s="109"/>
      <c r="C184" s="14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1"/>
    </row>
    <row r="185" spans="1:14" ht="15.75">
      <c r="A185" s="257">
        <f>'Budget to Actual'!B32</f>
        <v>4016</v>
      </c>
      <c r="B185" s="92" t="str">
        <f>'Budget to Actual'!C32</f>
        <v>Van Payment</v>
      </c>
      <c r="C185" s="93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21"/>
    </row>
    <row r="186" spans="1:14" ht="18" customHeight="1">
      <c r="A186" s="276"/>
      <c r="B186" s="135"/>
      <c r="C186" s="134"/>
      <c r="D186" s="146"/>
      <c r="E186" s="146"/>
      <c r="F186" s="175"/>
      <c r="G186" s="175"/>
      <c r="H186" s="176"/>
      <c r="I186" s="176"/>
      <c r="J186" s="177"/>
      <c r="K186" s="177"/>
      <c r="L186" s="155"/>
      <c r="M186" s="155"/>
      <c r="N186" s="127">
        <f>E186+G186-D186-F186+I186-H186+K186-J186+M186-L186+N181</f>
        <v>0</v>
      </c>
    </row>
    <row r="187" spans="1:14" ht="15">
      <c r="A187" s="276"/>
      <c r="B187" s="135"/>
      <c r="C187" s="134"/>
      <c r="D187" s="117"/>
      <c r="E187" s="117"/>
      <c r="F187" s="118"/>
      <c r="G187" s="118"/>
      <c r="H187" s="119"/>
      <c r="I187" s="119"/>
      <c r="J187" s="120"/>
      <c r="K187" s="120"/>
      <c r="L187" s="121"/>
      <c r="M187" s="121"/>
      <c r="N187" s="127">
        <f>E187+G187-D187-F187+I187-H187+K187-J187+M187-L187+N186</f>
        <v>0</v>
      </c>
    </row>
    <row r="188" spans="1:14" ht="15">
      <c r="A188" s="276"/>
      <c r="B188" s="135"/>
      <c r="C188" s="134"/>
      <c r="D188" s="122"/>
      <c r="E188" s="122"/>
      <c r="F188" s="123"/>
      <c r="G188" s="123"/>
      <c r="H188" s="124"/>
      <c r="I188" s="124"/>
      <c r="J188" s="125"/>
      <c r="K188" s="125"/>
      <c r="L188" s="126"/>
      <c r="M188" s="126"/>
      <c r="N188" s="127">
        <f>E188+G188-D188-F188+I188-H188+K188-J188+M188-L188+N187</f>
        <v>0</v>
      </c>
    </row>
    <row r="189" spans="1:14" s="51" customFormat="1" ht="15">
      <c r="A189" s="276"/>
      <c r="B189" s="135"/>
      <c r="C189" s="140"/>
      <c r="D189" s="122"/>
      <c r="E189" s="122"/>
      <c r="F189" s="123"/>
      <c r="G189" s="123"/>
      <c r="H189" s="124"/>
      <c r="I189" s="124"/>
      <c r="J189" s="125"/>
      <c r="K189" s="125"/>
      <c r="L189" s="126"/>
      <c r="M189" s="126"/>
      <c r="N189" s="127">
        <f>E189+G189-D189-F189+I189-H189+K189-J189+M189-L189+N188</f>
        <v>0</v>
      </c>
    </row>
    <row r="190" spans="1:14" ht="18" customHeight="1">
      <c r="A190" s="276"/>
      <c r="B190" s="144"/>
      <c r="C190" s="134"/>
      <c r="D190" s="146"/>
      <c r="E190" s="146"/>
      <c r="F190" s="175"/>
      <c r="G190" s="175"/>
      <c r="H190" s="176"/>
      <c r="I190" s="176"/>
      <c r="J190" s="177"/>
      <c r="K190" s="177"/>
      <c r="L190" s="155"/>
      <c r="M190" s="155"/>
      <c r="N190" s="127">
        <f>E190+G190-D190-F190+I190-H190+K190-J190+M190-L190+N189</f>
        <v>0</v>
      </c>
    </row>
    <row r="191" spans="1:14" ht="15">
      <c r="A191" s="276"/>
      <c r="B191" s="136" t="s">
        <v>0</v>
      </c>
      <c r="C191" s="134"/>
      <c r="D191" s="128">
        <f>SUM(D186:D190)</f>
        <v>0</v>
      </c>
      <c r="E191" s="117">
        <f>SUM(E186:E190)</f>
        <v>0</v>
      </c>
      <c r="F191" s="129">
        <f>SUM(F186:F190)</f>
        <v>0</v>
      </c>
      <c r="G191" s="118">
        <f>SUM(G186:G190)</f>
        <v>0</v>
      </c>
      <c r="H191" s="130">
        <f t="shared" ref="H191:M191" si="20">SUM(H186:H190)</f>
        <v>0</v>
      </c>
      <c r="I191" s="119">
        <f t="shared" si="20"/>
        <v>0</v>
      </c>
      <c r="J191" s="131">
        <f t="shared" si="20"/>
        <v>0</v>
      </c>
      <c r="K191" s="120">
        <f t="shared" si="20"/>
        <v>0</v>
      </c>
      <c r="L191" s="132">
        <f t="shared" si="20"/>
        <v>0</v>
      </c>
      <c r="M191" s="121">
        <f t="shared" si="20"/>
        <v>0</v>
      </c>
      <c r="N191" s="116"/>
    </row>
    <row r="192" spans="1:14" s="4" customFormat="1" ht="15.75">
      <c r="A192" s="265"/>
      <c r="B192" s="109"/>
      <c r="C192" s="1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71"/>
    </row>
    <row r="193" spans="1:14" ht="15.75">
      <c r="A193" s="265"/>
      <c r="B193" s="109"/>
      <c r="C193" s="14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21"/>
    </row>
    <row r="194" spans="1:14" s="51" customFormat="1" ht="15.75">
      <c r="A194" s="277">
        <f>'Budget to Actual'!B33</f>
        <v>4017</v>
      </c>
      <c r="B194" s="94" t="str">
        <f>'Budget to Actual'!C33</f>
        <v>Van Maintenance</v>
      </c>
      <c r="C194" s="93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21"/>
    </row>
    <row r="195" spans="1:14" ht="18" customHeight="1">
      <c r="A195" s="278"/>
      <c r="B195" s="135"/>
      <c r="C195" s="134"/>
      <c r="D195" s="146"/>
      <c r="E195" s="146"/>
      <c r="F195" s="175"/>
      <c r="G195" s="175"/>
      <c r="H195" s="176"/>
      <c r="I195" s="176"/>
      <c r="J195" s="177"/>
      <c r="K195" s="177"/>
      <c r="L195" s="155"/>
      <c r="M195" s="155"/>
      <c r="N195" s="127">
        <f>E195+G195-D195-F195+I195-H195+K195-J195+M195-L195+N190</f>
        <v>0</v>
      </c>
    </row>
    <row r="196" spans="1:14" ht="15">
      <c r="A196" s="278"/>
      <c r="B196" s="135"/>
      <c r="C196" s="115"/>
      <c r="D196" s="122"/>
      <c r="E196" s="122"/>
      <c r="F196" s="123"/>
      <c r="G196" s="123"/>
      <c r="H196" s="124"/>
      <c r="I196" s="124"/>
      <c r="J196" s="125"/>
      <c r="K196" s="125"/>
      <c r="L196" s="126"/>
      <c r="M196" s="121"/>
      <c r="N196" s="127">
        <f>E196+G196-D196-F196+I196-H196+K196-J196+M196-L196+N195</f>
        <v>0</v>
      </c>
    </row>
    <row r="197" spans="1:14" ht="15">
      <c r="A197" s="278"/>
      <c r="B197" s="135"/>
      <c r="C197" s="115"/>
      <c r="D197" s="122"/>
      <c r="E197" s="122"/>
      <c r="F197" s="123"/>
      <c r="G197" s="123"/>
      <c r="H197" s="124"/>
      <c r="I197" s="124"/>
      <c r="J197" s="125"/>
      <c r="K197" s="125"/>
      <c r="L197" s="126"/>
      <c r="M197" s="126"/>
      <c r="N197" s="127">
        <f>E197+G197-D197-F197+I197-H197+K197-J197+M197-L197+N196</f>
        <v>0</v>
      </c>
    </row>
    <row r="198" spans="1:14" s="51" customFormat="1" ht="15">
      <c r="A198" s="278"/>
      <c r="B198" s="135"/>
      <c r="C198" s="140"/>
      <c r="D198" s="122"/>
      <c r="E198" s="122"/>
      <c r="F198" s="123"/>
      <c r="G198" s="123"/>
      <c r="H198" s="124"/>
      <c r="I198" s="124"/>
      <c r="J198" s="125"/>
      <c r="K198" s="125"/>
      <c r="L198" s="126"/>
      <c r="M198" s="126"/>
      <c r="N198" s="127">
        <f>E198+G198-D198-F198+I198-H198+K198-J198+M198-L198+N197</f>
        <v>0</v>
      </c>
    </row>
    <row r="199" spans="1:14" ht="15">
      <c r="A199" s="278"/>
      <c r="B199" s="144"/>
      <c r="C199" s="134"/>
      <c r="D199" s="145"/>
      <c r="E199" s="145"/>
      <c r="F199" s="148"/>
      <c r="G199" s="148"/>
      <c r="H199" s="150"/>
      <c r="I199" s="150"/>
      <c r="J199" s="152"/>
      <c r="K199" s="152"/>
      <c r="L199" s="154"/>
      <c r="M199" s="154"/>
      <c r="N199" s="127">
        <f>E199+G199-D199-F199+I199-H199+K199-J199+M199-L199+N198</f>
        <v>0</v>
      </c>
    </row>
    <row r="200" spans="1:14" ht="15">
      <c r="A200" s="278"/>
      <c r="B200" s="136" t="s">
        <v>0</v>
      </c>
      <c r="C200" s="134"/>
      <c r="D200" s="128">
        <f>SUM(D195:D199)</f>
        <v>0</v>
      </c>
      <c r="E200" s="117">
        <f>SUM(E195:E199)</f>
        <v>0</v>
      </c>
      <c r="F200" s="129">
        <f>SUM(F195:F199)</f>
        <v>0</v>
      </c>
      <c r="G200" s="118">
        <f>SUM(G195:G199)</f>
        <v>0</v>
      </c>
      <c r="H200" s="130">
        <f t="shared" ref="H200:M200" si="21">SUM(H195:H199)</f>
        <v>0</v>
      </c>
      <c r="I200" s="119">
        <f t="shared" si="21"/>
        <v>0</v>
      </c>
      <c r="J200" s="131">
        <f t="shared" si="21"/>
        <v>0</v>
      </c>
      <c r="K200" s="120">
        <f t="shared" si="21"/>
        <v>0</v>
      </c>
      <c r="L200" s="132">
        <f t="shared" si="21"/>
        <v>0</v>
      </c>
      <c r="M200" s="121">
        <f t="shared" si="21"/>
        <v>0</v>
      </c>
      <c r="N200" s="137"/>
    </row>
    <row r="201" spans="1:14" s="4" customFormat="1" ht="15.75">
      <c r="A201" s="265"/>
      <c r="B201" s="109"/>
      <c r="C201" s="14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70"/>
    </row>
    <row r="202" spans="1:14" s="4" customFormat="1" ht="18" customHeight="1">
      <c r="A202" s="265"/>
      <c r="B202" s="109"/>
      <c r="C202" s="2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2"/>
    </row>
    <row r="203" spans="1:14" s="4" customFormat="1" ht="17.25" customHeight="1">
      <c r="A203" s="279">
        <f>'Budget to Actual'!B34</f>
        <v>4018</v>
      </c>
      <c r="B203" s="95" t="str">
        <f>'Budget to Actual'!C34</f>
        <v>Guest Speakers</v>
      </c>
      <c r="C203" s="20"/>
      <c r="D203" s="173"/>
      <c r="E203" s="17"/>
      <c r="F203" s="17"/>
      <c r="G203" s="17"/>
      <c r="H203" s="17"/>
      <c r="I203" s="17"/>
      <c r="J203" s="17"/>
      <c r="K203" s="17"/>
      <c r="L203" s="17"/>
      <c r="M203" s="17"/>
      <c r="N203" s="172"/>
    </row>
    <row r="204" spans="1:14" s="4" customFormat="1" ht="17.25" customHeight="1">
      <c r="A204" s="280"/>
      <c r="B204" s="135"/>
      <c r="C204" s="141"/>
      <c r="D204" s="205"/>
      <c r="E204" s="205"/>
      <c r="F204" s="206"/>
      <c r="G204" s="206"/>
      <c r="H204" s="207"/>
      <c r="I204" s="207"/>
      <c r="J204" s="208"/>
      <c r="K204" s="208"/>
      <c r="L204" s="204"/>
      <c r="M204" s="204"/>
      <c r="N204" s="127">
        <f>E204+G204-D204-F204+I204-H204+K204-J204+M204-L204+N199</f>
        <v>0</v>
      </c>
    </row>
    <row r="205" spans="1:14" s="4" customFormat="1" ht="17.25" customHeight="1">
      <c r="A205" s="280"/>
      <c r="B205" s="135"/>
      <c r="C205" s="133"/>
      <c r="D205" s="122"/>
      <c r="E205" s="122"/>
      <c r="F205" s="123"/>
      <c r="G205" s="123"/>
      <c r="H205" s="124"/>
      <c r="I205" s="124"/>
      <c r="J205" s="125"/>
      <c r="K205" s="125"/>
      <c r="L205" s="126"/>
      <c r="M205" s="126"/>
      <c r="N205" s="127">
        <f>E205+G205-D205-F205+I205-H205+K205-J205+M205-L205+N204</f>
        <v>0</v>
      </c>
    </row>
    <row r="206" spans="1:14" s="4" customFormat="1" ht="17.25" customHeight="1">
      <c r="A206" s="280"/>
      <c r="B206" s="135"/>
      <c r="C206" s="133"/>
      <c r="D206" s="122"/>
      <c r="E206" s="122"/>
      <c r="F206" s="123"/>
      <c r="G206" s="123"/>
      <c r="H206" s="124"/>
      <c r="I206" s="124"/>
      <c r="J206" s="125"/>
      <c r="K206" s="125"/>
      <c r="L206" s="126"/>
      <c r="M206" s="126"/>
      <c r="N206" s="127">
        <f>E206+G206-D206-F206+I206-H206+K206-J206+M206-L206+N205</f>
        <v>0</v>
      </c>
    </row>
    <row r="207" spans="1:14" s="4" customFormat="1" ht="17.25" customHeight="1">
      <c r="A207" s="280"/>
      <c r="B207" s="135"/>
      <c r="C207" s="133"/>
      <c r="D207" s="122"/>
      <c r="E207" s="122"/>
      <c r="F207" s="123"/>
      <c r="G207" s="123"/>
      <c r="H207" s="124"/>
      <c r="I207" s="124"/>
      <c r="J207" s="125"/>
      <c r="K207" s="125"/>
      <c r="L207" s="126"/>
      <c r="M207" s="126"/>
      <c r="N207" s="127">
        <f>E207+G207-D207-F207+I207-H207+K207-J207+M207-L207+N206</f>
        <v>0</v>
      </c>
    </row>
    <row r="208" spans="1:14" s="4" customFormat="1" ht="17.25" customHeight="1">
      <c r="A208" s="280"/>
      <c r="B208" s="144"/>
      <c r="C208" s="133"/>
      <c r="D208" s="205"/>
      <c r="E208" s="205"/>
      <c r="F208" s="206"/>
      <c r="G208" s="206"/>
      <c r="H208" s="207"/>
      <c r="I208" s="207"/>
      <c r="J208" s="208"/>
      <c r="K208" s="208"/>
      <c r="L208" s="204"/>
      <c r="M208" s="204"/>
      <c r="N208" s="127">
        <f>E208+G208-D208-F208+I208-H208+K208-J208+M208-L208+N207</f>
        <v>0</v>
      </c>
    </row>
    <row r="209" spans="1:14" s="4" customFormat="1" ht="17.25" customHeight="1">
      <c r="A209" s="280"/>
      <c r="B209" s="136" t="s">
        <v>0</v>
      </c>
      <c r="C209" s="142"/>
      <c r="D209" s="128">
        <f>SUM(D204:D208)</f>
        <v>0</v>
      </c>
      <c r="E209" s="117">
        <f>SUM(E204:E208)</f>
        <v>0</v>
      </c>
      <c r="F209" s="129">
        <f>SUM(F204:F208)</f>
        <v>0</v>
      </c>
      <c r="G209" s="118">
        <f>SUM(G204:G208)</f>
        <v>0</v>
      </c>
      <c r="H209" s="130">
        <f t="shared" ref="H209:M209" si="22">SUM(H204:H208)</f>
        <v>0</v>
      </c>
      <c r="I209" s="119">
        <f t="shared" si="22"/>
        <v>0</v>
      </c>
      <c r="J209" s="131">
        <f t="shared" si="22"/>
        <v>0</v>
      </c>
      <c r="K209" s="120">
        <f t="shared" si="22"/>
        <v>0</v>
      </c>
      <c r="L209" s="132">
        <f t="shared" si="22"/>
        <v>0</v>
      </c>
      <c r="M209" s="121">
        <f t="shared" si="22"/>
        <v>0</v>
      </c>
      <c r="N209" s="142"/>
    </row>
    <row r="210" spans="1:14" s="4" customFormat="1" ht="17.25" customHeight="1">
      <c r="A210" s="265"/>
      <c r="B210" s="109"/>
      <c r="C210" s="6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72"/>
    </row>
    <row r="211" spans="1:14" s="4" customFormat="1" ht="17.25" customHeight="1">
      <c r="A211" s="265"/>
      <c r="B211" s="109"/>
      <c r="C211" s="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72"/>
    </row>
    <row r="212" spans="1:14" s="4" customFormat="1" ht="17.25" customHeight="1">
      <c r="A212" s="281">
        <f>'Budget to Actual'!B35</f>
        <v>4019</v>
      </c>
      <c r="B212" s="96" t="str">
        <f>'Budget to Actual'!C35</f>
        <v>Equipment</v>
      </c>
      <c r="C212" s="6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2"/>
    </row>
    <row r="213" spans="1:14" s="4" customFormat="1" ht="17.25" customHeight="1">
      <c r="A213" s="282"/>
      <c r="B213" s="135"/>
      <c r="C213" s="142"/>
      <c r="D213" s="146"/>
      <c r="E213" s="146"/>
      <c r="F213" s="175"/>
      <c r="G213" s="175"/>
      <c r="H213" s="176"/>
      <c r="I213" s="176"/>
      <c r="J213" s="177"/>
      <c r="K213" s="177"/>
      <c r="L213" s="155"/>
      <c r="M213" s="155"/>
      <c r="N213" s="127">
        <f>E213+G213-D213-F213+I213-H213+K213-J213+M213-L213+N208</f>
        <v>0</v>
      </c>
    </row>
    <row r="214" spans="1:14" s="4" customFormat="1" ht="17.25" customHeight="1">
      <c r="A214" s="282"/>
      <c r="B214" s="135"/>
      <c r="C214" s="142"/>
      <c r="D214" s="146"/>
      <c r="E214" s="146"/>
      <c r="F214" s="175"/>
      <c r="G214" s="175"/>
      <c r="H214" s="176"/>
      <c r="I214" s="176"/>
      <c r="J214" s="177"/>
      <c r="K214" s="177"/>
      <c r="L214" s="155"/>
      <c r="M214" s="155"/>
      <c r="N214" s="127">
        <f>E214+G214-D214-F214+I214-H214+K214-J214+M214-L214+N213</f>
        <v>0</v>
      </c>
    </row>
    <row r="215" spans="1:14" s="4" customFormat="1" ht="17.25" customHeight="1">
      <c r="A215" s="282"/>
      <c r="B215" s="135"/>
      <c r="C215" s="142"/>
      <c r="D215" s="146"/>
      <c r="E215" s="146"/>
      <c r="F215" s="175"/>
      <c r="G215" s="175"/>
      <c r="H215" s="176"/>
      <c r="I215" s="176"/>
      <c r="J215" s="177"/>
      <c r="K215" s="177"/>
      <c r="L215" s="155"/>
      <c r="M215" s="155"/>
      <c r="N215" s="127">
        <f>E215+G215-D215-F215+I215-H215+K215-J215+M215-L215+N214</f>
        <v>0</v>
      </c>
    </row>
    <row r="216" spans="1:14" s="4" customFormat="1" ht="17.25" customHeight="1">
      <c r="A216" s="282"/>
      <c r="B216" s="135"/>
      <c r="C216" s="142"/>
      <c r="D216" s="146"/>
      <c r="E216" s="146"/>
      <c r="F216" s="175"/>
      <c r="G216" s="179"/>
      <c r="H216" s="176"/>
      <c r="I216" s="180"/>
      <c r="J216" s="181"/>
      <c r="K216" s="182"/>
      <c r="L216" s="155"/>
      <c r="M216" s="183"/>
      <c r="N216" s="127">
        <f>E216+G216-D216-F216+I216-H216+K216-J216+M216-L216+N215</f>
        <v>0</v>
      </c>
    </row>
    <row r="217" spans="1:14" s="4" customFormat="1" ht="17.25" customHeight="1">
      <c r="A217" s="282"/>
      <c r="B217" s="144"/>
      <c r="C217" s="142"/>
      <c r="D217" s="146"/>
      <c r="E217" s="146"/>
      <c r="F217" s="175"/>
      <c r="G217" s="184"/>
      <c r="H217" s="176"/>
      <c r="I217" s="185"/>
      <c r="J217" s="177"/>
      <c r="K217" s="186"/>
      <c r="L217" s="187"/>
      <c r="M217" s="183"/>
      <c r="N217" s="127">
        <f>E217+G217-D217-F217+I217-H217+K217-J217+M217-L217+N216</f>
        <v>0</v>
      </c>
    </row>
    <row r="218" spans="1:14" s="4" customFormat="1" ht="17.25" customHeight="1">
      <c r="A218" s="282"/>
      <c r="B218" s="136" t="s">
        <v>0</v>
      </c>
      <c r="C218" s="142"/>
      <c r="D218" s="128">
        <f>SUM(D213:D217)</f>
        <v>0</v>
      </c>
      <c r="E218" s="117">
        <f>SUM(E213:E217)</f>
        <v>0</v>
      </c>
      <c r="F218" s="129">
        <f>SUM(F213:F217)</f>
        <v>0</v>
      </c>
      <c r="G218" s="118">
        <f>SUM(G213:G217)</f>
        <v>0</v>
      </c>
      <c r="H218" s="130">
        <f t="shared" ref="H218:M218" si="23">SUM(H213:H217)</f>
        <v>0</v>
      </c>
      <c r="I218" s="119">
        <f t="shared" si="23"/>
        <v>0</v>
      </c>
      <c r="J218" s="131">
        <f t="shared" si="23"/>
        <v>0</v>
      </c>
      <c r="K218" s="120">
        <f t="shared" si="23"/>
        <v>0</v>
      </c>
      <c r="L218" s="132">
        <f t="shared" si="23"/>
        <v>0</v>
      </c>
      <c r="M218" s="121">
        <f t="shared" si="23"/>
        <v>0</v>
      </c>
      <c r="N218" s="142"/>
    </row>
    <row r="219" spans="1:14" s="4" customFormat="1" ht="17.25" customHeight="1">
      <c r="A219" s="265"/>
      <c r="B219" s="104"/>
      <c r="C219" s="6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72"/>
    </row>
    <row r="220" spans="1:14" s="4" customFormat="1" ht="17.25" customHeight="1">
      <c r="A220" s="265"/>
      <c r="B220" s="109"/>
      <c r="C220" s="6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2"/>
    </row>
    <row r="221" spans="1:14" s="4" customFormat="1" ht="17.25" customHeight="1">
      <c r="A221" s="283">
        <f>'Budget to Actual'!B36</f>
        <v>4020</v>
      </c>
      <c r="B221" s="97" t="str">
        <f>'Budget to Actual'!C36</f>
        <v>Misc</v>
      </c>
      <c r="C221" s="6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2"/>
    </row>
    <row r="222" spans="1:14" s="4" customFormat="1" ht="17.25" customHeight="1">
      <c r="A222" s="112"/>
      <c r="B222" s="101"/>
      <c r="C222" s="142"/>
      <c r="D222" s="146"/>
      <c r="E222" s="146"/>
      <c r="F222" s="175"/>
      <c r="G222" s="175"/>
      <c r="H222" s="176"/>
      <c r="I222" s="176"/>
      <c r="J222" s="177"/>
      <c r="K222" s="177"/>
      <c r="L222" s="155"/>
      <c r="M222" s="155"/>
      <c r="N222" s="127">
        <f>E222+G222-D222-F222+I222-H222+K222-J222+M222-L222+N217</f>
        <v>0</v>
      </c>
    </row>
    <row r="223" spans="1:14" s="4" customFormat="1" ht="17.25" customHeight="1">
      <c r="A223" s="112"/>
      <c r="B223" s="101"/>
      <c r="C223" s="142"/>
      <c r="D223" s="146"/>
      <c r="E223" s="146"/>
      <c r="F223" s="175"/>
      <c r="G223" s="175"/>
      <c r="H223" s="176"/>
      <c r="I223" s="176"/>
      <c r="J223" s="177"/>
      <c r="K223" s="177"/>
      <c r="L223" s="155"/>
      <c r="M223" s="155"/>
      <c r="N223" s="127">
        <f>E223+G223-D223-F223+I223-H223+K223-J223+M223-L223+N222</f>
        <v>0</v>
      </c>
    </row>
    <row r="224" spans="1:14" s="4" customFormat="1" ht="17.25" customHeight="1">
      <c r="A224" s="112"/>
      <c r="B224" s="101"/>
      <c r="C224" s="142"/>
      <c r="D224" s="146"/>
      <c r="E224" s="146"/>
      <c r="F224" s="175"/>
      <c r="G224" s="175"/>
      <c r="H224" s="176"/>
      <c r="I224" s="176"/>
      <c r="J224" s="177"/>
      <c r="K224" s="177"/>
      <c r="L224" s="155"/>
      <c r="M224" s="155"/>
      <c r="N224" s="127">
        <f>E224+G224-D224-F224+I224-H224+K224-J224+M224-L224+N223</f>
        <v>0</v>
      </c>
    </row>
    <row r="225" spans="1:14" s="4" customFormat="1" ht="17.25" customHeight="1">
      <c r="A225" s="112"/>
      <c r="B225" s="101"/>
      <c r="C225" s="142"/>
      <c r="D225" s="146"/>
      <c r="E225" s="146"/>
      <c r="F225" s="175"/>
      <c r="G225" s="175"/>
      <c r="H225" s="176"/>
      <c r="I225" s="176"/>
      <c r="J225" s="177"/>
      <c r="K225" s="177"/>
      <c r="L225" s="155"/>
      <c r="M225" s="155"/>
      <c r="N225" s="127">
        <f>E225+G225-D225-F225+I225-H225+K225-J225+M225-L225+N224</f>
        <v>0</v>
      </c>
    </row>
    <row r="226" spans="1:14" s="4" customFormat="1" ht="17.25" customHeight="1">
      <c r="A226" s="112"/>
      <c r="B226" s="101"/>
      <c r="C226" s="142"/>
      <c r="D226" s="146"/>
      <c r="E226" s="146"/>
      <c r="F226" s="175"/>
      <c r="G226" s="175"/>
      <c r="H226" s="176"/>
      <c r="I226" s="176"/>
      <c r="J226" s="177"/>
      <c r="K226" s="177"/>
      <c r="L226" s="155"/>
      <c r="M226" s="155"/>
      <c r="N226" s="127">
        <f>E226+G226-D226-F226+I226-H226+K226-J226+M226-L226+N225</f>
        <v>0</v>
      </c>
    </row>
    <row r="227" spans="1:14" s="4" customFormat="1" ht="17.25" customHeight="1">
      <c r="A227" s="284"/>
      <c r="B227" s="102" t="s">
        <v>0</v>
      </c>
      <c r="C227" s="142"/>
      <c r="D227" s="128">
        <f>SUM(D222:D226)</f>
        <v>0</v>
      </c>
      <c r="E227" s="117">
        <f>SUM(E222:E226)</f>
        <v>0</v>
      </c>
      <c r="F227" s="129">
        <f>SUM(F222:F226)</f>
        <v>0</v>
      </c>
      <c r="G227" s="118">
        <f>SUM(G222:G226)</f>
        <v>0</v>
      </c>
      <c r="H227" s="130">
        <f t="shared" ref="H227:M227" si="24">SUM(H222:H226)</f>
        <v>0</v>
      </c>
      <c r="I227" s="119">
        <f t="shared" si="24"/>
        <v>0</v>
      </c>
      <c r="J227" s="131">
        <f t="shared" si="24"/>
        <v>0</v>
      </c>
      <c r="K227" s="120">
        <f t="shared" si="24"/>
        <v>0</v>
      </c>
      <c r="L227" s="132">
        <f t="shared" si="24"/>
        <v>0</v>
      </c>
      <c r="M227" s="121">
        <f t="shared" si="24"/>
        <v>0</v>
      </c>
      <c r="N227" s="142"/>
    </row>
    <row r="228" spans="1:14" s="4" customFormat="1" ht="17.25" customHeight="1">
      <c r="A228" s="285"/>
      <c r="B228" s="11"/>
      <c r="C228" s="6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2"/>
    </row>
    <row r="229" spans="1:14" s="4" customFormat="1" ht="17.25" customHeight="1">
      <c r="A229" s="285"/>
      <c r="B229" s="1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172"/>
    </row>
    <row r="230" spans="1:14" s="4" customFormat="1" ht="17.25" customHeight="1">
      <c r="A230" s="286"/>
      <c r="B230" s="113" t="s">
        <v>16</v>
      </c>
      <c r="C230" s="142"/>
      <c r="D230" s="156"/>
      <c r="E230" s="157">
        <f>E10</f>
        <v>0</v>
      </c>
      <c r="F230" s="158"/>
      <c r="G230" s="158">
        <f>G10</f>
        <v>0</v>
      </c>
      <c r="H230" s="159"/>
      <c r="I230" s="159">
        <f>I10</f>
        <v>0</v>
      </c>
      <c r="J230" s="160"/>
      <c r="K230" s="160">
        <f>K10</f>
        <v>0</v>
      </c>
      <c r="L230" s="161"/>
      <c r="M230" s="161">
        <f>M10</f>
        <v>0</v>
      </c>
      <c r="N230" s="139"/>
    </row>
    <row r="231" spans="1:14" s="4" customFormat="1" ht="17.25" customHeight="1">
      <c r="A231" s="286"/>
      <c r="B231" s="113" t="s">
        <v>17</v>
      </c>
      <c r="C231" s="142"/>
      <c r="D231" s="162">
        <f>D17+D47+D146+D155+D164+D173+D182+D191+D200+D209+D218+D227+D137+D128+D119+D110+D101+D92+D83+D74+D65+D56+D37+D27</f>
        <v>0</v>
      </c>
      <c r="E231" s="162"/>
      <c r="F231" s="163">
        <f t="shared" ref="F231:L231" si="25">F17+F47+F146+F155+F164+F173+F182+F191+F200+F209+F218+F227+F137+F128+F119+F110+F101+F92+F83+F74+F65+F56+F37+F27</f>
        <v>0</v>
      </c>
      <c r="G231" s="163"/>
      <c r="H231" s="164">
        <f t="shared" si="25"/>
        <v>0</v>
      </c>
      <c r="I231" s="164"/>
      <c r="J231" s="165">
        <f t="shared" si="25"/>
        <v>0</v>
      </c>
      <c r="K231" s="165"/>
      <c r="L231" s="166">
        <f t="shared" si="25"/>
        <v>0</v>
      </c>
      <c r="M231" s="166"/>
      <c r="N231" s="127">
        <f>SUM(D231:M231)</f>
        <v>0</v>
      </c>
    </row>
    <row r="232" spans="1:14" s="4" customFormat="1" ht="17.25" customHeight="1" thickBot="1">
      <c r="A232" s="286"/>
      <c r="B232" s="113" t="s">
        <v>18</v>
      </c>
      <c r="C232" s="142"/>
      <c r="D232" s="167"/>
      <c r="E232" s="157">
        <f>E17+E47+E146+E155+E164+E173+E182+E191+E200+E209+E218+E227+E137+E128+E119+E110+E101+E92+E83+E74+E65+E56+E37+E27</f>
        <v>0</v>
      </c>
      <c r="F232" s="302"/>
      <c r="G232" s="302">
        <f t="shared" ref="G232:M232" si="26">G17+G47+G146+G155+G164+G173+G182+G191+G200+G209+G218+G227+G137+G128+G119+G110+G101+G92+G83+G74+G65+G56+G37+G27</f>
        <v>0</v>
      </c>
      <c r="H232" s="301"/>
      <c r="I232" s="301">
        <f t="shared" si="26"/>
        <v>0</v>
      </c>
      <c r="J232" s="300"/>
      <c r="K232" s="300">
        <f t="shared" si="26"/>
        <v>0</v>
      </c>
      <c r="L232" s="299"/>
      <c r="M232" s="299">
        <f t="shared" si="26"/>
        <v>0</v>
      </c>
      <c r="N232" s="127">
        <f>SUM(D232:M232)</f>
        <v>0</v>
      </c>
    </row>
    <row r="233" spans="1:14" s="4" customFormat="1" ht="17.25" customHeight="1">
      <c r="A233" s="286"/>
      <c r="B233" s="190" t="s">
        <v>19</v>
      </c>
      <c r="C233" s="191"/>
      <c r="D233" s="192"/>
      <c r="E233" s="193">
        <f>E230-D231+E232</f>
        <v>0</v>
      </c>
      <c r="F233" s="194"/>
      <c r="G233" s="195">
        <f>G230-F231+G232</f>
        <v>0</v>
      </c>
      <c r="H233" s="196"/>
      <c r="I233" s="197">
        <f>I230-H231+I232</f>
        <v>0</v>
      </c>
      <c r="J233" s="198"/>
      <c r="K233" s="199">
        <f>K230-J231+K232</f>
        <v>0</v>
      </c>
      <c r="L233" s="200"/>
      <c r="M233" s="201">
        <f>M230-L231+M232</f>
        <v>0</v>
      </c>
      <c r="N233" s="202">
        <f>SUM(D233:M233)</f>
        <v>0</v>
      </c>
    </row>
    <row r="234" spans="1:14" s="4" customFormat="1" ht="17.25" customHeight="1">
      <c r="A234" s="287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</row>
    <row r="235" spans="1:14" s="4" customFormat="1" ht="17.25" customHeight="1">
      <c r="A235" s="1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s="4" customFormat="1" ht="17.25" customHeight="1">
      <c r="A236" s="1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s="4" customFormat="1" ht="17.25" customHeight="1">
      <c r="A237" s="1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s="4" customFormat="1" ht="17.25" customHeight="1">
      <c r="A238" s="1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s="4" customFormat="1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s="4" customFormat="1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4" customFormat="1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s="4" customForma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s="4" customFormat="1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s="4" customFormat="1">
      <c r="A244" s="288"/>
    </row>
    <row r="245" spans="1:14" s="4" customFormat="1">
      <c r="A245" s="288"/>
    </row>
    <row r="246" spans="1:14">
      <c r="F246" s="4"/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0"/>
    <pageSetUpPr fitToPage="1"/>
  </sheetPr>
  <dimension ref="B2:L49"/>
  <sheetViews>
    <sheetView zoomScale="80" zoomScaleNormal="80" workbookViewId="0">
      <selection activeCell="B3" sqref="B3:L3"/>
    </sheetView>
  </sheetViews>
  <sheetFormatPr defaultRowHeight="12.75"/>
  <cols>
    <col min="2" max="2" width="8.85546875" customWidth="1"/>
    <col min="3" max="3" width="38.85546875" bestFit="1" customWidth="1"/>
    <col min="4" max="4" width="3" customWidth="1"/>
    <col min="5" max="5" width="15.42578125" customWidth="1"/>
    <col min="6" max="6" width="15.28515625" customWidth="1"/>
    <col min="7" max="7" width="15.140625" customWidth="1"/>
    <col min="8" max="8" width="16.28515625" customWidth="1"/>
    <col min="9" max="9" width="15.140625" customWidth="1"/>
    <col min="10" max="10" width="3.7109375" customWidth="1"/>
    <col min="11" max="11" width="18.28515625" bestFit="1" customWidth="1"/>
    <col min="12" max="12" width="3.7109375" customWidth="1"/>
  </cols>
  <sheetData>
    <row r="2" spans="2:12" ht="22.5">
      <c r="B2" s="467" t="str">
        <f>'P&amp;L_Jan'!B2:L2</f>
        <v>Name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ht="20.25">
      <c r="B3" s="468" t="s">
        <v>8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</row>
    <row r="4" spans="2:12" ht="18">
      <c r="B4" s="469" t="s">
        <v>78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2:12" ht="18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ht="18">
      <c r="C6" s="23"/>
      <c r="D6" s="23"/>
      <c r="E6" s="24"/>
      <c r="F6" s="25"/>
      <c r="G6" s="210"/>
      <c r="H6" s="53"/>
      <c r="I6" s="211"/>
      <c r="J6" s="26"/>
      <c r="K6" s="27"/>
    </row>
    <row r="7" spans="2:12" ht="36">
      <c r="C7" s="23"/>
      <c r="D7" s="23"/>
      <c r="E7" s="304" t="str">
        <f>'Budget to Actual'!D6</f>
        <v>General</v>
      </c>
      <c r="F7" s="303" t="str">
        <f>'Budget to Actual'!G6</f>
        <v>Sunday School</v>
      </c>
      <c r="G7" s="305" t="str">
        <f>'Budget to Actual'!J6</f>
        <v>Missions</v>
      </c>
      <c r="H7" s="306" t="str">
        <f>'Budget to Actual'!M6</f>
        <v>Building</v>
      </c>
      <c r="I7" s="307" t="str">
        <f>'Budget to Actual'!P6</f>
        <v>VBS</v>
      </c>
      <c r="J7" s="26"/>
      <c r="K7" s="27" t="s">
        <v>0</v>
      </c>
    </row>
    <row r="8" spans="2:12" ht="18">
      <c r="C8" s="23"/>
      <c r="D8" s="23"/>
      <c r="E8" s="304"/>
      <c r="F8" s="303"/>
      <c r="G8" s="305"/>
      <c r="H8" s="306"/>
      <c r="I8" s="307"/>
      <c r="J8" s="26"/>
      <c r="K8" s="27"/>
    </row>
    <row r="9" spans="2:12" ht="18">
      <c r="B9" s="28" t="s">
        <v>77</v>
      </c>
      <c r="C9" s="23"/>
      <c r="D9" s="23"/>
      <c r="E9" s="304">
        <f>'P&amp;L_Feb'!E43</f>
        <v>0</v>
      </c>
      <c r="F9" s="303">
        <f>'P&amp;L_Feb'!F43</f>
        <v>0</v>
      </c>
      <c r="G9" s="305">
        <f>'P&amp;L_Feb'!G43</f>
        <v>0</v>
      </c>
      <c r="H9" s="306">
        <f>'P&amp;L_Feb'!H43</f>
        <v>0</v>
      </c>
      <c r="I9" s="307">
        <f>'P&amp;L_Feb'!I43</f>
        <v>0</v>
      </c>
      <c r="J9" s="26"/>
      <c r="K9" s="312">
        <f>SUM(E9:J9)</f>
        <v>0</v>
      </c>
    </row>
    <row r="10" spans="2:12" ht="18">
      <c r="B10" s="23"/>
      <c r="C10" s="23"/>
      <c r="D10" s="23"/>
      <c r="E10" s="304"/>
      <c r="F10" s="303"/>
      <c r="G10" s="305"/>
      <c r="H10" s="306"/>
      <c r="I10" s="307"/>
      <c r="J10" s="26"/>
      <c r="K10" s="27"/>
    </row>
    <row r="11" spans="2:12" ht="18">
      <c r="B11" s="60" t="s">
        <v>76</v>
      </c>
      <c r="D11" s="28"/>
      <c r="E11" s="29"/>
      <c r="F11" s="29"/>
      <c r="G11" s="29"/>
      <c r="H11" s="29"/>
      <c r="I11" s="29"/>
      <c r="J11" s="29"/>
      <c r="K11" s="29"/>
    </row>
    <row r="12" spans="2:12" ht="18">
      <c r="B12" s="23">
        <f>'Budget to Actual'!B10</f>
        <v>3001</v>
      </c>
      <c r="C12" s="409" t="str">
        <f>'GL-Jan'!B9</f>
        <v>Offerings</v>
      </c>
      <c r="D12" s="30"/>
      <c r="E12" s="37">
        <f>'GL-Mar'!E17-'GL-Mar'!D17</f>
        <v>0</v>
      </c>
      <c r="F12" s="37">
        <f>'GL-Mar'!G17-'GL-Mar'!F17</f>
        <v>0</v>
      </c>
      <c r="G12" s="37">
        <f>'GL-Mar'!I17-'GL-Mar'!H17</f>
        <v>0</v>
      </c>
      <c r="H12" s="37">
        <f>'GL-Mar'!K17-'GL-Mar'!J17</f>
        <v>0</v>
      </c>
      <c r="I12" s="37">
        <f>'GL-Mar'!M17-'GL-Mar'!L17</f>
        <v>0</v>
      </c>
      <c r="J12" s="31"/>
      <c r="K12" s="411">
        <f>SUM(E12:I12)</f>
        <v>0</v>
      </c>
    </row>
    <row r="13" spans="2:12" ht="18">
      <c r="B13" s="23">
        <f>'Budget to Actual'!B11</f>
        <v>3002</v>
      </c>
      <c r="C13" s="409" t="str">
        <f>'Budget to Actual'!C11</f>
        <v>ABC Support</v>
      </c>
      <c r="D13" s="30"/>
      <c r="E13" s="37">
        <f>'GL-Mar'!E27-'GL-Mar'!D27</f>
        <v>0</v>
      </c>
      <c r="F13" s="37">
        <f>'GL-Mar'!G27-'GL-Mar'!F27</f>
        <v>0</v>
      </c>
      <c r="G13" s="37">
        <f>'GL-Mar'!I27-'GL-Mar'!H27</f>
        <v>0</v>
      </c>
      <c r="H13" s="37">
        <f>'GL-Mar'!K27-'GL-Mar'!J27</f>
        <v>0</v>
      </c>
      <c r="I13" s="37">
        <f>'GL-Mar'!M27-'GL-Mar'!L27</f>
        <v>0</v>
      </c>
      <c r="J13" s="31"/>
      <c r="K13" s="411">
        <f>SUM(E13:I13)</f>
        <v>0</v>
      </c>
    </row>
    <row r="14" spans="2:12" ht="18">
      <c r="B14" s="23">
        <f>'Budget to Actual'!B12</f>
        <v>3003</v>
      </c>
      <c r="C14" s="409" t="str">
        <f>'Budget to Actual'!C12</f>
        <v>Fundraisers</v>
      </c>
      <c r="D14" s="30"/>
      <c r="E14" s="37">
        <f>'GL-Mar'!E37-'GL-Mar'!D37</f>
        <v>0</v>
      </c>
      <c r="F14" s="37">
        <f>'GL-Mar'!G37-'GL-Mar'!F37</f>
        <v>0</v>
      </c>
      <c r="G14" s="37">
        <f>'GL-Mar'!I37-'GL-Mar'!H37</f>
        <v>0</v>
      </c>
      <c r="H14" s="37">
        <f>'GL-Mar'!K37-'GL-Mar'!J37</f>
        <v>0</v>
      </c>
      <c r="I14" s="37">
        <f>'GL-Mar'!M37-'GL-Mar'!L37</f>
        <v>0</v>
      </c>
      <c r="J14" s="31"/>
      <c r="K14" s="411">
        <f>SUM(E14:I14)</f>
        <v>0</v>
      </c>
    </row>
    <row r="15" spans="2:12" ht="18.75" thickBot="1">
      <c r="B15" s="23">
        <f>'Budget to Actual'!B13</f>
        <v>3004</v>
      </c>
      <c r="C15" s="409" t="str">
        <f>'GL-Jan'!B40</f>
        <v>Other</v>
      </c>
      <c r="D15" s="30"/>
      <c r="E15" s="47">
        <f>'GL-Mar'!E47-'GL-Mar'!D47</f>
        <v>0</v>
      </c>
      <c r="F15" s="47">
        <f>'GL-Mar'!G47-'GL-Mar'!F47</f>
        <v>0</v>
      </c>
      <c r="G15" s="47">
        <f>'GL-Mar'!I47-'GL-Mar'!H47</f>
        <v>0</v>
      </c>
      <c r="H15" s="47">
        <f>'GL-Mar'!K47-'GL-Mar'!J47</f>
        <v>0</v>
      </c>
      <c r="I15" s="47">
        <f>'GL-Mar'!M47-'GL-Mar'!L47</f>
        <v>0</v>
      </c>
      <c r="J15" s="48"/>
      <c r="K15" s="412">
        <f>SUM(E15:I15)</f>
        <v>0</v>
      </c>
    </row>
    <row r="16" spans="2:12" ht="19.5" thickTop="1">
      <c r="C16" s="60" t="s">
        <v>72</v>
      </c>
      <c r="D16" s="32"/>
      <c r="E16" s="38">
        <f>SUM(E12:E15)</f>
        <v>0</v>
      </c>
      <c r="F16" s="40">
        <f>SUM(F12:F15)</f>
        <v>0</v>
      </c>
      <c r="G16" s="41">
        <f>SUM(G12:G15)</f>
        <v>0</v>
      </c>
      <c r="H16" s="54">
        <f>SUM(H12:H15)</f>
        <v>0</v>
      </c>
      <c r="I16" s="42">
        <f>SUM(I12:I15)</f>
        <v>0</v>
      </c>
      <c r="J16" s="33"/>
      <c r="K16" s="34">
        <f>SUM(K12:K15)</f>
        <v>0</v>
      </c>
    </row>
    <row r="17" spans="2:11" ht="18.75">
      <c r="C17" s="32"/>
      <c r="D17" s="32"/>
      <c r="E17" s="39"/>
      <c r="F17" s="39"/>
      <c r="G17" s="39"/>
      <c r="H17" s="39"/>
      <c r="I17" s="39"/>
      <c r="J17" s="33"/>
      <c r="K17" s="33"/>
    </row>
    <row r="18" spans="2:11" ht="18">
      <c r="B18" s="60" t="s">
        <v>64</v>
      </c>
      <c r="D18" s="28"/>
      <c r="E18" s="37"/>
      <c r="F18" s="37"/>
      <c r="G18" s="37"/>
      <c r="H18" s="37"/>
      <c r="I18" s="37"/>
      <c r="J18" s="31"/>
      <c r="K18" s="29"/>
    </row>
    <row r="19" spans="2:11" ht="18">
      <c r="B19" s="23">
        <f>'P&amp;L_Jan'!B19</f>
        <v>4001</v>
      </c>
      <c r="C19" s="410" t="str">
        <f>'Budget to Actual'!C17</f>
        <v>Salaries</v>
      </c>
      <c r="D19" s="28"/>
      <c r="E19" s="37">
        <f>'GL-Mar'!D56-'GL-Mar'!E56</f>
        <v>0</v>
      </c>
      <c r="F19" s="37">
        <f>'GL-Mar'!F56-'GL-Mar'!G56</f>
        <v>0</v>
      </c>
      <c r="G19" s="37">
        <f>'GL-Mar'!H56-'GL-Mar'!I56</f>
        <v>0</v>
      </c>
      <c r="H19" s="37">
        <f>'GL-Mar'!J56-'GL-Mar'!K56</f>
        <v>0</v>
      </c>
      <c r="I19" s="37">
        <f>'GL-Mar'!L56-'GL-Mar'!M56</f>
        <v>0</v>
      </c>
      <c r="J19" s="31"/>
      <c r="K19" s="411">
        <f>SUM(E19:J19)</f>
        <v>0</v>
      </c>
    </row>
    <row r="20" spans="2:11" ht="18">
      <c r="B20" s="23">
        <f>'P&amp;L_Jan'!B20</f>
        <v>4002</v>
      </c>
      <c r="C20" s="410" t="str">
        <f>'Budget to Actual'!C18</f>
        <v>Office Supplies</v>
      </c>
      <c r="D20" s="28"/>
      <c r="E20" s="37">
        <f>'GL-Mar'!D65-'GL-Mar'!E65</f>
        <v>0</v>
      </c>
      <c r="F20" s="37">
        <f>'GL-Mar'!F65-'GL-Mar'!G65</f>
        <v>0</v>
      </c>
      <c r="G20" s="37">
        <f>'GL-Mar'!H65-'GL-Mar'!I65</f>
        <v>0</v>
      </c>
      <c r="H20" s="37">
        <f>'GL-Mar'!J65-'GL-Mar'!K65</f>
        <v>0</v>
      </c>
      <c r="I20" s="37">
        <f>'GL-Mar'!L65-'GL-Mar'!M65</f>
        <v>0</v>
      </c>
      <c r="J20" s="31"/>
      <c r="K20" s="411">
        <f t="shared" ref="K20:K28" si="0">SUM(E20:J20)</f>
        <v>0</v>
      </c>
    </row>
    <row r="21" spans="2:11" ht="18">
      <c r="B21" s="23">
        <f>'P&amp;L_Jan'!B21</f>
        <v>4003</v>
      </c>
      <c r="C21" s="410" t="str">
        <f>'Budget to Actual'!C19</f>
        <v>Utilities</v>
      </c>
      <c r="D21" s="28"/>
      <c r="E21" s="37">
        <f>'GL-Mar'!D74-'GL-Mar'!E74</f>
        <v>0</v>
      </c>
      <c r="F21" s="37">
        <f>'GL-Mar'!F74-'GL-Mar'!G74</f>
        <v>0</v>
      </c>
      <c r="G21" s="37">
        <f>'GL-Mar'!H74-'GL-Mar'!I74</f>
        <v>0</v>
      </c>
      <c r="H21" s="37">
        <f>'GL-Mar'!J74-'GL-Mar'!K74</f>
        <v>0</v>
      </c>
      <c r="I21" s="37">
        <f>'GL-Mar'!L74-'GL-Mar'!M74</f>
        <v>0</v>
      </c>
      <c r="J21" s="31"/>
      <c r="K21" s="411">
        <f t="shared" si="0"/>
        <v>0</v>
      </c>
    </row>
    <row r="22" spans="2:11" ht="18">
      <c r="B22" s="23">
        <f>'P&amp;L_Jan'!B22</f>
        <v>4004</v>
      </c>
      <c r="C22" s="410" t="str">
        <f>'Budget to Actual'!C20</f>
        <v>Lease</v>
      </c>
      <c r="D22" s="28"/>
      <c r="E22" s="37">
        <f>'GL-Mar'!D83-'GL-Mar'!E83</f>
        <v>0</v>
      </c>
      <c r="F22" s="37">
        <f>'GL-Mar'!F83-'GL-Mar'!G83</f>
        <v>0</v>
      </c>
      <c r="G22" s="37">
        <f>'GL-Mar'!H83-'GL-Mar'!I83</f>
        <v>0</v>
      </c>
      <c r="H22" s="37">
        <f>'GL-Mar'!J83-'GL-Mar'!K83</f>
        <v>0</v>
      </c>
      <c r="I22" s="37">
        <f>'GL-Mar'!L83-'GL-Mar'!M83</f>
        <v>0</v>
      </c>
      <c r="J22" s="31"/>
      <c r="K22" s="411">
        <f t="shared" si="0"/>
        <v>0</v>
      </c>
    </row>
    <row r="23" spans="2:11" ht="18">
      <c r="B23" s="23">
        <f>'P&amp;L_Jan'!B23</f>
        <v>4005</v>
      </c>
      <c r="C23" s="410" t="str">
        <f>'Budget to Actual'!C21</f>
        <v>Maint/Repairs</v>
      </c>
      <c r="D23" s="28"/>
      <c r="E23" s="37">
        <f>'GL-Mar'!D92-'GL-Mar'!E92</f>
        <v>0</v>
      </c>
      <c r="F23" s="37">
        <f>'GL-Mar'!F92-'GL-Mar'!G6892</f>
        <v>0</v>
      </c>
      <c r="G23" s="37">
        <f>'GL-Mar'!H92-'GL-Mar'!I92</f>
        <v>0</v>
      </c>
      <c r="H23" s="37">
        <f>'GL-Mar'!J92-'GL-Mar'!K92</f>
        <v>0</v>
      </c>
      <c r="I23" s="37">
        <f>'GL-Mar'!L92-'GL-Mar'!M92</f>
        <v>0</v>
      </c>
      <c r="J23" s="31"/>
      <c r="K23" s="411">
        <f t="shared" si="0"/>
        <v>0</v>
      </c>
    </row>
    <row r="24" spans="2:11" ht="18">
      <c r="B24" s="23">
        <f>'P&amp;L_Jan'!B24</f>
        <v>4006</v>
      </c>
      <c r="C24" s="410" t="str">
        <f>'Budget to Actual'!C22</f>
        <v>Missions</v>
      </c>
      <c r="D24" s="28"/>
      <c r="E24" s="37">
        <f>'GL-Mar'!D101-'GL-Mar'!E101</f>
        <v>0</v>
      </c>
      <c r="F24" s="37">
        <f>'GL-Mar'!F101-'GL-Mar'!G101</f>
        <v>0</v>
      </c>
      <c r="G24" s="37">
        <f>'GL-Mar'!H101-'GL-Mar'!I101</f>
        <v>0</v>
      </c>
      <c r="H24" s="37">
        <f>'GL-Mar'!J101-'GL-Mar'!K101</f>
        <v>0</v>
      </c>
      <c r="I24" s="37">
        <f>'GL-Mar'!L101-'GL-Mar'!M101</f>
        <v>0</v>
      </c>
      <c r="J24" s="31"/>
      <c r="K24" s="411">
        <f t="shared" si="0"/>
        <v>0</v>
      </c>
    </row>
    <row r="25" spans="2:11" ht="18">
      <c r="B25" s="23">
        <f>'P&amp;L_Jan'!B25</f>
        <v>4007</v>
      </c>
      <c r="C25" s="410" t="str">
        <f>'Budget to Actual'!C23</f>
        <v>Benevolence</v>
      </c>
      <c r="D25" s="28"/>
      <c r="E25" s="37">
        <f>'GL-Mar'!D110-'GL-Mar'!E110</f>
        <v>0</v>
      </c>
      <c r="F25" s="37">
        <f>'GL-Mar'!F110-'GL-Mar'!G110</f>
        <v>0</v>
      </c>
      <c r="G25" s="37">
        <f>'GL-Mar'!H110-'GL-Mar'!I110</f>
        <v>0</v>
      </c>
      <c r="H25" s="37">
        <f>'GL-Mar'!J110-'GL-Mar'!K110</f>
        <v>0</v>
      </c>
      <c r="I25" s="37">
        <f>'GL-Mar'!L110-'GL-Mar'!M110</f>
        <v>0</v>
      </c>
      <c r="J25" s="31"/>
      <c r="K25" s="411">
        <f t="shared" si="0"/>
        <v>0</v>
      </c>
    </row>
    <row r="26" spans="2:11" ht="18">
      <c r="B26" s="23">
        <f>'P&amp;L_Jan'!B26</f>
        <v>4008</v>
      </c>
      <c r="C26" s="410" t="str">
        <f>'Budget to Actual'!C24</f>
        <v xml:space="preserve">Sunday School </v>
      </c>
      <c r="D26" s="28"/>
      <c r="E26" s="37">
        <f>'GL-Mar'!D119-'GL-Mar'!E119</f>
        <v>0</v>
      </c>
      <c r="F26" s="37">
        <f>'GL-Mar'!F119-'GL-Mar'!G119</f>
        <v>0</v>
      </c>
      <c r="G26" s="37">
        <f>'GL-Mar'!H119-'GL-Mar'!I119</f>
        <v>0</v>
      </c>
      <c r="H26" s="37">
        <f>'GL-Mar'!J119-'GL-Mar'!K119</f>
        <v>0</v>
      </c>
      <c r="I26" s="37">
        <f>'GL-Mar'!L119-'GL-Mar'!M119</f>
        <v>0</v>
      </c>
      <c r="J26" s="31"/>
      <c r="K26" s="411">
        <f t="shared" si="0"/>
        <v>0</v>
      </c>
    </row>
    <row r="27" spans="2:11" ht="18">
      <c r="B27" s="23">
        <f>'P&amp;L_Jan'!B27</f>
        <v>4009</v>
      </c>
      <c r="C27" s="410" t="str">
        <f>'Budget to Actual'!C25</f>
        <v xml:space="preserve">Youth </v>
      </c>
      <c r="D27" s="28"/>
      <c r="E27" s="37">
        <f>'GL-Mar'!D128-'GL-Mar'!E128</f>
        <v>0</v>
      </c>
      <c r="F27" s="37">
        <f>'GL-Mar'!F128-'GL-Mar'!G128</f>
        <v>0</v>
      </c>
      <c r="G27" s="37">
        <f>'GL-Mar'!H128-'GL-Mar'!I128</f>
        <v>0</v>
      </c>
      <c r="H27" s="37">
        <f>'GL-Mar'!J128-'GL-Mar'!K128</f>
        <v>0</v>
      </c>
      <c r="I27" s="37">
        <f>'GL-Mar'!L128-'GL-Mar'!M128</f>
        <v>0</v>
      </c>
      <c r="J27" s="31"/>
      <c r="K27" s="411">
        <f t="shared" si="0"/>
        <v>0</v>
      </c>
    </row>
    <row r="28" spans="2:11" ht="18">
      <c r="B28" s="23">
        <f>'P&amp;L_Jan'!B28</f>
        <v>4010</v>
      </c>
      <c r="C28" s="410" t="str">
        <f>'Budget to Actual'!C26</f>
        <v xml:space="preserve">Men </v>
      </c>
      <c r="D28" s="28"/>
      <c r="E28" s="37">
        <f>'GL-Mar'!D137-'GL-Mar'!E137</f>
        <v>0</v>
      </c>
      <c r="F28" s="37">
        <f>'GL-Mar'!F137-'GL-Mar'!G137</f>
        <v>0</v>
      </c>
      <c r="G28" s="37">
        <f>'GL-Mar'!H137-'GL-Mar'!I137</f>
        <v>0</v>
      </c>
      <c r="H28" s="37">
        <f>'GL-Mar'!J137-'GL-Mar'!K137</f>
        <v>0</v>
      </c>
      <c r="I28" s="37">
        <f>'GL-Mar'!L137-'GL-Mar'!M137</f>
        <v>0</v>
      </c>
      <c r="J28" s="31"/>
      <c r="K28" s="411">
        <f t="shared" si="0"/>
        <v>0</v>
      </c>
    </row>
    <row r="29" spans="2:11" ht="18">
      <c r="B29" s="23">
        <f>'P&amp;L_Jan'!B29</f>
        <v>4011</v>
      </c>
      <c r="C29" s="409" t="str">
        <f>'GL-Jan'!B140</f>
        <v>Women</v>
      </c>
      <c r="D29" s="30"/>
      <c r="E29" s="37">
        <f>'GL-Mar'!D146-'GL-Mar'!E146</f>
        <v>0</v>
      </c>
      <c r="F29" s="37">
        <f>'GL-Mar'!F146-'GL-Mar'!G146</f>
        <v>0</v>
      </c>
      <c r="G29" s="37">
        <f>'GL-Mar'!H146-'GL-Mar'!I146</f>
        <v>0</v>
      </c>
      <c r="H29" s="37">
        <f>'GL-Mar'!J146-'GL-Mar'!K146</f>
        <v>0</v>
      </c>
      <c r="I29" s="37">
        <f>'GL-Mar'!L146-'GL-Mar'!M146</f>
        <v>0</v>
      </c>
      <c r="J29" s="31"/>
      <c r="K29" s="411">
        <f t="shared" ref="K29:K38" si="1">SUM(E29:I29)</f>
        <v>0</v>
      </c>
    </row>
    <row r="30" spans="2:11" ht="18">
      <c r="B30" s="23">
        <f>'P&amp;L_Jan'!B30</f>
        <v>4012</v>
      </c>
      <c r="C30" s="409" t="str">
        <f>'GL-Jan'!B149</f>
        <v>VBS</v>
      </c>
      <c r="D30" s="30"/>
      <c r="E30" s="37">
        <f>'GL-Mar'!D155-'GL-Mar'!E155</f>
        <v>0</v>
      </c>
      <c r="F30" s="37">
        <f>'GL-Mar'!F155-'GL-Mar'!G155</f>
        <v>0</v>
      </c>
      <c r="G30" s="37">
        <f>'GL-Mar'!H155-'GL-Mar'!I155</f>
        <v>0</v>
      </c>
      <c r="H30" s="37">
        <f>'GL-Mar'!J155-'GL-Mar'!K155</f>
        <v>0</v>
      </c>
      <c r="I30" s="37">
        <f>'GL-Mar'!L155-'GL-Mar'!M155</f>
        <v>0</v>
      </c>
      <c r="J30" s="31"/>
      <c r="K30" s="411">
        <f t="shared" si="1"/>
        <v>0</v>
      </c>
    </row>
    <row r="31" spans="2:11" ht="18">
      <c r="B31" s="23">
        <f>'P&amp;L_Jan'!B31</f>
        <v>4013</v>
      </c>
      <c r="C31" s="409" t="str">
        <f>'GL-Jan'!B158</f>
        <v>Postage</v>
      </c>
      <c r="D31" s="30"/>
      <c r="E31" s="37">
        <f>'GL-Mar'!D164-'GL-Mar'!E164</f>
        <v>0</v>
      </c>
      <c r="F31" s="37">
        <f>'GL-Mar'!F164-'GL-Mar'!G164</f>
        <v>0</v>
      </c>
      <c r="G31" s="37">
        <f>'GL-Mar'!H164-'GL-Mar'!I164</f>
        <v>0</v>
      </c>
      <c r="H31" s="37">
        <f>'GL-Mar'!J164-'GL-Mar'!K164</f>
        <v>0</v>
      </c>
      <c r="I31" s="37">
        <f>'GL-Mar'!L164-'GL-Mar'!M164</f>
        <v>0</v>
      </c>
      <c r="J31" s="31"/>
      <c r="K31" s="411">
        <f t="shared" si="1"/>
        <v>0</v>
      </c>
    </row>
    <row r="32" spans="2:11" ht="18">
      <c r="B32" s="23">
        <f>'P&amp;L_Jan'!B32</f>
        <v>4014</v>
      </c>
      <c r="C32" s="409" t="str">
        <f>'GL-Jan'!B167</f>
        <v>Insurance</v>
      </c>
      <c r="D32" s="30"/>
      <c r="E32" s="37">
        <f>'GL-Mar'!D173-'GL-Mar'!E173</f>
        <v>0</v>
      </c>
      <c r="F32" s="37">
        <f>'GL-Mar'!F173-'GL-Mar'!G173</f>
        <v>0</v>
      </c>
      <c r="G32" s="37">
        <f>'GL-Mar'!H173-'GL-Mar'!I173</f>
        <v>0</v>
      </c>
      <c r="H32" s="37">
        <f>'GL-Mar'!J173-'GL-Mar'!K173</f>
        <v>0</v>
      </c>
      <c r="I32" s="37">
        <f>'GL-Mar'!L173-'GL-Mar'!M173</f>
        <v>0</v>
      </c>
      <c r="J32" s="31"/>
      <c r="K32" s="411">
        <f t="shared" si="1"/>
        <v>0</v>
      </c>
    </row>
    <row r="33" spans="2:11" ht="18">
      <c r="B33" s="23">
        <f>'P&amp;L_Jan'!B33</f>
        <v>4015</v>
      </c>
      <c r="C33" s="409" t="str">
        <f>'GL-Jan'!B176</f>
        <v>Cleaning Supplies</v>
      </c>
      <c r="D33" s="30"/>
      <c r="E33" s="37">
        <f>'GL-Mar'!D182-'GL-Mar'!E182</f>
        <v>0</v>
      </c>
      <c r="F33" s="37">
        <f>'GL-Mar'!F182-'GL-Mar'!G182</f>
        <v>0</v>
      </c>
      <c r="G33" s="37">
        <f>'GL-Mar'!H182-'GL-Mar'!I182</f>
        <v>0</v>
      </c>
      <c r="H33" s="37">
        <f>'GL-Mar'!J182-'GL-Mar'!K182</f>
        <v>0</v>
      </c>
      <c r="I33" s="37">
        <f>'GL-Mar'!L182-'GL-Mar'!M182</f>
        <v>0</v>
      </c>
      <c r="J33" s="31"/>
      <c r="K33" s="411">
        <f t="shared" si="1"/>
        <v>0</v>
      </c>
    </row>
    <row r="34" spans="2:11" ht="18">
      <c r="B34" s="23">
        <f>'P&amp;L_Jan'!B34</f>
        <v>4016</v>
      </c>
      <c r="C34" s="409" t="str">
        <f>'GL-Jan'!B185</f>
        <v>Van Payment</v>
      </c>
      <c r="D34" s="30"/>
      <c r="E34" s="37">
        <f>'GL-Mar'!D191-'GL-Mar'!E191</f>
        <v>0</v>
      </c>
      <c r="F34" s="37">
        <f>'GL-Mar'!F191-'GL-Mar'!G191</f>
        <v>0</v>
      </c>
      <c r="G34" s="37">
        <f>'GL-Mar'!H191-'GL-Mar'!I191</f>
        <v>0</v>
      </c>
      <c r="H34" s="37">
        <f>'GL-Mar'!J191-'GL-Mar'!K191</f>
        <v>0</v>
      </c>
      <c r="I34" s="37">
        <f>'GL-Mar'!L191-'GL-Mar'!M191</f>
        <v>0</v>
      </c>
      <c r="J34" s="31"/>
      <c r="K34" s="411">
        <f t="shared" si="1"/>
        <v>0</v>
      </c>
    </row>
    <row r="35" spans="2:11" ht="18">
      <c r="B35" s="23">
        <f>'P&amp;L_Jan'!B35</f>
        <v>4017</v>
      </c>
      <c r="C35" s="409" t="str">
        <f>'GL-Jan'!B194</f>
        <v>Van Maintenance</v>
      </c>
      <c r="D35" s="30"/>
      <c r="E35" s="37">
        <f>'GL-Mar'!D200-'GL-Mar'!E200</f>
        <v>0</v>
      </c>
      <c r="F35" s="37">
        <f>'GL-Mar'!F200-'GL-Mar'!G200</f>
        <v>0</v>
      </c>
      <c r="G35" s="37">
        <f>'GL-Mar'!H200-'GL-Mar'!I200</f>
        <v>0</v>
      </c>
      <c r="H35" s="37">
        <f>'GL-Mar'!J200-'GL-Mar'!K200</f>
        <v>0</v>
      </c>
      <c r="I35" s="37">
        <f>'GL-Mar'!L200-'GL-Mar'!M200</f>
        <v>0</v>
      </c>
      <c r="J35" s="31"/>
      <c r="K35" s="411">
        <f t="shared" si="1"/>
        <v>0</v>
      </c>
    </row>
    <row r="36" spans="2:11" ht="18">
      <c r="B36" s="23">
        <f>'P&amp;L_Jan'!B36</f>
        <v>4018</v>
      </c>
      <c r="C36" s="409" t="str">
        <f>'GL-Jan'!B203</f>
        <v>Guest Speakers</v>
      </c>
      <c r="D36" s="30"/>
      <c r="E36" s="37">
        <f>'GL-Mar'!D209-'GL-Mar'!E209</f>
        <v>0</v>
      </c>
      <c r="F36" s="37">
        <f>'GL-Mar'!F209-'GL-Mar'!G209</f>
        <v>0</v>
      </c>
      <c r="G36" s="37">
        <f>'GL-Mar'!H209-'GL-Mar'!I209</f>
        <v>0</v>
      </c>
      <c r="H36" s="37">
        <f>'GL-Mar'!J209-'GL-Mar'!K209</f>
        <v>0</v>
      </c>
      <c r="I36" s="37">
        <f>'GL-Mar'!L209-'GL-Mar'!M209</f>
        <v>0</v>
      </c>
      <c r="J36" s="31"/>
      <c r="K36" s="411">
        <f t="shared" si="1"/>
        <v>0</v>
      </c>
    </row>
    <row r="37" spans="2:11" ht="18">
      <c r="B37" s="23">
        <f>'P&amp;L_Jan'!B37</f>
        <v>4019</v>
      </c>
      <c r="C37" s="409" t="str">
        <f>'GL-Jan'!B212</f>
        <v>Equipment</v>
      </c>
      <c r="D37" s="30"/>
      <c r="E37" s="37">
        <f>'GL-Mar'!D218-'GL-Mar'!E218</f>
        <v>0</v>
      </c>
      <c r="F37" s="37">
        <f>'GL-Mar'!F218-'GL-Mar'!G218</f>
        <v>0</v>
      </c>
      <c r="G37" s="37">
        <f>'GL-Mar'!H218-'GL-Mar'!I218</f>
        <v>0</v>
      </c>
      <c r="H37" s="37">
        <f>'GL-Mar'!J218-'GL-Mar'!K218</f>
        <v>0</v>
      </c>
      <c r="I37" s="37">
        <f>'GL-Mar'!L218-'GL-Mar'!M218</f>
        <v>0</v>
      </c>
      <c r="J37" s="31"/>
      <c r="K37" s="411">
        <f t="shared" si="1"/>
        <v>0</v>
      </c>
    </row>
    <row r="38" spans="2:11" ht="18.75" thickBot="1">
      <c r="B38" s="23">
        <f>'P&amp;L_Jan'!B38</f>
        <v>4020</v>
      </c>
      <c r="C38" s="409" t="str">
        <f>'GL-Jan'!B221</f>
        <v>Misc</v>
      </c>
      <c r="D38" s="30"/>
      <c r="E38" s="47">
        <f>'GL-Mar'!D227-'GL-Mar'!E227</f>
        <v>0</v>
      </c>
      <c r="F38" s="47">
        <f>'GL-Mar'!F227-'GL-Mar'!G227</f>
        <v>0</v>
      </c>
      <c r="G38" s="47">
        <f>'GL-Mar'!H227-'GL-Mar'!I227</f>
        <v>0</v>
      </c>
      <c r="H38" s="47">
        <f>'GL-Mar'!J227-'GL-Mar'!K227</f>
        <v>0</v>
      </c>
      <c r="I38" s="47">
        <f>'GL-Mar'!L227-'GL-Mar'!M227</f>
        <v>0</v>
      </c>
      <c r="J38" s="48"/>
      <c r="K38" s="412">
        <f t="shared" si="1"/>
        <v>0</v>
      </c>
    </row>
    <row r="39" spans="2:11" ht="19.5" thickTop="1">
      <c r="C39" s="60" t="s">
        <v>71</v>
      </c>
      <c r="D39" s="32"/>
      <c r="E39" s="38">
        <f>SUM(E19:E38)</f>
        <v>0</v>
      </c>
      <c r="F39" s="40">
        <f>SUM(F19:F38)</f>
        <v>0</v>
      </c>
      <c r="G39" s="45">
        <f>SUM(G19:G38)</f>
        <v>0</v>
      </c>
      <c r="H39" s="54">
        <f>SUM(H19:H38)</f>
        <v>0</v>
      </c>
      <c r="I39" s="42">
        <f>SUM(I19:I38)</f>
        <v>0</v>
      </c>
      <c r="J39" s="33"/>
      <c r="K39" s="34">
        <f>SUM(K19:K38)</f>
        <v>0</v>
      </c>
    </row>
    <row r="40" spans="2:11" ht="18">
      <c r="C40" s="60"/>
      <c r="D40" s="30"/>
      <c r="E40" s="44"/>
      <c r="F40" s="44"/>
      <c r="G40" s="44"/>
      <c r="H40" s="44"/>
      <c r="I40" s="44"/>
      <c r="J40" s="35"/>
      <c r="K40" s="35"/>
    </row>
    <row r="41" spans="2:11" ht="18">
      <c r="C41" s="60" t="str">
        <f>'Budget to Actual'!B39</f>
        <v>Net: Income Gain / (Loss)</v>
      </c>
      <c r="D41" s="30"/>
      <c r="E41" s="313">
        <f>E16-E39</f>
        <v>0</v>
      </c>
      <c r="F41" s="314">
        <f>F16-F39</f>
        <v>0</v>
      </c>
      <c r="G41" s="315">
        <f>G16-G39</f>
        <v>0</v>
      </c>
      <c r="H41" s="316">
        <f>H16-H39</f>
        <v>0</v>
      </c>
      <c r="I41" s="317">
        <f>I16-I39</f>
        <v>0</v>
      </c>
      <c r="J41" s="43"/>
      <c r="K41" s="72">
        <f>K16-K39</f>
        <v>0</v>
      </c>
    </row>
    <row r="42" spans="2:11" ht="18">
      <c r="C42" s="23"/>
      <c r="D42" s="23"/>
      <c r="E42" s="46"/>
      <c r="F42" s="46"/>
      <c r="G42" s="46"/>
      <c r="H42" s="46"/>
      <c r="I42" s="46"/>
      <c r="J42" s="23"/>
      <c r="K42" s="23"/>
    </row>
    <row r="43" spans="2:11" ht="18">
      <c r="C43" s="56" t="str">
        <f>'Budget to Actual'!B41</f>
        <v>Cash End of Period:</v>
      </c>
      <c r="D43" s="59"/>
      <c r="E43" s="313">
        <f>E9+E41</f>
        <v>0</v>
      </c>
      <c r="F43" s="314">
        <f>F9+F41</f>
        <v>0</v>
      </c>
      <c r="G43" s="315">
        <f>G9+G41</f>
        <v>0</v>
      </c>
      <c r="H43" s="316">
        <f>H9+H41</f>
        <v>0</v>
      </c>
      <c r="I43" s="317">
        <f>I9+I41</f>
        <v>0</v>
      </c>
      <c r="J43" s="59"/>
      <c r="K43" s="318">
        <f>SUM(E43:I43)</f>
        <v>0</v>
      </c>
    </row>
    <row r="44" spans="2:11" ht="18">
      <c r="C44" s="59"/>
      <c r="D44" s="59"/>
      <c r="E44" s="66"/>
      <c r="F44" s="67"/>
      <c r="G44" s="67"/>
      <c r="H44" s="67"/>
      <c r="I44" s="67"/>
      <c r="J44" s="59"/>
      <c r="K44" s="68"/>
    </row>
    <row r="45" spans="2:11" ht="18">
      <c r="C45" s="59"/>
      <c r="D45" s="59"/>
      <c r="E45" s="66"/>
      <c r="F45" s="67"/>
      <c r="G45" s="67"/>
      <c r="H45" s="67"/>
      <c r="I45" s="67"/>
      <c r="J45" s="59"/>
      <c r="K45" s="68"/>
    </row>
    <row r="46" spans="2:11" ht="18">
      <c r="C46" s="59"/>
      <c r="D46" s="59"/>
      <c r="E46" s="67"/>
      <c r="F46" s="66"/>
      <c r="G46" s="67"/>
      <c r="H46" s="67"/>
      <c r="I46" s="67"/>
      <c r="J46" s="59"/>
      <c r="K46" s="68"/>
    </row>
    <row r="47" spans="2:11" ht="18">
      <c r="C47" s="59"/>
      <c r="D47" s="59"/>
      <c r="E47" s="67"/>
      <c r="F47" s="66"/>
      <c r="G47" s="67"/>
      <c r="H47" s="67"/>
      <c r="I47" s="66"/>
      <c r="J47" s="59"/>
      <c r="K47" s="68"/>
    </row>
    <row r="48" spans="2:11" ht="18">
      <c r="C48" s="59"/>
      <c r="D48" s="59"/>
      <c r="E48" s="66"/>
      <c r="F48" s="67"/>
      <c r="G48" s="67"/>
      <c r="H48" s="66"/>
      <c r="I48" s="67"/>
      <c r="J48" s="59"/>
      <c r="K48" s="68"/>
    </row>
    <row r="49" spans="3:11" ht="18">
      <c r="C49" s="56"/>
      <c r="D49" s="59"/>
      <c r="E49" s="49"/>
      <c r="F49" s="61"/>
      <c r="G49" s="62"/>
      <c r="H49" s="63"/>
      <c r="I49" s="64"/>
      <c r="J49" s="36"/>
      <c r="K49" s="36"/>
    </row>
  </sheetData>
  <sheetProtection sheet="1" objects="1" scenarios="1"/>
  <mergeCells count="3">
    <mergeCell ref="B2:L2"/>
    <mergeCell ref="B3:L3"/>
    <mergeCell ref="B4:L4"/>
  </mergeCells>
  <pageMargins left="0.75" right="0.75" top="1" bottom="1" header="0.5" footer="0.5"/>
  <pageSetup scale="6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INTRO</vt:lpstr>
      <vt:lpstr>Budget to Actual</vt:lpstr>
      <vt:lpstr>Summary by Month</vt:lpstr>
      <vt:lpstr>GL-Jan</vt:lpstr>
      <vt:lpstr>P&amp;L_Jan</vt:lpstr>
      <vt:lpstr>GL-Feb</vt:lpstr>
      <vt:lpstr>P&amp;L_Feb</vt:lpstr>
      <vt:lpstr>GL-Mar</vt:lpstr>
      <vt:lpstr>P&amp;L_Mar</vt:lpstr>
      <vt:lpstr>P&amp;L_1Q</vt:lpstr>
      <vt:lpstr>GL-Apr</vt:lpstr>
      <vt:lpstr>P&amp;L_Apr</vt:lpstr>
      <vt:lpstr>GL-May</vt:lpstr>
      <vt:lpstr>P&amp;L_May</vt:lpstr>
      <vt:lpstr>GL-June</vt:lpstr>
      <vt:lpstr>P&amp;L_June</vt:lpstr>
      <vt:lpstr>P&amp;L_2Q </vt:lpstr>
      <vt:lpstr>GL-July</vt:lpstr>
      <vt:lpstr>P&amp;L_July</vt:lpstr>
      <vt:lpstr>GL-Aug</vt:lpstr>
      <vt:lpstr>P&amp;L_Aug</vt:lpstr>
      <vt:lpstr>GL-Sept</vt:lpstr>
      <vt:lpstr>P&amp;L_Sept</vt:lpstr>
      <vt:lpstr>P&amp;L_3Q</vt:lpstr>
      <vt:lpstr>GL-Oct</vt:lpstr>
      <vt:lpstr>P&amp;L_Oct </vt:lpstr>
      <vt:lpstr>GL-Nov</vt:lpstr>
      <vt:lpstr>P&amp;L_Nov</vt:lpstr>
      <vt:lpstr>GL-Dec</vt:lpstr>
      <vt:lpstr>P&amp;L_Dec</vt:lpstr>
      <vt:lpstr>P&amp;L_4Q</vt:lpstr>
      <vt:lpstr>Annual</vt:lpstr>
    </vt:vector>
  </TitlesOfParts>
  <Company>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Vickey Marie Boatright</dc:creator>
  <cp:lastModifiedBy>Rob Culver</cp:lastModifiedBy>
  <cp:lastPrinted>2012-10-08T13:54:25Z</cp:lastPrinted>
  <dcterms:created xsi:type="dcterms:W3CDTF">2005-03-25T00:12:41Z</dcterms:created>
  <dcterms:modified xsi:type="dcterms:W3CDTF">2019-02-08T16:55:43Z</dcterms:modified>
</cp:coreProperties>
</file>