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nagroup-my.sharepoint.com/personal/meagan_blyth_cana_ca/Documents/Desktop/CTCPA/"/>
    </mc:Choice>
  </mc:AlternateContent>
  <xr:revisionPtr revIDLastSave="0" documentId="8_{FE3FE22A-4A39-4A95-871F-3D4CBE4A659D}" xr6:coauthVersionLast="47" xr6:coauthVersionMax="47" xr10:uidLastSave="{00000000-0000-0000-0000-000000000000}"/>
  <bookViews>
    <workbookView xWindow="-108" yWindow="-108" windowWidth="23256" windowHeight="13896" xr2:uid="{36359AAA-DBD2-43DD-BC2F-EF4474658917}"/>
  </bookViews>
  <sheets>
    <sheet name="Membership Form" sheetId="1" r:id="rId1"/>
    <sheet name="Rates" sheetId="3" state="hidden" r:id="rId2"/>
    <sheet name="lists" sheetId="2" state="hidden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M25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12" i="1"/>
  <c r="L22" i="1"/>
  <c r="L23" i="1"/>
  <c r="L24" i="1"/>
  <c r="L25" i="1"/>
  <c r="L21" i="1"/>
  <c r="K25" i="1"/>
  <c r="K24" i="1"/>
  <c r="K23" i="1"/>
  <c r="M23" i="1" s="1"/>
  <c r="K22" i="1"/>
  <c r="M22" i="1" s="1"/>
  <c r="K21" i="1"/>
  <c r="M21" i="1" s="1"/>
  <c r="M26" i="1" l="1"/>
</calcChain>
</file>

<file path=xl/sharedStrings.xml><?xml version="1.0" encoding="utf-8"?>
<sst xmlns="http://schemas.openxmlformats.org/spreadsheetml/2006/main" count="85" uniqueCount="47">
  <si>
    <t>Submitting Association</t>
  </si>
  <si>
    <t>Member Last Name</t>
  </si>
  <si>
    <t>Member First Name</t>
  </si>
  <si>
    <t>Home Assocation</t>
  </si>
  <si>
    <t>Membership Type</t>
  </si>
  <si>
    <t>New / Renew</t>
  </si>
  <si>
    <t>Subtotal</t>
  </si>
  <si>
    <t xml:space="preserve">CANADIAN TEAM CATTLE PENNING ASSOCIATION
AFFILIATE MEMBERSHIP </t>
  </si>
  <si>
    <t>Mail Cheques to:</t>
  </si>
  <si>
    <t>949 Briarwood Crescent</t>
  </si>
  <si>
    <t>Strathmore, Alberta, T1P 1P8</t>
  </si>
  <si>
    <t>E-Transfer to:</t>
  </si>
  <si>
    <t>ctcpapayments@gmail.com</t>
  </si>
  <si>
    <t>ATCPS</t>
  </si>
  <si>
    <t>CTCPA</t>
  </si>
  <si>
    <t>CTPA</t>
  </si>
  <si>
    <t>SCTPA</t>
  </si>
  <si>
    <t>STPA</t>
  </si>
  <si>
    <t>ACTPA</t>
  </si>
  <si>
    <t>LTCPA</t>
  </si>
  <si>
    <t>BCTCPA</t>
  </si>
  <si>
    <t>MTCPA</t>
  </si>
  <si>
    <t>CATPA</t>
  </si>
  <si>
    <t>Adult</t>
  </si>
  <si>
    <t>Jr. Youth</t>
  </si>
  <si>
    <t>Sr. Youth</t>
  </si>
  <si>
    <t>Adult Credit</t>
  </si>
  <si>
    <t>Sr. Youth Credit</t>
  </si>
  <si>
    <t>Rate</t>
  </si>
  <si>
    <t>Date of Submission:</t>
  </si>
  <si>
    <t>Contact Person:</t>
  </si>
  <si>
    <t>Email:</t>
  </si>
  <si>
    <t>Membership</t>
  </si>
  <si>
    <t>Quantity</t>
  </si>
  <si>
    <t>Fee</t>
  </si>
  <si>
    <t>Total</t>
  </si>
  <si>
    <t>New</t>
  </si>
  <si>
    <t>Renew</t>
  </si>
  <si>
    <t>Blyth</t>
  </si>
  <si>
    <t>Meagan</t>
  </si>
  <si>
    <t>Gamache</t>
  </si>
  <si>
    <t>Spencer</t>
  </si>
  <si>
    <t>Treleving</t>
  </si>
  <si>
    <t>Reese</t>
  </si>
  <si>
    <t>Dolphin</t>
  </si>
  <si>
    <t>Eric</t>
  </si>
  <si>
    <t>Cheque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</si>
</sst>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/>
    <xf numFmtId="0" fontId="3" fillId="2" borderId="0" xfId="2" applyFill="1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2" fillId="2" borderId="1" xfId="0" applyFont="1" applyFill="1" applyBorder="1" applyAlignment="1">
      <alignment horizontal="right"/>
    </xf>
    <xf numFmtId="44" fontId="2" fillId="2" borderId="1" xfId="1" applyFont="1" applyFill="1" applyBorder="1"/>
    <xf numFmtId="44" fontId="2" fillId="0" borderId="0" xfId="1" applyFont="1"/>
    <xf numFmtId="44" fontId="0" fillId="0" borderId="0" xfId="1" applyFont="1"/>
    <xf numFmtId="44" fontId="0" fillId="2" borderId="0" xfId="1" applyFont="1" applyFill="1"/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44" fontId="0" fillId="2" borderId="1" xfId="1" applyFont="1" applyFill="1" applyBorder="1" applyProtection="1"/>
    <xf numFmtId="44" fontId="2" fillId="2" borderId="1" xfId="1" applyFont="1" applyFill="1" applyBorder="1" applyProtection="1"/>
    <xf numFmtId="0" fontId="0" fillId="2" borderId="10" xfId="0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426721</xdr:colOff>
      <xdr:row>0</xdr:row>
      <xdr:rowOff>137161</xdr:rowOff>
    </xdr:from>
    <xdr:to>
      <xdr:col>13</xdr:col>
      <xdr:colOff>157481</xdr:colOff>
      <xdr:row>7</xdr:row>
      <xdr:rowOff>131289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F38E2A-978C-4D8E-D479-3F6F82E16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6961" y="137161"/>
          <a:ext cx="1127760" cy="1289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tcpapayment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2F49-42C4-4A09-9C62-C355F331A9B8}">
  <dimension ref="B1:M39"/>
  <sheetViews>
    <sheetView tabSelected="1" view="pageBreakPreview" zoomScale="60" zoomScaleNormal="100" workbookViewId="0">
      <selection activeCell="C21" sqref="C21"/>
    </sheetView>
  </sheetViews>
  <sheetFormatPr defaultRowHeight="14.4" x14ac:dyDescent="0.3"/>
  <cols>
    <col min="1" max="1" width="8.88671875" style="1"/>
    <col min="2" max="2" width="28.77734375" style="1" bestFit="1" customWidth="1"/>
    <col min="3" max="3" width="29.21875" style="1" bestFit="1" customWidth="1"/>
    <col min="4" max="4" width="24.21875" style="1" bestFit="1" customWidth="1"/>
    <col min="5" max="5" width="21.44140625" style="1" bestFit="1" customWidth="1"/>
    <col min="6" max="6" width="22.5546875" style="1" bestFit="1" customWidth="1"/>
    <col min="7" max="7" width="15.88671875" style="1" bestFit="1" customWidth="1"/>
    <col min="8" max="8" width="11" style="13" bestFit="1" customWidth="1"/>
    <col min="9" max="9" width="8.88671875" style="1"/>
    <col min="10" max="10" width="23.44140625" style="1" customWidth="1"/>
    <col min="11" max="11" width="11.21875" style="1" bestFit="1" customWidth="1"/>
    <col min="12" max="12" width="9.5546875" style="1" bestFit="1" customWidth="1"/>
    <col min="13" max="13" width="10.6640625" style="1" bestFit="1" customWidth="1"/>
    <col min="14" max="16384" width="8.88671875" style="1"/>
  </cols>
  <sheetData>
    <row r="1" spans="2:13" ht="15" thickBot="1" x14ac:dyDescent="0.35"/>
    <row r="2" spans="2:13" x14ac:dyDescent="0.3">
      <c r="B2" s="16" t="s">
        <v>7</v>
      </c>
      <c r="C2" s="17"/>
      <c r="D2" s="17"/>
      <c r="E2" s="17"/>
      <c r="F2" s="17"/>
      <c r="G2" s="17"/>
      <c r="H2" s="17"/>
      <c r="I2" s="17"/>
      <c r="J2" s="17"/>
      <c r="K2" s="18"/>
    </row>
    <row r="3" spans="2:13" x14ac:dyDescent="0.3">
      <c r="B3" s="19"/>
      <c r="C3" s="20"/>
      <c r="D3" s="20"/>
      <c r="E3" s="20"/>
      <c r="F3" s="20"/>
      <c r="G3" s="20"/>
      <c r="H3" s="20"/>
      <c r="I3" s="20"/>
      <c r="J3" s="20"/>
      <c r="K3" s="21"/>
    </row>
    <row r="4" spans="2:13" ht="15" thickBot="1" x14ac:dyDescent="0.35">
      <c r="B4" s="22"/>
      <c r="C4" s="23"/>
      <c r="D4" s="23"/>
      <c r="E4" s="23"/>
      <c r="F4" s="23"/>
      <c r="G4" s="23"/>
      <c r="H4" s="23"/>
      <c r="I4" s="23"/>
      <c r="J4" s="23"/>
      <c r="K4" s="24"/>
    </row>
    <row r="6" spans="2:13" x14ac:dyDescent="0.3">
      <c r="B6" s="5" t="s">
        <v>8</v>
      </c>
      <c r="C6" s="1" t="s">
        <v>9</v>
      </c>
    </row>
    <row r="7" spans="2:13" x14ac:dyDescent="0.3">
      <c r="C7" s="1" t="s">
        <v>10</v>
      </c>
    </row>
    <row r="9" spans="2:13" x14ac:dyDescent="0.3">
      <c r="B9" s="5" t="s">
        <v>11</v>
      </c>
      <c r="C9" s="4" t="s">
        <v>12</v>
      </c>
    </row>
    <row r="11" spans="2:13" x14ac:dyDescent="0.3">
      <c r="B11" s="3" t="s">
        <v>0</v>
      </c>
      <c r="C11" s="3" t="s">
        <v>1</v>
      </c>
      <c r="D11" s="3" t="s">
        <v>2</v>
      </c>
      <c r="E11" s="3" t="s">
        <v>3</v>
      </c>
      <c r="F11" s="3" t="s">
        <v>4</v>
      </c>
      <c r="G11" s="3" t="s">
        <v>5</v>
      </c>
      <c r="H11" s="10" t="s">
        <v>6</v>
      </c>
    </row>
    <row r="12" spans="2:13" ht="15" thickBot="1" x14ac:dyDescent="0.35">
      <c r="B12" s="14" t="s">
        <v>15</v>
      </c>
      <c r="C12" s="2" t="s">
        <v>38</v>
      </c>
      <c r="D12" s="2" t="s">
        <v>39</v>
      </c>
      <c r="E12" s="14" t="s">
        <v>15</v>
      </c>
      <c r="F12" s="25" t="s">
        <v>23</v>
      </c>
      <c r="G12" s="14" t="s">
        <v>37</v>
      </c>
      <c r="H12" s="15">
        <f>IFERROR(VLOOKUP(F12,Rates!$A$1:$B$6,2,FALSE),0)</f>
        <v>40</v>
      </c>
      <c r="J12" s="7" t="s">
        <v>29</v>
      </c>
      <c r="K12" s="28"/>
      <c r="L12" s="28"/>
      <c r="M12" s="28"/>
    </row>
    <row r="13" spans="2:13" ht="15" thickTop="1" x14ac:dyDescent="0.3">
      <c r="B13" s="14" t="s">
        <v>20</v>
      </c>
      <c r="C13" s="2" t="s">
        <v>40</v>
      </c>
      <c r="D13" s="2" t="s">
        <v>41</v>
      </c>
      <c r="E13" s="14" t="s">
        <v>20</v>
      </c>
      <c r="F13" s="25" t="s">
        <v>23</v>
      </c>
      <c r="G13" s="14" t="s">
        <v>37</v>
      </c>
      <c r="H13" s="15">
        <f>IFERROR(VLOOKUP(F13,Rates!$A$1:$B$6,2,FALSE),0)</f>
        <v>40</v>
      </c>
      <c r="J13" s="8"/>
    </row>
    <row r="14" spans="2:13" ht="15" thickBot="1" x14ac:dyDescent="0.35">
      <c r="B14" s="14" t="s">
        <v>22</v>
      </c>
      <c r="C14" s="2" t="s">
        <v>42</v>
      </c>
      <c r="D14" s="2" t="s">
        <v>43</v>
      </c>
      <c r="E14" s="14" t="s">
        <v>14</v>
      </c>
      <c r="F14" s="25" t="s">
        <v>25</v>
      </c>
      <c r="G14" s="14" t="s">
        <v>37</v>
      </c>
      <c r="H14" s="15">
        <f>IFERROR(VLOOKUP(F14,Rates!$A$1:$B$6,2,FALSE),0)</f>
        <v>10</v>
      </c>
      <c r="J14" s="7" t="s">
        <v>30</v>
      </c>
      <c r="K14" s="28"/>
      <c r="L14" s="28"/>
      <c r="M14" s="28"/>
    </row>
    <row r="15" spans="2:13" ht="15" thickTop="1" x14ac:dyDescent="0.3">
      <c r="B15" s="14" t="s">
        <v>20</v>
      </c>
      <c r="C15" s="2" t="s">
        <v>44</v>
      </c>
      <c r="D15" s="2" t="s">
        <v>45</v>
      </c>
      <c r="E15" s="14" t="s">
        <v>20</v>
      </c>
      <c r="F15" s="25" t="s">
        <v>26</v>
      </c>
      <c r="G15" s="14" t="s">
        <v>37</v>
      </c>
      <c r="H15" s="15">
        <f>IFERROR(VLOOKUP(F15,Rates!$A$1:$B$6,2,FALSE),0)</f>
        <v>-40</v>
      </c>
      <c r="J15" s="8"/>
    </row>
    <row r="16" spans="2:13" ht="15" thickBot="1" x14ac:dyDescent="0.35">
      <c r="B16" s="14"/>
      <c r="C16" s="2"/>
      <c r="D16" s="2"/>
      <c r="E16" s="14"/>
      <c r="F16" s="25"/>
      <c r="G16" s="14"/>
      <c r="H16" s="15">
        <f>IFERROR(VLOOKUP(F16,Rates!$A$1:$B$6,2,FALSE),0)</f>
        <v>0</v>
      </c>
      <c r="J16" s="7" t="s">
        <v>31</v>
      </c>
      <c r="K16" s="28"/>
      <c r="L16" s="28"/>
      <c r="M16" s="28"/>
    </row>
    <row r="17" spans="2:13" ht="15" thickTop="1" x14ac:dyDescent="0.3">
      <c r="B17" s="14"/>
      <c r="C17" s="2"/>
      <c r="D17" s="2"/>
      <c r="E17" s="14"/>
      <c r="F17" s="25"/>
      <c r="G17" s="14"/>
      <c r="H17" s="15">
        <f>IFERROR(VLOOKUP(F17,Rates!$A$1:$B$6,2,FALSE),0)</f>
        <v>0</v>
      </c>
    </row>
    <row r="18" spans="2:13" x14ac:dyDescent="0.3">
      <c r="B18" s="14"/>
      <c r="C18" s="2"/>
      <c r="D18" s="2"/>
      <c r="E18" s="14"/>
      <c r="F18" s="25"/>
      <c r="G18" s="14"/>
      <c r="H18" s="15">
        <f>IFERROR(VLOOKUP(F18,Rates!$A$1:$B$6,2,FALSE),0)</f>
        <v>0</v>
      </c>
    </row>
    <row r="19" spans="2:13" x14ac:dyDescent="0.3">
      <c r="B19" s="14"/>
      <c r="C19" s="2"/>
      <c r="D19" s="2"/>
      <c r="E19" s="14"/>
      <c r="F19" s="25"/>
      <c r="G19" s="14"/>
      <c r="H19" s="15">
        <f>IFERROR(VLOOKUP(F19,Rates!$A$1:$B$6,2,FALSE),0)</f>
        <v>0</v>
      </c>
    </row>
    <row r="20" spans="2:13" x14ac:dyDescent="0.3">
      <c r="B20" s="14"/>
      <c r="C20" s="2"/>
      <c r="D20" s="2"/>
      <c r="E20" s="14"/>
      <c r="F20" s="25"/>
      <c r="G20" s="14"/>
      <c r="H20" s="15">
        <f>IFERROR(VLOOKUP(F20,Rates!$A$1:$B$6,2,FALSE),0)</f>
        <v>0</v>
      </c>
      <c r="J20" s="3" t="s">
        <v>32</v>
      </c>
      <c r="K20" s="3" t="s">
        <v>33</v>
      </c>
      <c r="L20" s="3" t="s">
        <v>34</v>
      </c>
      <c r="M20" s="3" t="s">
        <v>35</v>
      </c>
    </row>
    <row r="21" spans="2:13" x14ac:dyDescent="0.3">
      <c r="B21" s="14"/>
      <c r="C21" s="2"/>
      <c r="D21" s="2"/>
      <c r="E21" s="14"/>
      <c r="F21" s="25"/>
      <c r="G21" s="14"/>
      <c r="H21" s="15">
        <f>IFERROR(VLOOKUP(F21,Rates!$A$1:$B$6,2,FALSE),0)</f>
        <v>0</v>
      </c>
      <c r="J21" s="2" t="s">
        <v>23</v>
      </c>
      <c r="K21" s="14">
        <f>COUNTIF(F12:F39,"Adult")</f>
        <v>2</v>
      </c>
      <c r="L21" s="15">
        <f>VLOOKUP(J21,Rates!$A$1:$B$6,2,FALSE)</f>
        <v>40</v>
      </c>
      <c r="M21" s="26">
        <f>+L21*K21</f>
        <v>80</v>
      </c>
    </row>
    <row r="22" spans="2:13" x14ac:dyDescent="0.3">
      <c r="B22" s="14"/>
      <c r="C22" s="2"/>
      <c r="D22" s="2"/>
      <c r="E22" s="14"/>
      <c r="F22" s="25"/>
      <c r="G22" s="14"/>
      <c r="H22" s="15">
        <f>IFERROR(VLOOKUP(F22,Rates!$A$1:$B$6,2,FALSE),0)</f>
        <v>0</v>
      </c>
      <c r="J22" s="2" t="s">
        <v>25</v>
      </c>
      <c r="K22" s="14">
        <f>COUNTIF(F13:F40,"Sr. Youth")</f>
        <v>1</v>
      </c>
      <c r="L22" s="15">
        <f>VLOOKUP(J22,Rates!$A$1:$B$6,2,FALSE)</f>
        <v>10</v>
      </c>
      <c r="M22" s="26">
        <f t="shared" ref="M22:M25" si="0">+L22*K22</f>
        <v>10</v>
      </c>
    </row>
    <row r="23" spans="2:13" x14ac:dyDescent="0.3">
      <c r="B23" s="14"/>
      <c r="C23" s="2"/>
      <c r="D23" s="2"/>
      <c r="E23" s="14"/>
      <c r="F23" s="25"/>
      <c r="G23" s="14"/>
      <c r="H23" s="15">
        <f>IFERROR(VLOOKUP(F23,Rates!$A$1:$B$6,2,FALSE),0)</f>
        <v>0</v>
      </c>
      <c r="J23" s="2" t="s">
        <v>24</v>
      </c>
      <c r="K23" s="14">
        <f>COUNTIF(F14:F41,"Jr. Youth")</f>
        <v>0</v>
      </c>
      <c r="L23" s="15">
        <f>VLOOKUP(J23,Rates!$A$1:$B$6,2,FALSE)</f>
        <v>0</v>
      </c>
      <c r="M23" s="26">
        <f t="shared" si="0"/>
        <v>0</v>
      </c>
    </row>
    <row r="24" spans="2:13" x14ac:dyDescent="0.3">
      <c r="B24" s="14"/>
      <c r="C24" s="2"/>
      <c r="D24" s="2"/>
      <c r="E24" s="14"/>
      <c r="F24" s="25"/>
      <c r="G24" s="14"/>
      <c r="H24" s="15">
        <f>IFERROR(VLOOKUP(F24,Rates!$A$1:$B$6,2,FALSE),0)</f>
        <v>0</v>
      </c>
      <c r="J24" s="2" t="s">
        <v>26</v>
      </c>
      <c r="K24" s="14">
        <f>COUNTIF(F15:F42,"Adult Credit")</f>
        <v>1</v>
      </c>
      <c r="L24" s="15">
        <f>VLOOKUP(J24,Rates!$A$1:$B$6,2,FALSE)</f>
        <v>-40</v>
      </c>
      <c r="M24" s="26">
        <f t="shared" si="0"/>
        <v>-40</v>
      </c>
    </row>
    <row r="25" spans="2:13" x14ac:dyDescent="0.3">
      <c r="B25" s="14"/>
      <c r="C25" s="2"/>
      <c r="D25" s="2"/>
      <c r="E25" s="14"/>
      <c r="F25" s="25"/>
      <c r="G25" s="14"/>
      <c r="H25" s="15">
        <f>IFERROR(VLOOKUP(F25,Rates!$A$1:$B$6,2,FALSE),0)</f>
        <v>0</v>
      </c>
      <c r="J25" s="2" t="s">
        <v>27</v>
      </c>
      <c r="K25" s="14">
        <f>COUNTIF(F16:F43,"Sr. Youth Credit")</f>
        <v>0</v>
      </c>
      <c r="L25" s="15">
        <f>VLOOKUP(J25,Rates!$A$1:$B$6,2,FALSE)</f>
        <v>-10</v>
      </c>
      <c r="M25" s="26">
        <f t="shared" si="0"/>
        <v>0</v>
      </c>
    </row>
    <row r="26" spans="2:13" x14ac:dyDescent="0.3">
      <c r="B26" s="14"/>
      <c r="C26" s="2"/>
      <c r="D26" s="2"/>
      <c r="E26" s="14"/>
      <c r="F26" s="25"/>
      <c r="G26" s="14"/>
      <c r="H26" s="15">
        <f>IFERROR(VLOOKUP(F26,Rates!$A$1:$B$6,2,FALSE),0)</f>
        <v>0</v>
      </c>
      <c r="J26" s="9" t="s">
        <v>35</v>
      </c>
      <c r="K26" s="9"/>
      <c r="L26" s="9"/>
      <c r="M26" s="27">
        <f>SUM(M21:M25)</f>
        <v>50</v>
      </c>
    </row>
    <row r="27" spans="2:13" x14ac:dyDescent="0.3">
      <c r="B27" s="14"/>
      <c r="C27" s="2"/>
      <c r="D27" s="2"/>
      <c r="E27" s="14"/>
      <c r="F27" s="25"/>
      <c r="G27" s="14"/>
      <c r="H27" s="15">
        <f>IFERROR(VLOOKUP(F27,Rates!$A$1:$B$6,2,FALSE),0)</f>
        <v>0</v>
      </c>
    </row>
    <row r="28" spans="2:13" x14ac:dyDescent="0.3">
      <c r="B28" s="14"/>
      <c r="C28" s="2"/>
      <c r="D28" s="2"/>
      <c r="E28" s="14"/>
      <c r="F28" s="25"/>
      <c r="G28" s="14"/>
      <c r="H28" s="15">
        <f>IFERROR(VLOOKUP(F28,Rates!$A$1:$B$6,2,FALSE),0)</f>
        <v>0</v>
      </c>
    </row>
    <row r="29" spans="2:13" ht="15" thickBot="1" x14ac:dyDescent="0.35">
      <c r="B29" s="14"/>
      <c r="C29" s="2"/>
      <c r="D29" s="2"/>
      <c r="E29" s="14"/>
      <c r="F29" s="25"/>
      <c r="G29" s="14"/>
      <c r="H29" s="15">
        <f>IFERROR(VLOOKUP(F29,Rates!$A$1:$B$6,2,FALSE),0)</f>
        <v>0</v>
      </c>
      <c r="J29" s="5" t="s">
        <v>46</v>
      </c>
      <c r="K29" s="28"/>
      <c r="L29" s="28"/>
      <c r="M29" s="28"/>
    </row>
    <row r="30" spans="2:13" ht="15" thickTop="1" x14ac:dyDescent="0.3">
      <c r="B30" s="14"/>
      <c r="C30" s="2"/>
      <c r="D30" s="2"/>
      <c r="E30" s="14"/>
      <c r="F30" s="25"/>
      <c r="G30" s="14"/>
      <c r="H30" s="15">
        <f>IFERROR(VLOOKUP(F30,Rates!$A$1:$B$6,2,FALSE),0)</f>
        <v>0</v>
      </c>
    </row>
    <row r="31" spans="2:13" x14ac:dyDescent="0.3">
      <c r="B31" s="14"/>
      <c r="C31" s="2"/>
      <c r="D31" s="2"/>
      <c r="E31" s="14"/>
      <c r="F31" s="25"/>
      <c r="G31" s="14"/>
      <c r="H31" s="15">
        <f>IFERROR(VLOOKUP(F31,Rates!$A$1:$B$6,2,FALSE),0)</f>
        <v>0</v>
      </c>
    </row>
    <row r="32" spans="2:13" x14ac:dyDescent="0.3">
      <c r="B32" s="14"/>
      <c r="C32" s="2"/>
      <c r="D32" s="2"/>
      <c r="E32" s="14"/>
      <c r="F32" s="25"/>
      <c r="G32" s="14"/>
      <c r="H32" s="15">
        <f>IFERROR(VLOOKUP(F32,Rates!$A$1:$B$6,2,FALSE),0)</f>
        <v>0</v>
      </c>
    </row>
    <row r="33" spans="2:8" x14ac:dyDescent="0.3">
      <c r="B33" s="14"/>
      <c r="C33" s="2"/>
      <c r="D33" s="2"/>
      <c r="E33" s="14"/>
      <c r="F33" s="25"/>
      <c r="G33" s="14"/>
      <c r="H33" s="15">
        <f>IFERROR(VLOOKUP(F33,Rates!$A$1:$B$6,2,FALSE),0)</f>
        <v>0</v>
      </c>
    </row>
    <row r="34" spans="2:8" x14ac:dyDescent="0.3">
      <c r="B34" s="14"/>
      <c r="C34" s="2"/>
      <c r="D34" s="2"/>
      <c r="E34" s="14"/>
      <c r="F34" s="25"/>
      <c r="G34" s="14"/>
      <c r="H34" s="15">
        <f>IFERROR(VLOOKUP(F34,Rates!$A$1:$B$6,2,FALSE),0)</f>
        <v>0</v>
      </c>
    </row>
    <row r="35" spans="2:8" x14ac:dyDescent="0.3">
      <c r="B35" s="14"/>
      <c r="C35" s="2"/>
      <c r="D35" s="2"/>
      <c r="E35" s="14"/>
      <c r="F35" s="25"/>
      <c r="G35" s="14"/>
      <c r="H35" s="15">
        <f>IFERROR(VLOOKUP(F35,Rates!$A$1:$B$6,2,FALSE),0)</f>
        <v>0</v>
      </c>
    </row>
    <row r="36" spans="2:8" x14ac:dyDescent="0.3">
      <c r="B36" s="14"/>
      <c r="C36" s="2"/>
      <c r="D36" s="2"/>
      <c r="E36" s="14"/>
      <c r="F36" s="25"/>
      <c r="G36" s="14"/>
      <c r="H36" s="15">
        <f>IFERROR(VLOOKUP(F36,Rates!$A$1:$B$6,2,FALSE),0)</f>
        <v>0</v>
      </c>
    </row>
    <row r="37" spans="2:8" x14ac:dyDescent="0.3">
      <c r="B37" s="14"/>
      <c r="C37" s="2"/>
      <c r="D37" s="2"/>
      <c r="E37" s="14"/>
      <c r="F37" s="25"/>
      <c r="G37" s="14"/>
      <c r="H37" s="15">
        <f>IFERROR(VLOOKUP(F37,Rates!$A$1:$B$6,2,FALSE),0)</f>
        <v>0</v>
      </c>
    </row>
    <row r="38" spans="2:8" x14ac:dyDescent="0.3">
      <c r="B38" s="14"/>
      <c r="C38" s="2"/>
      <c r="D38" s="2"/>
      <c r="E38" s="14"/>
      <c r="F38" s="25"/>
      <c r="G38" s="14"/>
      <c r="H38" s="15">
        <f>IFERROR(VLOOKUP(F38,Rates!$A$1:$B$6,2,FALSE),0)</f>
        <v>0</v>
      </c>
    </row>
    <row r="39" spans="2:8" x14ac:dyDescent="0.3">
      <c r="B39" s="14"/>
      <c r="C39" s="2"/>
      <c r="D39" s="2"/>
      <c r="E39" s="14"/>
      <c r="F39" s="25"/>
      <c r="G39" s="14"/>
      <c r="H39" s="15">
        <f>IFERROR(VLOOKUP(F39,Rates!$A$1:$B$6,2,FALSE),0)</f>
        <v>0</v>
      </c>
    </row>
  </sheetData>
  <sheetProtection algorithmName="SHA-512" hashValue="vJ9S+MrTqNRix1xq4CIrss1KrNKqG5UaaTTK8m6rzk+GIMv833+LiZAjt1M5JG++p7fuJ7oIPrsen3uUc/tyFg==" saltValue="i0HB8rA0PlH0Fs4GNrpuSA==" spinCount="100000" sheet="1" objects="1" scenarios="1"/>
  <mergeCells count="6">
    <mergeCell ref="B2:K4"/>
    <mergeCell ref="K12:M12"/>
    <mergeCell ref="K14:M14"/>
    <mergeCell ref="K16:M16"/>
    <mergeCell ref="J26:L26"/>
    <mergeCell ref="K29:M29"/>
  </mergeCells>
  <hyperlinks>
    <hyperlink ref="C9" r:id="rId1" xr:uid="{DFB9158F-5C61-4D46-9419-5D3AC9FC95E1}"/>
  </hyperlinks>
  <pageMargins left="0.7" right="0.7" top="0.75" bottom="0.75" header="0.3" footer="0.3"/>
  <pageSetup scale="51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25ACB54-897A-45F7-9C6F-35E9242A0E0D}">
          <x14:formula1>
            <xm:f>lists!$B$1:$B$5</xm:f>
          </x14:formula1>
          <xm:sqref>F12:F39</xm:sqref>
        </x14:dataValidation>
        <x14:dataValidation type="list" allowBlank="1" showInputMessage="1" showErrorMessage="1" xr:uid="{18123B67-E5D6-47DC-9FFA-9547D061D0EC}">
          <x14:formula1>
            <xm:f>lists!$D$1:$D$2</xm:f>
          </x14:formula1>
          <xm:sqref>G12:G39</xm:sqref>
        </x14:dataValidation>
        <x14:dataValidation type="list" allowBlank="1" showInputMessage="1" showErrorMessage="1" xr:uid="{192FAE11-433C-44C4-B68C-31A5E94B9295}">
          <x14:formula1>
            <xm:f>lists!$A$1:$A$10</xm:f>
          </x14:formula1>
          <xm:sqref>B12:B39</xm:sqref>
        </x14:dataValidation>
        <x14:dataValidation type="list" allowBlank="1" showInputMessage="1" showErrorMessage="1" xr:uid="{DEB0BA75-E88D-42A9-B093-051CB22029D4}">
          <x14:formula1>
            <xm:f>lists!$C$1:$C$10</xm:f>
          </x14:formula1>
          <xm:sqref>E12:E39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9C6A-DBF9-4F18-83BE-2C019CE25AD9}">
  <dimension ref="A1:B6"/>
  <sheetViews>
    <sheetView workbookViewId="0">
      <selection activeCell="B1" sqref="B1:B1048576"/>
    </sheetView>
  </sheetViews>
  <sheetFormatPr defaultRowHeight="14.4" x14ac:dyDescent="0.3"/>
  <cols>
    <col min="2" max="2" width="8.88671875" style="12"/>
  </cols>
  <sheetData>
    <row r="1" spans="1:2" x14ac:dyDescent="0.3">
      <c r="A1" s="6" t="s">
        <v>4</v>
      </c>
      <c r="B1" s="11" t="s">
        <v>28</v>
      </c>
    </row>
    <row r="2" spans="1:2" x14ac:dyDescent="0.3">
      <c r="A2" t="s">
        <v>23</v>
      </c>
      <c r="B2" s="12">
        <v>40</v>
      </c>
    </row>
    <row r="3" spans="1:2" x14ac:dyDescent="0.3">
      <c r="A3" t="s">
        <v>25</v>
      </c>
      <c r="B3" s="12">
        <v>10</v>
      </c>
    </row>
    <row r="4" spans="1:2" x14ac:dyDescent="0.3">
      <c r="A4" t="s">
        <v>24</v>
      </c>
      <c r="B4" s="12">
        <v>0</v>
      </c>
    </row>
    <row r="5" spans="1:2" x14ac:dyDescent="0.3">
      <c r="A5" t="s">
        <v>26</v>
      </c>
      <c r="B5" s="12">
        <v>-40</v>
      </c>
    </row>
    <row r="6" spans="1:2" x14ac:dyDescent="0.3">
      <c r="A6" t="s">
        <v>27</v>
      </c>
      <c r="B6" s="12">
        <v>-10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C9FF-390F-45A7-82F2-D2E55E1DE9EB}">
  <dimension ref="A1:D10"/>
  <sheetViews>
    <sheetView workbookViewId="0">
      <selection activeCell="D3" sqref="D3"/>
    </sheetView>
  </sheetViews>
  <sheetFormatPr defaultRowHeight="14.4" x14ac:dyDescent="0.3"/>
  <sheetData>
    <row r="1" spans="1:4" x14ac:dyDescent="0.3">
      <c r="A1" t="s">
        <v>13</v>
      </c>
      <c r="B1" t="s">
        <v>23</v>
      </c>
      <c r="C1" t="s">
        <v>13</v>
      </c>
      <c r="D1" t="s">
        <v>36</v>
      </c>
    </row>
    <row r="2" spans="1:4" x14ac:dyDescent="0.3">
      <c r="A2" t="s">
        <v>14</v>
      </c>
      <c r="B2" t="s">
        <v>25</v>
      </c>
      <c r="C2" t="s">
        <v>14</v>
      </c>
      <c r="D2" t="s">
        <v>37</v>
      </c>
    </row>
    <row r="3" spans="1:4" x14ac:dyDescent="0.3">
      <c r="A3" t="s">
        <v>15</v>
      </c>
      <c r="B3" t="s">
        <v>24</v>
      </c>
      <c r="C3" t="s">
        <v>15</v>
      </c>
    </row>
    <row r="4" spans="1:4" x14ac:dyDescent="0.3">
      <c r="A4" t="s">
        <v>16</v>
      </c>
      <c r="B4" t="s">
        <v>26</v>
      </c>
      <c r="C4" t="s">
        <v>16</v>
      </c>
    </row>
    <row r="5" spans="1:4" x14ac:dyDescent="0.3">
      <c r="A5" t="s">
        <v>17</v>
      </c>
      <c r="B5" t="s">
        <v>27</v>
      </c>
      <c r="C5" t="s">
        <v>17</v>
      </c>
    </row>
    <row r="6" spans="1:4" x14ac:dyDescent="0.3">
      <c r="A6" t="s">
        <v>18</v>
      </c>
      <c r="C6" t="s">
        <v>18</v>
      </c>
    </row>
    <row r="7" spans="1:4" x14ac:dyDescent="0.3">
      <c r="A7" t="s">
        <v>19</v>
      </c>
      <c r="C7" t="s">
        <v>19</v>
      </c>
    </row>
    <row r="8" spans="1:4" x14ac:dyDescent="0.3">
      <c r="A8" t="s">
        <v>20</v>
      </c>
      <c r="C8" t="s">
        <v>20</v>
      </c>
    </row>
    <row r="9" spans="1:4" x14ac:dyDescent="0.3">
      <c r="A9" t="s">
        <v>21</v>
      </c>
      <c r="C9" t="s">
        <v>21</v>
      </c>
    </row>
    <row r="10" spans="1:4" x14ac:dyDescent="0.3">
      <c r="A10" t="s">
        <v>22</v>
      </c>
      <c r="C1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Membership Form</vt:lpstr>
      <vt:lpstr>Rates</vt:lpstr>
      <vt:lpstr>lists</vt:lpstr>
    </vt:vector>
  </TitlesOfParts>
  <Company>CANA Group of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 Blyth</dc:creator>
  <cp:lastModifiedBy>Meagan Blyth</cp:lastModifiedBy>
  <dcterms:created xsi:type="dcterms:W3CDTF">2025-04-06T14:45:44Z</dcterms:created>
  <dcterms:modified xsi:type="dcterms:W3CDTF">2025-04-06T15:25:16Z</dcterms:modified>
</cp:coreProperties>
</file>