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eyL\Downloads\"/>
    </mc:Choice>
  </mc:AlternateContent>
  <xr:revisionPtr revIDLastSave="0" documentId="13_ncr:1_{4A5DBBD4-2FAF-4115-A9BF-FA678E0B35FC}" xr6:coauthVersionLast="47" xr6:coauthVersionMax="47" xr10:uidLastSave="{00000000-0000-0000-0000-000000000000}"/>
  <bookViews>
    <workbookView xWindow="28680" yWindow="-120" windowWidth="29040" windowHeight="15720" xr2:uid="{02D47CD8-2F86-4C6E-B814-0E486D1EF9ED}"/>
  </bookViews>
  <sheets>
    <sheet name="WealthCreation" sheetId="1" r:id="rId1"/>
    <sheet name="Engine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E37" i="1"/>
  <c r="L10" i="1"/>
  <c r="N10" i="1" s="1"/>
  <c r="I19" i="4" s="1"/>
  <c r="M17" i="1"/>
  <c r="L8" i="1"/>
  <c r="N8" i="1" s="1"/>
  <c r="C17" i="4" s="1"/>
  <c r="N16" i="1"/>
  <c r="O25" i="4" s="1"/>
  <c r="N15" i="1"/>
  <c r="N14" i="1"/>
  <c r="K23" i="4" s="1"/>
  <c r="N13" i="1"/>
  <c r="I22" i="4" s="1"/>
  <c r="N12" i="1"/>
  <c r="O21" i="4" s="1"/>
  <c r="L16" i="1"/>
  <c r="L15" i="1"/>
  <c r="L14" i="1"/>
  <c r="L13" i="1"/>
  <c r="L12" i="1"/>
  <c r="L11" i="1"/>
  <c r="N11" i="1" s="1"/>
  <c r="I20" i="4" s="1"/>
  <c r="L9" i="1"/>
  <c r="N9" i="1" s="1"/>
  <c r="L7" i="1"/>
  <c r="N7" i="1" s="1"/>
  <c r="S16" i="4" s="1"/>
  <c r="C10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C28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K21" i="4"/>
  <c r="M21" i="4"/>
  <c r="N21" i="4"/>
  <c r="Q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P22" i="4"/>
  <c r="U22" i="4"/>
  <c r="I23" i="4"/>
  <c r="J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N25" i="4"/>
  <c r="Q25" i="4"/>
  <c r="Y25" i="4"/>
  <c r="Z25" i="4"/>
  <c r="AA25" i="4"/>
  <c r="AB25" i="4"/>
  <c r="AC25" i="4"/>
  <c r="AD25" i="4"/>
  <c r="AE25" i="4"/>
  <c r="AF25" i="4"/>
  <c r="AG25" i="4"/>
  <c r="D21" i="4"/>
  <c r="E21" i="4"/>
  <c r="F21" i="4"/>
  <c r="G21" i="4"/>
  <c r="H21" i="4"/>
  <c r="D23" i="4"/>
  <c r="E23" i="4"/>
  <c r="F23" i="4"/>
  <c r="G23" i="4"/>
  <c r="H23" i="4"/>
  <c r="D24" i="4"/>
  <c r="E24" i="4"/>
  <c r="F24" i="4"/>
  <c r="G24" i="4"/>
  <c r="H24" i="4"/>
  <c r="D25" i="4"/>
  <c r="E25" i="4"/>
  <c r="F25" i="4"/>
  <c r="G25" i="4"/>
  <c r="H25" i="4"/>
  <c r="C21" i="4"/>
  <c r="C23" i="4"/>
  <c r="C24" i="4"/>
  <c r="C25" i="4"/>
  <c r="B17" i="4"/>
  <c r="B18" i="4"/>
  <c r="B19" i="4"/>
  <c r="B20" i="4"/>
  <c r="B21" i="4"/>
  <c r="B22" i="4"/>
  <c r="B23" i="4"/>
  <c r="B24" i="4"/>
  <c r="B25" i="4"/>
  <c r="B1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C7" i="4"/>
  <c r="C8" i="4"/>
  <c r="C9" i="4"/>
  <c r="C10" i="4"/>
  <c r="C11" i="4"/>
  <c r="C12" i="4"/>
  <c r="C13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D4" i="4"/>
  <c r="E4" i="4"/>
  <c r="F4" i="4"/>
  <c r="G4" i="4"/>
  <c r="D5" i="4"/>
  <c r="E5" i="4"/>
  <c r="F5" i="4"/>
  <c r="G5" i="4"/>
  <c r="C5" i="4"/>
  <c r="C6" i="4"/>
  <c r="C4" i="4"/>
  <c r="B5" i="4"/>
  <c r="B6" i="4"/>
  <c r="B7" i="4"/>
  <c r="B8" i="4"/>
  <c r="B9" i="4"/>
  <c r="B10" i="4"/>
  <c r="B11" i="4"/>
  <c r="B12" i="4"/>
  <c r="B13" i="4"/>
  <c r="B4" i="4"/>
  <c r="F25" i="1"/>
  <c r="E25" i="1"/>
  <c r="D25" i="1"/>
  <c r="C25" i="1"/>
  <c r="C22" i="1"/>
  <c r="D22" i="1" s="1"/>
  <c r="E22" i="1" s="1"/>
  <c r="F22" i="1" s="1"/>
  <c r="G22" i="1" s="1"/>
  <c r="F20" i="4" l="1"/>
  <c r="D20" i="4"/>
  <c r="L20" i="4"/>
  <c r="R20" i="4"/>
  <c r="V20" i="4"/>
  <c r="AF20" i="4"/>
  <c r="J18" i="4"/>
  <c r="N17" i="1"/>
  <c r="D17" i="4"/>
  <c r="M25" i="4"/>
  <c r="L25" i="4"/>
  <c r="I25" i="4"/>
  <c r="V25" i="4"/>
  <c r="U25" i="4"/>
  <c r="T25" i="4"/>
  <c r="L21" i="4"/>
  <c r="R21" i="4"/>
  <c r="J21" i="4"/>
  <c r="I21" i="4"/>
  <c r="P21" i="4"/>
  <c r="C20" i="4"/>
  <c r="E20" i="4"/>
  <c r="AG20" i="4"/>
  <c r="S20" i="4"/>
  <c r="AD20" i="4"/>
  <c r="Q20" i="4"/>
  <c r="AA20" i="4"/>
  <c r="P20" i="4"/>
  <c r="Z20" i="4"/>
  <c r="N20" i="4"/>
  <c r="H20" i="4"/>
  <c r="Y20" i="4"/>
  <c r="K20" i="4"/>
  <c r="G20" i="4"/>
  <c r="X20" i="4"/>
  <c r="J20" i="4"/>
  <c r="M22" i="4"/>
  <c r="AF22" i="4"/>
  <c r="H22" i="4"/>
  <c r="AC22" i="4"/>
  <c r="E22" i="4"/>
  <c r="X22" i="4"/>
  <c r="M17" i="4"/>
  <c r="AE17" i="4"/>
  <c r="AD17" i="4"/>
  <c r="E17" i="4"/>
  <c r="F17" i="4"/>
  <c r="S17" i="4"/>
  <c r="G17" i="4"/>
  <c r="H17" i="4"/>
  <c r="U17" i="4"/>
  <c r="L17" i="4"/>
  <c r="K17" i="4"/>
  <c r="AC17" i="4"/>
  <c r="AA17" i="4"/>
  <c r="W17" i="4"/>
  <c r="V17" i="4"/>
  <c r="J17" i="4"/>
  <c r="AB17" i="4"/>
  <c r="T17" i="4"/>
  <c r="I17" i="4"/>
  <c r="Z17" i="4"/>
  <c r="R17" i="4"/>
  <c r="AG17" i="4"/>
  <c r="Y17" i="4"/>
  <c r="Q17" i="4"/>
  <c r="AF17" i="4"/>
  <c r="X17" i="4"/>
  <c r="P17" i="4"/>
  <c r="S25" i="4"/>
  <c r="K25" i="4"/>
  <c r="R25" i="4"/>
  <c r="J25" i="4"/>
  <c r="X25" i="4"/>
  <c r="P25" i="4"/>
  <c r="W25" i="4"/>
  <c r="G22" i="4"/>
  <c r="AE22" i="4"/>
  <c r="W22" i="4"/>
  <c r="O22" i="4"/>
  <c r="F22" i="4"/>
  <c r="AD22" i="4"/>
  <c r="V22" i="4"/>
  <c r="N22" i="4"/>
  <c r="D22" i="4"/>
  <c r="AB22" i="4"/>
  <c r="T22" i="4"/>
  <c r="L22" i="4"/>
  <c r="AA22" i="4"/>
  <c r="S22" i="4"/>
  <c r="K22" i="4"/>
  <c r="C22" i="4"/>
  <c r="Z22" i="4"/>
  <c r="R22" i="4"/>
  <c r="J22" i="4"/>
  <c r="AG22" i="4"/>
  <c r="Y22" i="4"/>
  <c r="Q22" i="4"/>
  <c r="AE20" i="4"/>
  <c r="W20" i="4"/>
  <c r="O20" i="4"/>
  <c r="AC20" i="4"/>
  <c r="U20" i="4"/>
  <c r="M20" i="4"/>
  <c r="AB20" i="4"/>
  <c r="T20" i="4"/>
  <c r="O17" i="4"/>
  <c r="N17" i="4"/>
  <c r="R16" i="4"/>
  <c r="D16" i="4"/>
  <c r="Y16" i="4"/>
  <c r="AF16" i="4"/>
  <c r="W16" i="4"/>
  <c r="AD16" i="4"/>
  <c r="V16" i="4"/>
  <c r="E16" i="4"/>
  <c r="Q16" i="4"/>
  <c r="X16" i="4"/>
  <c r="L16" i="4"/>
  <c r="H16" i="4"/>
  <c r="AC16" i="4"/>
  <c r="U16" i="4"/>
  <c r="O16" i="4"/>
  <c r="Z16" i="4"/>
  <c r="AG16" i="4"/>
  <c r="N16" i="4"/>
  <c r="AE16" i="4"/>
  <c r="G16" i="4"/>
  <c r="AB16" i="4"/>
  <c r="T16" i="4"/>
  <c r="F16" i="4"/>
  <c r="AA16" i="4"/>
  <c r="AF19" i="4"/>
  <c r="P19" i="4"/>
  <c r="AE19" i="4"/>
  <c r="W19" i="4"/>
  <c r="O19" i="4"/>
  <c r="H19" i="4"/>
  <c r="AD19" i="4"/>
  <c r="V19" i="4"/>
  <c r="N19" i="4"/>
  <c r="G19" i="4"/>
  <c r="U19" i="4"/>
  <c r="C19" i="4"/>
  <c r="F19" i="4"/>
  <c r="AB19" i="4"/>
  <c r="T19" i="4"/>
  <c r="L19" i="4"/>
  <c r="X19" i="4"/>
  <c r="AC19" i="4"/>
  <c r="M19" i="4"/>
  <c r="E19" i="4"/>
  <c r="AA19" i="4"/>
  <c r="S19" i="4"/>
  <c r="K19" i="4"/>
  <c r="D19" i="4"/>
  <c r="Z19" i="4"/>
  <c r="R19" i="4"/>
  <c r="J19" i="4"/>
  <c r="AG19" i="4"/>
  <c r="Y19" i="4"/>
  <c r="Q19" i="4"/>
  <c r="X18" i="4"/>
  <c r="H18" i="4"/>
  <c r="AE18" i="4"/>
  <c r="W18" i="4"/>
  <c r="O18" i="4"/>
  <c r="I18" i="4"/>
  <c r="G18" i="4"/>
  <c r="AD18" i="4"/>
  <c r="V18" i="4"/>
  <c r="N18" i="4"/>
  <c r="Y18" i="4"/>
  <c r="F18" i="4"/>
  <c r="AC18" i="4"/>
  <c r="U18" i="4"/>
  <c r="M18" i="4"/>
  <c r="AG18" i="4"/>
  <c r="AF18" i="4"/>
  <c r="E18" i="4"/>
  <c r="AB18" i="4"/>
  <c r="T18" i="4"/>
  <c r="L18" i="4"/>
  <c r="D18" i="4"/>
  <c r="AA18" i="4"/>
  <c r="S18" i="4"/>
  <c r="K18" i="4"/>
  <c r="Q18" i="4"/>
  <c r="P18" i="4"/>
  <c r="C18" i="4"/>
  <c r="Z18" i="4"/>
  <c r="R18" i="4"/>
  <c r="M16" i="4"/>
  <c r="C16" i="4"/>
  <c r="K16" i="4"/>
  <c r="J16" i="4"/>
  <c r="I16" i="4"/>
  <c r="P16" i="4"/>
  <c r="F26" i="1"/>
  <c r="F27" i="1" s="1"/>
  <c r="E26" i="1"/>
  <c r="E27" i="1" s="1"/>
  <c r="D26" i="1"/>
  <c r="D27" i="1" s="1"/>
  <c r="C26" i="1"/>
  <c r="C27" i="1" s="1"/>
  <c r="C29" i="1" s="1"/>
  <c r="H36" i="1"/>
  <c r="Q36" i="1"/>
  <c r="Y36" i="1"/>
  <c r="V36" i="1"/>
  <c r="J36" i="1"/>
  <c r="P36" i="1"/>
  <c r="AG36" i="1"/>
  <c r="N36" i="1"/>
  <c r="AF36" i="1"/>
  <c r="I36" i="1"/>
  <c r="X36" i="1"/>
  <c r="AD36" i="1"/>
  <c r="AE36" i="1"/>
  <c r="W36" i="1"/>
  <c r="O36" i="1"/>
  <c r="AC36" i="1"/>
  <c r="U36" i="1"/>
  <c r="M36" i="1"/>
  <c r="AB36" i="1"/>
  <c r="T36" i="1"/>
  <c r="L36" i="1"/>
  <c r="AA36" i="1"/>
  <c r="S36" i="1"/>
  <c r="K36" i="1"/>
  <c r="E36" i="1"/>
  <c r="Z36" i="1"/>
  <c r="R36" i="1"/>
  <c r="F36" i="1"/>
  <c r="G36" i="1"/>
  <c r="AG14" i="4"/>
  <c r="AG32" i="1" s="1"/>
  <c r="AG34" i="1" s="1"/>
  <c r="Y14" i="4"/>
  <c r="Y32" i="1" s="1"/>
  <c r="Y34" i="1" s="1"/>
  <c r="Q14" i="4"/>
  <c r="Q32" i="1" s="1"/>
  <c r="Q34" i="1" s="1"/>
  <c r="I14" i="4"/>
  <c r="I32" i="1" s="1"/>
  <c r="I34" i="1" s="1"/>
  <c r="C14" i="4"/>
  <c r="AA14" i="4"/>
  <c r="AA32" i="1" s="1"/>
  <c r="AA34" i="1" s="1"/>
  <c r="S14" i="4"/>
  <c r="S32" i="1" s="1"/>
  <c r="S34" i="1" s="1"/>
  <c r="K14" i="4"/>
  <c r="K32" i="1" s="1"/>
  <c r="K34" i="1" s="1"/>
  <c r="X14" i="4"/>
  <c r="X32" i="1" s="1"/>
  <c r="X34" i="1" s="1"/>
  <c r="G14" i="4"/>
  <c r="G32" i="1" s="1"/>
  <c r="G34" i="1" s="1"/>
  <c r="AE14" i="4"/>
  <c r="AE32" i="1" s="1"/>
  <c r="AE34" i="1" s="1"/>
  <c r="W14" i="4"/>
  <c r="W32" i="1" s="1"/>
  <c r="W34" i="1" s="1"/>
  <c r="O14" i="4"/>
  <c r="O32" i="1" s="1"/>
  <c r="O34" i="1" s="1"/>
  <c r="H14" i="4"/>
  <c r="H32" i="1" s="1"/>
  <c r="H34" i="1" s="1"/>
  <c r="F14" i="4"/>
  <c r="F32" i="1" s="1"/>
  <c r="F34" i="1" s="1"/>
  <c r="AD14" i="4"/>
  <c r="AD32" i="1" s="1"/>
  <c r="AD34" i="1" s="1"/>
  <c r="V14" i="4"/>
  <c r="V32" i="1" s="1"/>
  <c r="V34" i="1" s="1"/>
  <c r="N14" i="4"/>
  <c r="N32" i="1" s="1"/>
  <c r="N34" i="1" s="1"/>
  <c r="Z14" i="4"/>
  <c r="Z32" i="1" s="1"/>
  <c r="Z34" i="1" s="1"/>
  <c r="P14" i="4"/>
  <c r="P32" i="1" s="1"/>
  <c r="P34" i="1" s="1"/>
  <c r="E14" i="4"/>
  <c r="E32" i="1" s="1"/>
  <c r="E34" i="1" s="1"/>
  <c r="AC14" i="4"/>
  <c r="AC32" i="1" s="1"/>
  <c r="AC34" i="1" s="1"/>
  <c r="U14" i="4"/>
  <c r="U32" i="1" s="1"/>
  <c r="U34" i="1" s="1"/>
  <c r="M14" i="4"/>
  <c r="M32" i="1" s="1"/>
  <c r="M34" i="1" s="1"/>
  <c r="AF14" i="4"/>
  <c r="AF32" i="1" s="1"/>
  <c r="AF34" i="1" s="1"/>
  <c r="D14" i="4"/>
  <c r="D32" i="1" s="1"/>
  <c r="AB14" i="4"/>
  <c r="AB32" i="1" s="1"/>
  <c r="AB34" i="1" s="1"/>
  <c r="T14" i="4"/>
  <c r="T32" i="1" s="1"/>
  <c r="T34" i="1" s="1"/>
  <c r="L14" i="4"/>
  <c r="L32" i="1" s="1"/>
  <c r="L34" i="1" s="1"/>
  <c r="R14" i="4"/>
  <c r="R32" i="1" s="1"/>
  <c r="R34" i="1" s="1"/>
  <c r="J14" i="4"/>
  <c r="J32" i="1" s="1"/>
  <c r="J34" i="1" s="1"/>
  <c r="H22" i="1"/>
  <c r="G25" i="1"/>
  <c r="G26" i="1" s="1"/>
  <c r="D33" i="1" l="1"/>
  <c r="D34" i="1"/>
  <c r="K26" i="4"/>
  <c r="K35" i="1" s="1"/>
  <c r="AE26" i="4"/>
  <c r="AE35" i="1" s="1"/>
  <c r="I26" i="4"/>
  <c r="I35" i="1" s="1"/>
  <c r="AC26" i="4"/>
  <c r="AC35" i="1" s="1"/>
  <c r="R26" i="4"/>
  <c r="R35" i="1" s="1"/>
  <c r="Y26" i="4"/>
  <c r="Y35" i="1" s="1"/>
  <c r="C26" i="4"/>
  <c r="Q26" i="4"/>
  <c r="Q35" i="1" s="1"/>
  <c r="M26" i="4"/>
  <c r="M35" i="1" s="1"/>
  <c r="G26" i="4"/>
  <c r="G35" i="1" s="1"/>
  <c r="D26" i="4"/>
  <c r="D35" i="1" s="1"/>
  <c r="U26" i="4"/>
  <c r="U35" i="1" s="1"/>
  <c r="X26" i="4"/>
  <c r="X35" i="1" s="1"/>
  <c r="AG26" i="4"/>
  <c r="AG35" i="1" s="1"/>
  <c r="T26" i="4"/>
  <c r="T35" i="1" s="1"/>
  <c r="F26" i="4"/>
  <c r="F35" i="1" s="1"/>
  <c r="AB26" i="4"/>
  <c r="AB35" i="1" s="1"/>
  <c r="AF26" i="4"/>
  <c r="AF35" i="1" s="1"/>
  <c r="J26" i="4"/>
  <c r="J35" i="1" s="1"/>
  <c r="N26" i="4"/>
  <c r="N35" i="1" s="1"/>
  <c r="W26" i="4"/>
  <c r="W35" i="1" s="1"/>
  <c r="S26" i="4"/>
  <c r="S35" i="1" s="1"/>
  <c r="H26" i="4"/>
  <c r="H35" i="1" s="1"/>
  <c r="L26" i="4"/>
  <c r="L35" i="1" s="1"/>
  <c r="P26" i="4"/>
  <c r="P35" i="1" s="1"/>
  <c r="AA26" i="4"/>
  <c r="AA35" i="1" s="1"/>
  <c r="Z26" i="4"/>
  <c r="Z35" i="1" s="1"/>
  <c r="E26" i="4"/>
  <c r="E35" i="1" s="1"/>
  <c r="AD26" i="4"/>
  <c r="AD35" i="1" s="1"/>
  <c r="O26" i="4"/>
  <c r="O35" i="1" s="1"/>
  <c r="V26" i="4"/>
  <c r="V35" i="1" s="1"/>
  <c r="G27" i="1"/>
  <c r="R33" i="1"/>
  <c r="N33" i="1"/>
  <c r="G33" i="1"/>
  <c r="Y33" i="1"/>
  <c r="AF33" i="1"/>
  <c r="V33" i="1"/>
  <c r="X33" i="1"/>
  <c r="AG33" i="1"/>
  <c r="M33" i="1"/>
  <c r="AD33" i="1"/>
  <c r="K33" i="1"/>
  <c r="J33" i="1"/>
  <c r="U33" i="1"/>
  <c r="F33" i="1"/>
  <c r="S33" i="1"/>
  <c r="H33" i="1"/>
  <c r="L33" i="1"/>
  <c r="E33" i="1"/>
  <c r="O33" i="1"/>
  <c r="AC33" i="1"/>
  <c r="AA33" i="1"/>
  <c r="T33" i="1"/>
  <c r="P33" i="1"/>
  <c r="W33" i="1"/>
  <c r="I33" i="1"/>
  <c r="AB33" i="1"/>
  <c r="Z33" i="1"/>
  <c r="AE33" i="1"/>
  <c r="Q33" i="1"/>
  <c r="I22" i="1"/>
  <c r="H25" i="1"/>
  <c r="D38" i="1" l="1"/>
  <c r="AE38" i="1"/>
  <c r="K38" i="1"/>
  <c r="AC38" i="1"/>
  <c r="F38" i="1"/>
  <c r="M38" i="1"/>
  <c r="Q38" i="1"/>
  <c r="AG38" i="1"/>
  <c r="X38" i="1"/>
  <c r="U38" i="1"/>
  <c r="W38" i="1"/>
  <c r="O38" i="1"/>
  <c r="E38" i="1"/>
  <c r="H26" i="1"/>
  <c r="H27" i="1" s="1"/>
  <c r="V38" i="1"/>
  <c r="T38" i="1"/>
  <c r="AF38" i="1"/>
  <c r="AB38" i="1"/>
  <c r="R38" i="1"/>
  <c r="Z38" i="1"/>
  <c r="P38" i="1"/>
  <c r="S38" i="1"/>
  <c r="AA38" i="1"/>
  <c r="L38" i="1"/>
  <c r="J38" i="1"/>
  <c r="Y38" i="1"/>
  <c r="I38" i="1"/>
  <c r="H38" i="1"/>
  <c r="G38" i="1"/>
  <c r="AD38" i="1"/>
  <c r="N38" i="1"/>
  <c r="J22" i="1"/>
  <c r="I25" i="1"/>
  <c r="I26" i="1" l="1"/>
  <c r="I27" i="1" s="1"/>
  <c r="K22" i="1"/>
  <c r="J25" i="1"/>
  <c r="J26" i="1" l="1"/>
  <c r="J27" i="1" s="1"/>
  <c r="L22" i="1"/>
  <c r="K25" i="1"/>
  <c r="K26" i="1" l="1"/>
  <c r="K27" i="1" s="1"/>
  <c r="M22" i="1"/>
  <c r="L25" i="1"/>
  <c r="L26" i="1" l="1"/>
  <c r="L27" i="1" s="1"/>
  <c r="N22" i="1"/>
  <c r="M25" i="1"/>
  <c r="M26" i="1" l="1"/>
  <c r="M27" i="1" s="1"/>
  <c r="N25" i="1"/>
  <c r="O22" i="1"/>
  <c r="N26" i="1" l="1"/>
  <c r="N27" i="1" s="1"/>
  <c r="P22" i="1"/>
  <c r="O25" i="1"/>
  <c r="O26" i="1" l="1"/>
  <c r="O27" i="1" s="1"/>
  <c r="P25" i="1"/>
  <c r="Q22" i="1"/>
  <c r="P26" i="1" l="1"/>
  <c r="P27" i="1" s="1"/>
  <c r="R22" i="1"/>
  <c r="Q25" i="1"/>
  <c r="Q26" i="1" l="1"/>
  <c r="Q27" i="1" s="1"/>
  <c r="R25" i="1"/>
  <c r="S22" i="1"/>
  <c r="R26" i="1" l="1"/>
  <c r="R27" i="1" s="1"/>
  <c r="S25" i="1"/>
  <c r="T22" i="1"/>
  <c r="S26" i="1" l="1"/>
  <c r="S27" i="1" s="1"/>
  <c r="T25" i="1"/>
  <c r="U22" i="1"/>
  <c r="T26" i="1" l="1"/>
  <c r="T27" i="1" s="1"/>
  <c r="U25" i="1"/>
  <c r="V22" i="1"/>
  <c r="U26" i="1" l="1"/>
  <c r="U27" i="1" s="1"/>
  <c r="W22" i="1"/>
  <c r="V25" i="1"/>
  <c r="V26" i="1" l="1"/>
  <c r="V27" i="1" s="1"/>
  <c r="W25" i="1"/>
  <c r="X22" i="1"/>
  <c r="W26" i="1" l="1"/>
  <c r="W27" i="1" s="1"/>
  <c r="Y22" i="1"/>
  <c r="X25" i="1"/>
  <c r="X26" i="1" l="1"/>
  <c r="X27" i="1" s="1"/>
  <c r="Y25" i="1"/>
  <c r="Z22" i="1"/>
  <c r="Y26" i="1" l="1"/>
  <c r="Y27" i="1" s="1"/>
  <c r="AA22" i="1"/>
  <c r="Z25" i="1"/>
  <c r="Z26" i="1" l="1"/>
  <c r="Z27" i="1" s="1"/>
  <c r="AA25" i="1"/>
  <c r="AB22" i="1"/>
  <c r="AA26" i="1" l="1"/>
  <c r="AA27" i="1" s="1"/>
  <c r="AC22" i="1"/>
  <c r="AB25" i="1"/>
  <c r="AB26" i="1" l="1"/>
  <c r="AB27" i="1" s="1"/>
  <c r="AC25" i="1"/>
  <c r="AD22" i="1"/>
  <c r="AC26" i="1" l="1"/>
  <c r="AC27" i="1" s="1"/>
  <c r="AD25" i="1"/>
  <c r="AD26" i="1" s="1"/>
  <c r="AE22" i="1"/>
  <c r="P29" i="1" l="1"/>
  <c r="K29" i="1"/>
  <c r="Y29" i="1"/>
  <c r="M29" i="1"/>
  <c r="W29" i="1"/>
  <c r="O29" i="1"/>
  <c r="R29" i="1"/>
  <c r="Q29" i="1"/>
  <c r="X29" i="1"/>
  <c r="V29" i="1"/>
  <c r="AC29" i="1"/>
  <c r="F29" i="1"/>
  <c r="I29" i="1"/>
  <c r="D29" i="1"/>
  <c r="G29" i="1"/>
  <c r="T29" i="1"/>
  <c r="AA29" i="1"/>
  <c r="H29" i="1"/>
  <c r="L29" i="1"/>
  <c r="E29" i="1"/>
  <c r="N29" i="1"/>
  <c r="U29" i="1"/>
  <c r="J29" i="1"/>
  <c r="Z29" i="1"/>
  <c r="S29" i="1"/>
  <c r="AB29" i="1"/>
  <c r="AF22" i="1"/>
  <c r="AE25" i="1"/>
  <c r="AE26" i="1" s="1"/>
  <c r="AD27" i="1" l="1"/>
  <c r="AD29" i="1" s="1"/>
  <c r="AF25" i="1"/>
  <c r="AF26" i="1" s="1"/>
  <c r="AG22" i="1"/>
  <c r="AG25" i="1" s="1"/>
  <c r="AG26" i="1" s="1"/>
  <c r="AE27" i="1" l="1"/>
  <c r="AE29" i="1" s="1"/>
  <c r="AF27" i="1" l="1"/>
  <c r="AF29" i="1" s="1"/>
  <c r="AG27" i="1"/>
  <c r="AG29" i="1" s="1"/>
</calcChain>
</file>

<file path=xl/sharedStrings.xml><?xml version="1.0" encoding="utf-8"?>
<sst xmlns="http://schemas.openxmlformats.org/spreadsheetml/2006/main" count="66" uniqueCount="64">
  <si>
    <t>WEALTH CREATION BY PROPERTY INVESTMENT</t>
  </si>
  <si>
    <t>INSTRUCTION: Please only insert number on "Grey" Cell, all other cells are locked.</t>
  </si>
  <si>
    <t>1. GOAL AT PRESENT YEAR</t>
  </si>
  <si>
    <t>NOTE:</t>
  </si>
  <si>
    <t>3. PROPERTY PORFOLIO</t>
  </si>
  <si>
    <t>Fund for New properties</t>
  </si>
  <si>
    <t>Present year</t>
  </si>
  <si>
    <t>What year is it now?</t>
  </si>
  <si>
    <t>No.</t>
  </si>
  <si>
    <t>Year</t>
  </si>
  <si>
    <t>Value</t>
  </si>
  <si>
    <t>Total cost required</t>
  </si>
  <si>
    <t>Cash Deposit</t>
  </si>
  <si>
    <t>Loan $</t>
  </si>
  <si>
    <t>Projected Growth</t>
  </si>
  <si>
    <t>Post-Tax Monthly Income</t>
  </si>
  <si>
    <t xml:space="preserve">Target monthly post tax income at Modelled year </t>
  </si>
  <si>
    <t>Property 1</t>
  </si>
  <si>
    <t>Home loan to pay off at modelled year</t>
  </si>
  <si>
    <t xml:space="preserve">Cash required to pay off president residence </t>
  </si>
  <si>
    <t>Property 2</t>
  </si>
  <si>
    <t>Property 3</t>
  </si>
  <si>
    <t>Target Pre-Tax Annual Passive Income</t>
  </si>
  <si>
    <t>Property 4</t>
  </si>
  <si>
    <t>Property 5</t>
  </si>
  <si>
    <t>2. PARAMETER</t>
  </si>
  <si>
    <t>Property 6</t>
  </si>
  <si>
    <t>Marginal Tax rate</t>
  </si>
  <si>
    <t>Assumed personal marginal tax rate at Modelled Year</t>
  </si>
  <si>
    <t>Property 7</t>
  </si>
  <si>
    <t>Inflation (CPI)</t>
  </si>
  <si>
    <t>Assumed inflation rate - to be used to adjust the target monthly income</t>
  </si>
  <si>
    <t>Property 8</t>
  </si>
  <si>
    <t>Rate of return from Cash at Modelled year</t>
  </si>
  <si>
    <t xml:space="preserve">conversative rate of return by investment </t>
  </si>
  <si>
    <t>Property 9</t>
  </si>
  <si>
    <t xml:space="preserve">Property selling cost </t>
  </si>
  <si>
    <t>Assumed property selling cost i.e. marketing, sales agent, vacancy etc.</t>
  </si>
  <si>
    <t>Property 10</t>
  </si>
  <si>
    <t>total asset, except property, i.e. bank saving, ETF, stocks &amp; cryto</t>
  </si>
  <si>
    <t>Yearly cash saving</t>
  </si>
  <si>
    <t xml:space="preserve">How much cash can you save yearly </t>
  </si>
  <si>
    <t>Captial growth gained in current porfolio (Optional)</t>
  </si>
  <si>
    <t>What is the capital gain on the already owned investment properties?</t>
  </si>
  <si>
    <t>Modelled year</t>
  </si>
  <si>
    <t>Calender Year</t>
  </si>
  <si>
    <t>TARGET PASSIVE INCOME ADJUSTED WITH INFLATION</t>
  </si>
  <si>
    <t>Projected CPI index to present year</t>
  </si>
  <si>
    <t>Target Pre-Tax annual passive income</t>
  </si>
  <si>
    <t>Cash needed to generate passive income</t>
  </si>
  <si>
    <t>ASSET PORFOLIO</t>
  </si>
  <si>
    <t>Property Porfolio</t>
  </si>
  <si>
    <t>Sales cost</t>
  </si>
  <si>
    <t>CGT cost from sales</t>
  </si>
  <si>
    <t xml:space="preserve">Loan </t>
  </si>
  <si>
    <t>Initial Fund Required</t>
  </si>
  <si>
    <t>Yearly Total Cash (Liquidated asset)</t>
  </si>
  <si>
    <t>TOTAL PORFOLIO</t>
  </si>
  <si>
    <t>SUBTOTAL PORFOLIO</t>
  </si>
  <si>
    <t>TOTAL LOAN</t>
  </si>
  <si>
    <t>SUBTOTAL LOAN</t>
  </si>
  <si>
    <t>Modelled year remaining cash from sales</t>
  </si>
  <si>
    <t>Modelled year required wealth (CPI adjusted)</t>
  </si>
  <si>
    <t>Current Saving &amp; Other investment (Except property porfolio)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</si>
</sst>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;[Red]\(#,##0.00\)"/>
    <numFmt numFmtId="165" formatCode="_-&quot;$&quot;* #,##0.00_-;[Red]\-&quot;$&quot;* #,##0.00_-;_-&quot;$&quot;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2" tint="-0.499984740745262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8" fillId="0" borderId="0" xfId="0" applyFont="1"/>
    <xf numFmtId="0" fontId="9" fillId="3" borderId="1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44" fontId="3" fillId="0" borderId="0" xfId="0" applyNumberFormat="1" applyFont="1"/>
    <xf numFmtId="0" fontId="2" fillId="0" borderId="0" xfId="0" applyFont="1"/>
    <xf numFmtId="44" fontId="0" fillId="0" borderId="0" xfId="1" applyFont="1" applyBorder="1"/>
    <xf numFmtId="10" fontId="0" fillId="0" borderId="0" xfId="2" applyNumberFormat="1" applyFont="1" applyBorder="1"/>
    <xf numFmtId="0" fontId="0" fillId="0" borderId="0" xfId="0" applyAlignment="1">
      <alignment vertical="center"/>
    </xf>
    <xf numFmtId="0" fontId="6" fillId="3" borderId="6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right"/>
    </xf>
    <xf numFmtId="0" fontId="8" fillId="0" borderId="2" xfId="0" applyFont="1" applyBorder="1"/>
    <xf numFmtId="2" fontId="0" fillId="0" borderId="2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6" fillId="3" borderId="2" xfId="0" applyFont="1" applyFill="1" applyBorder="1" applyAlignment="1">
      <alignment horizontal="right" wrapText="1"/>
    </xf>
    <xf numFmtId="0" fontId="0" fillId="0" borderId="2" xfId="0" applyBorder="1"/>
    <xf numFmtId="44" fontId="0" fillId="0" borderId="2" xfId="0" applyNumberFormat="1" applyBorder="1"/>
    <xf numFmtId="165" fontId="0" fillId="0" borderId="2" xfId="0" applyNumberFormat="1" applyBorder="1"/>
    <xf numFmtId="0" fontId="9" fillId="3" borderId="1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4" fontId="10" fillId="0" borderId="6" xfId="1" applyFont="1" applyFill="1" applyBorder="1" applyAlignment="1">
      <alignment horizontal="right"/>
    </xf>
    <xf numFmtId="44" fontId="10" fillId="0" borderId="2" xfId="1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0" fillId="0" borderId="1" xfId="0" applyBorder="1" applyAlignment="1">
      <alignment horizontal="center"/>
    </xf>
    <xf numFmtId="0" fontId="6" fillId="3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44" fontId="0" fillId="0" borderId="1" xfId="0" applyNumberFormat="1" applyBorder="1"/>
    <xf numFmtId="0" fontId="11" fillId="3" borderId="1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right" wrapText="1"/>
    </xf>
    <xf numFmtId="0" fontId="11" fillId="3" borderId="2" xfId="0" applyFont="1" applyFill="1" applyBorder="1" applyAlignment="1">
      <alignment horizontal="right"/>
    </xf>
    <xf numFmtId="44" fontId="0" fillId="4" borderId="2" xfId="1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4" fontId="13" fillId="5" borderId="4" xfId="1" applyFont="1" applyFill="1" applyBorder="1" applyProtection="1">
      <protection locked="0"/>
    </xf>
    <xf numFmtId="44" fontId="13" fillId="5" borderId="5" xfId="1" applyFont="1" applyFill="1" applyBorder="1" applyProtection="1">
      <protection locked="0"/>
    </xf>
    <xf numFmtId="10" fontId="13" fillId="5" borderId="3" xfId="2" applyNumberFormat="1" applyFont="1" applyFill="1" applyBorder="1" applyProtection="1">
      <protection locked="0"/>
    </xf>
    <xf numFmtId="10" fontId="13" fillId="5" borderId="4" xfId="2" applyNumberFormat="1" applyFont="1" applyFill="1" applyBorder="1" applyProtection="1">
      <protection locked="0"/>
    </xf>
    <xf numFmtId="165" fontId="13" fillId="5" borderId="2" xfId="0" applyNumberFormat="1" applyFont="1" applyFill="1" applyBorder="1" applyAlignment="1">
      <alignment horizontal="center" vertical="center"/>
    </xf>
    <xf numFmtId="165" fontId="13" fillId="5" borderId="7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44" fontId="13" fillId="5" borderId="2" xfId="1" applyFont="1" applyFill="1" applyBorder="1" applyAlignment="1" applyProtection="1">
      <alignment horizontal="center" vertical="center"/>
      <protection locked="0"/>
    </xf>
    <xf numFmtId="44" fontId="13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10" fontId="13" fillId="5" borderId="2" xfId="2" applyNumberFormat="1" applyFont="1" applyFill="1" applyBorder="1" applyAlignment="1" applyProtection="1">
      <alignment horizontal="center" vertical="center"/>
      <protection locked="0"/>
    </xf>
    <xf numFmtId="0" fontId="13" fillId="6" borderId="3" xfId="1" applyNumberFormat="1" applyFont="1" applyFill="1" applyBorder="1" applyAlignment="1" applyProtection="1">
      <alignment vertical="top"/>
      <protection locked="0"/>
    </xf>
    <xf numFmtId="44" fontId="13" fillId="6" borderId="4" xfId="1" applyFont="1" applyFill="1" applyBorder="1" applyAlignment="1" applyProtection="1">
      <alignment vertical="top"/>
      <protection locked="0"/>
    </xf>
    <xf numFmtId="44" fontId="13" fillId="6" borderId="5" xfId="1" applyFont="1" applyFill="1" applyBorder="1" applyAlignment="1" applyProtection="1">
      <alignment vertical="top"/>
      <protection locked="0"/>
    </xf>
    <xf numFmtId="0" fontId="5" fillId="2" borderId="0" xfId="0" applyFont="1" applyFill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5F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WEA</a:t>
            </a:r>
            <a:r>
              <a:rPr lang="en-US" altLang="zh-CN"/>
              <a:t>L</a:t>
            </a:r>
            <a:r>
              <a:rPr lang="en-AU"/>
              <a:t>TH</a:t>
            </a:r>
            <a:r>
              <a:rPr lang="en-AU" baseline="0"/>
              <a:t> CREATION BY PROPERTY INVESTING VEHILCE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WealthCreation!$B$29</c:f>
              <c:strCache>
                <c:ptCount val="1"/>
                <c:pt idx="0">
                  <c:v>Modelled year required wealth (CPI adjusted)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WealthCreation!$C$29:$AG$29</c:f>
              <c:numCache>
                <c:formatCode>#,##0.00;[Red]\(#,##0.00\)</c:formatCode>
                <c:ptCount val="31"/>
                <c:pt idx="0">
                  <c:v>1371428.5714285714</c:v>
                </c:pt>
                <c:pt idx="1">
                  <c:v>1388571.4285714286</c:v>
                </c:pt>
                <c:pt idx="2">
                  <c:v>1406228.5714285714</c:v>
                </c:pt>
                <c:pt idx="3">
                  <c:v>1424415.4285714286</c:v>
                </c:pt>
                <c:pt idx="4">
                  <c:v>1443147.8914285712</c:v>
                </c:pt>
                <c:pt idx="5">
                  <c:v>1462442.3281714285</c:v>
                </c:pt>
                <c:pt idx="6">
                  <c:v>1482315.5980165713</c:v>
                </c:pt>
                <c:pt idx="7">
                  <c:v>1502785.0659570685</c:v>
                </c:pt>
                <c:pt idx="8">
                  <c:v>1523868.6179357804</c:v>
                </c:pt>
                <c:pt idx="9">
                  <c:v>1545584.6764738541</c:v>
                </c:pt>
                <c:pt idx="10">
                  <c:v>1567952.2167680697</c:v>
                </c:pt>
                <c:pt idx="11">
                  <c:v>1590990.7832711115</c:v>
                </c:pt>
                <c:pt idx="12">
                  <c:v>1614720.506769245</c:v>
                </c:pt>
                <c:pt idx="13">
                  <c:v>1639162.121972322</c:v>
                </c:pt>
                <c:pt idx="14">
                  <c:v>1664336.985631492</c:v>
                </c:pt>
                <c:pt idx="15">
                  <c:v>1690267.0952004369</c:v>
                </c:pt>
                <c:pt idx="16">
                  <c:v>1716975.1080564498</c:v>
                </c:pt>
                <c:pt idx="17">
                  <c:v>1744484.3612981434</c:v>
                </c:pt>
                <c:pt idx="18">
                  <c:v>1772818.8921370874</c:v>
                </c:pt>
                <c:pt idx="19">
                  <c:v>1802003.4589012002</c:v>
                </c:pt>
                <c:pt idx="20">
                  <c:v>1832063.562668236</c:v>
                </c:pt>
                <c:pt idx="21">
                  <c:v>1863025.4695482831</c:v>
                </c:pt>
                <c:pt idx="22">
                  <c:v>1894916.2336347317</c:v>
                </c:pt>
                <c:pt idx="23">
                  <c:v>1927763.7206437737</c:v>
                </c:pt>
                <c:pt idx="24">
                  <c:v>1961596.6322630867</c:v>
                </c:pt>
                <c:pt idx="25">
                  <c:v>1996444.5312309794</c:v>
                </c:pt>
                <c:pt idx="26">
                  <c:v>2032337.8671679089</c:v>
                </c:pt>
                <c:pt idx="27">
                  <c:v>2069308.003182946</c:v>
                </c:pt>
                <c:pt idx="28">
                  <c:v>2107387.2432784345</c:v>
                </c:pt>
                <c:pt idx="29">
                  <c:v>2146608.860576787</c:v>
                </c:pt>
                <c:pt idx="30">
                  <c:v>2187007.1263940907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5-4FCF-BCF1-530C8F4C690E}"/>
            </c:ext>
          </c:extLst>
        </c:ser>
        <c:ser>
          <c:idx val="2"/>
          <c:order val="1"/>
          <c:tx>
            <c:strRef>
              <c:f>WealthCreation!$B$38</c:f>
              <c:strCache>
                <c:ptCount val="1"/>
                <c:pt idx="0">
                  <c:v>Modelled year remaining cash from sales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WealthCreation!$C$38:$AG$38</c:f>
              <c:numCache>
                <c:formatCode>#,##0.00;[Red]\(#,##0.00\)</c:formatCode>
                <c:ptCount val="31"/>
                <c:pt idx="1">
                  <c:v>64963.449999999953</c:v>
                </c:pt>
                <c:pt idx="2">
                  <c:v>122225.80012500007</c:v>
                </c:pt>
                <c:pt idx="3">
                  <c:v>182189.6706340625</c:v>
                </c:pt>
                <c:pt idx="4">
                  <c:v>245050.92175503203</c:v>
                </c:pt>
                <c:pt idx="5">
                  <c:v>311019.61358227185</c:v>
                </c:pt>
                <c:pt idx="6">
                  <c:v>380321.03556698654</c:v>
                </c:pt>
                <c:pt idx="7">
                  <c:v>453196.8106455931</c:v>
                </c:pt>
                <c:pt idx="8">
                  <c:v>529906.07941739855</c:v>
                </c:pt>
                <c:pt idx="9">
                  <c:v>610726.77017516003</c:v>
                </c:pt>
                <c:pt idx="10">
                  <c:v>695956.9610128589</c:v>
                </c:pt>
                <c:pt idx="11">
                  <c:v>785916.34068629122</c:v>
                </c:pt>
                <c:pt idx="12">
                  <c:v>880947.77538604755</c:v>
                </c:pt>
                <c:pt idx="13">
                  <c:v>981418.98910153634</c:v>
                </c:pt>
                <c:pt idx="14">
                  <c:v>1087724.3658113973</c:v>
                </c:pt>
                <c:pt idx="15">
                  <c:v>1200286.8823327236</c:v>
                </c:pt>
                <c:pt idx="16">
                  <c:v>1319560.1813018462</c:v>
                </c:pt>
                <c:pt idx="17">
                  <c:v>1446030.7944462299</c:v>
                </c:pt>
                <c:pt idx="18">
                  <c:v>1580220.5270435817</c:v>
                </c:pt>
                <c:pt idx="19">
                  <c:v>1722689.0152542412</c:v>
                </c:pt>
                <c:pt idx="20">
                  <c:v>1874036.4688601741</c:v>
                </c:pt>
                <c:pt idx="21">
                  <c:v>2034906.6128525366</c:v>
                </c:pt>
                <c:pt idx="22">
                  <c:v>2205989.8422843455</c:v>
                </c:pt>
                <c:pt idx="23">
                  <c:v>2388026.6058499604</c:v>
                </c:pt>
                <c:pt idx="24">
                  <c:v>2581811.0347740827</c:v>
                </c:pt>
                <c:pt idx="25">
                  <c:v>2788194.834795204</c:v>
                </c:pt>
                <c:pt idx="26">
                  <c:v>3008091.4603178557</c:v>
                </c:pt>
                <c:pt idx="27">
                  <c:v>3242480.5911909002</c:v>
                </c:pt>
                <c:pt idx="28">
                  <c:v>3492412.934052241</c:v>
                </c:pt>
                <c:pt idx="29">
                  <c:v>3759015.3717710283</c:v>
                </c:pt>
                <c:pt idx="30">
                  <c:v>4043496.4862244278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95-4FCF-BCF1-530C8F4C6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61855"/>
        <c:axId val="125822815"/>
      </c:lineChart>
      <c:catAx>
        <c:axId val="3109618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Modelled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822815"/>
        <c:crosses val="autoZero"/>
        <c:auto val="1"/>
        <c:lblAlgn val="ctr"/>
        <c:lblOffset val="100"/>
        <c:noMultiLvlLbl val="0"/>
      </c:catAx>
      <c:valAx>
        <c:axId val="12582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961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5601</xdr:colOff>
      <xdr:row>39</xdr:row>
      <xdr:rowOff>180415</xdr:rowOff>
    </xdr:from>
    <xdr:to>
      <xdr:col>7</xdr:col>
      <xdr:colOff>158151</xdr:colOff>
      <xdr:row>54</xdr:row>
      <xdr:rowOff>66115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0793AC-68BA-9A0E-6CE7-314BA93DEC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14882</xdr:colOff>
      <xdr:row>55</xdr:row>
      <xdr:rowOff>163712</xdr:rowOff>
    </xdr:from>
    <xdr:to>
      <xdr:col>7</xdr:col>
      <xdr:colOff>178594</xdr:colOff>
      <xdr:row>60</xdr:row>
      <xdr:rowOff>133945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9225148-E95C-81FB-69BA-E9103B83EE46}"/>
            </a:ext>
          </a:extLst>
        </xdr:cNvPr>
        <xdr:cNvSpPr txBox="1"/>
      </xdr:nvSpPr>
      <xdr:spPr>
        <a:xfrm>
          <a:off x="431601" y="10537032"/>
          <a:ext cx="9004102" cy="9376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solidFill>
                <a:srgbClr val="FF0000"/>
              </a:solidFill>
            </a:rPr>
            <a:t>TERMS &amp; CONDITIONS: </a:t>
          </a:r>
        </a:p>
        <a:p>
          <a:endParaRPr lang="en-AU" sz="1100">
            <a:solidFill>
              <a:srgbClr val="FF0000"/>
            </a:solidFill>
          </a:endParaRPr>
        </a:p>
        <a:p>
          <a:r>
            <a:rPr lang="en-AU" sz="1100">
              <a:solidFill>
                <a:srgbClr val="FF0000"/>
              </a:solidFill>
            </a:rPr>
            <a:t>1. FORESIGHT</a:t>
          </a:r>
          <a:r>
            <a:rPr lang="en-AU" sz="1100" baseline="0">
              <a:solidFill>
                <a:srgbClr val="FF0000"/>
              </a:solidFill>
            </a:rPr>
            <a:t> PROPERTY</a:t>
          </a:r>
          <a:r>
            <a:rPr lang="en-AU" sz="1100">
              <a:solidFill>
                <a:srgbClr val="FF0000"/>
              </a:solidFill>
            </a:rPr>
            <a:t>- All rights reserved. Do not share, copy, reproduce or sell any part of this document unless you have written permission from FORESIGHT</a:t>
          </a:r>
          <a:r>
            <a:rPr lang="en-AU" sz="1100" baseline="0">
              <a:solidFill>
                <a:srgbClr val="FF0000"/>
              </a:solidFill>
            </a:rPr>
            <a:t> PROPERTY</a:t>
          </a:r>
          <a:r>
            <a:rPr lang="en-AU" sz="1100">
              <a:solidFill>
                <a:srgbClr val="FF0000"/>
              </a:solidFill>
            </a:rPr>
            <a:t>. All infringements will be prosecuted. </a:t>
          </a:r>
        </a:p>
      </xdr:txBody>
    </xdr:sp>
    <xdr:clientData/>
  </xdr:twoCellAnchor>
  <xdr:twoCellAnchor>
    <xdr:from>
      <xdr:col>8</xdr:col>
      <xdr:colOff>136071</xdr:colOff>
      <xdr:row>39</xdr:row>
      <xdr:rowOff>176893</xdr:rowOff>
    </xdr:from>
    <xdr:to>
      <xdr:col>11</xdr:col>
      <xdr:colOff>489857</xdr:colOff>
      <xdr:row>45</xdr:row>
      <xdr:rowOff>68036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60E8A8-B5A0-0C44-67F9-03C5B0668619}"/>
            </a:ext>
          </a:extLst>
        </xdr:cNvPr>
        <xdr:cNvSpPr txBox="1"/>
      </xdr:nvSpPr>
      <xdr:spPr>
        <a:xfrm>
          <a:off x="10722428" y="7728857"/>
          <a:ext cx="3946072" cy="1034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 b="1" baseline="0">
              <a:solidFill>
                <a:srgbClr val="FF0000"/>
              </a:solidFill>
            </a:rPr>
            <a:t>INSTRUCTION</a:t>
          </a:r>
        </a:p>
        <a:p>
          <a:r>
            <a:rPr lang="en-AU" sz="1100" baseline="0"/>
            <a:t>1. All </a:t>
          </a:r>
          <a:r>
            <a:rPr lang="en-US" altLang="zh-CN" sz="1100" baseline="0"/>
            <a:t>G</a:t>
          </a:r>
          <a:r>
            <a:rPr lang="en-AU" sz="1100" baseline="0"/>
            <a:t>rey cells are entry cell, All other are calculated cell. </a:t>
          </a:r>
        </a:p>
        <a:p>
          <a:r>
            <a:rPr lang="en-AU" sz="1100" baseline="0"/>
            <a:t>2. </a:t>
          </a:r>
          <a:r>
            <a:rPr lang="en-US" sz="1100" baseline="0"/>
            <a:t>Entry "1.Goal at present year"</a:t>
          </a:r>
        </a:p>
        <a:p>
          <a:r>
            <a:rPr lang="en-US" sz="1100" baseline="0"/>
            <a:t>3. Entry "2. Parameter"</a:t>
          </a:r>
        </a:p>
        <a:p>
          <a:r>
            <a:rPr lang="en-US" sz="1100" baseline="0"/>
            <a:t>4. Entry "3. Property Forfolio" </a:t>
          </a:r>
          <a:endParaRPr lang="en-AU" sz="1100" baseline="0"/>
        </a:p>
      </xdr:txBody>
    </xdr:sp>
    <xdr:clientData/>
  </xdr:twoCellAnchor>
  <xdr:twoCellAnchor>
    <xdr:from>
      <xdr:col>16</xdr:col>
      <xdr:colOff>64225</xdr:colOff>
      <xdr:row>4</xdr:row>
      <xdr:rowOff>176892</xdr:rowOff>
    </xdr:from>
    <xdr:to>
      <xdr:col>21</xdr:col>
      <xdr:colOff>322762</xdr:colOff>
      <xdr:row>15</xdr:row>
      <xdr:rowOff>99059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9BC7D8C-8B27-4346-988B-C5A0EE6C09F2}"/>
            </a:ext>
          </a:extLst>
        </xdr:cNvPr>
        <xdr:cNvSpPr txBox="1"/>
      </xdr:nvSpPr>
      <xdr:spPr>
        <a:xfrm>
          <a:off x="21645154" y="938892"/>
          <a:ext cx="6245679" cy="18952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 b="1" u="sng">
              <a:solidFill>
                <a:srgbClr val="FF0000"/>
              </a:solidFill>
            </a:rPr>
            <a:t>ASSUMPTIONS</a:t>
          </a:r>
          <a:endParaRPr lang="en-AU" sz="1600" b="1" u="sng" baseline="0">
            <a:solidFill>
              <a:srgbClr val="FF0000"/>
            </a:solidFill>
          </a:endParaRPr>
        </a:p>
        <a:p>
          <a:r>
            <a:rPr lang="en-AU" sz="1100" baseline="0"/>
            <a:t>1. If you already have investment, enter "0"</a:t>
          </a:r>
        </a:p>
        <a:p>
          <a:r>
            <a:rPr lang="en-AU" sz="1100" baseline="0"/>
            <a:t>2. Assume compounding annual growth rate, Long term australian property is about 7-8%</a:t>
          </a:r>
        </a:p>
        <a:p>
          <a:r>
            <a:rPr lang="en-AU" sz="1100" baseline="0"/>
            <a:t>3. Assume all new properties incur transaction costs at 5% of initial property valuepounding annual growth rate, Long term australian property is about 7-8%</a:t>
          </a:r>
        </a:p>
        <a:p>
          <a:r>
            <a:rPr lang="en-AU" sz="1100" baseline="0"/>
            <a:t>4. Assume all new properties would have 20% deposit made</a:t>
          </a:r>
        </a:p>
        <a:p>
          <a:r>
            <a:rPr lang="en-AU" sz="1100" baseline="0"/>
            <a:t>5. Assume all deposit for new properties came from existing porfolio</a:t>
          </a:r>
        </a:p>
        <a:p>
          <a:r>
            <a:rPr lang="en-AU" sz="1100" baseline="0"/>
            <a:t>6. Assume all loans are Interested Only and structured to roll over onto more Interest Only</a:t>
          </a:r>
        </a:p>
      </xdr:txBody>
    </xdr:sp>
    <xdr:clientData/>
  </xdr:twoCellAnchor>
  <xdr:twoCellAnchor editAs="oneCell">
    <xdr:from>
      <xdr:col>8</xdr:col>
      <xdr:colOff>898070</xdr:colOff>
      <xdr:row>46</xdr:row>
      <xdr:rowOff>81644</xdr:rowOff>
    </xdr:from>
    <xdr:to>
      <xdr:col>10</xdr:col>
      <xdr:colOff>971822</xdr:colOff>
      <xdr:row>54</xdr:row>
      <xdr:rowOff>60512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E865970-6D4E-CE42-A61F-4EEE485A01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98" b="21959"/>
        <a:stretch/>
      </xdr:blipFill>
      <xdr:spPr>
        <a:xfrm>
          <a:off x="11729356" y="7524751"/>
          <a:ext cx="2529025" cy="1399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8F5B-9AAE-497A-BAD2-9F854325EC34}">
  <sheetPr>
    <tabColor rgb="FFFF0000"/>
    <outlinePr summaryBelow="0"/>
  </sheetPr>
  <dimension ref="A1:AH62"/>
  <sheetViews>
    <sheetView showGridLines="0" tabSelected="1" topLeftCell="A2" zoomScale="70" zoomScaleNormal="70" workbookViewId="0">
      <selection activeCell="G11" sqref="G11"/>
    </sheetView>
  </sheetViews>
  <sheetFormatPr defaultColWidth="0" defaultRowHeight="14.4" zeroHeight="1" outlineLevelRow="1" x14ac:dyDescent="0.3"/>
  <cols>
    <col min="1" max="1" width="6.44140625" customWidth="1"/>
    <col min="2" max="2" width="55.44140625" customWidth="1"/>
    <col min="3" max="3" width="17.44140625" bestFit="1" customWidth="1"/>
    <col min="4" max="4" width="17.88671875" customWidth="1"/>
    <col min="5" max="5" width="17.44140625" bestFit="1" customWidth="1"/>
    <col min="6" max="8" width="17.5546875" bestFit="1" customWidth="1"/>
    <col min="9" max="9" width="18.44140625" customWidth="1"/>
    <col min="10" max="11" width="17.5546875" bestFit="1" customWidth="1"/>
    <col min="12" max="12" width="20" customWidth="1"/>
    <col min="13" max="13" width="19.88671875" customWidth="1"/>
    <col min="14" max="14" width="19.5546875" bestFit="1" customWidth="1"/>
    <col min="15" max="15" width="18" customWidth="1"/>
    <col min="16" max="16" width="17" customWidth="1"/>
    <col min="17" max="18" width="17.5546875" bestFit="1" customWidth="1"/>
    <col min="19" max="19" width="17.44140625" bestFit="1" customWidth="1"/>
    <col min="20" max="20" width="17.5546875" bestFit="1" customWidth="1"/>
    <col min="21" max="24" width="17.44140625" bestFit="1" customWidth="1"/>
    <col min="25" max="26" width="17.5546875" bestFit="1" customWidth="1"/>
    <col min="27" max="27" width="17.44140625" bestFit="1" customWidth="1"/>
    <col min="28" max="28" width="17.5546875" bestFit="1" customWidth="1"/>
    <col min="29" max="30" width="18.109375" bestFit="1" customWidth="1"/>
    <col min="31" max="33" width="18.5546875" bestFit="1" customWidth="1"/>
    <col min="34" max="34" width="8.88671875" customWidth="1"/>
    <col min="35" max="16384" width="8.88671875" hidden="1"/>
  </cols>
  <sheetData>
    <row r="1" spans="2:27" x14ac:dyDescent="0.3"/>
    <row r="2" spans="2:27" ht="18" x14ac:dyDescent="0.35">
      <c r="B2" s="62" t="s">
        <v>0</v>
      </c>
      <c r="C2" s="62"/>
    </row>
    <row r="3" spans="2:27" x14ac:dyDescent="0.3">
      <c r="B3" s="38" t="s">
        <v>1</v>
      </c>
    </row>
    <row r="4" spans="2:27" x14ac:dyDescent="0.3"/>
    <row r="5" spans="2:27" x14ac:dyDescent="0.3">
      <c r="B5" s="3" t="s">
        <v>2</v>
      </c>
      <c r="D5" s="2" t="s">
        <v>3</v>
      </c>
      <c r="I5" s="3" t="s">
        <v>4</v>
      </c>
      <c r="O5" s="11" t="s">
        <v>5</v>
      </c>
      <c r="P5" s="2"/>
    </row>
    <row r="6" spans="2:27" x14ac:dyDescent="0.3">
      <c r="B6" s="15" t="s">
        <v>6</v>
      </c>
      <c r="C6" s="59">
        <v>2025</v>
      </c>
      <c r="D6" s="2" t="s">
        <v>7</v>
      </c>
      <c r="I6" s="29" t="s">
        <v>8</v>
      </c>
      <c r="J6" s="29" t="s">
        <v>9</v>
      </c>
      <c r="K6" s="29" t="s">
        <v>10</v>
      </c>
      <c r="L6" s="29" t="s">
        <v>11</v>
      </c>
      <c r="M6" s="29" t="s">
        <v>12</v>
      </c>
      <c r="N6" s="29" t="s">
        <v>13</v>
      </c>
      <c r="O6" s="29" t="s">
        <v>14</v>
      </c>
    </row>
    <row r="7" spans="2:27" x14ac:dyDescent="0.3">
      <c r="B7" s="16" t="s">
        <v>15</v>
      </c>
      <c r="C7" s="60">
        <v>3000</v>
      </c>
      <c r="D7" s="2" t="s">
        <v>16</v>
      </c>
      <c r="I7" s="30" t="s">
        <v>17</v>
      </c>
      <c r="J7" s="54">
        <v>0</v>
      </c>
      <c r="K7" s="55">
        <v>600000</v>
      </c>
      <c r="L7" s="45">
        <f t="shared" ref="L7:L16" si="0">IF(ISBLANK(K7),"",K7*1.05)</f>
        <v>630000</v>
      </c>
      <c r="M7" s="52">
        <v>150000</v>
      </c>
      <c r="N7" s="45">
        <f t="shared" ref="N7:N16" si="1">IF(ISBLANK(K7),"",L7-M7)</f>
        <v>480000</v>
      </c>
      <c r="O7" s="58">
        <v>7.2499999999999995E-2</v>
      </c>
    </row>
    <row r="8" spans="2:27" x14ac:dyDescent="0.3">
      <c r="B8" s="42" t="s">
        <v>18</v>
      </c>
      <c r="C8" s="61">
        <v>800000</v>
      </c>
      <c r="D8" s="2" t="s">
        <v>19</v>
      </c>
      <c r="I8" s="30" t="s">
        <v>20</v>
      </c>
      <c r="J8" s="54"/>
      <c r="K8" s="55"/>
      <c r="L8" s="45" t="str">
        <f t="shared" si="0"/>
        <v/>
      </c>
      <c r="M8" s="52"/>
      <c r="N8" s="45" t="str">
        <f t="shared" si="1"/>
        <v/>
      </c>
      <c r="O8" s="58"/>
    </row>
    <row r="9" spans="2:27" x14ac:dyDescent="0.3">
      <c r="D9" s="2"/>
      <c r="I9" s="30" t="s">
        <v>21</v>
      </c>
      <c r="J9" s="54"/>
      <c r="K9" s="55"/>
      <c r="L9" s="45" t="str">
        <f t="shared" si="0"/>
        <v/>
      </c>
      <c r="M9" s="52"/>
      <c r="N9" s="45" t="str">
        <f t="shared" si="1"/>
        <v/>
      </c>
      <c r="O9" s="58"/>
    </row>
    <row r="10" spans="2:27" x14ac:dyDescent="0.3">
      <c r="B10" s="41" t="s">
        <v>22</v>
      </c>
      <c r="C10" s="40">
        <f>C7*12/(1-C13)</f>
        <v>57142.857142857145</v>
      </c>
      <c r="D10" s="2"/>
      <c r="I10" s="30" t="s">
        <v>23</v>
      </c>
      <c r="J10" s="54"/>
      <c r="K10" s="55"/>
      <c r="L10" s="45" t="str">
        <f t="shared" si="0"/>
        <v/>
      </c>
      <c r="M10" s="52"/>
      <c r="N10" s="45" t="str">
        <f t="shared" si="1"/>
        <v/>
      </c>
      <c r="O10" s="58"/>
    </row>
    <row r="11" spans="2:27" x14ac:dyDescent="0.3">
      <c r="I11" s="30" t="s">
        <v>24</v>
      </c>
      <c r="J11" s="54"/>
      <c r="K11" s="56"/>
      <c r="L11" s="45" t="str">
        <f t="shared" si="0"/>
        <v/>
      </c>
      <c r="M11" s="52"/>
      <c r="N11" s="45" t="str">
        <f t="shared" si="1"/>
        <v/>
      </c>
      <c r="O11" s="58"/>
    </row>
    <row r="12" spans="2:27" x14ac:dyDescent="0.3">
      <c r="B12" s="3" t="s">
        <v>25</v>
      </c>
      <c r="I12" s="30" t="s">
        <v>26</v>
      </c>
      <c r="J12" s="54"/>
      <c r="K12" s="56"/>
      <c r="L12" s="45" t="str">
        <f t="shared" si="0"/>
        <v/>
      </c>
      <c r="M12" s="52"/>
      <c r="N12" s="45" t="str">
        <f t="shared" si="1"/>
        <v/>
      </c>
      <c r="O12" s="54"/>
    </row>
    <row r="13" spans="2:27" ht="16.5" customHeight="1" x14ac:dyDescent="0.3">
      <c r="B13" s="15" t="s">
        <v>27</v>
      </c>
      <c r="C13" s="50">
        <v>0.37</v>
      </c>
      <c r="D13" s="2" t="s">
        <v>28</v>
      </c>
      <c r="I13" s="30" t="s">
        <v>29</v>
      </c>
      <c r="J13" s="54"/>
      <c r="K13" s="54"/>
      <c r="L13" s="45" t="str">
        <f t="shared" si="0"/>
        <v/>
      </c>
      <c r="M13" s="52"/>
      <c r="N13" s="45" t="str">
        <f t="shared" si="1"/>
        <v/>
      </c>
      <c r="O13" s="54"/>
    </row>
    <row r="14" spans="2:27" x14ac:dyDescent="0.3">
      <c r="B14" s="16" t="s">
        <v>30</v>
      </c>
      <c r="C14" s="51">
        <v>0.03</v>
      </c>
      <c r="D14" s="2" t="s">
        <v>31</v>
      </c>
      <c r="I14" s="30" t="s">
        <v>32</v>
      </c>
      <c r="J14" s="54"/>
      <c r="K14" s="54"/>
      <c r="L14" s="45" t="str">
        <f t="shared" si="0"/>
        <v/>
      </c>
      <c r="M14" s="52"/>
      <c r="N14" s="45" t="str">
        <f t="shared" si="1"/>
        <v/>
      </c>
      <c r="O14" s="54"/>
      <c r="X14" s="1"/>
      <c r="Y14" s="1"/>
      <c r="Z14" s="1"/>
      <c r="AA14" s="1"/>
    </row>
    <row r="15" spans="2:27" x14ac:dyDescent="0.3">
      <c r="B15" s="16" t="s">
        <v>33</v>
      </c>
      <c r="C15" s="51">
        <v>0.1</v>
      </c>
      <c r="D15" s="2" t="s">
        <v>34</v>
      </c>
      <c r="I15" s="30" t="s">
        <v>35</v>
      </c>
      <c r="J15" s="54"/>
      <c r="K15" s="54"/>
      <c r="L15" s="45" t="str">
        <f t="shared" si="0"/>
        <v/>
      </c>
      <c r="M15" s="52"/>
      <c r="N15" s="45" t="str">
        <f t="shared" si="1"/>
        <v/>
      </c>
      <c r="O15" s="54"/>
      <c r="V15" s="1"/>
      <c r="X15" s="1"/>
      <c r="Y15" s="12"/>
      <c r="Z15" s="12"/>
      <c r="AA15" s="13"/>
    </row>
    <row r="16" spans="2:27" x14ac:dyDescent="0.3">
      <c r="B16" s="16" t="s">
        <v>36</v>
      </c>
      <c r="C16" s="51">
        <v>0.02</v>
      </c>
      <c r="D16" s="2" t="s">
        <v>37</v>
      </c>
      <c r="I16" s="31" t="s">
        <v>38</v>
      </c>
      <c r="J16" s="57"/>
      <c r="K16" s="57"/>
      <c r="L16" s="46" t="str">
        <f t="shared" si="0"/>
        <v/>
      </c>
      <c r="M16" s="53"/>
      <c r="N16" s="46" t="str">
        <f t="shared" si="1"/>
        <v/>
      </c>
      <c r="O16" s="57"/>
    </row>
    <row r="17" spans="2:33" x14ac:dyDescent="0.3">
      <c r="B17" s="16" t="s">
        <v>63</v>
      </c>
      <c r="C17" s="48">
        <v>50000</v>
      </c>
      <c r="D17" s="2" t="s">
        <v>39</v>
      </c>
      <c r="M17" s="47">
        <f>SUM(M7:M16)</f>
        <v>150000</v>
      </c>
      <c r="N17" s="47">
        <f>SUM(N7:N16)</f>
        <v>480000</v>
      </c>
    </row>
    <row r="18" spans="2:33" x14ac:dyDescent="0.3">
      <c r="B18" s="16" t="s">
        <v>40</v>
      </c>
      <c r="C18" s="48">
        <v>20000</v>
      </c>
      <c r="D18" s="2" t="s">
        <v>41</v>
      </c>
    </row>
    <row r="19" spans="2:33" x14ac:dyDescent="0.3">
      <c r="B19" s="17" t="s">
        <v>42</v>
      </c>
      <c r="C19" s="49"/>
      <c r="D19" s="2" t="s">
        <v>43</v>
      </c>
    </row>
    <row r="20" spans="2:33" x14ac:dyDescent="0.3">
      <c r="F20" s="12"/>
    </row>
    <row r="21" spans="2:33" x14ac:dyDescent="0.3">
      <c r="B21" s="15" t="s">
        <v>44</v>
      </c>
      <c r="C21" s="18">
        <v>0</v>
      </c>
      <c r="D21" s="18">
        <v>1</v>
      </c>
      <c r="E21" s="18">
        <v>2</v>
      </c>
      <c r="F21" s="18">
        <v>3</v>
      </c>
      <c r="G21" s="18">
        <v>4</v>
      </c>
      <c r="H21" s="18">
        <v>5</v>
      </c>
      <c r="I21" s="18">
        <v>6</v>
      </c>
      <c r="J21" s="18">
        <v>7</v>
      </c>
      <c r="K21" s="18">
        <v>8</v>
      </c>
      <c r="L21" s="18">
        <v>9</v>
      </c>
      <c r="M21" s="18">
        <v>10</v>
      </c>
      <c r="N21" s="18">
        <v>11</v>
      </c>
      <c r="O21" s="18">
        <v>12</v>
      </c>
      <c r="P21" s="18">
        <v>13</v>
      </c>
      <c r="Q21" s="18">
        <v>14</v>
      </c>
      <c r="R21" s="18">
        <v>15</v>
      </c>
      <c r="S21" s="18">
        <v>16</v>
      </c>
      <c r="T21" s="18">
        <v>17</v>
      </c>
      <c r="U21" s="18">
        <v>18</v>
      </c>
      <c r="V21" s="18">
        <v>19</v>
      </c>
      <c r="W21" s="18">
        <v>20</v>
      </c>
      <c r="X21" s="18">
        <v>21</v>
      </c>
      <c r="Y21" s="18">
        <v>22</v>
      </c>
      <c r="Z21" s="18">
        <v>23</v>
      </c>
      <c r="AA21" s="18">
        <v>24</v>
      </c>
      <c r="AB21" s="18">
        <v>25</v>
      </c>
      <c r="AC21" s="18">
        <v>26</v>
      </c>
      <c r="AD21" s="18">
        <v>27</v>
      </c>
      <c r="AE21" s="18">
        <v>28</v>
      </c>
      <c r="AF21" s="18">
        <v>29</v>
      </c>
      <c r="AG21" s="18">
        <v>30</v>
      </c>
    </row>
    <row r="22" spans="2:33" x14ac:dyDescent="0.3">
      <c r="B22" s="16" t="s">
        <v>45</v>
      </c>
      <c r="C22" s="19">
        <f>C6</f>
        <v>2025</v>
      </c>
      <c r="D22" s="19">
        <f t="shared" ref="D22:N22" si="2">C22+1</f>
        <v>2026</v>
      </c>
      <c r="E22" s="19">
        <f t="shared" si="2"/>
        <v>2027</v>
      </c>
      <c r="F22" s="19">
        <f t="shared" si="2"/>
        <v>2028</v>
      </c>
      <c r="G22" s="19">
        <f t="shared" si="2"/>
        <v>2029</v>
      </c>
      <c r="H22" s="19">
        <f t="shared" si="2"/>
        <v>2030</v>
      </c>
      <c r="I22" s="19">
        <f t="shared" si="2"/>
        <v>2031</v>
      </c>
      <c r="J22" s="19">
        <f t="shared" si="2"/>
        <v>2032</v>
      </c>
      <c r="K22" s="19">
        <f t="shared" si="2"/>
        <v>2033</v>
      </c>
      <c r="L22" s="19">
        <f t="shared" si="2"/>
        <v>2034</v>
      </c>
      <c r="M22" s="19">
        <f t="shared" si="2"/>
        <v>2035</v>
      </c>
      <c r="N22" s="19">
        <f t="shared" si="2"/>
        <v>2036</v>
      </c>
      <c r="O22" s="19">
        <f t="shared" ref="O22:S22" si="3">N22+1</f>
        <v>2037</v>
      </c>
      <c r="P22" s="19">
        <f t="shared" si="3"/>
        <v>2038</v>
      </c>
      <c r="Q22" s="19">
        <f t="shared" si="3"/>
        <v>2039</v>
      </c>
      <c r="R22" s="19">
        <f t="shared" si="3"/>
        <v>2040</v>
      </c>
      <c r="S22" s="19">
        <f t="shared" si="3"/>
        <v>2041</v>
      </c>
      <c r="T22" s="19">
        <f t="shared" ref="T22:W22" si="4">S22+1</f>
        <v>2042</v>
      </c>
      <c r="U22" s="19">
        <f t="shared" si="4"/>
        <v>2043</v>
      </c>
      <c r="V22" s="19">
        <f t="shared" si="4"/>
        <v>2044</v>
      </c>
      <c r="W22" s="19">
        <f t="shared" si="4"/>
        <v>2045</v>
      </c>
      <c r="X22" s="19">
        <f t="shared" ref="X22:AA22" si="5">W22+1</f>
        <v>2046</v>
      </c>
      <c r="Y22" s="19">
        <f t="shared" si="5"/>
        <v>2047</v>
      </c>
      <c r="Z22" s="19">
        <f t="shared" si="5"/>
        <v>2048</v>
      </c>
      <c r="AA22" s="19">
        <f t="shared" si="5"/>
        <v>2049</v>
      </c>
      <c r="AB22" s="19">
        <f t="shared" ref="AB22:AG22" si="6">AA22+1</f>
        <v>2050</v>
      </c>
      <c r="AC22" s="19">
        <f t="shared" si="6"/>
        <v>2051</v>
      </c>
      <c r="AD22" s="19">
        <f t="shared" si="6"/>
        <v>2052</v>
      </c>
      <c r="AE22" s="19">
        <f t="shared" si="6"/>
        <v>2053</v>
      </c>
      <c r="AF22" s="19">
        <f t="shared" si="6"/>
        <v>2054</v>
      </c>
      <c r="AG22" s="19">
        <f t="shared" si="6"/>
        <v>2055</v>
      </c>
    </row>
    <row r="23" spans="2:33" x14ac:dyDescent="0.3"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2:33" x14ac:dyDescent="0.3">
      <c r="B24" s="21" t="s">
        <v>46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</row>
    <row r="25" spans="2:33" outlineLevel="1" x14ac:dyDescent="0.3">
      <c r="B25" s="16" t="s">
        <v>47</v>
      </c>
      <c r="C25" s="22">
        <f>(1+$C$14)^C21</f>
        <v>1</v>
      </c>
      <c r="D25" s="22">
        <f>(1+$C$14)^D21</f>
        <v>1.03</v>
      </c>
      <c r="E25" s="22">
        <f>(1+$C$14)^E21</f>
        <v>1.0609</v>
      </c>
      <c r="F25" s="22">
        <f>(1+$C$14)^F21</f>
        <v>1.092727</v>
      </c>
      <c r="G25" s="22">
        <f t="shared" ref="G25:AG25" si="7">(1+$C$14)^(G22-$C$6)</f>
        <v>1.1255088099999999</v>
      </c>
      <c r="H25" s="22">
        <f t="shared" si="7"/>
        <v>1.1592740742999998</v>
      </c>
      <c r="I25" s="22">
        <f t="shared" si="7"/>
        <v>1.1940522965289999</v>
      </c>
      <c r="J25" s="22">
        <f t="shared" si="7"/>
        <v>1.22987386542487</v>
      </c>
      <c r="K25" s="22">
        <f t="shared" si="7"/>
        <v>1.2667700813876159</v>
      </c>
      <c r="L25" s="22">
        <f t="shared" si="7"/>
        <v>1.3047731838292445</v>
      </c>
      <c r="M25" s="22">
        <f t="shared" si="7"/>
        <v>1.3439163793441218</v>
      </c>
      <c r="N25" s="22">
        <f t="shared" si="7"/>
        <v>1.3842338707244455</v>
      </c>
      <c r="O25" s="22">
        <f t="shared" si="7"/>
        <v>1.4257608868461786</v>
      </c>
      <c r="P25" s="22">
        <f t="shared" si="7"/>
        <v>1.4685337134515639</v>
      </c>
      <c r="Q25" s="22">
        <f t="shared" si="7"/>
        <v>1.512589724855111</v>
      </c>
      <c r="R25" s="22">
        <f t="shared" si="7"/>
        <v>1.5579674166007644</v>
      </c>
      <c r="S25" s="22">
        <f t="shared" si="7"/>
        <v>1.6047064390987871</v>
      </c>
      <c r="T25" s="22">
        <f t="shared" si="7"/>
        <v>1.6528476322717507</v>
      </c>
      <c r="U25" s="22">
        <f t="shared" si="7"/>
        <v>1.7024330612399032</v>
      </c>
      <c r="V25" s="22">
        <f t="shared" si="7"/>
        <v>1.7535060530771003</v>
      </c>
      <c r="W25" s="22">
        <f t="shared" si="7"/>
        <v>1.8061112346694133</v>
      </c>
      <c r="X25" s="22">
        <f t="shared" si="7"/>
        <v>1.8602945717094954</v>
      </c>
      <c r="Y25" s="22">
        <f t="shared" si="7"/>
        <v>1.9161034088607805</v>
      </c>
      <c r="Z25" s="22">
        <f t="shared" si="7"/>
        <v>1.973586511126604</v>
      </c>
      <c r="AA25" s="22">
        <f t="shared" si="7"/>
        <v>2.0327941064604018</v>
      </c>
      <c r="AB25" s="22">
        <f t="shared" si="7"/>
        <v>2.0937779296542138</v>
      </c>
      <c r="AC25" s="22">
        <f t="shared" si="7"/>
        <v>2.1565912675438406</v>
      </c>
      <c r="AD25" s="22">
        <f t="shared" si="7"/>
        <v>2.2212890055701555</v>
      </c>
      <c r="AE25" s="22">
        <f t="shared" si="7"/>
        <v>2.2879276757372602</v>
      </c>
      <c r="AF25" s="22">
        <f t="shared" si="7"/>
        <v>2.3565655060093778</v>
      </c>
      <c r="AG25" s="22">
        <f t="shared" si="7"/>
        <v>2.4272624711896591</v>
      </c>
    </row>
    <row r="26" spans="2:33" outlineLevel="1" x14ac:dyDescent="0.3">
      <c r="B26" s="44" t="s">
        <v>48</v>
      </c>
      <c r="C26" s="23">
        <f t="shared" ref="C26:AG26" si="8">$C$10*C25</f>
        <v>57142.857142857145</v>
      </c>
      <c r="D26" s="23">
        <f t="shared" si="8"/>
        <v>58857.142857142862</v>
      </c>
      <c r="E26" s="23">
        <f t="shared" si="8"/>
        <v>60622.857142857145</v>
      </c>
      <c r="F26" s="23">
        <f t="shared" si="8"/>
        <v>62441.542857142857</v>
      </c>
      <c r="G26" s="23">
        <f t="shared" si="8"/>
        <v>64314.789142857138</v>
      </c>
      <c r="H26" s="23">
        <f t="shared" si="8"/>
        <v>66244.232817142853</v>
      </c>
      <c r="I26" s="23">
        <f t="shared" si="8"/>
        <v>68231.559801657146</v>
      </c>
      <c r="J26" s="23">
        <f t="shared" si="8"/>
        <v>70278.506595706858</v>
      </c>
      <c r="K26" s="23">
        <f t="shared" si="8"/>
        <v>72386.861793578049</v>
      </c>
      <c r="L26" s="23">
        <f t="shared" si="8"/>
        <v>74558.467647385405</v>
      </c>
      <c r="M26" s="23">
        <f t="shared" si="8"/>
        <v>76795.221676806963</v>
      </c>
      <c r="N26" s="23">
        <f t="shared" si="8"/>
        <v>79099.078327111172</v>
      </c>
      <c r="O26" s="23">
        <f t="shared" si="8"/>
        <v>81472.050676924497</v>
      </c>
      <c r="P26" s="23">
        <f t="shared" si="8"/>
        <v>83916.21219723222</v>
      </c>
      <c r="Q26" s="23">
        <f t="shared" si="8"/>
        <v>86433.698563149199</v>
      </c>
      <c r="R26" s="23">
        <f t="shared" si="8"/>
        <v>89026.709520043689</v>
      </c>
      <c r="S26" s="23">
        <f t="shared" si="8"/>
        <v>91697.510805644983</v>
      </c>
      <c r="T26" s="23">
        <f t="shared" si="8"/>
        <v>94448.436129814334</v>
      </c>
      <c r="U26" s="23">
        <f t="shared" si="8"/>
        <v>97281.889213708753</v>
      </c>
      <c r="V26" s="23">
        <f t="shared" si="8"/>
        <v>100200.34589012002</v>
      </c>
      <c r="W26" s="23">
        <f t="shared" si="8"/>
        <v>103206.35626682361</v>
      </c>
      <c r="X26" s="23">
        <f t="shared" si="8"/>
        <v>106302.54695482831</v>
      </c>
      <c r="Y26" s="23">
        <f t="shared" si="8"/>
        <v>109491.62336347318</v>
      </c>
      <c r="Z26" s="23">
        <f t="shared" si="8"/>
        <v>112776.37206437737</v>
      </c>
      <c r="AA26" s="23">
        <f t="shared" si="8"/>
        <v>116159.66322630868</v>
      </c>
      <c r="AB26" s="23">
        <f t="shared" si="8"/>
        <v>119644.45312309793</v>
      </c>
      <c r="AC26" s="23">
        <f t="shared" si="8"/>
        <v>123233.7867167909</v>
      </c>
      <c r="AD26" s="23">
        <f t="shared" si="8"/>
        <v>126930.80031829461</v>
      </c>
      <c r="AE26" s="23">
        <f t="shared" si="8"/>
        <v>130738.72432784345</v>
      </c>
      <c r="AF26" s="23">
        <f t="shared" si="8"/>
        <v>134660.88605767873</v>
      </c>
      <c r="AG26" s="23">
        <f t="shared" si="8"/>
        <v>138700.71263940909</v>
      </c>
    </row>
    <row r="27" spans="2:33" ht="19.5" customHeight="1" outlineLevel="1" x14ac:dyDescent="0.3">
      <c r="B27" s="24" t="s">
        <v>49</v>
      </c>
      <c r="C27" s="23">
        <f>C26/$C$15</f>
        <v>571428.57142857136</v>
      </c>
      <c r="D27" s="23">
        <f>D26/$C$15</f>
        <v>588571.42857142864</v>
      </c>
      <c r="E27" s="23">
        <f t="shared" ref="E27:Y27" si="9">E26/$C$15</f>
        <v>606228.57142857136</v>
      </c>
      <c r="F27" s="23">
        <f t="shared" si="9"/>
        <v>624415.42857142852</v>
      </c>
      <c r="G27" s="23">
        <f t="shared" si="9"/>
        <v>643147.89142857131</v>
      </c>
      <c r="H27" s="23">
        <f t="shared" si="9"/>
        <v>662442.32817142853</v>
      </c>
      <c r="I27" s="23">
        <f t="shared" si="9"/>
        <v>682315.59801657137</v>
      </c>
      <c r="J27" s="23">
        <f t="shared" si="9"/>
        <v>702785.06595706858</v>
      </c>
      <c r="K27" s="23">
        <f t="shared" si="9"/>
        <v>723868.61793578044</v>
      </c>
      <c r="L27" s="23">
        <f t="shared" si="9"/>
        <v>745584.67647385399</v>
      </c>
      <c r="M27" s="23">
        <f t="shared" si="9"/>
        <v>767952.21676806954</v>
      </c>
      <c r="N27" s="23">
        <f t="shared" si="9"/>
        <v>790990.78327111166</v>
      </c>
      <c r="O27" s="23">
        <f t="shared" si="9"/>
        <v>814720.50676924491</v>
      </c>
      <c r="P27" s="23">
        <f t="shared" si="9"/>
        <v>839162.12197232211</v>
      </c>
      <c r="Q27" s="23">
        <f t="shared" si="9"/>
        <v>864336.98563149199</v>
      </c>
      <c r="R27" s="23">
        <f t="shared" si="9"/>
        <v>890267.09520043689</v>
      </c>
      <c r="S27" s="23">
        <f t="shared" si="9"/>
        <v>916975.1080564498</v>
      </c>
      <c r="T27" s="23">
        <f t="shared" si="9"/>
        <v>944484.36129814328</v>
      </c>
      <c r="U27" s="23">
        <f t="shared" si="9"/>
        <v>972818.89213708753</v>
      </c>
      <c r="V27" s="23">
        <f t="shared" si="9"/>
        <v>1002003.4589012002</v>
      </c>
      <c r="W27" s="23">
        <f t="shared" si="9"/>
        <v>1032063.5626682361</v>
      </c>
      <c r="X27" s="23">
        <f t="shared" si="9"/>
        <v>1063025.4695482831</v>
      </c>
      <c r="Y27" s="23">
        <f t="shared" si="9"/>
        <v>1094916.2336347317</v>
      </c>
      <c r="Z27" s="23">
        <f>Z26/$C$15</f>
        <v>1127763.7206437737</v>
      </c>
      <c r="AA27" s="23">
        <f t="shared" ref="AA27" si="10">AA26/$C$15</f>
        <v>1161596.6322630867</v>
      </c>
      <c r="AB27" s="23">
        <f t="shared" ref="AB27" si="11">AB26/$C$15</f>
        <v>1196444.5312309794</v>
      </c>
      <c r="AC27" s="23">
        <f t="shared" ref="AC27" si="12">AC26/$C$15</f>
        <v>1232337.8671679089</v>
      </c>
      <c r="AD27" s="23">
        <f t="shared" ref="AD27" si="13">AD26/$C$15</f>
        <v>1269308.003182946</v>
      </c>
      <c r="AE27" s="23">
        <f t="shared" ref="AE27" si="14">AE26/$C$15</f>
        <v>1307387.2432784345</v>
      </c>
      <c r="AF27" s="23">
        <f t="shared" ref="AF27" si="15">AF26/$C$15</f>
        <v>1346608.8605767873</v>
      </c>
      <c r="AG27" s="23">
        <f t="shared" ref="AG27" si="16">AG26/$C$15</f>
        <v>1387007.1263940907</v>
      </c>
    </row>
    <row r="28" spans="2:33" ht="19.5" customHeight="1" outlineLevel="1" x14ac:dyDescent="0.3">
      <c r="B28" s="43" t="s">
        <v>18</v>
      </c>
      <c r="C28" s="23">
        <f>$C$8</f>
        <v>800000</v>
      </c>
      <c r="D28" s="23">
        <f t="shared" ref="D28:AG28" si="17">$C$8</f>
        <v>800000</v>
      </c>
      <c r="E28" s="23">
        <f t="shared" si="17"/>
        <v>800000</v>
      </c>
      <c r="F28" s="23">
        <f t="shared" si="17"/>
        <v>800000</v>
      </c>
      <c r="G28" s="23">
        <f t="shared" si="17"/>
        <v>800000</v>
      </c>
      <c r="H28" s="23">
        <f t="shared" si="17"/>
        <v>800000</v>
      </c>
      <c r="I28" s="23">
        <f t="shared" si="17"/>
        <v>800000</v>
      </c>
      <c r="J28" s="23">
        <f t="shared" si="17"/>
        <v>800000</v>
      </c>
      <c r="K28" s="23">
        <f t="shared" si="17"/>
        <v>800000</v>
      </c>
      <c r="L28" s="23">
        <f t="shared" si="17"/>
        <v>800000</v>
      </c>
      <c r="M28" s="23">
        <f t="shared" si="17"/>
        <v>800000</v>
      </c>
      <c r="N28" s="23">
        <f t="shared" si="17"/>
        <v>800000</v>
      </c>
      <c r="O28" s="23">
        <f t="shared" si="17"/>
        <v>800000</v>
      </c>
      <c r="P28" s="23">
        <f t="shared" si="17"/>
        <v>800000</v>
      </c>
      <c r="Q28" s="23">
        <f t="shared" si="17"/>
        <v>800000</v>
      </c>
      <c r="R28" s="23">
        <f t="shared" si="17"/>
        <v>800000</v>
      </c>
      <c r="S28" s="23">
        <f t="shared" si="17"/>
        <v>800000</v>
      </c>
      <c r="T28" s="23">
        <f t="shared" si="17"/>
        <v>800000</v>
      </c>
      <c r="U28" s="23">
        <f t="shared" si="17"/>
        <v>800000</v>
      </c>
      <c r="V28" s="23">
        <f t="shared" si="17"/>
        <v>800000</v>
      </c>
      <c r="W28" s="23">
        <f t="shared" si="17"/>
        <v>800000</v>
      </c>
      <c r="X28" s="23">
        <f t="shared" si="17"/>
        <v>800000</v>
      </c>
      <c r="Y28" s="23">
        <f t="shared" si="17"/>
        <v>800000</v>
      </c>
      <c r="Z28" s="23">
        <f t="shared" si="17"/>
        <v>800000</v>
      </c>
      <c r="AA28" s="23">
        <f t="shared" si="17"/>
        <v>800000</v>
      </c>
      <c r="AB28" s="23">
        <f t="shared" si="17"/>
        <v>800000</v>
      </c>
      <c r="AC28" s="23">
        <f t="shared" si="17"/>
        <v>800000</v>
      </c>
      <c r="AD28" s="23">
        <f t="shared" si="17"/>
        <v>800000</v>
      </c>
      <c r="AE28" s="23">
        <f t="shared" si="17"/>
        <v>800000</v>
      </c>
      <c r="AF28" s="23">
        <f t="shared" si="17"/>
        <v>800000</v>
      </c>
      <c r="AG28" s="23">
        <f t="shared" si="17"/>
        <v>800000</v>
      </c>
    </row>
    <row r="29" spans="2:33" s="14" customFormat="1" x14ac:dyDescent="0.3">
      <c r="B29" s="4" t="s">
        <v>62</v>
      </c>
      <c r="C29" s="5">
        <f>C27+$C$8</f>
        <v>1371428.5714285714</v>
      </c>
      <c r="D29" s="5">
        <f t="shared" ref="D29:AG29" si="18">D27+$C$8</f>
        <v>1388571.4285714286</v>
      </c>
      <c r="E29" s="5">
        <f t="shared" si="18"/>
        <v>1406228.5714285714</v>
      </c>
      <c r="F29" s="5">
        <f t="shared" si="18"/>
        <v>1424415.4285714286</v>
      </c>
      <c r="G29" s="5">
        <f t="shared" si="18"/>
        <v>1443147.8914285712</v>
      </c>
      <c r="H29" s="5">
        <f t="shared" si="18"/>
        <v>1462442.3281714285</v>
      </c>
      <c r="I29" s="5">
        <f t="shared" si="18"/>
        <v>1482315.5980165713</v>
      </c>
      <c r="J29" s="5">
        <f t="shared" si="18"/>
        <v>1502785.0659570685</v>
      </c>
      <c r="K29" s="5">
        <f t="shared" si="18"/>
        <v>1523868.6179357804</v>
      </c>
      <c r="L29" s="5">
        <f t="shared" si="18"/>
        <v>1545584.6764738541</v>
      </c>
      <c r="M29" s="5">
        <f t="shared" si="18"/>
        <v>1567952.2167680697</v>
      </c>
      <c r="N29" s="5">
        <f t="shared" si="18"/>
        <v>1590990.7832711115</v>
      </c>
      <c r="O29" s="5">
        <f t="shared" si="18"/>
        <v>1614720.506769245</v>
      </c>
      <c r="P29" s="5">
        <f t="shared" si="18"/>
        <v>1639162.121972322</v>
      </c>
      <c r="Q29" s="5">
        <f t="shared" si="18"/>
        <v>1664336.985631492</v>
      </c>
      <c r="R29" s="5">
        <f t="shared" si="18"/>
        <v>1690267.0952004369</v>
      </c>
      <c r="S29" s="5">
        <f t="shared" si="18"/>
        <v>1716975.1080564498</v>
      </c>
      <c r="T29" s="5">
        <f t="shared" si="18"/>
        <v>1744484.3612981434</v>
      </c>
      <c r="U29" s="5">
        <f t="shared" si="18"/>
        <v>1772818.8921370874</v>
      </c>
      <c r="V29" s="5">
        <f t="shared" si="18"/>
        <v>1802003.4589012002</v>
      </c>
      <c r="W29" s="5">
        <f t="shared" si="18"/>
        <v>1832063.562668236</v>
      </c>
      <c r="X29" s="5">
        <f t="shared" si="18"/>
        <v>1863025.4695482831</v>
      </c>
      <c r="Y29" s="5">
        <f t="shared" si="18"/>
        <v>1894916.2336347317</v>
      </c>
      <c r="Z29" s="5">
        <f t="shared" si="18"/>
        <v>1927763.7206437737</v>
      </c>
      <c r="AA29" s="5">
        <f t="shared" si="18"/>
        <v>1961596.6322630867</v>
      </c>
      <c r="AB29" s="5">
        <f t="shared" si="18"/>
        <v>1996444.5312309794</v>
      </c>
      <c r="AC29" s="5">
        <f t="shared" si="18"/>
        <v>2032337.8671679089</v>
      </c>
      <c r="AD29" s="5">
        <f t="shared" si="18"/>
        <v>2069308.003182946</v>
      </c>
      <c r="AE29" s="5">
        <f t="shared" si="18"/>
        <v>2107387.2432784345</v>
      </c>
      <c r="AF29" s="5">
        <f t="shared" si="18"/>
        <v>2146608.860576787</v>
      </c>
      <c r="AG29" s="5">
        <f t="shared" si="18"/>
        <v>2187007.1263940907</v>
      </c>
    </row>
    <row r="30" spans="2:33" x14ac:dyDescent="0.3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</row>
    <row r="31" spans="2:33" collapsed="1" x14ac:dyDescent="0.3">
      <c r="B31" s="21" t="s">
        <v>50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  <row r="32" spans="2:33" hidden="1" outlineLevel="1" x14ac:dyDescent="0.3">
      <c r="B32" s="16" t="s">
        <v>51</v>
      </c>
      <c r="C32" s="26"/>
      <c r="D32" s="26">
        <f>Engine!D14</f>
        <v>643500</v>
      </c>
      <c r="E32" s="26">
        <f>Engine!E14</f>
        <v>690153.75</v>
      </c>
      <c r="F32" s="26">
        <f>Engine!F14</f>
        <v>740189.89687499998</v>
      </c>
      <c r="G32" s="26">
        <f>Engine!G14</f>
        <v>793853.66439843748</v>
      </c>
      <c r="H32" s="26">
        <f>Engine!H14</f>
        <v>851408.0550673242</v>
      </c>
      <c r="I32" s="26">
        <f>Engine!I14</f>
        <v>913135.13905970519</v>
      </c>
      <c r="J32" s="26">
        <f>Engine!J14</f>
        <v>979337.43664153374</v>
      </c>
      <c r="K32" s="26">
        <f>Engine!K14</f>
        <v>1050339.4007980451</v>
      </c>
      <c r="L32" s="26">
        <f>Engine!L14</f>
        <v>1126489.0073559033</v>
      </c>
      <c r="M32" s="26">
        <f>Engine!M14</f>
        <v>1208159.4603892062</v>
      </c>
      <c r="N32" s="26">
        <f>Engine!N14</f>
        <v>1295751.0212674236</v>
      </c>
      <c r="O32" s="26">
        <f>Engine!O14</f>
        <v>1389692.970309312</v>
      </c>
      <c r="P32" s="26">
        <f>Engine!P14</f>
        <v>1490445.7106567374</v>
      </c>
      <c r="Q32" s="26">
        <f>Engine!Q14</f>
        <v>1598503.0246793507</v>
      </c>
      <c r="R32" s="26">
        <f>Engine!R14</f>
        <v>1714394.4939686034</v>
      </c>
      <c r="S32" s="26">
        <f>Engine!S14</f>
        <v>1838688.0947813273</v>
      </c>
      <c r="T32" s="26">
        <f>Engine!T14</f>
        <v>1971992.9816529735</v>
      </c>
      <c r="U32" s="26">
        <f>Engine!U14</f>
        <v>2114962.4728228142</v>
      </c>
      <c r="V32" s="26">
        <f>Engine!V14</f>
        <v>2268297.2521024682</v>
      </c>
      <c r="W32" s="26">
        <f>Engine!W14</f>
        <v>2432748.8028798974</v>
      </c>
      <c r="X32" s="26">
        <f>Engine!X14</f>
        <v>2609123.0910886899</v>
      </c>
      <c r="Y32" s="26">
        <f>Engine!Y14</f>
        <v>2798284.51519262</v>
      </c>
      <c r="Z32" s="26">
        <f>Engine!Z14</f>
        <v>3001160.1425440842</v>
      </c>
      <c r="AA32" s="26">
        <f>Engine!AA14</f>
        <v>3218744.2528785309</v>
      </c>
      <c r="AB32" s="26">
        <f>Engine!AB14</f>
        <v>3452103.2112122248</v>
      </c>
      <c r="AC32" s="26">
        <f>Engine!AC14</f>
        <v>3702380.6940251105</v>
      </c>
      <c r="AD32" s="26">
        <f>Engine!AD14</f>
        <v>3970803.2943419311</v>
      </c>
      <c r="AE32" s="26">
        <f>Engine!AE14</f>
        <v>4258686.5331817213</v>
      </c>
      <c r="AF32" s="26">
        <f>Engine!AF14</f>
        <v>4567441.3068373967</v>
      </c>
      <c r="AG32" s="26">
        <f>Engine!AG14</f>
        <v>4898580.8015831076</v>
      </c>
    </row>
    <row r="33" spans="2:33" hidden="1" outlineLevel="1" x14ac:dyDescent="0.3">
      <c r="B33" s="16" t="s">
        <v>52</v>
      </c>
      <c r="C33" s="27"/>
      <c r="D33" s="27">
        <f>-D32*$C$16</f>
        <v>-12870</v>
      </c>
      <c r="E33" s="27">
        <f t="shared" ref="E33:AG33" si="19">-E32*$C$16</f>
        <v>-13803.075000000001</v>
      </c>
      <c r="F33" s="27">
        <f t="shared" si="19"/>
        <v>-14803.7979375</v>
      </c>
      <c r="G33" s="27">
        <f t="shared" si="19"/>
        <v>-15877.073287968749</v>
      </c>
      <c r="H33" s="27">
        <f t="shared" si="19"/>
        <v>-17028.161101346483</v>
      </c>
      <c r="I33" s="27">
        <f t="shared" si="19"/>
        <v>-18262.702781194104</v>
      </c>
      <c r="J33" s="27">
        <f t="shared" si="19"/>
        <v>-19586.748732830674</v>
      </c>
      <c r="K33" s="27">
        <f t="shared" si="19"/>
        <v>-21006.788015960901</v>
      </c>
      <c r="L33" s="27">
        <f t="shared" si="19"/>
        <v>-22529.780147118065</v>
      </c>
      <c r="M33" s="27">
        <f t="shared" si="19"/>
        <v>-24163.189207784126</v>
      </c>
      <c r="N33" s="27">
        <f t="shared" si="19"/>
        <v>-25915.020425348474</v>
      </c>
      <c r="O33" s="27">
        <f t="shared" si="19"/>
        <v>-27793.859406186239</v>
      </c>
      <c r="P33" s="27">
        <f t="shared" si="19"/>
        <v>-29808.914213134751</v>
      </c>
      <c r="Q33" s="27">
        <f t="shared" si="19"/>
        <v>-31970.060493587014</v>
      </c>
      <c r="R33" s="27">
        <f t="shared" si="19"/>
        <v>-34287.889879372073</v>
      </c>
      <c r="S33" s="27">
        <f t="shared" si="19"/>
        <v>-36773.761895626543</v>
      </c>
      <c r="T33" s="27">
        <f t="shared" si="19"/>
        <v>-39439.859633059466</v>
      </c>
      <c r="U33" s="27">
        <f t="shared" si="19"/>
        <v>-42299.249456456288</v>
      </c>
      <c r="V33" s="27">
        <f t="shared" si="19"/>
        <v>-45365.945042049367</v>
      </c>
      <c r="W33" s="27">
        <f t="shared" si="19"/>
        <v>-48654.976057597953</v>
      </c>
      <c r="X33" s="27">
        <f t="shared" si="19"/>
        <v>-52182.461821773795</v>
      </c>
      <c r="Y33" s="27">
        <f t="shared" si="19"/>
        <v>-55965.690303852403</v>
      </c>
      <c r="Z33" s="27">
        <f t="shared" si="19"/>
        <v>-60023.202850881687</v>
      </c>
      <c r="AA33" s="27">
        <f t="shared" si="19"/>
        <v>-64374.885057570616</v>
      </c>
      <c r="AB33" s="27">
        <f t="shared" si="19"/>
        <v>-69042.064224244503</v>
      </c>
      <c r="AC33" s="27">
        <f t="shared" si="19"/>
        <v>-74047.613880502206</v>
      </c>
      <c r="AD33" s="27">
        <f t="shared" si="19"/>
        <v>-79416.065886838624</v>
      </c>
      <c r="AE33" s="27">
        <f t="shared" si="19"/>
        <v>-85173.730663634429</v>
      </c>
      <c r="AF33" s="27">
        <f t="shared" si="19"/>
        <v>-91348.826136747943</v>
      </c>
      <c r="AG33" s="27">
        <f t="shared" si="19"/>
        <v>-97971.616031662154</v>
      </c>
    </row>
    <row r="34" spans="2:33" hidden="1" outlineLevel="1" x14ac:dyDescent="0.3">
      <c r="B34" s="16" t="s">
        <v>53</v>
      </c>
      <c r="C34" s="27"/>
      <c r="D34" s="27">
        <f>(SUMIF($J$7:$J$16,"&lt;="&amp;D21,$K$7:$K$16)-$C$19-D32*0.98)*$C$13*0.5</f>
        <v>-5666.55</v>
      </c>
      <c r="E34" s="27">
        <f t="shared" ref="E34:AG34" si="20">(SUMIF($J$7:$J$16,"&lt;="&amp;E21,$K$7:$K$16)-$C$19-E32*0.98)*$C$13*0.5</f>
        <v>-14124.874874999987</v>
      </c>
      <c r="F34" s="27">
        <f t="shared" si="20"/>
        <v>-23196.428303437486</v>
      </c>
      <c r="G34" s="27">
        <f t="shared" si="20"/>
        <v>-32925.669355436716</v>
      </c>
      <c r="H34" s="27">
        <f t="shared" si="20"/>
        <v>-43360.280383705875</v>
      </c>
      <c r="I34" s="27">
        <f t="shared" si="20"/>
        <v>-54551.400711524548</v>
      </c>
      <c r="J34" s="27">
        <f t="shared" si="20"/>
        <v>-66553.877263110058</v>
      </c>
      <c r="K34" s="27">
        <f t="shared" si="20"/>
        <v>-79426.533364685572</v>
      </c>
      <c r="L34" s="27">
        <f t="shared" si="20"/>
        <v>-93232.457033625265</v>
      </c>
      <c r="M34" s="27">
        <f t="shared" si="20"/>
        <v>-108039.31016856308</v>
      </c>
      <c r="N34" s="27">
        <f t="shared" si="20"/>
        <v>-123919.66015578389</v>
      </c>
      <c r="O34" s="27">
        <f t="shared" si="20"/>
        <v>-140951.33551707826</v>
      </c>
      <c r="P34" s="27">
        <f t="shared" si="20"/>
        <v>-159217.80734206652</v>
      </c>
      <c r="Q34" s="27">
        <f t="shared" si="20"/>
        <v>-178808.59837436627</v>
      </c>
      <c r="R34" s="27">
        <f t="shared" si="20"/>
        <v>-199819.72175650779</v>
      </c>
      <c r="S34" s="27">
        <f t="shared" si="20"/>
        <v>-222354.15158385463</v>
      </c>
      <c r="T34" s="27">
        <f t="shared" si="20"/>
        <v>-246522.32757368407</v>
      </c>
      <c r="U34" s="27">
        <f t="shared" si="20"/>
        <v>-272442.6963227762</v>
      </c>
      <c r="V34" s="27">
        <f t="shared" si="20"/>
        <v>-300242.29180617747</v>
      </c>
      <c r="W34" s="27">
        <f t="shared" si="20"/>
        <v>-330057.35796212539</v>
      </c>
      <c r="X34" s="27">
        <f t="shared" si="20"/>
        <v>-362034.01641437941</v>
      </c>
      <c r="Y34" s="27">
        <f t="shared" si="20"/>
        <v>-396328.98260442202</v>
      </c>
      <c r="Z34" s="27">
        <f t="shared" si="20"/>
        <v>-433110.33384324244</v>
      </c>
      <c r="AA34" s="27">
        <f t="shared" si="20"/>
        <v>-472558.33304687758</v>
      </c>
      <c r="AB34" s="27">
        <f t="shared" si="20"/>
        <v>-514866.31219277636</v>
      </c>
      <c r="AC34" s="27">
        <f t="shared" si="20"/>
        <v>-560241.61982675258</v>
      </c>
      <c r="AD34" s="27">
        <f t="shared" si="20"/>
        <v>-608906.6372641921</v>
      </c>
      <c r="AE34" s="27">
        <f t="shared" si="20"/>
        <v>-661099.86846584606</v>
      </c>
      <c r="AF34" s="27">
        <f t="shared" si="20"/>
        <v>-717077.10892961989</v>
      </c>
      <c r="AG34" s="27">
        <f t="shared" si="20"/>
        <v>-777112.6993270173</v>
      </c>
    </row>
    <row r="35" spans="2:33" hidden="1" outlineLevel="1" x14ac:dyDescent="0.3">
      <c r="B35" s="16" t="s">
        <v>54</v>
      </c>
      <c r="C35" s="27"/>
      <c r="D35" s="27">
        <f>Engine!D26</f>
        <v>-480000</v>
      </c>
      <c r="E35" s="27">
        <f>Engine!E26</f>
        <v>-480000</v>
      </c>
      <c r="F35" s="27">
        <f>Engine!F26</f>
        <v>-480000</v>
      </c>
      <c r="G35" s="27">
        <f>Engine!G26</f>
        <v>-480000</v>
      </c>
      <c r="H35" s="27">
        <f>Engine!H26</f>
        <v>-480000</v>
      </c>
      <c r="I35" s="27">
        <f>Engine!I26</f>
        <v>-480000</v>
      </c>
      <c r="J35" s="27">
        <f>Engine!J26</f>
        <v>-480000</v>
      </c>
      <c r="K35" s="27">
        <f>Engine!K26</f>
        <v>-480000</v>
      </c>
      <c r="L35" s="27">
        <f>Engine!L26</f>
        <v>-480000</v>
      </c>
      <c r="M35" s="27">
        <f>Engine!M26</f>
        <v>-480000</v>
      </c>
      <c r="N35" s="27">
        <f>Engine!N26</f>
        <v>-480000</v>
      </c>
      <c r="O35" s="27">
        <f>Engine!O26</f>
        <v>-480000</v>
      </c>
      <c r="P35" s="27">
        <f>Engine!P26</f>
        <v>-480000</v>
      </c>
      <c r="Q35" s="27">
        <f>Engine!Q26</f>
        <v>-480000</v>
      </c>
      <c r="R35" s="27">
        <f>Engine!R26</f>
        <v>-480000</v>
      </c>
      <c r="S35" s="27">
        <f>Engine!S26</f>
        <v>-480000</v>
      </c>
      <c r="T35" s="27">
        <f>Engine!T26</f>
        <v>-480000</v>
      </c>
      <c r="U35" s="27">
        <f>Engine!U26</f>
        <v>-480000</v>
      </c>
      <c r="V35" s="27">
        <f>Engine!V26</f>
        <v>-480000</v>
      </c>
      <c r="W35" s="27">
        <f>Engine!W26</f>
        <v>-480000</v>
      </c>
      <c r="X35" s="27">
        <f>Engine!X26</f>
        <v>-480000</v>
      </c>
      <c r="Y35" s="27">
        <f>Engine!Y26</f>
        <v>-480000</v>
      </c>
      <c r="Z35" s="27">
        <f>Engine!Z26</f>
        <v>-480000</v>
      </c>
      <c r="AA35" s="27">
        <f>Engine!AA26</f>
        <v>-480000</v>
      </c>
      <c r="AB35" s="27">
        <f>Engine!AB26</f>
        <v>-480000</v>
      </c>
      <c r="AC35" s="27">
        <f>Engine!AC26</f>
        <v>-480000</v>
      </c>
      <c r="AD35" s="27">
        <f>Engine!AD26</f>
        <v>-480000</v>
      </c>
      <c r="AE35" s="27">
        <f>Engine!AE26</f>
        <v>-480000</v>
      </c>
      <c r="AF35" s="27">
        <f>Engine!AF26</f>
        <v>-480000</v>
      </c>
      <c r="AG35" s="27">
        <f>Engine!AG26</f>
        <v>-480000</v>
      </c>
    </row>
    <row r="36" spans="2:33" hidden="1" outlineLevel="1" x14ac:dyDescent="0.3">
      <c r="B36" s="16" t="s">
        <v>55</v>
      </c>
      <c r="C36" s="27"/>
      <c r="D36" s="27">
        <f>-SUMIF($J$7:$J$16,"&lt;="&amp;D21,$M$7:$M$16)</f>
        <v>-150000</v>
      </c>
      <c r="E36" s="27">
        <f t="shared" ref="E36:AG36" si="21">-SUMIF($J$7:$J$16,"&lt;="&amp;E21,$M$7:$M$16)</f>
        <v>-150000</v>
      </c>
      <c r="F36" s="27">
        <f t="shared" si="21"/>
        <v>-150000</v>
      </c>
      <c r="G36" s="27">
        <f t="shared" si="21"/>
        <v>-150000</v>
      </c>
      <c r="H36" s="27">
        <f t="shared" si="21"/>
        <v>-150000</v>
      </c>
      <c r="I36" s="27">
        <f t="shared" si="21"/>
        <v>-150000</v>
      </c>
      <c r="J36" s="27">
        <f t="shared" si="21"/>
        <v>-150000</v>
      </c>
      <c r="K36" s="27">
        <f t="shared" si="21"/>
        <v>-150000</v>
      </c>
      <c r="L36" s="27">
        <f t="shared" si="21"/>
        <v>-150000</v>
      </c>
      <c r="M36" s="27">
        <f t="shared" si="21"/>
        <v>-150000</v>
      </c>
      <c r="N36" s="27">
        <f t="shared" si="21"/>
        <v>-150000</v>
      </c>
      <c r="O36" s="27">
        <f t="shared" si="21"/>
        <v>-150000</v>
      </c>
      <c r="P36" s="27">
        <f t="shared" si="21"/>
        <v>-150000</v>
      </c>
      <c r="Q36" s="27">
        <f t="shared" si="21"/>
        <v>-150000</v>
      </c>
      <c r="R36" s="27">
        <f t="shared" si="21"/>
        <v>-150000</v>
      </c>
      <c r="S36" s="27">
        <f t="shared" si="21"/>
        <v>-150000</v>
      </c>
      <c r="T36" s="27">
        <f t="shared" si="21"/>
        <v>-150000</v>
      </c>
      <c r="U36" s="27">
        <f t="shared" si="21"/>
        <v>-150000</v>
      </c>
      <c r="V36" s="27">
        <f t="shared" si="21"/>
        <v>-150000</v>
      </c>
      <c r="W36" s="27">
        <f t="shared" si="21"/>
        <v>-150000</v>
      </c>
      <c r="X36" s="27">
        <f t="shared" si="21"/>
        <v>-150000</v>
      </c>
      <c r="Y36" s="27">
        <f t="shared" si="21"/>
        <v>-150000</v>
      </c>
      <c r="Z36" s="27">
        <f t="shared" si="21"/>
        <v>-150000</v>
      </c>
      <c r="AA36" s="27">
        <f t="shared" si="21"/>
        <v>-150000</v>
      </c>
      <c r="AB36" s="27">
        <f t="shared" si="21"/>
        <v>-150000</v>
      </c>
      <c r="AC36" s="27">
        <f t="shared" si="21"/>
        <v>-150000</v>
      </c>
      <c r="AD36" s="27">
        <f t="shared" si="21"/>
        <v>-150000</v>
      </c>
      <c r="AE36" s="27">
        <f t="shared" si="21"/>
        <v>-150000</v>
      </c>
      <c r="AF36" s="27">
        <f t="shared" si="21"/>
        <v>-150000</v>
      </c>
      <c r="AG36" s="27">
        <f t="shared" si="21"/>
        <v>-150000</v>
      </c>
    </row>
    <row r="37" spans="2:33" hidden="1" outlineLevel="1" x14ac:dyDescent="0.3">
      <c r="B37" s="16" t="s">
        <v>56</v>
      </c>
      <c r="C37" s="26"/>
      <c r="D37" s="26">
        <f>$C$17+$C$18*D21</f>
        <v>70000</v>
      </c>
      <c r="E37" s="26">
        <f>$C$17+$C$18*E21</f>
        <v>90000</v>
      </c>
      <c r="F37" s="26">
        <f t="shared" ref="F37:AG37" si="22">$C$17+$C$18*F21</f>
        <v>110000</v>
      </c>
      <c r="G37" s="26">
        <f t="shared" si="22"/>
        <v>130000</v>
      </c>
      <c r="H37" s="26">
        <f t="shared" si="22"/>
        <v>150000</v>
      </c>
      <c r="I37" s="26">
        <f t="shared" si="22"/>
        <v>170000</v>
      </c>
      <c r="J37" s="26">
        <f t="shared" si="22"/>
        <v>190000</v>
      </c>
      <c r="K37" s="26">
        <f t="shared" si="22"/>
        <v>210000</v>
      </c>
      <c r="L37" s="26">
        <f t="shared" si="22"/>
        <v>230000</v>
      </c>
      <c r="M37" s="26">
        <f t="shared" si="22"/>
        <v>250000</v>
      </c>
      <c r="N37" s="26">
        <f t="shared" si="22"/>
        <v>270000</v>
      </c>
      <c r="O37" s="26">
        <f t="shared" si="22"/>
        <v>290000</v>
      </c>
      <c r="P37" s="26">
        <f t="shared" si="22"/>
        <v>310000</v>
      </c>
      <c r="Q37" s="26">
        <f t="shared" si="22"/>
        <v>330000</v>
      </c>
      <c r="R37" s="26">
        <f t="shared" si="22"/>
        <v>350000</v>
      </c>
      <c r="S37" s="26">
        <f t="shared" si="22"/>
        <v>370000</v>
      </c>
      <c r="T37" s="26">
        <f t="shared" si="22"/>
        <v>390000</v>
      </c>
      <c r="U37" s="26">
        <f t="shared" si="22"/>
        <v>410000</v>
      </c>
      <c r="V37" s="26">
        <f t="shared" si="22"/>
        <v>430000</v>
      </c>
      <c r="W37" s="26">
        <f t="shared" si="22"/>
        <v>450000</v>
      </c>
      <c r="X37" s="26">
        <f t="shared" si="22"/>
        <v>470000</v>
      </c>
      <c r="Y37" s="26">
        <f t="shared" si="22"/>
        <v>490000</v>
      </c>
      <c r="Z37" s="26">
        <f t="shared" si="22"/>
        <v>510000</v>
      </c>
      <c r="AA37" s="26">
        <f t="shared" si="22"/>
        <v>530000</v>
      </c>
      <c r="AB37" s="26">
        <f t="shared" si="22"/>
        <v>550000</v>
      </c>
      <c r="AC37" s="26">
        <f t="shared" si="22"/>
        <v>570000</v>
      </c>
      <c r="AD37" s="26">
        <f t="shared" si="22"/>
        <v>590000</v>
      </c>
      <c r="AE37" s="26">
        <f t="shared" si="22"/>
        <v>610000</v>
      </c>
      <c r="AF37" s="26">
        <f t="shared" si="22"/>
        <v>630000</v>
      </c>
      <c r="AG37" s="26">
        <f t="shared" si="22"/>
        <v>650000</v>
      </c>
    </row>
    <row r="38" spans="2:33" s="14" customFormat="1" ht="25.5" customHeight="1" x14ac:dyDescent="0.3">
      <c r="B38" s="28" t="s">
        <v>61</v>
      </c>
      <c r="C38" s="5"/>
      <c r="D38" s="5">
        <f>SUM(D32:D37)</f>
        <v>64963.449999999953</v>
      </c>
      <c r="E38" s="5">
        <f t="shared" ref="E38:AG38" si="23">SUM(E32:E37)</f>
        <v>122225.80012500007</v>
      </c>
      <c r="F38" s="5">
        <f t="shared" si="23"/>
        <v>182189.6706340625</v>
      </c>
      <c r="G38" s="5">
        <f t="shared" si="23"/>
        <v>245050.92175503203</v>
      </c>
      <c r="H38" s="5">
        <f t="shared" si="23"/>
        <v>311019.61358227185</v>
      </c>
      <c r="I38" s="5">
        <f t="shared" si="23"/>
        <v>380321.03556698654</v>
      </c>
      <c r="J38" s="5">
        <f t="shared" si="23"/>
        <v>453196.8106455931</v>
      </c>
      <c r="K38" s="5">
        <f t="shared" si="23"/>
        <v>529906.07941739855</v>
      </c>
      <c r="L38" s="5">
        <f t="shared" si="23"/>
        <v>610726.77017516003</v>
      </c>
      <c r="M38" s="5">
        <f t="shared" si="23"/>
        <v>695956.9610128589</v>
      </c>
      <c r="N38" s="5">
        <f t="shared" si="23"/>
        <v>785916.34068629122</v>
      </c>
      <c r="O38" s="5">
        <f t="shared" si="23"/>
        <v>880947.77538604755</v>
      </c>
      <c r="P38" s="5">
        <f t="shared" si="23"/>
        <v>981418.98910153634</v>
      </c>
      <c r="Q38" s="5">
        <f t="shared" si="23"/>
        <v>1087724.3658113973</v>
      </c>
      <c r="R38" s="5">
        <f t="shared" si="23"/>
        <v>1200286.8823327236</v>
      </c>
      <c r="S38" s="5">
        <f t="shared" si="23"/>
        <v>1319560.1813018462</v>
      </c>
      <c r="T38" s="5">
        <f t="shared" si="23"/>
        <v>1446030.7944462299</v>
      </c>
      <c r="U38" s="5">
        <f t="shared" si="23"/>
        <v>1580220.5270435817</v>
      </c>
      <c r="V38" s="5">
        <f t="shared" si="23"/>
        <v>1722689.0152542412</v>
      </c>
      <c r="W38" s="5">
        <f t="shared" si="23"/>
        <v>1874036.4688601741</v>
      </c>
      <c r="X38" s="5">
        <f t="shared" si="23"/>
        <v>2034906.6128525366</v>
      </c>
      <c r="Y38" s="5">
        <f t="shared" si="23"/>
        <v>2205989.8422843455</v>
      </c>
      <c r="Z38" s="5">
        <f t="shared" si="23"/>
        <v>2388026.6058499604</v>
      </c>
      <c r="AA38" s="5">
        <f t="shared" si="23"/>
        <v>2581811.0347740827</v>
      </c>
      <c r="AB38" s="5">
        <f t="shared" si="23"/>
        <v>2788194.834795204</v>
      </c>
      <c r="AC38" s="5">
        <f t="shared" si="23"/>
        <v>3008091.4603178557</v>
      </c>
      <c r="AD38" s="5">
        <f t="shared" si="23"/>
        <v>3242480.5911909002</v>
      </c>
      <c r="AE38" s="5">
        <f t="shared" si="23"/>
        <v>3492412.934052241</v>
      </c>
      <c r="AF38" s="5">
        <f t="shared" si="23"/>
        <v>3759015.3717710283</v>
      </c>
      <c r="AG38" s="5">
        <f t="shared" si="23"/>
        <v>4043496.4862244278</v>
      </c>
    </row>
    <row r="39" spans="2:33" x14ac:dyDescent="0.3"/>
    <row r="40" spans="2:33" x14ac:dyDescent="0.3"/>
    <row r="41" spans="2:33" x14ac:dyDescent="0.3"/>
    <row r="42" spans="2:33" x14ac:dyDescent="0.3"/>
    <row r="43" spans="2:33" x14ac:dyDescent="0.3"/>
    <row r="44" spans="2:33" x14ac:dyDescent="0.3"/>
    <row r="45" spans="2:33" x14ac:dyDescent="0.3"/>
    <row r="46" spans="2:33" x14ac:dyDescent="0.3"/>
    <row r="47" spans="2:33" x14ac:dyDescent="0.3"/>
    <row r="48" spans="2:33" x14ac:dyDescent="0.3"/>
    <row r="49" spans="11:11" x14ac:dyDescent="0.3"/>
    <row r="50" spans="11:11" x14ac:dyDescent="0.3"/>
    <row r="51" spans="11:11" x14ac:dyDescent="0.3">
      <c r="K51" s="39"/>
    </row>
    <row r="52" spans="11:11" x14ac:dyDescent="0.3">
      <c r="K52" s="39"/>
    </row>
    <row r="53" spans="11:11" x14ac:dyDescent="0.3"/>
    <row r="54" spans="11:11" x14ac:dyDescent="0.3"/>
    <row r="55" spans="11:11" x14ac:dyDescent="0.3"/>
    <row r="56" spans="11:11" x14ac:dyDescent="0.3"/>
    <row r="57" spans="11:11" x14ac:dyDescent="0.3"/>
    <row r="58" spans="11:11" x14ac:dyDescent="0.3"/>
    <row r="59" spans="11:11" x14ac:dyDescent="0.3"/>
    <row r="60" spans="11:11" x14ac:dyDescent="0.3"/>
    <row r="61" spans="11:11" x14ac:dyDescent="0.3"/>
    <row r="62" spans="11:11" x14ac:dyDescent="0.3"/>
  </sheetData>
  <sheetProtection selectLockedCells="1"/>
  <mergeCells count="1">
    <mergeCell ref="B2:C2"/>
  </mergeCells>
  <phoneticPr fontId="7" type="noConversion"/>
  <conditionalFormatting sqref="C21:AG22 C29:AG29 C38:AG38">
    <cfRule type="expression" dxfId="0" priority="2">
      <formula>C$38&gt;C$29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65992-79E2-401B-8792-49FD98BED1F0}">
  <dimension ref="A2:AG26"/>
  <sheetViews>
    <sheetView workbookViewId="0">
      <selection activeCell="C28" sqref="C28"/>
    </sheetView>
  </sheetViews>
  <sheetFormatPr defaultRowHeight="14.4" x14ac:dyDescent="0.3"/>
  <cols>
    <col min="1" max="1" width="22" customWidth="1"/>
    <col min="2" max="2" width="20.109375" bestFit="1" customWidth="1"/>
    <col min="3" max="24" width="16.44140625" bestFit="1" customWidth="1"/>
    <col min="25" max="29" width="17.44140625" bestFit="1" customWidth="1"/>
    <col min="30" max="33" width="15.44140625" bestFit="1" customWidth="1"/>
  </cols>
  <sheetData>
    <row r="2" spans="1:33" x14ac:dyDescent="0.3">
      <c r="B2" s="37" t="s">
        <v>44</v>
      </c>
      <c r="C2" s="36">
        <v>0</v>
      </c>
      <c r="D2" s="36">
        <v>1</v>
      </c>
      <c r="E2" s="36">
        <v>2</v>
      </c>
      <c r="F2" s="36">
        <v>3</v>
      </c>
      <c r="G2" s="36">
        <v>4</v>
      </c>
      <c r="H2" s="36">
        <v>5</v>
      </c>
      <c r="I2" s="36">
        <v>6</v>
      </c>
      <c r="J2" s="36">
        <v>7</v>
      </c>
      <c r="K2" s="36">
        <v>8</v>
      </c>
      <c r="L2" s="36">
        <v>9</v>
      </c>
      <c r="M2" s="36">
        <v>10</v>
      </c>
      <c r="N2" s="36">
        <v>11</v>
      </c>
      <c r="O2" s="36">
        <v>12</v>
      </c>
      <c r="P2" s="36">
        <v>13</v>
      </c>
      <c r="Q2" s="36">
        <v>14</v>
      </c>
      <c r="R2" s="36">
        <v>15</v>
      </c>
      <c r="S2" s="36">
        <v>16</v>
      </c>
      <c r="T2" s="36">
        <v>17</v>
      </c>
      <c r="U2" s="36">
        <v>18</v>
      </c>
      <c r="V2" s="36">
        <v>19</v>
      </c>
      <c r="W2" s="36">
        <v>20</v>
      </c>
      <c r="X2" s="36">
        <v>21</v>
      </c>
      <c r="Y2" s="36">
        <v>22</v>
      </c>
      <c r="Z2" s="36">
        <v>23</v>
      </c>
      <c r="AA2" s="36">
        <v>24</v>
      </c>
      <c r="AB2" s="36">
        <v>25</v>
      </c>
      <c r="AC2" s="36">
        <v>26</v>
      </c>
      <c r="AD2" s="36">
        <v>27</v>
      </c>
      <c r="AE2" s="36">
        <v>28</v>
      </c>
      <c r="AF2" s="36">
        <v>29</v>
      </c>
      <c r="AG2" s="36">
        <v>30</v>
      </c>
    </row>
    <row r="3" spans="1:33" x14ac:dyDescent="0.3">
      <c r="B3" s="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3">
      <c r="A4" s="63" t="s">
        <v>57</v>
      </c>
      <c r="B4" s="18" t="str">
        <f>WealthCreation!I7</f>
        <v>Property 1</v>
      </c>
      <c r="C4" s="32">
        <f>IF(WealthCreation!$J7&lt;=C$2,WealthCreation!$K7*(1+WealthCreation!$O7)^(C$2-WealthCreation!$J7),0)</f>
        <v>600000</v>
      </c>
      <c r="D4" s="32">
        <f>IF(WealthCreation!$J7&lt;=D$2,WealthCreation!$K7*(1+WealthCreation!$O7)^(D$2-WealthCreation!$J7),0)</f>
        <v>643500</v>
      </c>
      <c r="E4" s="32">
        <f>IF(WealthCreation!$J7&lt;=E$2,WealthCreation!$K7*(1+WealthCreation!$O7)^(E$2-WealthCreation!$J7),0)</f>
        <v>690153.75</v>
      </c>
      <c r="F4" s="32">
        <f>IF(WealthCreation!$J7&lt;=F$2,WealthCreation!$K7*(1+WealthCreation!$O7)^(F$2-WealthCreation!$J7),0)</f>
        <v>740189.89687499998</v>
      </c>
      <c r="G4" s="32">
        <f>IF(WealthCreation!$J7&lt;=G$2,WealthCreation!$K7*(1+WealthCreation!$O7)^(G$2-WealthCreation!$J7),0)</f>
        <v>793853.66439843748</v>
      </c>
      <c r="H4" s="32">
        <f>IF(WealthCreation!$J7&lt;=H$2,WealthCreation!$K7*(1+WealthCreation!$O7)^(H$2-WealthCreation!$J7),0)</f>
        <v>851408.0550673242</v>
      </c>
      <c r="I4" s="32">
        <f>IF(WealthCreation!$J7&lt;=I$2,WealthCreation!$K7*(1+WealthCreation!$O7)^(I$2-WealthCreation!$J7),0)</f>
        <v>913135.13905970519</v>
      </c>
      <c r="J4" s="32">
        <f>IF(WealthCreation!$J7&lt;=J$2,WealthCreation!$K7*(1+WealthCreation!$O7)^(J$2-WealthCreation!$J7),0)</f>
        <v>979337.43664153374</v>
      </c>
      <c r="K4" s="32">
        <f>IF(WealthCreation!$J7&lt;=K$2,WealthCreation!$K7*(1+WealthCreation!$O7)^(K$2-WealthCreation!$J7),0)</f>
        <v>1050339.4007980451</v>
      </c>
      <c r="L4" s="32">
        <f>IF(WealthCreation!$J7&lt;=L$2,WealthCreation!$K7*(1+WealthCreation!$O7)^(L$2-WealthCreation!$J7),0)</f>
        <v>1126489.0073559033</v>
      </c>
      <c r="M4" s="32">
        <f>IF(WealthCreation!$J7&lt;=M$2,WealthCreation!$K7*(1+WealthCreation!$O7)^(M$2-WealthCreation!$J7),0)</f>
        <v>1208159.4603892062</v>
      </c>
      <c r="N4" s="32">
        <f>IF(WealthCreation!$J7&lt;=N$2,WealthCreation!$K7*(1+WealthCreation!$O7)^(N$2-WealthCreation!$J7),0)</f>
        <v>1295751.0212674236</v>
      </c>
      <c r="O4" s="32">
        <f>IF(WealthCreation!$J7&lt;=O$2,WealthCreation!$K7*(1+WealthCreation!$O7)^(O$2-WealthCreation!$J7),0)</f>
        <v>1389692.970309312</v>
      </c>
      <c r="P4" s="32">
        <f>IF(WealthCreation!$J7&lt;=P$2,WealthCreation!$K7*(1+WealthCreation!$O7)^(P$2-WealthCreation!$J7),0)</f>
        <v>1490445.7106567374</v>
      </c>
      <c r="Q4" s="32">
        <f>IF(WealthCreation!$J7&lt;=Q$2,WealthCreation!$K7*(1+WealthCreation!$O7)^(Q$2-WealthCreation!$J7),0)</f>
        <v>1598503.0246793507</v>
      </c>
      <c r="R4" s="32">
        <f>IF(WealthCreation!$J7&lt;=R$2,WealthCreation!$K7*(1+WealthCreation!$O7)^(R$2-WealthCreation!$J7),0)</f>
        <v>1714394.4939686034</v>
      </c>
      <c r="S4" s="32">
        <f>IF(WealthCreation!$J7&lt;=S$2,WealthCreation!$K7*(1+WealthCreation!$O7)^(S$2-WealthCreation!$J7),0)</f>
        <v>1838688.0947813273</v>
      </c>
      <c r="T4" s="32">
        <f>IF(WealthCreation!$J7&lt;=T$2,WealthCreation!$K7*(1+WealthCreation!$O7)^(T$2-WealthCreation!$J7),0)</f>
        <v>1971992.9816529735</v>
      </c>
      <c r="U4" s="32">
        <f>IF(WealthCreation!$J7&lt;=U$2,WealthCreation!$K7*(1+WealthCreation!$O7)^(U$2-WealthCreation!$J7),0)</f>
        <v>2114962.4728228142</v>
      </c>
      <c r="V4" s="32">
        <f>IF(WealthCreation!$J7&lt;=V$2,WealthCreation!$K7*(1+WealthCreation!$O7)^(V$2-WealthCreation!$J7),0)</f>
        <v>2268297.2521024682</v>
      </c>
      <c r="W4" s="32">
        <f>IF(WealthCreation!$J7&lt;=W$2,WealthCreation!$K7*(1+WealthCreation!$O7)^(W$2-WealthCreation!$J7),0)</f>
        <v>2432748.8028798974</v>
      </c>
      <c r="X4" s="32">
        <f>IF(WealthCreation!$J7&lt;=X$2,WealthCreation!$K7*(1+WealthCreation!$O7)^(X$2-WealthCreation!$J7),0)</f>
        <v>2609123.0910886899</v>
      </c>
      <c r="Y4" s="32">
        <f>IF(WealthCreation!$J7&lt;=Y$2,WealthCreation!$K7*(1+WealthCreation!$O7)^(Y$2-WealthCreation!$J7),0)</f>
        <v>2798284.51519262</v>
      </c>
      <c r="Z4" s="32">
        <f>IF(WealthCreation!$J7&lt;=Z$2,WealthCreation!$K7*(1+WealthCreation!$O7)^(Z$2-WealthCreation!$J7),0)</f>
        <v>3001160.1425440842</v>
      </c>
      <c r="AA4" s="32">
        <f>IF(WealthCreation!$J7&lt;=AA$2,WealthCreation!$K7*(1+WealthCreation!$O7)^(AA$2-WealthCreation!$J7),0)</f>
        <v>3218744.2528785309</v>
      </c>
      <c r="AB4" s="32">
        <f>IF(WealthCreation!$J7&lt;=AB$2,WealthCreation!$K7*(1+WealthCreation!$O7)^(AB$2-WealthCreation!$J7),0)</f>
        <v>3452103.2112122248</v>
      </c>
      <c r="AC4" s="32">
        <f>IF(WealthCreation!$J7&lt;=AC$2,WealthCreation!$K7*(1+WealthCreation!$O7)^(AC$2-WealthCreation!$J7),0)</f>
        <v>3702380.6940251105</v>
      </c>
      <c r="AD4" s="32">
        <f>IF(WealthCreation!$J7&lt;=AD$2,WealthCreation!$K7*(1+WealthCreation!$O7)^(AD$2-WealthCreation!$J7),0)</f>
        <v>3970803.2943419311</v>
      </c>
      <c r="AE4" s="32">
        <f>IF(WealthCreation!$J7&lt;=AE$2,WealthCreation!$K7*(1+WealthCreation!$O7)^(AE$2-WealthCreation!$J7),0)</f>
        <v>4258686.5331817213</v>
      </c>
      <c r="AF4" s="32">
        <f>IF(WealthCreation!$J7&lt;=AF$2,WealthCreation!$K7*(1+WealthCreation!$O7)^(AF$2-WealthCreation!$J7),0)</f>
        <v>4567441.3068373967</v>
      </c>
      <c r="AG4" s="32">
        <f>IF(WealthCreation!$J7&lt;=AG$2,WealthCreation!$K7*(1+WealthCreation!$O7)^(AG$2-WealthCreation!$J7),0)</f>
        <v>4898580.8015831076</v>
      </c>
    </row>
    <row r="5" spans="1:33" x14ac:dyDescent="0.3">
      <c r="A5" s="64"/>
      <c r="B5" s="19" t="str">
        <f>WealthCreation!I8</f>
        <v>Property 2</v>
      </c>
      <c r="C5" s="33">
        <f>IF(WealthCreation!$J8&lt;=C$2,WealthCreation!$K8*(1+WealthCreation!$O8)^(C$2-WealthCreation!$J8),0)</f>
        <v>0</v>
      </c>
      <c r="D5" s="33">
        <f>IF(WealthCreation!$J8&lt;=D$2,WealthCreation!$K8*(1+WealthCreation!$O8)^(D$2-WealthCreation!$J8),0)</f>
        <v>0</v>
      </c>
      <c r="E5" s="33">
        <f>IF(WealthCreation!$J8&lt;=E$2,WealthCreation!$K8*(1+WealthCreation!$O8)^(E$2-WealthCreation!$J8),0)</f>
        <v>0</v>
      </c>
      <c r="F5" s="33">
        <f>IF(WealthCreation!$J8&lt;=F$2,WealthCreation!$K8*(1+WealthCreation!$O8)^(F$2-WealthCreation!$J8),0)</f>
        <v>0</v>
      </c>
      <c r="G5" s="33">
        <f>IF(WealthCreation!$J8&lt;=G$2,WealthCreation!$K8*(1+WealthCreation!$O8)^(G$2-WealthCreation!$J8),0)</f>
        <v>0</v>
      </c>
      <c r="H5" s="33">
        <f>IF(WealthCreation!$J8&lt;=H$2,WealthCreation!$K8*(1+WealthCreation!$O8)^(H$2-WealthCreation!$J8),0)</f>
        <v>0</v>
      </c>
      <c r="I5" s="33">
        <f>IF(WealthCreation!$J8&lt;=I$2,WealthCreation!$K8*(1+WealthCreation!$O8)^(I$2-WealthCreation!$J8),0)</f>
        <v>0</v>
      </c>
      <c r="J5" s="33">
        <f>IF(WealthCreation!$J8&lt;=J$2,WealthCreation!$K8*(1+WealthCreation!$O8)^(J$2-WealthCreation!$J8),0)</f>
        <v>0</v>
      </c>
      <c r="K5" s="33">
        <f>IF(WealthCreation!$J8&lt;=K$2,WealthCreation!$K8*(1+WealthCreation!$O8)^(K$2-WealthCreation!$J8),0)</f>
        <v>0</v>
      </c>
      <c r="L5" s="33">
        <f>IF(WealthCreation!$J8&lt;=L$2,WealthCreation!$K8*(1+WealthCreation!$O8)^(L$2-WealthCreation!$J8),0)</f>
        <v>0</v>
      </c>
      <c r="M5" s="33">
        <f>IF(WealthCreation!$J8&lt;=M$2,WealthCreation!$K8*(1+WealthCreation!$O8)^(M$2-WealthCreation!$J8),0)</f>
        <v>0</v>
      </c>
      <c r="N5" s="33">
        <f>IF(WealthCreation!$J8&lt;=N$2,WealthCreation!$K8*(1+WealthCreation!$O8)^(N$2-WealthCreation!$J8),0)</f>
        <v>0</v>
      </c>
      <c r="O5" s="33">
        <f>IF(WealthCreation!$J8&lt;=O$2,WealthCreation!$K8*(1+WealthCreation!$O8)^(O$2-WealthCreation!$J8),0)</f>
        <v>0</v>
      </c>
      <c r="P5" s="33">
        <f>IF(WealthCreation!$J8&lt;=P$2,WealthCreation!$K8*(1+WealthCreation!$O8)^(P$2-WealthCreation!$J8),0)</f>
        <v>0</v>
      </c>
      <c r="Q5" s="33">
        <f>IF(WealthCreation!$J8&lt;=Q$2,WealthCreation!$K8*(1+WealthCreation!$O8)^(Q$2-WealthCreation!$J8),0)</f>
        <v>0</v>
      </c>
      <c r="R5" s="33">
        <f>IF(WealthCreation!$J8&lt;=R$2,WealthCreation!$K8*(1+WealthCreation!$O8)^(R$2-WealthCreation!$J8),0)</f>
        <v>0</v>
      </c>
      <c r="S5" s="33">
        <f>IF(WealthCreation!$J8&lt;=S$2,WealthCreation!$K8*(1+WealthCreation!$O8)^(S$2-WealthCreation!$J8),0)</f>
        <v>0</v>
      </c>
      <c r="T5" s="33">
        <f>IF(WealthCreation!$J8&lt;=T$2,WealthCreation!$K8*(1+WealthCreation!$O8)^(T$2-WealthCreation!$J8),0)</f>
        <v>0</v>
      </c>
      <c r="U5" s="33">
        <f>IF(WealthCreation!$J8&lt;=U$2,WealthCreation!$K8*(1+WealthCreation!$O8)^(U$2-WealthCreation!$J8),0)</f>
        <v>0</v>
      </c>
      <c r="V5" s="33">
        <f>IF(WealthCreation!$J8&lt;=V$2,WealthCreation!$K8*(1+WealthCreation!$O8)^(V$2-WealthCreation!$J8),0)</f>
        <v>0</v>
      </c>
      <c r="W5" s="33">
        <f>IF(WealthCreation!$J8&lt;=W$2,WealthCreation!$K8*(1+WealthCreation!$O8)^(W$2-WealthCreation!$J8),0)</f>
        <v>0</v>
      </c>
      <c r="X5" s="33">
        <f>IF(WealthCreation!$J8&lt;=X$2,WealthCreation!$K8*(1+WealthCreation!$O8)^(X$2-WealthCreation!$J8),0)</f>
        <v>0</v>
      </c>
      <c r="Y5" s="33">
        <f>IF(WealthCreation!$J8&lt;=Y$2,WealthCreation!$K8*(1+WealthCreation!$O8)^(Y$2-WealthCreation!$J8),0)</f>
        <v>0</v>
      </c>
      <c r="Z5" s="33">
        <f>IF(WealthCreation!$J8&lt;=Z$2,WealthCreation!$K8*(1+WealthCreation!$O8)^(Z$2-WealthCreation!$J8),0)</f>
        <v>0</v>
      </c>
      <c r="AA5" s="33">
        <f>IF(WealthCreation!$J8&lt;=AA$2,WealthCreation!$K8*(1+WealthCreation!$O8)^(AA$2-WealthCreation!$J8),0)</f>
        <v>0</v>
      </c>
      <c r="AB5" s="33">
        <f>IF(WealthCreation!$J8&lt;=AB$2,WealthCreation!$K8*(1+WealthCreation!$O8)^(AB$2-WealthCreation!$J8),0)</f>
        <v>0</v>
      </c>
      <c r="AC5" s="33">
        <f>IF(WealthCreation!$J8&lt;=AC$2,WealthCreation!$K8*(1+WealthCreation!$O8)^(AC$2-WealthCreation!$J8),0)</f>
        <v>0</v>
      </c>
      <c r="AD5" s="33">
        <f>IF(WealthCreation!$J8&lt;=AD$2,WealthCreation!$K8*(1+WealthCreation!$O8)^(AD$2-WealthCreation!$J8),0)</f>
        <v>0</v>
      </c>
      <c r="AE5" s="33">
        <f>IF(WealthCreation!$J8&lt;=AE$2,WealthCreation!$K8*(1+WealthCreation!$O8)^(AE$2-WealthCreation!$J8),0)</f>
        <v>0</v>
      </c>
      <c r="AF5" s="33">
        <f>IF(WealthCreation!$J8&lt;=AF$2,WealthCreation!$K8*(1+WealthCreation!$O8)^(AF$2-WealthCreation!$J8),0)</f>
        <v>0</v>
      </c>
      <c r="AG5" s="33">
        <f>IF(WealthCreation!$J8&lt;=AG$2,WealthCreation!$K8*(1+WealthCreation!$O8)^(AG$2-WealthCreation!$J8),0)</f>
        <v>0</v>
      </c>
    </row>
    <row r="6" spans="1:33" x14ac:dyDescent="0.3">
      <c r="A6" s="64"/>
      <c r="B6" s="19" t="str">
        <f>WealthCreation!I9</f>
        <v>Property 3</v>
      </c>
      <c r="C6" s="33">
        <f>IF(WealthCreation!$J9&lt;=C$2,WealthCreation!$K9*(1+WealthCreation!$O9)^(C$2-WealthCreation!$J9),0)</f>
        <v>0</v>
      </c>
      <c r="D6" s="33">
        <f>IF(WealthCreation!$J9&lt;=D$2,WealthCreation!$K9*(1+WealthCreation!$O9)^(D$2-WealthCreation!$J9),0)</f>
        <v>0</v>
      </c>
      <c r="E6" s="33">
        <f>IF(WealthCreation!$J9&lt;=E$2,WealthCreation!$K9*(1+WealthCreation!$O9)^(E$2-WealthCreation!$J9),0)</f>
        <v>0</v>
      </c>
      <c r="F6" s="33">
        <f>IF(WealthCreation!$J9&lt;=F$2,WealthCreation!$K9*(1+WealthCreation!$O9)^(F$2-WealthCreation!$J9),0)</f>
        <v>0</v>
      </c>
      <c r="G6" s="33">
        <f>IF(WealthCreation!$J9&lt;=G$2,WealthCreation!$K9*(1+WealthCreation!$O9)^(G$2-WealthCreation!$J9),0)</f>
        <v>0</v>
      </c>
      <c r="H6" s="33">
        <f>IF(WealthCreation!$J9&lt;=H$2,WealthCreation!$K9*(1+WealthCreation!$O9)^(H$2-WealthCreation!$J9),0)</f>
        <v>0</v>
      </c>
      <c r="I6" s="33">
        <f>IF(WealthCreation!$J9&lt;=I$2,WealthCreation!$K9*(1+WealthCreation!$O9)^(I$2-WealthCreation!$J9),0)</f>
        <v>0</v>
      </c>
      <c r="J6" s="33">
        <f>IF(WealthCreation!$J9&lt;=J$2,WealthCreation!$K9*(1+WealthCreation!$O9)^(J$2-WealthCreation!$J9),0)</f>
        <v>0</v>
      </c>
      <c r="K6" s="33">
        <f>IF(WealthCreation!$J9&lt;=K$2,WealthCreation!$K9*(1+WealthCreation!$O9)^(K$2-WealthCreation!$J9),0)</f>
        <v>0</v>
      </c>
      <c r="L6" s="33">
        <f>IF(WealthCreation!$J9&lt;=L$2,WealthCreation!$K9*(1+WealthCreation!$O9)^(L$2-WealthCreation!$J9),0)</f>
        <v>0</v>
      </c>
      <c r="M6" s="33">
        <f>IF(WealthCreation!$J9&lt;=M$2,WealthCreation!$K9*(1+WealthCreation!$O9)^(M$2-WealthCreation!$J9),0)</f>
        <v>0</v>
      </c>
      <c r="N6" s="33">
        <f>IF(WealthCreation!$J9&lt;=N$2,WealthCreation!$K9*(1+WealthCreation!$O9)^(N$2-WealthCreation!$J9),0)</f>
        <v>0</v>
      </c>
      <c r="O6" s="33">
        <f>IF(WealthCreation!$J9&lt;=O$2,WealthCreation!$K9*(1+WealthCreation!$O9)^(O$2-WealthCreation!$J9),0)</f>
        <v>0</v>
      </c>
      <c r="P6" s="33">
        <f>IF(WealthCreation!$J9&lt;=P$2,WealthCreation!$K9*(1+WealthCreation!$O9)^(P$2-WealthCreation!$J9),0)</f>
        <v>0</v>
      </c>
      <c r="Q6" s="33">
        <f>IF(WealthCreation!$J9&lt;=Q$2,WealthCreation!$K9*(1+WealthCreation!$O9)^(Q$2-WealthCreation!$J9),0)</f>
        <v>0</v>
      </c>
      <c r="R6" s="33">
        <f>IF(WealthCreation!$J9&lt;=R$2,WealthCreation!$K9*(1+WealthCreation!$O9)^(R$2-WealthCreation!$J9),0)</f>
        <v>0</v>
      </c>
      <c r="S6" s="33">
        <f>IF(WealthCreation!$J9&lt;=S$2,WealthCreation!$K9*(1+WealthCreation!$O9)^(S$2-WealthCreation!$J9),0)</f>
        <v>0</v>
      </c>
      <c r="T6" s="33">
        <f>IF(WealthCreation!$J9&lt;=T$2,WealthCreation!$K9*(1+WealthCreation!$O9)^(T$2-WealthCreation!$J9),0)</f>
        <v>0</v>
      </c>
      <c r="U6" s="33">
        <f>IF(WealthCreation!$J9&lt;=U$2,WealthCreation!$K9*(1+WealthCreation!$O9)^(U$2-WealthCreation!$J9),0)</f>
        <v>0</v>
      </c>
      <c r="V6" s="33">
        <f>IF(WealthCreation!$J9&lt;=V$2,WealthCreation!$K9*(1+WealthCreation!$O9)^(V$2-WealthCreation!$J9),0)</f>
        <v>0</v>
      </c>
      <c r="W6" s="33">
        <f>IF(WealthCreation!$J9&lt;=W$2,WealthCreation!$K9*(1+WealthCreation!$O9)^(W$2-WealthCreation!$J9),0)</f>
        <v>0</v>
      </c>
      <c r="X6" s="33">
        <f>IF(WealthCreation!$J9&lt;=X$2,WealthCreation!$K9*(1+WealthCreation!$O9)^(X$2-WealthCreation!$J9),0)</f>
        <v>0</v>
      </c>
      <c r="Y6" s="33">
        <f>IF(WealthCreation!$J9&lt;=Y$2,WealthCreation!$K9*(1+WealthCreation!$O9)^(Y$2-WealthCreation!$J9),0)</f>
        <v>0</v>
      </c>
      <c r="Z6" s="33">
        <f>IF(WealthCreation!$J9&lt;=Z$2,WealthCreation!$K9*(1+WealthCreation!$O9)^(Z$2-WealthCreation!$J9),0)</f>
        <v>0</v>
      </c>
      <c r="AA6" s="33">
        <f>IF(WealthCreation!$J9&lt;=AA$2,WealthCreation!$K9*(1+WealthCreation!$O9)^(AA$2-WealthCreation!$J9),0)</f>
        <v>0</v>
      </c>
      <c r="AB6" s="33">
        <f>IF(WealthCreation!$J9&lt;=AB$2,WealthCreation!$K9*(1+WealthCreation!$O9)^(AB$2-WealthCreation!$J9),0)</f>
        <v>0</v>
      </c>
      <c r="AC6" s="33">
        <f>IF(WealthCreation!$J9&lt;=AC$2,WealthCreation!$K9*(1+WealthCreation!$O9)^(AC$2-WealthCreation!$J9),0)</f>
        <v>0</v>
      </c>
      <c r="AD6" s="33">
        <f>IF(WealthCreation!$J9&lt;=AD$2,WealthCreation!$K9*(1+WealthCreation!$O9)^(AD$2-WealthCreation!$J9),0)</f>
        <v>0</v>
      </c>
      <c r="AE6" s="33">
        <f>IF(WealthCreation!$J9&lt;=AE$2,WealthCreation!$K9*(1+WealthCreation!$O9)^(AE$2-WealthCreation!$J9),0)</f>
        <v>0</v>
      </c>
      <c r="AF6" s="33">
        <f>IF(WealthCreation!$J9&lt;=AF$2,WealthCreation!$K9*(1+WealthCreation!$O9)^(AF$2-WealthCreation!$J9),0)</f>
        <v>0</v>
      </c>
      <c r="AG6" s="33">
        <f>IF(WealthCreation!$J9&lt;=AG$2,WealthCreation!$K9*(1+WealthCreation!$O9)^(AG$2-WealthCreation!$J9),0)</f>
        <v>0</v>
      </c>
    </row>
    <row r="7" spans="1:33" x14ac:dyDescent="0.3">
      <c r="A7" s="64"/>
      <c r="B7" s="19" t="str">
        <f>WealthCreation!I10</f>
        <v>Property 4</v>
      </c>
      <c r="C7" s="33">
        <f>IF(WealthCreation!$J10&lt;=C$2,WealthCreation!$K10*(1+WealthCreation!$O10)^(C$2-WealthCreation!$J10),0)</f>
        <v>0</v>
      </c>
      <c r="D7" s="33">
        <f>IF(WealthCreation!$J10&lt;=D$2,WealthCreation!$K10*(1+WealthCreation!$O10)^(D$2-WealthCreation!$J10),0)</f>
        <v>0</v>
      </c>
      <c r="E7" s="33">
        <f>IF(WealthCreation!$J10&lt;=E$2,WealthCreation!$K10*(1+WealthCreation!$O10)^(E$2-WealthCreation!$J10),0)</f>
        <v>0</v>
      </c>
      <c r="F7" s="33">
        <f>IF(WealthCreation!$J10&lt;=F$2,WealthCreation!$K10*(1+WealthCreation!$O10)^(F$2-WealthCreation!$J10),0)</f>
        <v>0</v>
      </c>
      <c r="G7" s="33">
        <f>IF(WealthCreation!$J10&lt;=G$2,WealthCreation!$K10*(1+WealthCreation!$O10)^(G$2-WealthCreation!$J10),0)</f>
        <v>0</v>
      </c>
      <c r="H7" s="33">
        <f>IF(WealthCreation!$J10&lt;=H$2,WealthCreation!$K10*(1+WealthCreation!$O10)^(H$2-WealthCreation!$J10),0)</f>
        <v>0</v>
      </c>
      <c r="I7" s="33">
        <f>IF(WealthCreation!$J10&lt;=I$2,WealthCreation!$K10*(1+WealthCreation!$O10)^(I$2-WealthCreation!$J10),0)</f>
        <v>0</v>
      </c>
      <c r="J7" s="33">
        <f>IF(WealthCreation!$J10&lt;=J$2,WealthCreation!$K10*(1+WealthCreation!$O10)^(J$2-WealthCreation!$J10),0)</f>
        <v>0</v>
      </c>
      <c r="K7" s="33">
        <f>IF(WealthCreation!$J10&lt;=K$2,WealthCreation!$K10*(1+WealthCreation!$O10)^(K$2-WealthCreation!$J10),0)</f>
        <v>0</v>
      </c>
      <c r="L7" s="33">
        <f>IF(WealthCreation!$J10&lt;=L$2,WealthCreation!$K10*(1+WealthCreation!$O10)^(L$2-WealthCreation!$J10),0)</f>
        <v>0</v>
      </c>
      <c r="M7" s="33">
        <f>IF(WealthCreation!$J10&lt;=M$2,WealthCreation!$K10*(1+WealthCreation!$O10)^(M$2-WealthCreation!$J10),0)</f>
        <v>0</v>
      </c>
      <c r="N7" s="33">
        <f>IF(WealthCreation!$J10&lt;=N$2,WealthCreation!$K10*(1+WealthCreation!$O10)^(N$2-WealthCreation!$J10),0)</f>
        <v>0</v>
      </c>
      <c r="O7" s="33">
        <f>IF(WealthCreation!$J10&lt;=O$2,WealthCreation!$K10*(1+WealthCreation!$O10)^(O$2-WealthCreation!$J10),0)</f>
        <v>0</v>
      </c>
      <c r="P7" s="33">
        <f>IF(WealthCreation!$J10&lt;=P$2,WealthCreation!$K10*(1+WealthCreation!$O10)^(P$2-WealthCreation!$J10),0)</f>
        <v>0</v>
      </c>
      <c r="Q7" s="33">
        <f>IF(WealthCreation!$J10&lt;=Q$2,WealthCreation!$K10*(1+WealthCreation!$O10)^(Q$2-WealthCreation!$J10),0)</f>
        <v>0</v>
      </c>
      <c r="R7" s="33">
        <f>IF(WealthCreation!$J10&lt;=R$2,WealthCreation!$K10*(1+WealthCreation!$O10)^(R$2-WealthCreation!$J10),0)</f>
        <v>0</v>
      </c>
      <c r="S7" s="33">
        <f>IF(WealthCreation!$J10&lt;=S$2,WealthCreation!$K10*(1+WealthCreation!$O10)^(S$2-WealthCreation!$J10),0)</f>
        <v>0</v>
      </c>
      <c r="T7" s="33">
        <f>IF(WealthCreation!$J10&lt;=T$2,WealthCreation!$K10*(1+WealthCreation!$O10)^(T$2-WealthCreation!$J10),0)</f>
        <v>0</v>
      </c>
      <c r="U7" s="33">
        <f>IF(WealthCreation!$J10&lt;=U$2,WealthCreation!$K10*(1+WealthCreation!$O10)^(U$2-WealthCreation!$J10),0)</f>
        <v>0</v>
      </c>
      <c r="V7" s="33">
        <f>IF(WealthCreation!$J10&lt;=V$2,WealthCreation!$K10*(1+WealthCreation!$O10)^(V$2-WealthCreation!$J10),0)</f>
        <v>0</v>
      </c>
      <c r="W7" s="33">
        <f>IF(WealthCreation!$J10&lt;=W$2,WealthCreation!$K10*(1+WealthCreation!$O10)^(W$2-WealthCreation!$J10),0)</f>
        <v>0</v>
      </c>
      <c r="X7" s="33">
        <f>IF(WealthCreation!$J10&lt;=X$2,WealthCreation!$K10*(1+WealthCreation!$O10)^(X$2-WealthCreation!$J10),0)</f>
        <v>0</v>
      </c>
      <c r="Y7" s="33">
        <f>IF(WealthCreation!$J10&lt;=Y$2,WealthCreation!$K10*(1+WealthCreation!$O10)^(Y$2-WealthCreation!$J10),0)</f>
        <v>0</v>
      </c>
      <c r="Z7" s="33">
        <f>IF(WealthCreation!$J10&lt;=Z$2,WealthCreation!$K10*(1+WealthCreation!$O10)^(Z$2-WealthCreation!$J10),0)</f>
        <v>0</v>
      </c>
      <c r="AA7" s="33">
        <f>IF(WealthCreation!$J10&lt;=AA$2,WealthCreation!$K10*(1+WealthCreation!$O10)^(AA$2-WealthCreation!$J10),0)</f>
        <v>0</v>
      </c>
      <c r="AB7" s="33">
        <f>IF(WealthCreation!$J10&lt;=AB$2,WealthCreation!$K10*(1+WealthCreation!$O10)^(AB$2-WealthCreation!$J10),0)</f>
        <v>0</v>
      </c>
      <c r="AC7" s="33">
        <f>IF(WealthCreation!$J10&lt;=AC$2,WealthCreation!$K10*(1+WealthCreation!$O10)^(AC$2-WealthCreation!$J10),0)</f>
        <v>0</v>
      </c>
      <c r="AD7" s="33">
        <f>IF(WealthCreation!$J10&lt;=AD$2,WealthCreation!$K10*(1+WealthCreation!$O10)^(AD$2-WealthCreation!$J10),0)</f>
        <v>0</v>
      </c>
      <c r="AE7" s="33">
        <f>IF(WealthCreation!$J10&lt;=AE$2,WealthCreation!$K10*(1+WealthCreation!$O10)^(AE$2-WealthCreation!$J10),0)</f>
        <v>0</v>
      </c>
      <c r="AF7" s="33">
        <f>IF(WealthCreation!$J10&lt;=AF$2,WealthCreation!$K10*(1+WealthCreation!$O10)^(AF$2-WealthCreation!$J10),0)</f>
        <v>0</v>
      </c>
      <c r="AG7" s="33">
        <f>IF(WealthCreation!$J10&lt;=AG$2,WealthCreation!$K10*(1+WealthCreation!$O10)^(AG$2-WealthCreation!$J10),0)</f>
        <v>0</v>
      </c>
    </row>
    <row r="8" spans="1:33" x14ac:dyDescent="0.3">
      <c r="A8" s="64"/>
      <c r="B8" s="19" t="str">
        <f>WealthCreation!I11</f>
        <v>Property 5</v>
      </c>
      <c r="C8" s="33">
        <f>IF(WealthCreation!$J11&lt;=C$2,WealthCreation!$K11*(1+WealthCreation!$O11)^(C$2-WealthCreation!$J11),0)</f>
        <v>0</v>
      </c>
      <c r="D8" s="33">
        <f>IF(WealthCreation!$J11&lt;=D$2,WealthCreation!$K11*(1+WealthCreation!$O11)^(D$2-WealthCreation!$J11),0)</f>
        <v>0</v>
      </c>
      <c r="E8" s="33">
        <f>IF(WealthCreation!$J11&lt;=E$2,WealthCreation!$K11*(1+WealthCreation!$O11)^(E$2-WealthCreation!$J11),0)</f>
        <v>0</v>
      </c>
      <c r="F8" s="33">
        <f>IF(WealthCreation!$J11&lt;=F$2,WealthCreation!$K11*(1+WealthCreation!$O11)^(F$2-WealthCreation!$J11),0)</f>
        <v>0</v>
      </c>
      <c r="G8" s="33">
        <f>IF(WealthCreation!$J11&lt;=G$2,WealthCreation!$K11*(1+WealthCreation!$O11)^(G$2-WealthCreation!$J11),0)</f>
        <v>0</v>
      </c>
      <c r="H8" s="33">
        <f>IF(WealthCreation!$J11&lt;=H$2,WealthCreation!$K11*(1+WealthCreation!$O11)^(H$2-WealthCreation!$J11),0)</f>
        <v>0</v>
      </c>
      <c r="I8" s="33">
        <f>IF(WealthCreation!$J11&lt;=I$2,WealthCreation!$K11*(1+WealthCreation!$O11)^(I$2-WealthCreation!$J11),0)</f>
        <v>0</v>
      </c>
      <c r="J8" s="33">
        <f>IF(WealthCreation!$J11&lt;=J$2,WealthCreation!$K11*(1+WealthCreation!$O11)^(J$2-WealthCreation!$J11),0)</f>
        <v>0</v>
      </c>
      <c r="K8" s="33">
        <f>IF(WealthCreation!$J11&lt;=K$2,WealthCreation!$K11*(1+WealthCreation!$O11)^(K$2-WealthCreation!$J11),0)</f>
        <v>0</v>
      </c>
      <c r="L8" s="33">
        <f>IF(WealthCreation!$J11&lt;=L$2,WealthCreation!$K11*(1+WealthCreation!$O11)^(L$2-WealthCreation!$J11),0)</f>
        <v>0</v>
      </c>
      <c r="M8" s="33">
        <f>IF(WealthCreation!$J11&lt;=M$2,WealthCreation!$K11*(1+WealthCreation!$O11)^(M$2-WealthCreation!$J11),0)</f>
        <v>0</v>
      </c>
      <c r="N8" s="33">
        <f>IF(WealthCreation!$J11&lt;=N$2,WealthCreation!$K11*(1+WealthCreation!$O11)^(N$2-WealthCreation!$J11),0)</f>
        <v>0</v>
      </c>
      <c r="O8" s="33">
        <f>IF(WealthCreation!$J11&lt;=O$2,WealthCreation!$K11*(1+WealthCreation!$O11)^(O$2-WealthCreation!$J11),0)</f>
        <v>0</v>
      </c>
      <c r="P8" s="33">
        <f>IF(WealthCreation!$J11&lt;=P$2,WealthCreation!$K11*(1+WealthCreation!$O11)^(P$2-WealthCreation!$J11),0)</f>
        <v>0</v>
      </c>
      <c r="Q8" s="33">
        <f>IF(WealthCreation!$J11&lt;=Q$2,WealthCreation!$K11*(1+WealthCreation!$O11)^(Q$2-WealthCreation!$J11),0)</f>
        <v>0</v>
      </c>
      <c r="R8" s="33">
        <f>IF(WealthCreation!$J11&lt;=R$2,WealthCreation!$K11*(1+WealthCreation!$O11)^(R$2-WealthCreation!$J11),0)</f>
        <v>0</v>
      </c>
      <c r="S8" s="33">
        <f>IF(WealthCreation!$J11&lt;=S$2,WealthCreation!$K11*(1+WealthCreation!$O11)^(S$2-WealthCreation!$J11),0)</f>
        <v>0</v>
      </c>
      <c r="T8" s="33">
        <f>IF(WealthCreation!$J11&lt;=T$2,WealthCreation!$K11*(1+WealthCreation!$O11)^(T$2-WealthCreation!$J11),0)</f>
        <v>0</v>
      </c>
      <c r="U8" s="33">
        <f>IF(WealthCreation!$J11&lt;=U$2,WealthCreation!$K11*(1+WealthCreation!$O11)^(U$2-WealthCreation!$J11),0)</f>
        <v>0</v>
      </c>
      <c r="V8" s="33">
        <f>IF(WealthCreation!$J11&lt;=V$2,WealthCreation!$K11*(1+WealthCreation!$O11)^(V$2-WealthCreation!$J11),0)</f>
        <v>0</v>
      </c>
      <c r="W8" s="33">
        <f>IF(WealthCreation!$J11&lt;=W$2,WealthCreation!$K11*(1+WealthCreation!$O11)^(W$2-WealthCreation!$J11),0)</f>
        <v>0</v>
      </c>
      <c r="X8" s="33">
        <f>IF(WealthCreation!$J11&lt;=X$2,WealthCreation!$K11*(1+WealthCreation!$O11)^(X$2-WealthCreation!$J11),0)</f>
        <v>0</v>
      </c>
      <c r="Y8" s="33">
        <f>IF(WealthCreation!$J11&lt;=Y$2,WealthCreation!$K11*(1+WealthCreation!$O11)^(Y$2-WealthCreation!$J11),0)</f>
        <v>0</v>
      </c>
      <c r="Z8" s="33">
        <f>IF(WealthCreation!$J11&lt;=Z$2,WealthCreation!$K11*(1+WealthCreation!$O11)^(Z$2-WealthCreation!$J11),0)</f>
        <v>0</v>
      </c>
      <c r="AA8" s="33">
        <f>IF(WealthCreation!$J11&lt;=AA$2,WealthCreation!$K11*(1+WealthCreation!$O11)^(AA$2-WealthCreation!$J11),0)</f>
        <v>0</v>
      </c>
      <c r="AB8" s="33">
        <f>IF(WealthCreation!$J11&lt;=AB$2,WealthCreation!$K11*(1+WealthCreation!$O11)^(AB$2-WealthCreation!$J11),0)</f>
        <v>0</v>
      </c>
      <c r="AC8" s="33">
        <f>IF(WealthCreation!$J11&lt;=AC$2,WealthCreation!$K11*(1+WealthCreation!$O11)^(AC$2-WealthCreation!$J11),0)</f>
        <v>0</v>
      </c>
      <c r="AD8" s="33">
        <f>IF(WealthCreation!$J11&lt;=AD$2,WealthCreation!$K11*(1+WealthCreation!$O11)^(AD$2-WealthCreation!$J11),0)</f>
        <v>0</v>
      </c>
      <c r="AE8" s="33">
        <f>IF(WealthCreation!$J11&lt;=AE$2,WealthCreation!$K11*(1+WealthCreation!$O11)^(AE$2-WealthCreation!$J11),0)</f>
        <v>0</v>
      </c>
      <c r="AF8" s="33">
        <f>IF(WealthCreation!$J11&lt;=AF$2,WealthCreation!$K11*(1+WealthCreation!$O11)^(AF$2-WealthCreation!$J11),0)</f>
        <v>0</v>
      </c>
      <c r="AG8" s="33">
        <f>IF(WealthCreation!$J11&lt;=AG$2,WealthCreation!$K11*(1+WealthCreation!$O11)^(AG$2-WealthCreation!$J11),0)</f>
        <v>0</v>
      </c>
    </row>
    <row r="9" spans="1:33" x14ac:dyDescent="0.3">
      <c r="A9" s="64"/>
      <c r="B9" s="19" t="str">
        <f>WealthCreation!I12</f>
        <v>Property 6</v>
      </c>
      <c r="C9" s="33">
        <f>IF(WealthCreation!$J12&lt;=C$2,WealthCreation!$K12*(1+WealthCreation!$O12)^(C$2-WealthCreation!$J12),0)</f>
        <v>0</v>
      </c>
      <c r="D9" s="33">
        <f>IF(WealthCreation!$J12&lt;=D$2,WealthCreation!$K12*(1+WealthCreation!$O12)^(D$2-WealthCreation!$J12),0)</f>
        <v>0</v>
      </c>
      <c r="E9" s="33">
        <f>IF(WealthCreation!$J12&lt;=E$2,WealthCreation!$K12*(1+WealthCreation!$O12)^(E$2-WealthCreation!$J12),0)</f>
        <v>0</v>
      </c>
      <c r="F9" s="33">
        <f>IF(WealthCreation!$J12&lt;=F$2,WealthCreation!$K12*(1+WealthCreation!$O12)^(F$2-WealthCreation!$J12),0)</f>
        <v>0</v>
      </c>
      <c r="G9" s="33">
        <f>IF(WealthCreation!$J12&lt;=G$2,WealthCreation!$K12*(1+WealthCreation!$O12)^(G$2-WealthCreation!$J12),0)</f>
        <v>0</v>
      </c>
      <c r="H9" s="33">
        <f>IF(WealthCreation!$J12&lt;=H$2,WealthCreation!$K12*(1+WealthCreation!$O12)^(H$2-WealthCreation!$J12),0)</f>
        <v>0</v>
      </c>
      <c r="I9" s="33">
        <f>IF(WealthCreation!$J12&lt;=I$2,WealthCreation!$K12*(1+WealthCreation!$O12)^(I$2-WealthCreation!$J12),0)</f>
        <v>0</v>
      </c>
      <c r="J9" s="33">
        <f>IF(WealthCreation!$J12&lt;=J$2,WealthCreation!$K12*(1+WealthCreation!$O12)^(J$2-WealthCreation!$J12),0)</f>
        <v>0</v>
      </c>
      <c r="K9" s="33">
        <f>IF(WealthCreation!$J12&lt;=K$2,WealthCreation!$K12*(1+WealthCreation!$O12)^(K$2-WealthCreation!$J12),0)</f>
        <v>0</v>
      </c>
      <c r="L9" s="33">
        <f>IF(WealthCreation!$J12&lt;=L$2,WealthCreation!$K12*(1+WealthCreation!$O12)^(L$2-WealthCreation!$J12),0)</f>
        <v>0</v>
      </c>
      <c r="M9" s="33">
        <f>IF(WealthCreation!$J12&lt;=M$2,WealthCreation!$K12*(1+WealthCreation!$O12)^(M$2-WealthCreation!$J12),0)</f>
        <v>0</v>
      </c>
      <c r="N9" s="33">
        <f>IF(WealthCreation!$J12&lt;=N$2,WealthCreation!$K12*(1+WealthCreation!$O12)^(N$2-WealthCreation!$J12),0)</f>
        <v>0</v>
      </c>
      <c r="O9" s="33">
        <f>IF(WealthCreation!$J12&lt;=O$2,WealthCreation!$K12*(1+WealthCreation!$O12)^(O$2-WealthCreation!$J12),0)</f>
        <v>0</v>
      </c>
      <c r="P9" s="33">
        <f>IF(WealthCreation!$J12&lt;=P$2,WealthCreation!$K12*(1+WealthCreation!$O12)^(P$2-WealthCreation!$J12),0)</f>
        <v>0</v>
      </c>
      <c r="Q9" s="33">
        <f>IF(WealthCreation!$J12&lt;=Q$2,WealthCreation!$K12*(1+WealthCreation!$O12)^(Q$2-WealthCreation!$J12),0)</f>
        <v>0</v>
      </c>
      <c r="R9" s="33">
        <f>IF(WealthCreation!$J12&lt;=R$2,WealthCreation!$K12*(1+WealthCreation!$O12)^(R$2-WealthCreation!$J12),0)</f>
        <v>0</v>
      </c>
      <c r="S9" s="33">
        <f>IF(WealthCreation!$J12&lt;=S$2,WealthCreation!$K12*(1+WealthCreation!$O12)^(S$2-WealthCreation!$J12),0)</f>
        <v>0</v>
      </c>
      <c r="T9" s="33">
        <f>IF(WealthCreation!$J12&lt;=T$2,WealthCreation!$K12*(1+WealthCreation!$O12)^(T$2-WealthCreation!$J12),0)</f>
        <v>0</v>
      </c>
      <c r="U9" s="33">
        <f>IF(WealthCreation!$J12&lt;=U$2,WealthCreation!$K12*(1+WealthCreation!$O12)^(U$2-WealthCreation!$J12),0)</f>
        <v>0</v>
      </c>
      <c r="V9" s="33">
        <f>IF(WealthCreation!$J12&lt;=V$2,WealthCreation!$K12*(1+WealthCreation!$O12)^(V$2-WealthCreation!$J12),0)</f>
        <v>0</v>
      </c>
      <c r="W9" s="33">
        <f>IF(WealthCreation!$J12&lt;=W$2,WealthCreation!$K12*(1+WealthCreation!$O12)^(W$2-WealthCreation!$J12),0)</f>
        <v>0</v>
      </c>
      <c r="X9" s="33">
        <f>IF(WealthCreation!$J12&lt;=X$2,WealthCreation!$K12*(1+WealthCreation!$O12)^(X$2-WealthCreation!$J12),0)</f>
        <v>0</v>
      </c>
      <c r="Y9" s="33">
        <f>IF(WealthCreation!$J12&lt;=Y$2,WealthCreation!$K12*(1+WealthCreation!$O12)^(Y$2-WealthCreation!$J12),0)</f>
        <v>0</v>
      </c>
      <c r="Z9" s="33">
        <f>IF(WealthCreation!$J12&lt;=Z$2,WealthCreation!$K12*(1+WealthCreation!$O12)^(Z$2-WealthCreation!$J12),0)</f>
        <v>0</v>
      </c>
      <c r="AA9" s="33">
        <f>IF(WealthCreation!$J12&lt;=AA$2,WealthCreation!$K12*(1+WealthCreation!$O12)^(AA$2-WealthCreation!$J12),0)</f>
        <v>0</v>
      </c>
      <c r="AB9" s="33">
        <f>IF(WealthCreation!$J12&lt;=AB$2,WealthCreation!$K12*(1+WealthCreation!$O12)^(AB$2-WealthCreation!$J12),0)</f>
        <v>0</v>
      </c>
      <c r="AC9" s="33">
        <f>IF(WealthCreation!$J12&lt;=AC$2,WealthCreation!$K12*(1+WealthCreation!$O12)^(AC$2-WealthCreation!$J12),0)</f>
        <v>0</v>
      </c>
      <c r="AD9" s="33">
        <f>IF(WealthCreation!$J12&lt;=AD$2,WealthCreation!$K12*(1+WealthCreation!$O12)^(AD$2-WealthCreation!$J12),0)</f>
        <v>0</v>
      </c>
      <c r="AE9" s="33">
        <f>IF(WealthCreation!$J12&lt;=AE$2,WealthCreation!$K12*(1+WealthCreation!$O12)^(AE$2-WealthCreation!$J12),0)</f>
        <v>0</v>
      </c>
      <c r="AF9" s="33">
        <f>IF(WealthCreation!$J12&lt;=AF$2,WealthCreation!$K12*(1+WealthCreation!$O12)^(AF$2-WealthCreation!$J12),0)</f>
        <v>0</v>
      </c>
      <c r="AG9" s="33">
        <f>IF(WealthCreation!$J12&lt;=AG$2,WealthCreation!$K12*(1+WealthCreation!$O12)^(AG$2-WealthCreation!$J12),0)</f>
        <v>0</v>
      </c>
    </row>
    <row r="10" spans="1:33" x14ac:dyDescent="0.3">
      <c r="A10" s="64"/>
      <c r="B10" s="19" t="str">
        <f>WealthCreation!I13</f>
        <v>Property 7</v>
      </c>
      <c r="C10" s="33">
        <f>IF(WealthCreation!$J13&lt;=C$2,WealthCreation!$K13*(1+WealthCreation!$O13)^(C$2-WealthCreation!$J13),0)</f>
        <v>0</v>
      </c>
      <c r="D10" s="33">
        <f>IF(WealthCreation!$J13&lt;=D$2,WealthCreation!$K13*(1+WealthCreation!$O13)^(D$2-WealthCreation!$J13),0)</f>
        <v>0</v>
      </c>
      <c r="E10" s="33">
        <f>IF(WealthCreation!$J13&lt;=E$2,WealthCreation!$K13*(1+WealthCreation!$O13)^(E$2-WealthCreation!$J13),0)</f>
        <v>0</v>
      </c>
      <c r="F10" s="33">
        <f>IF(WealthCreation!$J13&lt;=F$2,WealthCreation!$K13*(1+WealthCreation!$O13)^(F$2-WealthCreation!$J13),0)</f>
        <v>0</v>
      </c>
      <c r="G10" s="33">
        <f>IF(WealthCreation!$J13&lt;=G$2,WealthCreation!$K13*(1+WealthCreation!$O13)^(G$2-WealthCreation!$J13),0)</f>
        <v>0</v>
      </c>
      <c r="H10" s="33">
        <f>IF(WealthCreation!$J13&lt;=H$2,WealthCreation!$K13*(1+WealthCreation!$O13)^(H$2-WealthCreation!$J13),0)</f>
        <v>0</v>
      </c>
      <c r="I10" s="33">
        <f>IF(WealthCreation!$J13&lt;=I$2,WealthCreation!$K13*(1+WealthCreation!$O13)^(I$2-WealthCreation!$J13),0)</f>
        <v>0</v>
      </c>
      <c r="J10" s="33">
        <f>IF(WealthCreation!$J13&lt;=J$2,WealthCreation!$K13*(1+WealthCreation!$O13)^(J$2-WealthCreation!$J13),0)</f>
        <v>0</v>
      </c>
      <c r="K10" s="33">
        <f>IF(WealthCreation!$J13&lt;=K$2,WealthCreation!$K13*(1+WealthCreation!$O13)^(K$2-WealthCreation!$J13),0)</f>
        <v>0</v>
      </c>
      <c r="L10" s="33">
        <f>IF(WealthCreation!$J13&lt;=L$2,WealthCreation!$K13*(1+WealthCreation!$O13)^(L$2-WealthCreation!$J13),0)</f>
        <v>0</v>
      </c>
      <c r="M10" s="33">
        <f>IF(WealthCreation!$J13&lt;=M$2,WealthCreation!$K13*(1+WealthCreation!$O13)^(M$2-WealthCreation!$J13),0)</f>
        <v>0</v>
      </c>
      <c r="N10" s="33">
        <f>IF(WealthCreation!$J13&lt;=N$2,WealthCreation!$K13*(1+WealthCreation!$O13)^(N$2-WealthCreation!$J13),0)</f>
        <v>0</v>
      </c>
      <c r="O10" s="33">
        <f>IF(WealthCreation!$J13&lt;=O$2,WealthCreation!$K13*(1+WealthCreation!$O13)^(O$2-WealthCreation!$J13),0)</f>
        <v>0</v>
      </c>
      <c r="P10" s="33">
        <f>IF(WealthCreation!$J13&lt;=P$2,WealthCreation!$K13*(1+WealthCreation!$O13)^(P$2-WealthCreation!$J13),0)</f>
        <v>0</v>
      </c>
      <c r="Q10" s="33">
        <f>IF(WealthCreation!$J13&lt;=Q$2,WealthCreation!$K13*(1+WealthCreation!$O13)^(Q$2-WealthCreation!$J13),0)</f>
        <v>0</v>
      </c>
      <c r="R10" s="33">
        <f>IF(WealthCreation!$J13&lt;=R$2,WealthCreation!$K13*(1+WealthCreation!$O13)^(R$2-WealthCreation!$J13),0)</f>
        <v>0</v>
      </c>
      <c r="S10" s="33">
        <f>IF(WealthCreation!$J13&lt;=S$2,WealthCreation!$K13*(1+WealthCreation!$O13)^(S$2-WealthCreation!$J13),0)</f>
        <v>0</v>
      </c>
      <c r="T10" s="33">
        <f>IF(WealthCreation!$J13&lt;=T$2,WealthCreation!$K13*(1+WealthCreation!$O13)^(T$2-WealthCreation!$J13),0)</f>
        <v>0</v>
      </c>
      <c r="U10" s="33">
        <f>IF(WealthCreation!$J13&lt;=U$2,WealthCreation!$K13*(1+WealthCreation!$O13)^(U$2-WealthCreation!$J13),0)</f>
        <v>0</v>
      </c>
      <c r="V10" s="33">
        <f>IF(WealthCreation!$J13&lt;=V$2,WealthCreation!$K13*(1+WealthCreation!$O13)^(V$2-WealthCreation!$J13),0)</f>
        <v>0</v>
      </c>
      <c r="W10" s="33">
        <f>IF(WealthCreation!$J13&lt;=W$2,WealthCreation!$K13*(1+WealthCreation!$O13)^(W$2-WealthCreation!$J13),0)</f>
        <v>0</v>
      </c>
      <c r="X10" s="33">
        <f>IF(WealthCreation!$J13&lt;=X$2,WealthCreation!$K13*(1+WealthCreation!$O13)^(X$2-WealthCreation!$J13),0)</f>
        <v>0</v>
      </c>
      <c r="Y10" s="33">
        <f>IF(WealthCreation!$J13&lt;=Y$2,WealthCreation!$K13*(1+WealthCreation!$O13)^(Y$2-WealthCreation!$J13),0)</f>
        <v>0</v>
      </c>
      <c r="Z10" s="33">
        <f>IF(WealthCreation!$J13&lt;=Z$2,WealthCreation!$K13*(1+WealthCreation!$O13)^(Z$2-WealthCreation!$J13),0)</f>
        <v>0</v>
      </c>
      <c r="AA10" s="33">
        <f>IF(WealthCreation!$J13&lt;=AA$2,WealthCreation!$K13*(1+WealthCreation!$O13)^(AA$2-WealthCreation!$J13),0)</f>
        <v>0</v>
      </c>
      <c r="AB10" s="33">
        <f>IF(WealthCreation!$J13&lt;=AB$2,WealthCreation!$K13*(1+WealthCreation!$O13)^(AB$2-WealthCreation!$J13),0)</f>
        <v>0</v>
      </c>
      <c r="AC10" s="33">
        <f>IF(WealthCreation!$J13&lt;=AC$2,WealthCreation!$K13*(1+WealthCreation!$O13)^(AC$2-WealthCreation!$J13),0)</f>
        <v>0</v>
      </c>
      <c r="AD10" s="33">
        <f>IF(WealthCreation!$J13&lt;=AD$2,WealthCreation!$K13*(1+WealthCreation!$O13)^(AD$2-WealthCreation!$J13),0)</f>
        <v>0</v>
      </c>
      <c r="AE10" s="33">
        <f>IF(WealthCreation!$J13&lt;=AE$2,WealthCreation!$K13*(1+WealthCreation!$O13)^(AE$2-WealthCreation!$J13),0)</f>
        <v>0</v>
      </c>
      <c r="AF10" s="33">
        <f>IF(WealthCreation!$J13&lt;=AF$2,WealthCreation!$K13*(1+WealthCreation!$O13)^(AF$2-WealthCreation!$J13),0)</f>
        <v>0</v>
      </c>
      <c r="AG10" s="33">
        <f>IF(WealthCreation!$J13&lt;=AG$2,WealthCreation!$K13*(1+WealthCreation!$O13)^(AG$2-WealthCreation!$J13),0)</f>
        <v>0</v>
      </c>
    </row>
    <row r="11" spans="1:33" x14ac:dyDescent="0.3">
      <c r="A11" s="64"/>
      <c r="B11" s="19" t="str">
        <f>WealthCreation!I14</f>
        <v>Property 8</v>
      </c>
      <c r="C11" s="33">
        <f>IF(WealthCreation!$J14&lt;=C$2,WealthCreation!$K14*(1+WealthCreation!$O14)^(C$2-WealthCreation!$J14),0)</f>
        <v>0</v>
      </c>
      <c r="D11" s="33">
        <f>IF(WealthCreation!$J14&lt;=D$2,WealthCreation!$K14*(1+WealthCreation!$O14)^(D$2-WealthCreation!$J14),0)</f>
        <v>0</v>
      </c>
      <c r="E11" s="33">
        <f>IF(WealthCreation!$J14&lt;=E$2,WealthCreation!$K14*(1+WealthCreation!$O14)^(E$2-WealthCreation!$J14),0)</f>
        <v>0</v>
      </c>
      <c r="F11" s="33">
        <f>IF(WealthCreation!$J14&lt;=F$2,WealthCreation!$K14*(1+WealthCreation!$O14)^(F$2-WealthCreation!$J14),0)</f>
        <v>0</v>
      </c>
      <c r="G11" s="33">
        <f>IF(WealthCreation!$J14&lt;=G$2,WealthCreation!$K14*(1+WealthCreation!$O14)^(G$2-WealthCreation!$J14),0)</f>
        <v>0</v>
      </c>
      <c r="H11" s="33">
        <f>IF(WealthCreation!$J14&lt;=H$2,WealthCreation!$K14*(1+WealthCreation!$O14)^(H$2-WealthCreation!$J14),0)</f>
        <v>0</v>
      </c>
      <c r="I11" s="33">
        <f>IF(WealthCreation!$J14&lt;=I$2,WealthCreation!$K14*(1+WealthCreation!$O14)^(I$2-WealthCreation!$J14),0)</f>
        <v>0</v>
      </c>
      <c r="J11" s="33">
        <f>IF(WealthCreation!$J14&lt;=J$2,WealthCreation!$K14*(1+WealthCreation!$O14)^(J$2-WealthCreation!$J14),0)</f>
        <v>0</v>
      </c>
      <c r="K11" s="33">
        <f>IF(WealthCreation!$J14&lt;=K$2,WealthCreation!$K14*(1+WealthCreation!$O14)^(K$2-WealthCreation!$J14),0)</f>
        <v>0</v>
      </c>
      <c r="L11" s="33">
        <f>IF(WealthCreation!$J14&lt;=L$2,WealthCreation!$K14*(1+WealthCreation!$O14)^(L$2-WealthCreation!$J14),0)</f>
        <v>0</v>
      </c>
      <c r="M11" s="33">
        <f>IF(WealthCreation!$J14&lt;=M$2,WealthCreation!$K14*(1+WealthCreation!$O14)^(M$2-WealthCreation!$J14),0)</f>
        <v>0</v>
      </c>
      <c r="N11" s="33">
        <f>IF(WealthCreation!$J14&lt;=N$2,WealthCreation!$K14*(1+WealthCreation!$O14)^(N$2-WealthCreation!$J14),0)</f>
        <v>0</v>
      </c>
      <c r="O11" s="33">
        <f>IF(WealthCreation!$J14&lt;=O$2,WealthCreation!$K14*(1+WealthCreation!$O14)^(O$2-WealthCreation!$J14),0)</f>
        <v>0</v>
      </c>
      <c r="P11" s="33">
        <f>IF(WealthCreation!$J14&lt;=P$2,WealthCreation!$K14*(1+WealthCreation!$O14)^(P$2-WealthCreation!$J14),0)</f>
        <v>0</v>
      </c>
      <c r="Q11" s="33">
        <f>IF(WealthCreation!$J14&lt;=Q$2,WealthCreation!$K14*(1+WealthCreation!$O14)^(Q$2-WealthCreation!$J14),0)</f>
        <v>0</v>
      </c>
      <c r="R11" s="33">
        <f>IF(WealthCreation!$J14&lt;=R$2,WealthCreation!$K14*(1+WealthCreation!$O14)^(R$2-WealthCreation!$J14),0)</f>
        <v>0</v>
      </c>
      <c r="S11" s="33">
        <f>IF(WealthCreation!$J14&lt;=S$2,WealthCreation!$K14*(1+WealthCreation!$O14)^(S$2-WealthCreation!$J14),0)</f>
        <v>0</v>
      </c>
      <c r="T11" s="33">
        <f>IF(WealthCreation!$J14&lt;=T$2,WealthCreation!$K14*(1+WealthCreation!$O14)^(T$2-WealthCreation!$J14),0)</f>
        <v>0</v>
      </c>
      <c r="U11" s="33">
        <f>IF(WealthCreation!$J14&lt;=U$2,WealthCreation!$K14*(1+WealthCreation!$O14)^(U$2-WealthCreation!$J14),0)</f>
        <v>0</v>
      </c>
      <c r="V11" s="33">
        <f>IF(WealthCreation!$J14&lt;=V$2,WealthCreation!$K14*(1+WealthCreation!$O14)^(V$2-WealthCreation!$J14),0)</f>
        <v>0</v>
      </c>
      <c r="W11" s="33">
        <f>IF(WealthCreation!$J14&lt;=W$2,WealthCreation!$K14*(1+WealthCreation!$O14)^(W$2-WealthCreation!$J14),0)</f>
        <v>0</v>
      </c>
      <c r="X11" s="33">
        <f>IF(WealthCreation!$J14&lt;=X$2,WealthCreation!$K14*(1+WealthCreation!$O14)^(X$2-WealthCreation!$J14),0)</f>
        <v>0</v>
      </c>
      <c r="Y11" s="33">
        <f>IF(WealthCreation!$J14&lt;=Y$2,WealthCreation!$K14*(1+WealthCreation!$O14)^(Y$2-WealthCreation!$J14),0)</f>
        <v>0</v>
      </c>
      <c r="Z11" s="33">
        <f>IF(WealthCreation!$J14&lt;=Z$2,WealthCreation!$K14*(1+WealthCreation!$O14)^(Z$2-WealthCreation!$J14),0)</f>
        <v>0</v>
      </c>
      <c r="AA11" s="33">
        <f>IF(WealthCreation!$J14&lt;=AA$2,WealthCreation!$K14*(1+WealthCreation!$O14)^(AA$2-WealthCreation!$J14),0)</f>
        <v>0</v>
      </c>
      <c r="AB11" s="33">
        <f>IF(WealthCreation!$J14&lt;=AB$2,WealthCreation!$K14*(1+WealthCreation!$O14)^(AB$2-WealthCreation!$J14),0)</f>
        <v>0</v>
      </c>
      <c r="AC11" s="33">
        <f>IF(WealthCreation!$J14&lt;=AC$2,WealthCreation!$K14*(1+WealthCreation!$O14)^(AC$2-WealthCreation!$J14),0)</f>
        <v>0</v>
      </c>
      <c r="AD11" s="33">
        <f>IF(WealthCreation!$J14&lt;=AD$2,WealthCreation!$K14*(1+WealthCreation!$O14)^(AD$2-WealthCreation!$J14),0)</f>
        <v>0</v>
      </c>
      <c r="AE11" s="33">
        <f>IF(WealthCreation!$J14&lt;=AE$2,WealthCreation!$K14*(1+WealthCreation!$O14)^(AE$2-WealthCreation!$J14),0)</f>
        <v>0</v>
      </c>
      <c r="AF11" s="33">
        <f>IF(WealthCreation!$J14&lt;=AF$2,WealthCreation!$K14*(1+WealthCreation!$O14)^(AF$2-WealthCreation!$J14),0)</f>
        <v>0</v>
      </c>
      <c r="AG11" s="33">
        <f>IF(WealthCreation!$J14&lt;=AG$2,WealthCreation!$K14*(1+WealthCreation!$O14)^(AG$2-WealthCreation!$J14),0)</f>
        <v>0</v>
      </c>
    </row>
    <row r="12" spans="1:33" x14ac:dyDescent="0.3">
      <c r="A12" s="64"/>
      <c r="B12" s="19" t="str">
        <f>WealthCreation!I15</f>
        <v>Property 9</v>
      </c>
      <c r="C12" s="33">
        <f>IF(WealthCreation!$J15&lt;=C$2,WealthCreation!$K15*(1+WealthCreation!$O15)^(C$2-WealthCreation!$J15),0)</f>
        <v>0</v>
      </c>
      <c r="D12" s="33">
        <f>IF(WealthCreation!$J15&lt;=D$2,WealthCreation!$K15*(1+WealthCreation!$O15)^(D$2-WealthCreation!$J15),0)</f>
        <v>0</v>
      </c>
      <c r="E12" s="33">
        <f>IF(WealthCreation!$J15&lt;=E$2,WealthCreation!$K15*(1+WealthCreation!$O15)^(E$2-WealthCreation!$J15),0)</f>
        <v>0</v>
      </c>
      <c r="F12" s="33">
        <f>IF(WealthCreation!$J15&lt;=F$2,WealthCreation!$K15*(1+WealthCreation!$O15)^(F$2-WealthCreation!$J15),0)</f>
        <v>0</v>
      </c>
      <c r="G12" s="33">
        <f>IF(WealthCreation!$J15&lt;=G$2,WealthCreation!$K15*(1+WealthCreation!$O15)^(G$2-WealthCreation!$J15),0)</f>
        <v>0</v>
      </c>
      <c r="H12" s="33">
        <f>IF(WealthCreation!$J15&lt;=H$2,WealthCreation!$K15*(1+WealthCreation!$O15)^(H$2-WealthCreation!$J15),0)</f>
        <v>0</v>
      </c>
      <c r="I12" s="33">
        <f>IF(WealthCreation!$J15&lt;=I$2,WealthCreation!$K15*(1+WealthCreation!$O15)^(I$2-WealthCreation!$J15),0)</f>
        <v>0</v>
      </c>
      <c r="J12" s="33">
        <f>IF(WealthCreation!$J15&lt;=J$2,WealthCreation!$K15*(1+WealthCreation!$O15)^(J$2-WealthCreation!$J15),0)</f>
        <v>0</v>
      </c>
      <c r="K12" s="33">
        <f>IF(WealthCreation!$J15&lt;=K$2,WealthCreation!$K15*(1+WealthCreation!$O15)^(K$2-WealthCreation!$J15),0)</f>
        <v>0</v>
      </c>
      <c r="L12" s="33">
        <f>IF(WealthCreation!$J15&lt;=L$2,WealthCreation!$K15*(1+WealthCreation!$O15)^(L$2-WealthCreation!$J15),0)</f>
        <v>0</v>
      </c>
      <c r="M12" s="33">
        <f>IF(WealthCreation!$J15&lt;=M$2,WealthCreation!$K15*(1+WealthCreation!$O15)^(M$2-WealthCreation!$J15),0)</f>
        <v>0</v>
      </c>
      <c r="N12" s="33">
        <f>IF(WealthCreation!$J15&lt;=N$2,WealthCreation!$K15*(1+WealthCreation!$O15)^(N$2-WealthCreation!$J15),0)</f>
        <v>0</v>
      </c>
      <c r="O12" s="33">
        <f>IF(WealthCreation!$J15&lt;=O$2,WealthCreation!$K15*(1+WealthCreation!$O15)^(O$2-WealthCreation!$J15),0)</f>
        <v>0</v>
      </c>
      <c r="P12" s="33">
        <f>IF(WealthCreation!$J15&lt;=P$2,WealthCreation!$K15*(1+WealthCreation!$O15)^(P$2-WealthCreation!$J15),0)</f>
        <v>0</v>
      </c>
      <c r="Q12" s="33">
        <f>IF(WealthCreation!$J15&lt;=Q$2,WealthCreation!$K15*(1+WealthCreation!$O15)^(Q$2-WealthCreation!$J15),0)</f>
        <v>0</v>
      </c>
      <c r="R12" s="33">
        <f>IF(WealthCreation!$J15&lt;=R$2,WealthCreation!$K15*(1+WealthCreation!$O15)^(R$2-WealthCreation!$J15),0)</f>
        <v>0</v>
      </c>
      <c r="S12" s="33">
        <f>IF(WealthCreation!$J15&lt;=S$2,WealthCreation!$K15*(1+WealthCreation!$O15)^(S$2-WealthCreation!$J15),0)</f>
        <v>0</v>
      </c>
      <c r="T12" s="33">
        <f>IF(WealthCreation!$J15&lt;=T$2,WealthCreation!$K15*(1+WealthCreation!$O15)^(T$2-WealthCreation!$J15),0)</f>
        <v>0</v>
      </c>
      <c r="U12" s="33">
        <f>IF(WealthCreation!$J15&lt;=U$2,WealthCreation!$K15*(1+WealthCreation!$O15)^(U$2-WealthCreation!$J15),0)</f>
        <v>0</v>
      </c>
      <c r="V12" s="33">
        <f>IF(WealthCreation!$J15&lt;=V$2,WealthCreation!$K15*(1+WealthCreation!$O15)^(V$2-WealthCreation!$J15),0)</f>
        <v>0</v>
      </c>
      <c r="W12" s="33">
        <f>IF(WealthCreation!$J15&lt;=W$2,WealthCreation!$K15*(1+WealthCreation!$O15)^(W$2-WealthCreation!$J15),0)</f>
        <v>0</v>
      </c>
      <c r="X12" s="33">
        <f>IF(WealthCreation!$J15&lt;=X$2,WealthCreation!$K15*(1+WealthCreation!$O15)^(X$2-WealthCreation!$J15),0)</f>
        <v>0</v>
      </c>
      <c r="Y12" s="33">
        <f>IF(WealthCreation!$J15&lt;=Y$2,WealthCreation!$K15*(1+WealthCreation!$O15)^(Y$2-WealthCreation!$J15),0)</f>
        <v>0</v>
      </c>
      <c r="Z12" s="33">
        <f>IF(WealthCreation!$J15&lt;=Z$2,WealthCreation!$K15*(1+WealthCreation!$O15)^(Z$2-WealthCreation!$J15),0)</f>
        <v>0</v>
      </c>
      <c r="AA12" s="33">
        <f>IF(WealthCreation!$J15&lt;=AA$2,WealthCreation!$K15*(1+WealthCreation!$O15)^(AA$2-WealthCreation!$J15),0)</f>
        <v>0</v>
      </c>
      <c r="AB12" s="33">
        <f>IF(WealthCreation!$J15&lt;=AB$2,WealthCreation!$K15*(1+WealthCreation!$O15)^(AB$2-WealthCreation!$J15),0)</f>
        <v>0</v>
      </c>
      <c r="AC12" s="33">
        <f>IF(WealthCreation!$J15&lt;=AC$2,WealthCreation!$K15*(1+WealthCreation!$O15)^(AC$2-WealthCreation!$J15),0)</f>
        <v>0</v>
      </c>
      <c r="AD12" s="33">
        <f>IF(WealthCreation!$J15&lt;=AD$2,WealthCreation!$K15*(1+WealthCreation!$O15)^(AD$2-WealthCreation!$J15),0)</f>
        <v>0</v>
      </c>
      <c r="AE12" s="33">
        <f>IF(WealthCreation!$J15&lt;=AE$2,WealthCreation!$K15*(1+WealthCreation!$O15)^(AE$2-WealthCreation!$J15),0)</f>
        <v>0</v>
      </c>
      <c r="AF12" s="33">
        <f>IF(WealthCreation!$J15&lt;=AF$2,WealthCreation!$K15*(1+WealthCreation!$O15)^(AF$2-WealthCreation!$J15),0)</f>
        <v>0</v>
      </c>
      <c r="AG12" s="33">
        <f>IF(WealthCreation!$J15&lt;=AG$2,WealthCreation!$K15*(1+WealthCreation!$O15)^(AG$2-WealthCreation!$J15),0)</f>
        <v>0</v>
      </c>
    </row>
    <row r="13" spans="1:33" x14ac:dyDescent="0.3">
      <c r="A13" s="64"/>
      <c r="B13" s="19" t="str">
        <f>WealthCreation!I16</f>
        <v>Property 10</v>
      </c>
      <c r="C13" s="33">
        <f>IF(WealthCreation!$J16&lt;=C$2,WealthCreation!$K16*(1+WealthCreation!$O16)^(C$2-WealthCreation!$J16),0)</f>
        <v>0</v>
      </c>
      <c r="D13" s="33">
        <f>IF(WealthCreation!$J16&lt;=D$2,WealthCreation!$K16*(1+WealthCreation!$O16)^(D$2-WealthCreation!$J16),0)</f>
        <v>0</v>
      </c>
      <c r="E13" s="33">
        <f>IF(WealthCreation!$J16&lt;=E$2,WealthCreation!$K16*(1+WealthCreation!$O16)^(E$2-WealthCreation!$J16),0)</f>
        <v>0</v>
      </c>
      <c r="F13" s="33">
        <f>IF(WealthCreation!$J16&lt;=F$2,WealthCreation!$K16*(1+WealthCreation!$O16)^(F$2-WealthCreation!$J16),0)</f>
        <v>0</v>
      </c>
      <c r="G13" s="33">
        <f>IF(WealthCreation!$J16&lt;=G$2,WealthCreation!$K16*(1+WealthCreation!$O16)^(G$2-WealthCreation!$J16),0)</f>
        <v>0</v>
      </c>
      <c r="H13" s="33">
        <f>IF(WealthCreation!$J16&lt;=H$2,WealthCreation!$K16*(1+WealthCreation!$O16)^(H$2-WealthCreation!$J16),0)</f>
        <v>0</v>
      </c>
      <c r="I13" s="33">
        <f>IF(WealthCreation!$J16&lt;=I$2,WealthCreation!$K16*(1+WealthCreation!$O16)^(I$2-WealthCreation!$J16),0)</f>
        <v>0</v>
      </c>
      <c r="J13" s="33">
        <f>IF(WealthCreation!$J16&lt;=J$2,WealthCreation!$K16*(1+WealthCreation!$O16)^(J$2-WealthCreation!$J16),0)</f>
        <v>0</v>
      </c>
      <c r="K13" s="33">
        <f>IF(WealthCreation!$J16&lt;=K$2,WealthCreation!$K16*(1+WealthCreation!$O16)^(K$2-WealthCreation!$J16),0)</f>
        <v>0</v>
      </c>
      <c r="L13" s="33">
        <f>IF(WealthCreation!$J16&lt;=L$2,WealthCreation!$K16*(1+WealthCreation!$O16)^(L$2-WealthCreation!$J16),0)</f>
        <v>0</v>
      </c>
      <c r="M13" s="33">
        <f>IF(WealthCreation!$J16&lt;=M$2,WealthCreation!$K16*(1+WealthCreation!$O16)^(M$2-WealthCreation!$J16),0)</f>
        <v>0</v>
      </c>
      <c r="N13" s="33">
        <f>IF(WealthCreation!$J16&lt;=N$2,WealthCreation!$K16*(1+WealthCreation!$O16)^(N$2-WealthCreation!$J16),0)</f>
        <v>0</v>
      </c>
      <c r="O13" s="33">
        <f>IF(WealthCreation!$J16&lt;=O$2,WealthCreation!$K16*(1+WealthCreation!$O16)^(O$2-WealthCreation!$J16),0)</f>
        <v>0</v>
      </c>
      <c r="P13" s="33">
        <f>IF(WealthCreation!$J16&lt;=P$2,WealthCreation!$K16*(1+WealthCreation!$O16)^(P$2-WealthCreation!$J16),0)</f>
        <v>0</v>
      </c>
      <c r="Q13" s="33">
        <f>IF(WealthCreation!$J16&lt;=Q$2,WealthCreation!$K16*(1+WealthCreation!$O16)^(Q$2-WealthCreation!$J16),0)</f>
        <v>0</v>
      </c>
      <c r="R13" s="33">
        <f>IF(WealthCreation!$J16&lt;=R$2,WealthCreation!$K16*(1+WealthCreation!$O16)^(R$2-WealthCreation!$J16),0)</f>
        <v>0</v>
      </c>
      <c r="S13" s="33">
        <f>IF(WealthCreation!$J16&lt;=S$2,WealthCreation!$K16*(1+WealthCreation!$O16)^(S$2-WealthCreation!$J16),0)</f>
        <v>0</v>
      </c>
      <c r="T13" s="33">
        <f>IF(WealthCreation!$J16&lt;=T$2,WealthCreation!$K16*(1+WealthCreation!$O16)^(T$2-WealthCreation!$J16),0)</f>
        <v>0</v>
      </c>
      <c r="U13" s="33">
        <f>IF(WealthCreation!$J16&lt;=U$2,WealthCreation!$K16*(1+WealthCreation!$O16)^(U$2-WealthCreation!$J16),0)</f>
        <v>0</v>
      </c>
      <c r="V13" s="33">
        <f>IF(WealthCreation!$J16&lt;=V$2,WealthCreation!$K16*(1+WealthCreation!$O16)^(V$2-WealthCreation!$J16),0)</f>
        <v>0</v>
      </c>
      <c r="W13" s="33">
        <f>IF(WealthCreation!$J16&lt;=W$2,WealthCreation!$K16*(1+WealthCreation!$O16)^(W$2-WealthCreation!$J16),0)</f>
        <v>0</v>
      </c>
      <c r="X13" s="33">
        <f>IF(WealthCreation!$J16&lt;=X$2,WealthCreation!$K16*(1+WealthCreation!$O16)^(X$2-WealthCreation!$J16),0)</f>
        <v>0</v>
      </c>
      <c r="Y13" s="33">
        <f>IF(WealthCreation!$J16&lt;=Y$2,WealthCreation!$K16*(1+WealthCreation!$O16)^(Y$2-WealthCreation!$J16),0)</f>
        <v>0</v>
      </c>
      <c r="Z13" s="33">
        <f>IF(WealthCreation!$J16&lt;=Z$2,WealthCreation!$K16*(1+WealthCreation!$O16)^(Z$2-WealthCreation!$J16),0)</f>
        <v>0</v>
      </c>
      <c r="AA13" s="33">
        <f>IF(WealthCreation!$J16&lt;=AA$2,WealthCreation!$K16*(1+WealthCreation!$O16)^(AA$2-WealthCreation!$J16),0)</f>
        <v>0</v>
      </c>
      <c r="AB13" s="33">
        <f>IF(WealthCreation!$J16&lt;=AB$2,WealthCreation!$K16*(1+WealthCreation!$O16)^(AB$2-WealthCreation!$J16),0)</f>
        <v>0</v>
      </c>
      <c r="AC13" s="33">
        <f>IF(WealthCreation!$J16&lt;=AC$2,WealthCreation!$K16*(1+WealthCreation!$O16)^(AC$2-WealthCreation!$J16),0)</f>
        <v>0</v>
      </c>
      <c r="AD13" s="33">
        <f>IF(WealthCreation!$J16&lt;=AD$2,WealthCreation!$K16*(1+WealthCreation!$O16)^(AD$2-WealthCreation!$J16),0)</f>
        <v>0</v>
      </c>
      <c r="AE13" s="33">
        <f>IF(WealthCreation!$J16&lt;=AE$2,WealthCreation!$K16*(1+WealthCreation!$O16)^(AE$2-WealthCreation!$J16),0)</f>
        <v>0</v>
      </c>
      <c r="AF13" s="33">
        <f>IF(WealthCreation!$J16&lt;=AF$2,WealthCreation!$K16*(1+WealthCreation!$O16)^(AF$2-WealthCreation!$J16),0)</f>
        <v>0</v>
      </c>
      <c r="AG13" s="33">
        <f>IF(WealthCreation!$J16&lt;=AG$2,WealthCreation!$K16*(1+WealthCreation!$O16)^(AG$2-WealthCreation!$J16),0)</f>
        <v>0</v>
      </c>
    </row>
    <row r="14" spans="1:33" s="9" customFormat="1" x14ac:dyDescent="0.3">
      <c r="A14" s="65"/>
      <c r="B14" s="34" t="s">
        <v>58</v>
      </c>
      <c r="C14" s="35">
        <f>SUM(C4:C13)</f>
        <v>600000</v>
      </c>
      <c r="D14" s="35">
        <f t="shared" ref="D14:AG14" si="0">SUM(D4:D13)</f>
        <v>643500</v>
      </c>
      <c r="E14" s="35">
        <f t="shared" si="0"/>
        <v>690153.75</v>
      </c>
      <c r="F14" s="35">
        <f t="shared" si="0"/>
        <v>740189.89687499998</v>
      </c>
      <c r="G14" s="35">
        <f t="shared" si="0"/>
        <v>793853.66439843748</v>
      </c>
      <c r="H14" s="35">
        <f t="shared" si="0"/>
        <v>851408.0550673242</v>
      </c>
      <c r="I14" s="35">
        <f t="shared" si="0"/>
        <v>913135.13905970519</v>
      </c>
      <c r="J14" s="35">
        <f t="shared" si="0"/>
        <v>979337.43664153374</v>
      </c>
      <c r="K14" s="35">
        <f t="shared" si="0"/>
        <v>1050339.4007980451</v>
      </c>
      <c r="L14" s="35">
        <f t="shared" si="0"/>
        <v>1126489.0073559033</v>
      </c>
      <c r="M14" s="35">
        <f t="shared" si="0"/>
        <v>1208159.4603892062</v>
      </c>
      <c r="N14" s="35">
        <f t="shared" si="0"/>
        <v>1295751.0212674236</v>
      </c>
      <c r="O14" s="35">
        <f t="shared" si="0"/>
        <v>1389692.970309312</v>
      </c>
      <c r="P14" s="35">
        <f t="shared" si="0"/>
        <v>1490445.7106567374</v>
      </c>
      <c r="Q14" s="35">
        <f t="shared" si="0"/>
        <v>1598503.0246793507</v>
      </c>
      <c r="R14" s="35">
        <f t="shared" si="0"/>
        <v>1714394.4939686034</v>
      </c>
      <c r="S14" s="35">
        <f t="shared" si="0"/>
        <v>1838688.0947813273</v>
      </c>
      <c r="T14" s="35">
        <f t="shared" si="0"/>
        <v>1971992.9816529735</v>
      </c>
      <c r="U14" s="35">
        <f t="shared" si="0"/>
        <v>2114962.4728228142</v>
      </c>
      <c r="V14" s="35">
        <f t="shared" si="0"/>
        <v>2268297.2521024682</v>
      </c>
      <c r="W14" s="35">
        <f t="shared" si="0"/>
        <v>2432748.8028798974</v>
      </c>
      <c r="X14" s="35">
        <f t="shared" si="0"/>
        <v>2609123.0910886899</v>
      </c>
      <c r="Y14" s="35">
        <f t="shared" si="0"/>
        <v>2798284.51519262</v>
      </c>
      <c r="Z14" s="35">
        <f t="shared" si="0"/>
        <v>3001160.1425440842</v>
      </c>
      <c r="AA14" s="35">
        <f t="shared" si="0"/>
        <v>3218744.2528785309</v>
      </c>
      <c r="AB14" s="35">
        <f t="shared" si="0"/>
        <v>3452103.2112122248</v>
      </c>
      <c r="AC14" s="35">
        <f t="shared" si="0"/>
        <v>3702380.6940251105</v>
      </c>
      <c r="AD14" s="35">
        <f t="shared" si="0"/>
        <v>3970803.2943419311</v>
      </c>
      <c r="AE14" s="35">
        <f t="shared" si="0"/>
        <v>4258686.5331817213</v>
      </c>
      <c r="AF14" s="35">
        <f t="shared" si="0"/>
        <v>4567441.3068373967</v>
      </c>
      <c r="AG14" s="35">
        <f t="shared" si="0"/>
        <v>4898580.8015831076</v>
      </c>
    </row>
    <row r="15" spans="1:33" s="9" customFormat="1" x14ac:dyDescent="0.3">
      <c r="A15" s="8"/>
      <c r="B15" s="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x14ac:dyDescent="0.3">
      <c r="A16" s="63" t="s">
        <v>59</v>
      </c>
      <c r="B16" s="18" t="str">
        <f>WealthCreation!I7</f>
        <v>Property 1</v>
      </c>
      <c r="C16" s="32">
        <f>IF(WealthCreation!$J7&lt;=C$2,WealthCreation!$N7,0)</f>
        <v>480000</v>
      </c>
      <c r="D16" s="32">
        <f>IF(WealthCreation!$J7&lt;=D$2,WealthCreation!$N7,0)</f>
        <v>480000</v>
      </c>
      <c r="E16" s="32">
        <f>IF(WealthCreation!$J7&lt;=E$2,WealthCreation!$N7,0)</f>
        <v>480000</v>
      </c>
      <c r="F16" s="32">
        <f>IF(WealthCreation!$J7&lt;=F$2,WealthCreation!$N7,0)</f>
        <v>480000</v>
      </c>
      <c r="G16" s="32">
        <f>IF(WealthCreation!$J7&lt;=G$2,WealthCreation!$N7,0)</f>
        <v>480000</v>
      </c>
      <c r="H16" s="32">
        <f>IF(WealthCreation!$J7&lt;=H$2,WealthCreation!$N7,0)</f>
        <v>480000</v>
      </c>
      <c r="I16" s="32">
        <f>IF(WealthCreation!$J7&lt;=I$2,WealthCreation!$N7,0)</f>
        <v>480000</v>
      </c>
      <c r="J16" s="32">
        <f>IF(WealthCreation!$J7&lt;=J$2,WealthCreation!$N7,0)</f>
        <v>480000</v>
      </c>
      <c r="K16" s="32">
        <f>IF(WealthCreation!$J7&lt;=K$2,WealthCreation!$N7,0)</f>
        <v>480000</v>
      </c>
      <c r="L16" s="32">
        <f>IF(WealthCreation!$J7&lt;=L$2,WealthCreation!$N7,0)</f>
        <v>480000</v>
      </c>
      <c r="M16" s="32">
        <f>IF(WealthCreation!$J7&lt;=M$2,WealthCreation!$N7,0)</f>
        <v>480000</v>
      </c>
      <c r="N16" s="32">
        <f>IF(WealthCreation!$J7&lt;=N$2,WealthCreation!$N7,0)</f>
        <v>480000</v>
      </c>
      <c r="O16" s="32">
        <f>IF(WealthCreation!$J7&lt;=O$2,WealthCreation!$N7,0)</f>
        <v>480000</v>
      </c>
      <c r="P16" s="32">
        <f>IF(WealthCreation!$J7&lt;=P$2,WealthCreation!$N7,0)</f>
        <v>480000</v>
      </c>
      <c r="Q16" s="32">
        <f>IF(WealthCreation!$J7&lt;=Q$2,WealthCreation!$N7,0)</f>
        <v>480000</v>
      </c>
      <c r="R16" s="32">
        <f>IF(WealthCreation!$J7&lt;=R$2,WealthCreation!$N7,0)</f>
        <v>480000</v>
      </c>
      <c r="S16" s="32">
        <f>IF(WealthCreation!$J7&lt;=S$2,WealthCreation!$N7,0)</f>
        <v>480000</v>
      </c>
      <c r="T16" s="32">
        <f>IF(WealthCreation!$J7&lt;=T$2,WealthCreation!$N7,0)</f>
        <v>480000</v>
      </c>
      <c r="U16" s="32">
        <f>IF(WealthCreation!$J7&lt;=U$2,WealthCreation!$N7,0)</f>
        <v>480000</v>
      </c>
      <c r="V16" s="32">
        <f>IF(WealthCreation!$J7&lt;=V$2,WealthCreation!$N7,0)</f>
        <v>480000</v>
      </c>
      <c r="W16" s="32">
        <f>IF(WealthCreation!$J7&lt;=W$2,WealthCreation!$N7,0)</f>
        <v>480000</v>
      </c>
      <c r="X16" s="32">
        <f>IF(WealthCreation!$J7&lt;=X$2,WealthCreation!$N7,0)</f>
        <v>480000</v>
      </c>
      <c r="Y16" s="32">
        <f>IF(WealthCreation!$J7&lt;=Y$2,WealthCreation!$N7,0)</f>
        <v>480000</v>
      </c>
      <c r="Z16" s="32">
        <f>IF(WealthCreation!$J7&lt;=Z$2,WealthCreation!$N7,0)</f>
        <v>480000</v>
      </c>
      <c r="AA16" s="32">
        <f>IF(WealthCreation!$J7&lt;=AA$2,WealthCreation!$N7,0)</f>
        <v>480000</v>
      </c>
      <c r="AB16" s="32">
        <f>IF(WealthCreation!$J7&lt;=AB$2,WealthCreation!$N7,0)</f>
        <v>480000</v>
      </c>
      <c r="AC16" s="32">
        <f>IF(WealthCreation!$J7&lt;=AC$2,WealthCreation!$N7,0)</f>
        <v>480000</v>
      </c>
      <c r="AD16" s="32">
        <f>IF(WealthCreation!$J7&lt;=AD$2,WealthCreation!$N7,0)</f>
        <v>480000</v>
      </c>
      <c r="AE16" s="32">
        <f>IF(WealthCreation!$J7&lt;=AE$2,WealthCreation!$N7,0)</f>
        <v>480000</v>
      </c>
      <c r="AF16" s="32">
        <f>IF(WealthCreation!$J7&lt;=AF$2,WealthCreation!$N7,0)</f>
        <v>480000</v>
      </c>
      <c r="AG16" s="32">
        <f>IF(WealthCreation!$J7&lt;=AG$2,WealthCreation!$N7,0)</f>
        <v>480000</v>
      </c>
    </row>
    <row r="17" spans="1:33" x14ac:dyDescent="0.3">
      <c r="A17" s="64"/>
      <c r="B17" s="19" t="str">
        <f>WealthCreation!I8</f>
        <v>Property 2</v>
      </c>
      <c r="C17" s="33" t="str">
        <f>IF(WealthCreation!$J8&lt;=C$2,WealthCreation!$N8,0)</f>
        <v/>
      </c>
      <c r="D17" s="33" t="str">
        <f>IF(WealthCreation!$J8&lt;=D$2,WealthCreation!$N8,0)</f>
        <v/>
      </c>
      <c r="E17" s="33" t="str">
        <f>IF(WealthCreation!$J8&lt;=E$2,WealthCreation!$N8,0)</f>
        <v/>
      </c>
      <c r="F17" s="33" t="str">
        <f>IF(WealthCreation!$J8&lt;=F$2,WealthCreation!$N8,0)</f>
        <v/>
      </c>
      <c r="G17" s="33" t="str">
        <f>IF(WealthCreation!$J8&lt;=G$2,WealthCreation!$N8,0)</f>
        <v/>
      </c>
      <c r="H17" s="33" t="str">
        <f>IF(WealthCreation!$J8&lt;=H$2,WealthCreation!$N8,0)</f>
        <v/>
      </c>
      <c r="I17" s="33" t="str">
        <f>IF(WealthCreation!$J8&lt;=I$2,WealthCreation!$N8,0)</f>
        <v/>
      </c>
      <c r="J17" s="33" t="str">
        <f>IF(WealthCreation!$J8&lt;=J$2,WealthCreation!$N8,0)</f>
        <v/>
      </c>
      <c r="K17" s="33" t="str">
        <f>IF(WealthCreation!$J8&lt;=K$2,WealthCreation!$N8,0)</f>
        <v/>
      </c>
      <c r="L17" s="33" t="str">
        <f>IF(WealthCreation!$J8&lt;=L$2,WealthCreation!$N8,0)</f>
        <v/>
      </c>
      <c r="M17" s="33" t="str">
        <f>IF(WealthCreation!$J8&lt;=M$2,WealthCreation!$N8,0)</f>
        <v/>
      </c>
      <c r="N17" s="33" t="str">
        <f>IF(WealthCreation!$J8&lt;=N$2,WealthCreation!$N8,0)</f>
        <v/>
      </c>
      <c r="O17" s="33" t="str">
        <f>IF(WealthCreation!$J8&lt;=O$2,WealthCreation!$N8,0)</f>
        <v/>
      </c>
      <c r="P17" s="33" t="str">
        <f>IF(WealthCreation!$J8&lt;=P$2,WealthCreation!$N8,0)</f>
        <v/>
      </c>
      <c r="Q17" s="33" t="str">
        <f>IF(WealthCreation!$J8&lt;=Q$2,WealthCreation!$N8,0)</f>
        <v/>
      </c>
      <c r="R17" s="33" t="str">
        <f>IF(WealthCreation!$J8&lt;=R$2,WealthCreation!$N8,0)</f>
        <v/>
      </c>
      <c r="S17" s="33" t="str">
        <f>IF(WealthCreation!$J8&lt;=S$2,WealthCreation!$N8,0)</f>
        <v/>
      </c>
      <c r="T17" s="33" t="str">
        <f>IF(WealthCreation!$J8&lt;=T$2,WealthCreation!$N8,0)</f>
        <v/>
      </c>
      <c r="U17" s="33" t="str">
        <f>IF(WealthCreation!$J8&lt;=U$2,WealthCreation!$N8,0)</f>
        <v/>
      </c>
      <c r="V17" s="33" t="str">
        <f>IF(WealthCreation!$J8&lt;=V$2,WealthCreation!$N8,0)</f>
        <v/>
      </c>
      <c r="W17" s="33" t="str">
        <f>IF(WealthCreation!$J8&lt;=W$2,WealthCreation!$N8,0)</f>
        <v/>
      </c>
      <c r="X17" s="33" t="str">
        <f>IF(WealthCreation!$J8&lt;=X$2,WealthCreation!$N8,0)</f>
        <v/>
      </c>
      <c r="Y17" s="33" t="str">
        <f>IF(WealthCreation!$J8&lt;=Y$2,WealthCreation!$N8,0)</f>
        <v/>
      </c>
      <c r="Z17" s="33" t="str">
        <f>IF(WealthCreation!$J8&lt;=Z$2,WealthCreation!$N8,0)</f>
        <v/>
      </c>
      <c r="AA17" s="33" t="str">
        <f>IF(WealthCreation!$J8&lt;=AA$2,WealthCreation!$N8,0)</f>
        <v/>
      </c>
      <c r="AB17" s="33" t="str">
        <f>IF(WealthCreation!$J8&lt;=AB$2,WealthCreation!$N8,0)</f>
        <v/>
      </c>
      <c r="AC17" s="33" t="str">
        <f>IF(WealthCreation!$J8&lt;=AC$2,WealthCreation!$N8,0)</f>
        <v/>
      </c>
      <c r="AD17" s="33" t="str">
        <f>IF(WealthCreation!$J8&lt;=AD$2,WealthCreation!$N8,0)</f>
        <v/>
      </c>
      <c r="AE17" s="33" t="str">
        <f>IF(WealthCreation!$J8&lt;=AE$2,WealthCreation!$N8,0)</f>
        <v/>
      </c>
      <c r="AF17" s="33" t="str">
        <f>IF(WealthCreation!$J8&lt;=AF$2,WealthCreation!$N8,0)</f>
        <v/>
      </c>
      <c r="AG17" s="33" t="str">
        <f>IF(WealthCreation!$J8&lt;=AG$2,WealthCreation!$N8,0)</f>
        <v/>
      </c>
    </row>
    <row r="18" spans="1:33" x14ac:dyDescent="0.3">
      <c r="A18" s="64"/>
      <c r="B18" s="19" t="str">
        <f>WealthCreation!I9</f>
        <v>Property 3</v>
      </c>
      <c r="C18" s="33" t="str">
        <f>IF(WealthCreation!$J9&lt;=C$2,WealthCreation!$N9,0)</f>
        <v/>
      </c>
      <c r="D18" s="33" t="str">
        <f>IF(WealthCreation!$J9&lt;=D$2,WealthCreation!$N9,0)</f>
        <v/>
      </c>
      <c r="E18" s="33" t="str">
        <f>IF(WealthCreation!$J9&lt;=E$2,WealthCreation!$N9,0)</f>
        <v/>
      </c>
      <c r="F18" s="33" t="str">
        <f>IF(WealthCreation!$J9&lt;=F$2,WealthCreation!$N9,0)</f>
        <v/>
      </c>
      <c r="G18" s="33" t="str">
        <f>IF(WealthCreation!$J9&lt;=G$2,WealthCreation!$N9,0)</f>
        <v/>
      </c>
      <c r="H18" s="33" t="str">
        <f>IF(WealthCreation!$J9&lt;=H$2,WealthCreation!$N9,0)</f>
        <v/>
      </c>
      <c r="I18" s="33" t="str">
        <f>IF(WealthCreation!$J9&lt;=I$2,WealthCreation!$N9,0)</f>
        <v/>
      </c>
      <c r="J18" s="33" t="str">
        <f>IF(WealthCreation!$J9&lt;=J$2,WealthCreation!$N9,0)</f>
        <v/>
      </c>
      <c r="K18" s="33" t="str">
        <f>IF(WealthCreation!$J9&lt;=K$2,WealthCreation!$N9,0)</f>
        <v/>
      </c>
      <c r="L18" s="33" t="str">
        <f>IF(WealthCreation!$J9&lt;=L$2,WealthCreation!$N9,0)</f>
        <v/>
      </c>
      <c r="M18" s="33" t="str">
        <f>IF(WealthCreation!$J9&lt;=M$2,WealthCreation!$N9,0)</f>
        <v/>
      </c>
      <c r="N18" s="33" t="str">
        <f>IF(WealthCreation!$J9&lt;=N$2,WealthCreation!$N9,0)</f>
        <v/>
      </c>
      <c r="O18" s="33" t="str">
        <f>IF(WealthCreation!$J9&lt;=O$2,WealthCreation!$N9,0)</f>
        <v/>
      </c>
      <c r="P18" s="33" t="str">
        <f>IF(WealthCreation!$J9&lt;=P$2,WealthCreation!$N9,0)</f>
        <v/>
      </c>
      <c r="Q18" s="33" t="str">
        <f>IF(WealthCreation!$J9&lt;=Q$2,WealthCreation!$N9,0)</f>
        <v/>
      </c>
      <c r="R18" s="33" t="str">
        <f>IF(WealthCreation!$J9&lt;=R$2,WealthCreation!$N9,0)</f>
        <v/>
      </c>
      <c r="S18" s="33" t="str">
        <f>IF(WealthCreation!$J9&lt;=S$2,WealthCreation!$N9,0)</f>
        <v/>
      </c>
      <c r="T18" s="33" t="str">
        <f>IF(WealthCreation!$J9&lt;=T$2,WealthCreation!$N9,0)</f>
        <v/>
      </c>
      <c r="U18" s="33" t="str">
        <f>IF(WealthCreation!$J9&lt;=U$2,WealthCreation!$N9,0)</f>
        <v/>
      </c>
      <c r="V18" s="33" t="str">
        <f>IF(WealthCreation!$J9&lt;=V$2,WealthCreation!$N9,0)</f>
        <v/>
      </c>
      <c r="W18" s="33" t="str">
        <f>IF(WealthCreation!$J9&lt;=W$2,WealthCreation!$N9,0)</f>
        <v/>
      </c>
      <c r="X18" s="33" t="str">
        <f>IF(WealthCreation!$J9&lt;=X$2,WealthCreation!$N9,0)</f>
        <v/>
      </c>
      <c r="Y18" s="33" t="str">
        <f>IF(WealthCreation!$J9&lt;=Y$2,WealthCreation!$N9,0)</f>
        <v/>
      </c>
      <c r="Z18" s="33" t="str">
        <f>IF(WealthCreation!$J9&lt;=Z$2,WealthCreation!$N9,0)</f>
        <v/>
      </c>
      <c r="AA18" s="33" t="str">
        <f>IF(WealthCreation!$J9&lt;=AA$2,WealthCreation!$N9,0)</f>
        <v/>
      </c>
      <c r="AB18" s="33" t="str">
        <f>IF(WealthCreation!$J9&lt;=AB$2,WealthCreation!$N9,0)</f>
        <v/>
      </c>
      <c r="AC18" s="33" t="str">
        <f>IF(WealthCreation!$J9&lt;=AC$2,WealthCreation!$N9,0)</f>
        <v/>
      </c>
      <c r="AD18" s="33" t="str">
        <f>IF(WealthCreation!$J9&lt;=AD$2,WealthCreation!$N9,0)</f>
        <v/>
      </c>
      <c r="AE18" s="33" t="str">
        <f>IF(WealthCreation!$J9&lt;=AE$2,WealthCreation!$N9,0)</f>
        <v/>
      </c>
      <c r="AF18" s="33" t="str">
        <f>IF(WealthCreation!$J9&lt;=AF$2,WealthCreation!$N9,0)</f>
        <v/>
      </c>
      <c r="AG18" s="33" t="str">
        <f>IF(WealthCreation!$J9&lt;=AG$2,WealthCreation!$N9,0)</f>
        <v/>
      </c>
    </row>
    <row r="19" spans="1:33" x14ac:dyDescent="0.3">
      <c r="A19" s="64"/>
      <c r="B19" s="19" t="str">
        <f>WealthCreation!I10</f>
        <v>Property 4</v>
      </c>
      <c r="C19" s="33" t="str">
        <f>IF(WealthCreation!$J10&lt;=C$2,WealthCreation!$N10,0)</f>
        <v/>
      </c>
      <c r="D19" s="33" t="str">
        <f>IF(WealthCreation!$J10&lt;=D$2,WealthCreation!$N10,0)</f>
        <v/>
      </c>
      <c r="E19" s="33" t="str">
        <f>IF(WealthCreation!$J10&lt;=E$2,WealthCreation!$N10,0)</f>
        <v/>
      </c>
      <c r="F19" s="33" t="str">
        <f>IF(WealthCreation!$J10&lt;=F$2,WealthCreation!$N10,0)</f>
        <v/>
      </c>
      <c r="G19" s="33" t="str">
        <f>IF(WealthCreation!$J10&lt;=G$2,WealthCreation!$N10,0)</f>
        <v/>
      </c>
      <c r="H19" s="33" t="str">
        <f>IF(WealthCreation!$J10&lt;=H$2,WealthCreation!$N10,0)</f>
        <v/>
      </c>
      <c r="I19" s="33" t="str">
        <f>IF(WealthCreation!$J10&lt;=I$2,WealthCreation!$N10,0)</f>
        <v/>
      </c>
      <c r="J19" s="33" t="str">
        <f>IF(WealthCreation!$J10&lt;=J$2,WealthCreation!$N10,0)</f>
        <v/>
      </c>
      <c r="K19" s="33" t="str">
        <f>IF(WealthCreation!$J10&lt;=K$2,WealthCreation!$N10,0)</f>
        <v/>
      </c>
      <c r="L19" s="33" t="str">
        <f>IF(WealthCreation!$J10&lt;=L$2,WealthCreation!$N10,0)</f>
        <v/>
      </c>
      <c r="M19" s="33" t="str">
        <f>IF(WealthCreation!$J10&lt;=M$2,WealthCreation!$N10,0)</f>
        <v/>
      </c>
      <c r="N19" s="33" t="str">
        <f>IF(WealthCreation!$J10&lt;=N$2,WealthCreation!$N10,0)</f>
        <v/>
      </c>
      <c r="O19" s="33" t="str">
        <f>IF(WealthCreation!$J10&lt;=O$2,WealthCreation!$N10,0)</f>
        <v/>
      </c>
      <c r="P19" s="33" t="str">
        <f>IF(WealthCreation!$J10&lt;=P$2,WealthCreation!$N10,0)</f>
        <v/>
      </c>
      <c r="Q19" s="33" t="str">
        <f>IF(WealthCreation!$J10&lt;=Q$2,WealthCreation!$N10,0)</f>
        <v/>
      </c>
      <c r="R19" s="33" t="str">
        <f>IF(WealthCreation!$J10&lt;=R$2,WealthCreation!$N10,0)</f>
        <v/>
      </c>
      <c r="S19" s="33" t="str">
        <f>IF(WealthCreation!$J10&lt;=S$2,WealthCreation!$N10,0)</f>
        <v/>
      </c>
      <c r="T19" s="33" t="str">
        <f>IF(WealthCreation!$J10&lt;=T$2,WealthCreation!$N10,0)</f>
        <v/>
      </c>
      <c r="U19" s="33" t="str">
        <f>IF(WealthCreation!$J10&lt;=U$2,WealthCreation!$N10,0)</f>
        <v/>
      </c>
      <c r="V19" s="33" t="str">
        <f>IF(WealthCreation!$J10&lt;=V$2,WealthCreation!$N10,0)</f>
        <v/>
      </c>
      <c r="W19" s="33" t="str">
        <f>IF(WealthCreation!$J10&lt;=W$2,WealthCreation!$N10,0)</f>
        <v/>
      </c>
      <c r="X19" s="33" t="str">
        <f>IF(WealthCreation!$J10&lt;=X$2,WealthCreation!$N10,0)</f>
        <v/>
      </c>
      <c r="Y19" s="33" t="str">
        <f>IF(WealthCreation!$J10&lt;=Y$2,WealthCreation!$N10,0)</f>
        <v/>
      </c>
      <c r="Z19" s="33" t="str">
        <f>IF(WealthCreation!$J10&lt;=Z$2,WealthCreation!$N10,0)</f>
        <v/>
      </c>
      <c r="AA19" s="33" t="str">
        <f>IF(WealthCreation!$J10&lt;=AA$2,WealthCreation!$N10,0)</f>
        <v/>
      </c>
      <c r="AB19" s="33" t="str">
        <f>IF(WealthCreation!$J10&lt;=AB$2,WealthCreation!$N10,0)</f>
        <v/>
      </c>
      <c r="AC19" s="33" t="str">
        <f>IF(WealthCreation!$J10&lt;=AC$2,WealthCreation!$N10,0)</f>
        <v/>
      </c>
      <c r="AD19" s="33" t="str">
        <f>IF(WealthCreation!$J10&lt;=AD$2,WealthCreation!$N10,0)</f>
        <v/>
      </c>
      <c r="AE19" s="33" t="str">
        <f>IF(WealthCreation!$J10&lt;=AE$2,WealthCreation!$N10,0)</f>
        <v/>
      </c>
      <c r="AF19" s="33" t="str">
        <f>IF(WealthCreation!$J10&lt;=AF$2,WealthCreation!$N10,0)</f>
        <v/>
      </c>
      <c r="AG19" s="33" t="str">
        <f>IF(WealthCreation!$J10&lt;=AG$2,WealthCreation!$N10,0)</f>
        <v/>
      </c>
    </row>
    <row r="20" spans="1:33" x14ac:dyDescent="0.3">
      <c r="A20" s="64"/>
      <c r="B20" s="19" t="str">
        <f>WealthCreation!I11</f>
        <v>Property 5</v>
      </c>
      <c r="C20" s="33" t="str">
        <f>IF(WealthCreation!$J11&lt;=C$2,WealthCreation!$N11,0)</f>
        <v/>
      </c>
      <c r="D20" s="33" t="str">
        <f>IF(WealthCreation!$J11&lt;=D$2,WealthCreation!$N11,0)</f>
        <v/>
      </c>
      <c r="E20" s="33" t="str">
        <f>IF(WealthCreation!$J11&lt;=E$2,WealthCreation!$N11,0)</f>
        <v/>
      </c>
      <c r="F20" s="33" t="str">
        <f>IF(WealthCreation!$J11&lt;=F$2,WealthCreation!$N11,0)</f>
        <v/>
      </c>
      <c r="G20" s="33" t="str">
        <f>IF(WealthCreation!$J11&lt;=G$2,WealthCreation!$N11,0)</f>
        <v/>
      </c>
      <c r="H20" s="33" t="str">
        <f>IF(WealthCreation!$J11&lt;=H$2,WealthCreation!$N11,0)</f>
        <v/>
      </c>
      <c r="I20" s="33" t="str">
        <f>IF(WealthCreation!$J11&lt;=I$2,WealthCreation!$N11,0)</f>
        <v/>
      </c>
      <c r="J20" s="33" t="str">
        <f>IF(WealthCreation!$J11&lt;=J$2,WealthCreation!$N11,0)</f>
        <v/>
      </c>
      <c r="K20" s="33" t="str">
        <f>IF(WealthCreation!$J11&lt;=K$2,WealthCreation!$N11,0)</f>
        <v/>
      </c>
      <c r="L20" s="33" t="str">
        <f>IF(WealthCreation!$J11&lt;=L$2,WealthCreation!$N11,0)</f>
        <v/>
      </c>
      <c r="M20" s="33" t="str">
        <f>IF(WealthCreation!$J11&lt;=M$2,WealthCreation!$N11,0)</f>
        <v/>
      </c>
      <c r="N20" s="33" t="str">
        <f>IF(WealthCreation!$J11&lt;=N$2,WealthCreation!$N11,0)</f>
        <v/>
      </c>
      <c r="O20" s="33" t="str">
        <f>IF(WealthCreation!$J11&lt;=O$2,WealthCreation!$N11,0)</f>
        <v/>
      </c>
      <c r="P20" s="33" t="str">
        <f>IF(WealthCreation!$J11&lt;=P$2,WealthCreation!$N11,0)</f>
        <v/>
      </c>
      <c r="Q20" s="33" t="str">
        <f>IF(WealthCreation!$J11&lt;=Q$2,WealthCreation!$N11,0)</f>
        <v/>
      </c>
      <c r="R20" s="33" t="str">
        <f>IF(WealthCreation!$J11&lt;=R$2,WealthCreation!$N11,0)</f>
        <v/>
      </c>
      <c r="S20" s="33" t="str">
        <f>IF(WealthCreation!$J11&lt;=S$2,WealthCreation!$N11,0)</f>
        <v/>
      </c>
      <c r="T20" s="33" t="str">
        <f>IF(WealthCreation!$J11&lt;=T$2,WealthCreation!$N11,0)</f>
        <v/>
      </c>
      <c r="U20" s="33" t="str">
        <f>IF(WealthCreation!$J11&lt;=U$2,WealthCreation!$N11,0)</f>
        <v/>
      </c>
      <c r="V20" s="33" t="str">
        <f>IF(WealthCreation!$J11&lt;=V$2,WealthCreation!$N11,0)</f>
        <v/>
      </c>
      <c r="W20" s="33" t="str">
        <f>IF(WealthCreation!$J11&lt;=W$2,WealthCreation!$N11,0)</f>
        <v/>
      </c>
      <c r="X20" s="33" t="str">
        <f>IF(WealthCreation!$J11&lt;=X$2,WealthCreation!$N11,0)</f>
        <v/>
      </c>
      <c r="Y20" s="33" t="str">
        <f>IF(WealthCreation!$J11&lt;=Y$2,WealthCreation!$N11,0)</f>
        <v/>
      </c>
      <c r="Z20" s="33" t="str">
        <f>IF(WealthCreation!$J11&lt;=Z$2,WealthCreation!$N11,0)</f>
        <v/>
      </c>
      <c r="AA20" s="33" t="str">
        <f>IF(WealthCreation!$J11&lt;=AA$2,WealthCreation!$N11,0)</f>
        <v/>
      </c>
      <c r="AB20" s="33" t="str">
        <f>IF(WealthCreation!$J11&lt;=AB$2,WealthCreation!$N11,0)</f>
        <v/>
      </c>
      <c r="AC20" s="33" t="str">
        <f>IF(WealthCreation!$J11&lt;=AC$2,WealthCreation!$N11,0)</f>
        <v/>
      </c>
      <c r="AD20" s="33" t="str">
        <f>IF(WealthCreation!$J11&lt;=AD$2,WealthCreation!$N11,0)</f>
        <v/>
      </c>
      <c r="AE20" s="33" t="str">
        <f>IF(WealthCreation!$J11&lt;=AE$2,WealthCreation!$N11,0)</f>
        <v/>
      </c>
      <c r="AF20" s="33" t="str">
        <f>IF(WealthCreation!$J11&lt;=AF$2,WealthCreation!$N11,0)</f>
        <v/>
      </c>
      <c r="AG20" s="33" t="str">
        <f>IF(WealthCreation!$J11&lt;=AG$2,WealthCreation!$N11,0)</f>
        <v/>
      </c>
    </row>
    <row r="21" spans="1:33" x14ac:dyDescent="0.3">
      <c r="A21" s="64"/>
      <c r="B21" s="19" t="str">
        <f>WealthCreation!I12</f>
        <v>Property 6</v>
      </c>
      <c r="C21" s="33" t="str">
        <f>IF(WealthCreation!$J12&lt;=C$2,WealthCreation!$N12,0)</f>
        <v/>
      </c>
      <c r="D21" s="33" t="str">
        <f>IF(WealthCreation!$J12&lt;=D$2,WealthCreation!$N12,0)</f>
        <v/>
      </c>
      <c r="E21" s="33" t="str">
        <f>IF(WealthCreation!$J12&lt;=E$2,WealthCreation!$N12,0)</f>
        <v/>
      </c>
      <c r="F21" s="33" t="str">
        <f>IF(WealthCreation!$J12&lt;=F$2,WealthCreation!$N12,0)</f>
        <v/>
      </c>
      <c r="G21" s="33" t="str">
        <f>IF(WealthCreation!$J12&lt;=G$2,WealthCreation!$N12,0)</f>
        <v/>
      </c>
      <c r="H21" s="33" t="str">
        <f>IF(WealthCreation!$J12&lt;=H$2,WealthCreation!$N12,0)</f>
        <v/>
      </c>
      <c r="I21" s="33" t="str">
        <f>IF(WealthCreation!$J12&lt;=I$2,WealthCreation!$N12,0)</f>
        <v/>
      </c>
      <c r="J21" s="33" t="str">
        <f>IF(WealthCreation!$J12&lt;=J$2,WealthCreation!$N12,0)</f>
        <v/>
      </c>
      <c r="K21" s="33" t="str">
        <f>IF(WealthCreation!$J12&lt;=K$2,WealthCreation!$N12,0)</f>
        <v/>
      </c>
      <c r="L21" s="33" t="str">
        <f>IF(WealthCreation!$J12&lt;=L$2,WealthCreation!$N12,0)</f>
        <v/>
      </c>
      <c r="M21" s="33" t="str">
        <f>IF(WealthCreation!$J12&lt;=M$2,WealthCreation!$N12,0)</f>
        <v/>
      </c>
      <c r="N21" s="33" t="str">
        <f>IF(WealthCreation!$J12&lt;=N$2,WealthCreation!$N12,0)</f>
        <v/>
      </c>
      <c r="O21" s="33" t="str">
        <f>IF(WealthCreation!$J12&lt;=O$2,WealthCreation!$N12,0)</f>
        <v/>
      </c>
      <c r="P21" s="33" t="str">
        <f>IF(WealthCreation!$J12&lt;=P$2,WealthCreation!$N12,0)</f>
        <v/>
      </c>
      <c r="Q21" s="33" t="str">
        <f>IF(WealthCreation!$J12&lt;=Q$2,WealthCreation!$N12,0)</f>
        <v/>
      </c>
      <c r="R21" s="33" t="str">
        <f>IF(WealthCreation!$J12&lt;=R$2,WealthCreation!$N12,0)</f>
        <v/>
      </c>
      <c r="S21" s="33" t="str">
        <f>IF(WealthCreation!$J12&lt;=S$2,WealthCreation!$N12,0)</f>
        <v/>
      </c>
      <c r="T21" s="33" t="str">
        <f>IF(WealthCreation!$J12&lt;=T$2,WealthCreation!$N12,0)</f>
        <v/>
      </c>
      <c r="U21" s="33" t="str">
        <f>IF(WealthCreation!$J12&lt;=U$2,WealthCreation!$N12,0)</f>
        <v/>
      </c>
      <c r="V21" s="33" t="str">
        <f>IF(WealthCreation!$J12&lt;=V$2,WealthCreation!$N12,0)</f>
        <v/>
      </c>
      <c r="W21" s="33" t="str">
        <f>IF(WealthCreation!$J12&lt;=W$2,WealthCreation!$N12,0)</f>
        <v/>
      </c>
      <c r="X21" s="33" t="str">
        <f>IF(WealthCreation!$J12&lt;=X$2,WealthCreation!$N12,0)</f>
        <v/>
      </c>
      <c r="Y21" s="33" t="str">
        <f>IF(WealthCreation!$J12&lt;=Y$2,WealthCreation!$N12,0)</f>
        <v/>
      </c>
      <c r="Z21" s="33" t="str">
        <f>IF(WealthCreation!$J12&lt;=Z$2,WealthCreation!$N12,0)</f>
        <v/>
      </c>
      <c r="AA21" s="33" t="str">
        <f>IF(WealthCreation!$J12&lt;=AA$2,WealthCreation!$N12,0)</f>
        <v/>
      </c>
      <c r="AB21" s="33" t="str">
        <f>IF(WealthCreation!$J12&lt;=AB$2,WealthCreation!$N12,0)</f>
        <v/>
      </c>
      <c r="AC21" s="33" t="str">
        <f>IF(WealthCreation!$J12&lt;=AC$2,WealthCreation!$N12,0)</f>
        <v/>
      </c>
      <c r="AD21" s="33" t="str">
        <f>IF(WealthCreation!$J12&lt;=AD$2,WealthCreation!$N12,0)</f>
        <v/>
      </c>
      <c r="AE21" s="33" t="str">
        <f>IF(WealthCreation!$J12&lt;=AE$2,WealthCreation!$N12,0)</f>
        <v/>
      </c>
      <c r="AF21" s="33" t="str">
        <f>IF(WealthCreation!$J12&lt;=AF$2,WealthCreation!$N12,0)</f>
        <v/>
      </c>
      <c r="AG21" s="33" t="str">
        <f>IF(WealthCreation!$J12&lt;=AG$2,WealthCreation!$N12,0)</f>
        <v/>
      </c>
    </row>
    <row r="22" spans="1:33" x14ac:dyDescent="0.3">
      <c r="A22" s="64"/>
      <c r="B22" s="19" t="str">
        <f>WealthCreation!I13</f>
        <v>Property 7</v>
      </c>
      <c r="C22" s="33" t="str">
        <f>IF(WealthCreation!$J13&lt;=C$2,WealthCreation!$N13,0)</f>
        <v/>
      </c>
      <c r="D22" s="33" t="str">
        <f>IF(WealthCreation!$J13&lt;=D$2,WealthCreation!$N13,0)</f>
        <v/>
      </c>
      <c r="E22" s="33" t="str">
        <f>IF(WealthCreation!$J13&lt;=E$2,WealthCreation!$N13,0)</f>
        <v/>
      </c>
      <c r="F22" s="33" t="str">
        <f>IF(WealthCreation!$J13&lt;=F$2,WealthCreation!$N13,0)</f>
        <v/>
      </c>
      <c r="G22" s="33" t="str">
        <f>IF(WealthCreation!$J13&lt;=G$2,WealthCreation!$N13,0)</f>
        <v/>
      </c>
      <c r="H22" s="33" t="str">
        <f>IF(WealthCreation!$J13&lt;=H$2,WealthCreation!$N13,0)</f>
        <v/>
      </c>
      <c r="I22" s="33" t="str">
        <f>IF(WealthCreation!$J13&lt;=I$2,WealthCreation!$N13,0)</f>
        <v/>
      </c>
      <c r="J22" s="33" t="str">
        <f>IF(WealthCreation!$J13&lt;=J$2,WealthCreation!$N13,0)</f>
        <v/>
      </c>
      <c r="K22" s="33" t="str">
        <f>IF(WealthCreation!$J13&lt;=K$2,WealthCreation!$N13,0)</f>
        <v/>
      </c>
      <c r="L22" s="33" t="str">
        <f>IF(WealthCreation!$J13&lt;=L$2,WealthCreation!$N13,0)</f>
        <v/>
      </c>
      <c r="M22" s="33" t="str">
        <f>IF(WealthCreation!$J13&lt;=M$2,WealthCreation!$N13,0)</f>
        <v/>
      </c>
      <c r="N22" s="33" t="str">
        <f>IF(WealthCreation!$J13&lt;=N$2,WealthCreation!$N13,0)</f>
        <v/>
      </c>
      <c r="O22" s="33" t="str">
        <f>IF(WealthCreation!$J13&lt;=O$2,WealthCreation!$N13,0)</f>
        <v/>
      </c>
      <c r="P22" s="33" t="str">
        <f>IF(WealthCreation!$J13&lt;=P$2,WealthCreation!$N13,0)</f>
        <v/>
      </c>
      <c r="Q22" s="33" t="str">
        <f>IF(WealthCreation!$J13&lt;=Q$2,WealthCreation!$N13,0)</f>
        <v/>
      </c>
      <c r="R22" s="33" t="str">
        <f>IF(WealthCreation!$J13&lt;=R$2,WealthCreation!$N13,0)</f>
        <v/>
      </c>
      <c r="S22" s="33" t="str">
        <f>IF(WealthCreation!$J13&lt;=S$2,WealthCreation!$N13,0)</f>
        <v/>
      </c>
      <c r="T22" s="33" t="str">
        <f>IF(WealthCreation!$J13&lt;=T$2,WealthCreation!$N13,0)</f>
        <v/>
      </c>
      <c r="U22" s="33" t="str">
        <f>IF(WealthCreation!$J13&lt;=U$2,WealthCreation!$N13,0)</f>
        <v/>
      </c>
      <c r="V22" s="33" t="str">
        <f>IF(WealthCreation!$J13&lt;=V$2,WealthCreation!$N13,0)</f>
        <v/>
      </c>
      <c r="W22" s="33" t="str">
        <f>IF(WealthCreation!$J13&lt;=W$2,WealthCreation!$N13,0)</f>
        <v/>
      </c>
      <c r="X22" s="33" t="str">
        <f>IF(WealthCreation!$J13&lt;=X$2,WealthCreation!$N13,0)</f>
        <v/>
      </c>
      <c r="Y22" s="33" t="str">
        <f>IF(WealthCreation!$J13&lt;=Y$2,WealthCreation!$N13,0)</f>
        <v/>
      </c>
      <c r="Z22" s="33" t="str">
        <f>IF(WealthCreation!$J13&lt;=Z$2,WealthCreation!$N13,0)</f>
        <v/>
      </c>
      <c r="AA22" s="33" t="str">
        <f>IF(WealthCreation!$J13&lt;=AA$2,WealthCreation!$N13,0)</f>
        <v/>
      </c>
      <c r="AB22" s="33" t="str">
        <f>IF(WealthCreation!$J13&lt;=AB$2,WealthCreation!$N13,0)</f>
        <v/>
      </c>
      <c r="AC22" s="33" t="str">
        <f>IF(WealthCreation!$J13&lt;=AC$2,WealthCreation!$N13,0)</f>
        <v/>
      </c>
      <c r="AD22" s="33" t="str">
        <f>IF(WealthCreation!$J13&lt;=AD$2,WealthCreation!$N13,0)</f>
        <v/>
      </c>
      <c r="AE22" s="33" t="str">
        <f>IF(WealthCreation!$J13&lt;=AE$2,WealthCreation!$N13,0)</f>
        <v/>
      </c>
      <c r="AF22" s="33" t="str">
        <f>IF(WealthCreation!$J13&lt;=AF$2,WealthCreation!$N13,0)</f>
        <v/>
      </c>
      <c r="AG22" s="33" t="str">
        <f>IF(WealthCreation!$J13&lt;=AG$2,WealthCreation!$N13,0)</f>
        <v/>
      </c>
    </row>
    <row r="23" spans="1:33" x14ac:dyDescent="0.3">
      <c r="A23" s="64"/>
      <c r="B23" s="19" t="str">
        <f>WealthCreation!I14</f>
        <v>Property 8</v>
      </c>
      <c r="C23" s="33" t="str">
        <f>IF(WealthCreation!$J14&lt;=C$2,WealthCreation!$N14,0)</f>
        <v/>
      </c>
      <c r="D23" s="33" t="str">
        <f>IF(WealthCreation!$J14&lt;=D$2,WealthCreation!$N14,0)</f>
        <v/>
      </c>
      <c r="E23" s="33" t="str">
        <f>IF(WealthCreation!$J14&lt;=E$2,WealthCreation!$N14,0)</f>
        <v/>
      </c>
      <c r="F23" s="33" t="str">
        <f>IF(WealthCreation!$J14&lt;=F$2,WealthCreation!$N14,0)</f>
        <v/>
      </c>
      <c r="G23" s="33" t="str">
        <f>IF(WealthCreation!$J14&lt;=G$2,WealthCreation!$N14,0)</f>
        <v/>
      </c>
      <c r="H23" s="33" t="str">
        <f>IF(WealthCreation!$J14&lt;=H$2,WealthCreation!$N14,0)</f>
        <v/>
      </c>
      <c r="I23" s="33" t="str">
        <f>IF(WealthCreation!$J14&lt;=I$2,WealthCreation!$N14,0)</f>
        <v/>
      </c>
      <c r="J23" s="33" t="str">
        <f>IF(WealthCreation!$J14&lt;=J$2,WealthCreation!$N14,0)</f>
        <v/>
      </c>
      <c r="K23" s="33" t="str">
        <f>IF(WealthCreation!$J14&lt;=K$2,WealthCreation!$N14,0)</f>
        <v/>
      </c>
      <c r="L23" s="33" t="str">
        <f>IF(WealthCreation!$J14&lt;=L$2,WealthCreation!$N14,0)</f>
        <v/>
      </c>
      <c r="M23" s="33" t="str">
        <f>IF(WealthCreation!$J14&lt;=M$2,WealthCreation!$N14,0)</f>
        <v/>
      </c>
      <c r="N23" s="33" t="str">
        <f>IF(WealthCreation!$J14&lt;=N$2,WealthCreation!$N14,0)</f>
        <v/>
      </c>
      <c r="O23" s="33" t="str">
        <f>IF(WealthCreation!$J14&lt;=O$2,WealthCreation!$N14,0)</f>
        <v/>
      </c>
      <c r="P23" s="33" t="str">
        <f>IF(WealthCreation!$J14&lt;=P$2,WealthCreation!$N14,0)</f>
        <v/>
      </c>
      <c r="Q23" s="33" t="str">
        <f>IF(WealthCreation!$J14&lt;=Q$2,WealthCreation!$N14,0)</f>
        <v/>
      </c>
      <c r="R23" s="33" t="str">
        <f>IF(WealthCreation!$J14&lt;=R$2,WealthCreation!$N14,0)</f>
        <v/>
      </c>
      <c r="S23" s="33" t="str">
        <f>IF(WealthCreation!$J14&lt;=S$2,WealthCreation!$N14,0)</f>
        <v/>
      </c>
      <c r="T23" s="33" t="str">
        <f>IF(WealthCreation!$J14&lt;=T$2,WealthCreation!$N14,0)</f>
        <v/>
      </c>
      <c r="U23" s="33" t="str">
        <f>IF(WealthCreation!$J14&lt;=U$2,WealthCreation!$N14,0)</f>
        <v/>
      </c>
      <c r="V23" s="33" t="str">
        <f>IF(WealthCreation!$J14&lt;=V$2,WealthCreation!$N14,0)</f>
        <v/>
      </c>
      <c r="W23" s="33" t="str">
        <f>IF(WealthCreation!$J14&lt;=W$2,WealthCreation!$N14,0)</f>
        <v/>
      </c>
      <c r="X23" s="33" t="str">
        <f>IF(WealthCreation!$J14&lt;=X$2,WealthCreation!$N14,0)</f>
        <v/>
      </c>
      <c r="Y23" s="33" t="str">
        <f>IF(WealthCreation!$J14&lt;=Y$2,WealthCreation!$N14,0)</f>
        <v/>
      </c>
      <c r="Z23" s="33" t="str">
        <f>IF(WealthCreation!$J14&lt;=Z$2,WealthCreation!$N14,0)</f>
        <v/>
      </c>
      <c r="AA23" s="33" t="str">
        <f>IF(WealthCreation!$J14&lt;=AA$2,WealthCreation!$N14,0)</f>
        <v/>
      </c>
      <c r="AB23" s="33" t="str">
        <f>IF(WealthCreation!$J14&lt;=AB$2,WealthCreation!$N14,0)</f>
        <v/>
      </c>
      <c r="AC23" s="33" t="str">
        <f>IF(WealthCreation!$J14&lt;=AC$2,WealthCreation!$N14,0)</f>
        <v/>
      </c>
      <c r="AD23" s="33" t="str">
        <f>IF(WealthCreation!$J14&lt;=AD$2,WealthCreation!$N14,0)</f>
        <v/>
      </c>
      <c r="AE23" s="33" t="str">
        <f>IF(WealthCreation!$J14&lt;=AE$2,WealthCreation!$N14,0)</f>
        <v/>
      </c>
      <c r="AF23" s="33" t="str">
        <f>IF(WealthCreation!$J14&lt;=AF$2,WealthCreation!$N14,0)</f>
        <v/>
      </c>
      <c r="AG23" s="33" t="str">
        <f>IF(WealthCreation!$J14&lt;=AG$2,WealthCreation!$N14,0)</f>
        <v/>
      </c>
    </row>
    <row r="24" spans="1:33" x14ac:dyDescent="0.3">
      <c r="A24" s="64"/>
      <c r="B24" s="19" t="str">
        <f>WealthCreation!I15</f>
        <v>Property 9</v>
      </c>
      <c r="C24" s="33" t="str">
        <f>IF(WealthCreation!$J15&lt;=C$2,WealthCreation!$N15,0)</f>
        <v/>
      </c>
      <c r="D24" s="33" t="str">
        <f>IF(WealthCreation!$J15&lt;=D$2,WealthCreation!$N15,0)</f>
        <v/>
      </c>
      <c r="E24" s="33" t="str">
        <f>IF(WealthCreation!$J15&lt;=E$2,WealthCreation!$N15,0)</f>
        <v/>
      </c>
      <c r="F24" s="33" t="str">
        <f>IF(WealthCreation!$J15&lt;=F$2,WealthCreation!$N15,0)</f>
        <v/>
      </c>
      <c r="G24" s="33" t="str">
        <f>IF(WealthCreation!$J15&lt;=G$2,WealthCreation!$N15,0)</f>
        <v/>
      </c>
      <c r="H24" s="33" t="str">
        <f>IF(WealthCreation!$J15&lt;=H$2,WealthCreation!$N15,0)</f>
        <v/>
      </c>
      <c r="I24" s="33" t="str">
        <f>IF(WealthCreation!$J15&lt;=I$2,WealthCreation!$N15,0)</f>
        <v/>
      </c>
      <c r="J24" s="33" t="str">
        <f>IF(WealthCreation!$J15&lt;=J$2,WealthCreation!$N15,0)</f>
        <v/>
      </c>
      <c r="K24" s="33" t="str">
        <f>IF(WealthCreation!$J15&lt;=K$2,WealthCreation!$N15,0)</f>
        <v/>
      </c>
      <c r="L24" s="33" t="str">
        <f>IF(WealthCreation!$J15&lt;=L$2,WealthCreation!$N15,0)</f>
        <v/>
      </c>
      <c r="M24" s="33" t="str">
        <f>IF(WealthCreation!$J15&lt;=M$2,WealthCreation!$N15,0)</f>
        <v/>
      </c>
      <c r="N24" s="33" t="str">
        <f>IF(WealthCreation!$J15&lt;=N$2,WealthCreation!$N15,0)</f>
        <v/>
      </c>
      <c r="O24" s="33" t="str">
        <f>IF(WealthCreation!$J15&lt;=O$2,WealthCreation!$N15,0)</f>
        <v/>
      </c>
      <c r="P24" s="33" t="str">
        <f>IF(WealthCreation!$J15&lt;=P$2,WealthCreation!$N15,0)</f>
        <v/>
      </c>
      <c r="Q24" s="33" t="str">
        <f>IF(WealthCreation!$J15&lt;=Q$2,WealthCreation!$N15,0)</f>
        <v/>
      </c>
      <c r="R24" s="33" t="str">
        <f>IF(WealthCreation!$J15&lt;=R$2,WealthCreation!$N15,0)</f>
        <v/>
      </c>
      <c r="S24" s="33" t="str">
        <f>IF(WealthCreation!$J15&lt;=S$2,WealthCreation!$N15,0)</f>
        <v/>
      </c>
      <c r="T24" s="33" t="str">
        <f>IF(WealthCreation!$J15&lt;=T$2,WealthCreation!$N15,0)</f>
        <v/>
      </c>
      <c r="U24" s="33" t="str">
        <f>IF(WealthCreation!$J15&lt;=U$2,WealthCreation!$N15,0)</f>
        <v/>
      </c>
      <c r="V24" s="33" t="str">
        <f>IF(WealthCreation!$J15&lt;=V$2,WealthCreation!$N15,0)</f>
        <v/>
      </c>
      <c r="W24" s="33" t="str">
        <f>IF(WealthCreation!$J15&lt;=W$2,WealthCreation!$N15,0)</f>
        <v/>
      </c>
      <c r="X24" s="33" t="str">
        <f>IF(WealthCreation!$J15&lt;=X$2,WealthCreation!$N15,0)</f>
        <v/>
      </c>
      <c r="Y24" s="33" t="str">
        <f>IF(WealthCreation!$J15&lt;=Y$2,WealthCreation!$N15,0)</f>
        <v/>
      </c>
      <c r="Z24" s="33" t="str">
        <f>IF(WealthCreation!$J15&lt;=Z$2,WealthCreation!$N15,0)</f>
        <v/>
      </c>
      <c r="AA24" s="33" t="str">
        <f>IF(WealthCreation!$J15&lt;=AA$2,WealthCreation!$N15,0)</f>
        <v/>
      </c>
      <c r="AB24" s="33" t="str">
        <f>IF(WealthCreation!$J15&lt;=AB$2,WealthCreation!$N15,0)</f>
        <v/>
      </c>
      <c r="AC24" s="33" t="str">
        <f>IF(WealthCreation!$J15&lt;=AC$2,WealthCreation!$N15,0)</f>
        <v/>
      </c>
      <c r="AD24" s="33" t="str">
        <f>IF(WealthCreation!$J15&lt;=AD$2,WealthCreation!$N15,0)</f>
        <v/>
      </c>
      <c r="AE24" s="33" t="str">
        <f>IF(WealthCreation!$J15&lt;=AE$2,WealthCreation!$N15,0)</f>
        <v/>
      </c>
      <c r="AF24" s="33" t="str">
        <f>IF(WealthCreation!$J15&lt;=AF$2,WealthCreation!$N15,0)</f>
        <v/>
      </c>
      <c r="AG24" s="33" t="str">
        <f>IF(WealthCreation!$J15&lt;=AG$2,WealthCreation!$N15,0)</f>
        <v/>
      </c>
    </row>
    <row r="25" spans="1:33" x14ac:dyDescent="0.3">
      <c r="A25" s="64"/>
      <c r="B25" s="19" t="str">
        <f>WealthCreation!I16</f>
        <v>Property 10</v>
      </c>
      <c r="C25" s="33" t="str">
        <f>IF(WealthCreation!$J16&lt;=C$2,WealthCreation!$N16,0)</f>
        <v/>
      </c>
      <c r="D25" s="33" t="str">
        <f>IF(WealthCreation!$J16&lt;=D$2,WealthCreation!$N16,0)</f>
        <v/>
      </c>
      <c r="E25" s="33" t="str">
        <f>IF(WealthCreation!$J16&lt;=E$2,WealthCreation!$N16,0)</f>
        <v/>
      </c>
      <c r="F25" s="33" t="str">
        <f>IF(WealthCreation!$J16&lt;=F$2,WealthCreation!$N16,0)</f>
        <v/>
      </c>
      <c r="G25" s="33" t="str">
        <f>IF(WealthCreation!$J16&lt;=G$2,WealthCreation!$N16,0)</f>
        <v/>
      </c>
      <c r="H25" s="33" t="str">
        <f>IF(WealthCreation!$J16&lt;=H$2,WealthCreation!$N16,0)</f>
        <v/>
      </c>
      <c r="I25" s="33" t="str">
        <f>IF(WealthCreation!$J16&lt;=I$2,WealthCreation!$N16,0)</f>
        <v/>
      </c>
      <c r="J25" s="33" t="str">
        <f>IF(WealthCreation!$J16&lt;=J$2,WealthCreation!$N16,0)</f>
        <v/>
      </c>
      <c r="K25" s="33" t="str">
        <f>IF(WealthCreation!$J16&lt;=K$2,WealthCreation!$N16,0)</f>
        <v/>
      </c>
      <c r="L25" s="33" t="str">
        <f>IF(WealthCreation!$J16&lt;=L$2,WealthCreation!$N16,0)</f>
        <v/>
      </c>
      <c r="M25" s="33" t="str">
        <f>IF(WealthCreation!$J16&lt;=M$2,WealthCreation!$N16,0)</f>
        <v/>
      </c>
      <c r="N25" s="33" t="str">
        <f>IF(WealthCreation!$J16&lt;=N$2,WealthCreation!$N16,0)</f>
        <v/>
      </c>
      <c r="O25" s="33" t="str">
        <f>IF(WealthCreation!$J16&lt;=O$2,WealthCreation!$N16,0)</f>
        <v/>
      </c>
      <c r="P25" s="33" t="str">
        <f>IF(WealthCreation!$J16&lt;=P$2,WealthCreation!$N16,0)</f>
        <v/>
      </c>
      <c r="Q25" s="33" t="str">
        <f>IF(WealthCreation!$J16&lt;=Q$2,WealthCreation!$N16,0)</f>
        <v/>
      </c>
      <c r="R25" s="33" t="str">
        <f>IF(WealthCreation!$J16&lt;=R$2,WealthCreation!$N16,0)</f>
        <v/>
      </c>
      <c r="S25" s="33" t="str">
        <f>IF(WealthCreation!$J16&lt;=S$2,WealthCreation!$N16,0)</f>
        <v/>
      </c>
      <c r="T25" s="33" t="str">
        <f>IF(WealthCreation!$J16&lt;=T$2,WealthCreation!$N16,0)</f>
        <v/>
      </c>
      <c r="U25" s="33" t="str">
        <f>IF(WealthCreation!$J16&lt;=U$2,WealthCreation!$N16,0)</f>
        <v/>
      </c>
      <c r="V25" s="33" t="str">
        <f>IF(WealthCreation!$J16&lt;=V$2,WealthCreation!$N16,0)</f>
        <v/>
      </c>
      <c r="W25" s="33" t="str">
        <f>IF(WealthCreation!$J16&lt;=W$2,WealthCreation!$N16,0)</f>
        <v/>
      </c>
      <c r="X25" s="33" t="str">
        <f>IF(WealthCreation!$J16&lt;=X$2,WealthCreation!$N16,0)</f>
        <v/>
      </c>
      <c r="Y25" s="33" t="str">
        <f>IF(WealthCreation!$J16&lt;=Y$2,WealthCreation!$N16,0)</f>
        <v/>
      </c>
      <c r="Z25" s="33" t="str">
        <f>IF(WealthCreation!$J16&lt;=Z$2,WealthCreation!$N16,0)</f>
        <v/>
      </c>
      <c r="AA25" s="33" t="str">
        <f>IF(WealthCreation!$J16&lt;=AA$2,WealthCreation!$N16,0)</f>
        <v/>
      </c>
      <c r="AB25" s="33" t="str">
        <f>IF(WealthCreation!$J16&lt;=AB$2,WealthCreation!$N16,0)</f>
        <v/>
      </c>
      <c r="AC25" s="33" t="str">
        <f>IF(WealthCreation!$J16&lt;=AC$2,WealthCreation!$N16,0)</f>
        <v/>
      </c>
      <c r="AD25" s="33" t="str">
        <f>IF(WealthCreation!$J16&lt;=AD$2,WealthCreation!$N16,0)</f>
        <v/>
      </c>
      <c r="AE25" s="33" t="str">
        <f>IF(WealthCreation!$J16&lt;=AE$2,WealthCreation!$N16,0)</f>
        <v/>
      </c>
      <c r="AF25" s="33" t="str">
        <f>IF(WealthCreation!$J16&lt;=AF$2,WealthCreation!$N16,0)</f>
        <v/>
      </c>
      <c r="AG25" s="33" t="str">
        <f>IF(WealthCreation!$J16&lt;=AG$2,WealthCreation!$N16,0)</f>
        <v/>
      </c>
    </row>
    <row r="26" spans="1:33" x14ac:dyDescent="0.3">
      <c r="A26" s="65"/>
      <c r="B26" s="34" t="s">
        <v>60</v>
      </c>
      <c r="C26" s="35">
        <f t="shared" ref="C26:AG26" si="1">-SUM(C16:C25)</f>
        <v>-480000</v>
      </c>
      <c r="D26" s="35">
        <f t="shared" si="1"/>
        <v>-480000</v>
      </c>
      <c r="E26" s="35">
        <f t="shared" si="1"/>
        <v>-480000</v>
      </c>
      <c r="F26" s="35">
        <f t="shared" si="1"/>
        <v>-480000</v>
      </c>
      <c r="G26" s="35">
        <f t="shared" si="1"/>
        <v>-480000</v>
      </c>
      <c r="H26" s="35">
        <f t="shared" si="1"/>
        <v>-480000</v>
      </c>
      <c r="I26" s="35">
        <f t="shared" si="1"/>
        <v>-480000</v>
      </c>
      <c r="J26" s="35">
        <f t="shared" si="1"/>
        <v>-480000</v>
      </c>
      <c r="K26" s="35">
        <f t="shared" si="1"/>
        <v>-480000</v>
      </c>
      <c r="L26" s="35">
        <f t="shared" si="1"/>
        <v>-480000</v>
      </c>
      <c r="M26" s="35">
        <f t="shared" si="1"/>
        <v>-480000</v>
      </c>
      <c r="N26" s="35">
        <f t="shared" si="1"/>
        <v>-480000</v>
      </c>
      <c r="O26" s="35">
        <f t="shared" si="1"/>
        <v>-480000</v>
      </c>
      <c r="P26" s="35">
        <f t="shared" si="1"/>
        <v>-480000</v>
      </c>
      <c r="Q26" s="35">
        <f t="shared" si="1"/>
        <v>-480000</v>
      </c>
      <c r="R26" s="35">
        <f t="shared" si="1"/>
        <v>-480000</v>
      </c>
      <c r="S26" s="35">
        <f t="shared" si="1"/>
        <v>-480000</v>
      </c>
      <c r="T26" s="35">
        <f t="shared" si="1"/>
        <v>-480000</v>
      </c>
      <c r="U26" s="35">
        <f t="shared" si="1"/>
        <v>-480000</v>
      </c>
      <c r="V26" s="35">
        <f t="shared" si="1"/>
        <v>-480000</v>
      </c>
      <c r="W26" s="35">
        <f t="shared" si="1"/>
        <v>-480000</v>
      </c>
      <c r="X26" s="35">
        <f t="shared" si="1"/>
        <v>-480000</v>
      </c>
      <c r="Y26" s="35">
        <f t="shared" si="1"/>
        <v>-480000</v>
      </c>
      <c r="Z26" s="35">
        <f t="shared" si="1"/>
        <v>-480000</v>
      </c>
      <c r="AA26" s="35">
        <f t="shared" si="1"/>
        <v>-480000</v>
      </c>
      <c r="AB26" s="35">
        <f t="shared" si="1"/>
        <v>-480000</v>
      </c>
      <c r="AC26" s="35">
        <f t="shared" si="1"/>
        <v>-480000</v>
      </c>
      <c r="AD26" s="35">
        <f t="shared" si="1"/>
        <v>-480000</v>
      </c>
      <c r="AE26" s="35">
        <f t="shared" si="1"/>
        <v>-480000</v>
      </c>
      <c r="AF26" s="35">
        <f t="shared" si="1"/>
        <v>-480000</v>
      </c>
      <c r="AG26" s="35">
        <f t="shared" si="1"/>
        <v>-480000</v>
      </c>
    </row>
  </sheetData>
  <mergeCells count="2">
    <mergeCell ref="A4:A14"/>
    <mergeCell ref="A16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WealthCreation</vt:lpstr>
      <vt:lpstr>Engine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 Lin</dc:creator>
  <cp:keywords/>
  <dc:description/>
  <cp:lastModifiedBy>Huey Lin</cp:lastModifiedBy>
  <cp:revision/>
  <dcterms:created xsi:type="dcterms:W3CDTF">2024-06-14T09:42:00Z</dcterms:created>
  <dcterms:modified xsi:type="dcterms:W3CDTF">2025-03-03T03:49:52Z</dcterms:modified>
  <cp:category/>
  <cp:contentStatus/>
</cp:coreProperties>
</file>