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Galindo\Downloads\Yeira Taller Cecoban\"/>
    </mc:Choice>
  </mc:AlternateContent>
  <xr:revisionPtr revIDLastSave="0" documentId="13_ncr:1_{FFFE2E1E-9F35-4093-9FE6-8B7E5DF5F96B}" xr6:coauthVersionLast="47" xr6:coauthVersionMax="47" xr10:uidLastSave="{00000000-0000-0000-0000-000000000000}"/>
  <bookViews>
    <workbookView xWindow="-120" yWindow="-120" windowWidth="20730" windowHeight="11040" xr2:uid="{4ED6109C-6FA5-421B-8719-55F3CD5ED7A2}"/>
  </bookViews>
  <sheets>
    <sheet name="Calculadora" sheetId="1" r:id="rId1"/>
  </sheets>
  <definedNames>
    <definedName name="_xlnm.Print_Area" localSheetId="0">Calculadora!$A$1:$G$61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42" i="1"/>
  <c r="B45" i="1"/>
  <c r="E53" i="1" s="1"/>
  <c r="B52" i="1"/>
  <c r="E44" i="1"/>
  <c r="E38" i="1"/>
  <c r="E39" i="1"/>
  <c r="E40" i="1"/>
  <c r="E27" i="1"/>
  <c r="E28" i="1"/>
  <c r="E29" i="1"/>
  <c r="E30" i="1"/>
  <c r="E31" i="1"/>
  <c r="E32" i="1"/>
  <c r="E33" i="1"/>
  <c r="E34" i="1"/>
  <c r="E35" i="1"/>
  <c r="E37" i="1"/>
  <c r="E41" i="1"/>
  <c r="E26" i="1"/>
  <c r="E36" i="1" l="1"/>
  <c r="E45" i="1" s="1"/>
  <c r="B18" i="1" l="1"/>
  <c r="B54" i="1" s="1"/>
  <c r="E17" i="1"/>
  <c r="E18" i="1" s="1"/>
  <c r="B53" i="1" s="1"/>
  <c r="E54" i="1" s="1"/>
  <c r="D56" i="1" s="1"/>
  <c r="E5" i="1"/>
  <c r="E4" i="1"/>
  <c r="E7" i="1" l="1"/>
</calcChain>
</file>

<file path=xl/sharedStrings.xml><?xml version="1.0" encoding="utf-8"?>
<sst xmlns="http://schemas.openxmlformats.org/spreadsheetml/2006/main" count="75" uniqueCount="68">
  <si>
    <t>Patrimonio con el que llegaré al retiro</t>
  </si>
  <si>
    <t>Edad actual</t>
  </si>
  <si>
    <t>Edad estimada de vida</t>
  </si>
  <si>
    <t>Años para el retiro</t>
  </si>
  <si>
    <t>Fecha de nacimiento</t>
  </si>
  <si>
    <t>Fecha planeada de retiro</t>
  </si>
  <si>
    <t>Años esperados en retiro</t>
  </si>
  <si>
    <t>Pensión</t>
  </si>
  <si>
    <t>Afore</t>
  </si>
  <si>
    <t>Fondo de retiro</t>
  </si>
  <si>
    <t>Plan Personal de Retiro</t>
  </si>
  <si>
    <t>Ahorros</t>
  </si>
  <si>
    <t>Inversiones</t>
  </si>
  <si>
    <t>Monto</t>
  </si>
  <si>
    <t>Renta de Inmuebles (mes)</t>
  </si>
  <si>
    <t>Ingreso por negocio (mes)</t>
  </si>
  <si>
    <t>Ingreso por dividendos (mes)</t>
  </si>
  <si>
    <t>Venta de inmuebles (total)</t>
  </si>
  <si>
    <t>Capital</t>
  </si>
  <si>
    <t>Ingresos mensuales</t>
  </si>
  <si>
    <t>Otros</t>
  </si>
  <si>
    <t>Seguros con retorno</t>
  </si>
  <si>
    <t>Tasa</t>
  </si>
  <si>
    <t xml:space="preserve">Intereses mensuales </t>
  </si>
  <si>
    <t>TOTAL</t>
  </si>
  <si>
    <t xml:space="preserve">Este es el capital con el que contarás al llegar a tu </t>
  </si>
  <si>
    <t xml:space="preserve">retiro, y que te generará intereses a una tasa </t>
  </si>
  <si>
    <t>conservadora que defines en la celda G18</t>
  </si>
  <si>
    <t>Estos son los ingresos mensuales a los que tendrás</t>
  </si>
  <si>
    <t>acceso, incluyen los intereses obtenidos de tu capital</t>
  </si>
  <si>
    <t>invertido a una tasa conservadora que defines en G18</t>
  </si>
  <si>
    <t>Por favor sólo coloca cifras en las celdas color amarillo</t>
  </si>
  <si>
    <t>Presupuesto mensual deseado al retiro</t>
  </si>
  <si>
    <t xml:space="preserve">Patrimonio que necesitas para los años esperados en retiro </t>
  </si>
  <si>
    <t>Alimentos</t>
  </si>
  <si>
    <t>Teléfono</t>
  </si>
  <si>
    <t>Impuestos</t>
  </si>
  <si>
    <t>Vacaciones</t>
  </si>
  <si>
    <t>Presupuesto de egresos al retiro</t>
  </si>
  <si>
    <t>Mantenimiento casa</t>
  </si>
  <si>
    <t>Servicios casa</t>
  </si>
  <si>
    <t>Colegios</t>
  </si>
  <si>
    <t>Material Colegios</t>
  </si>
  <si>
    <t>Seguro de Gastos Médicos</t>
  </si>
  <si>
    <t>Seguros de vida</t>
  </si>
  <si>
    <t>Monto Mensual</t>
  </si>
  <si>
    <t>Monto Anual</t>
  </si>
  <si>
    <t>Entretenimiento</t>
  </si>
  <si>
    <t>Mascotas</t>
  </si>
  <si>
    <t>Mantenimiento auto</t>
  </si>
  <si>
    <t>Seguro auto</t>
  </si>
  <si>
    <t>Transporte y Gasolina</t>
  </si>
  <si>
    <t>Médicos y medicinas</t>
  </si>
  <si>
    <t>Este es un estimado de los egresos mensuales</t>
  </si>
  <si>
    <t xml:space="preserve">que tendrás en tu etapa de retiro; es importante </t>
  </si>
  <si>
    <t>considerar que algunos gastso se incrementan cada año.</t>
  </si>
  <si>
    <t xml:space="preserve">RESUMEN </t>
  </si>
  <si>
    <t>Tus egresos mensuales estimados al retiro</t>
  </si>
  <si>
    <t>Tus ingresos mensuales deseados al retiro</t>
  </si>
  <si>
    <t>Tus ingresos mensuales estimados al retiro SIN tocar capital</t>
  </si>
  <si>
    <t>Capital del que deberás disponer al mes para cubrir la diferencia</t>
  </si>
  <si>
    <t>Tu capital al retiro, que te genera intereses como parte de tus ingresos mensuales</t>
  </si>
  <si>
    <t>La información es responsabilidad del usuario quien la prepara.</t>
  </si>
  <si>
    <t>Plantilla eleborada por:  Raúl Galindo  cel 56 1990 9744</t>
  </si>
  <si>
    <t>La plantilla está lista para imprimirse en una página</t>
  </si>
  <si>
    <t>"Asegura tu Futuro"           www.raulgalindo.com.mx</t>
  </si>
  <si>
    <t>Calculadora de Ingresos Futuros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</si>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</sst>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  <numFmt numFmtId="165" formatCode="_-&quot;$&quot;* #,##0_-;\-&quot;$&quot;* #,##0_-;_-&quot;$&quot;* &quot;-&quot;??_-;_-@_-"/>
    <numFmt numFmtId="166" formatCode="_-* #,##0_-;\-* #,##0_-;_-* &quot;-&quot;??_-;_-@_-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2" fillId="4" borderId="0" xfId="0" applyFont="1" applyFill="1" applyAlignment="1">
      <alignment horizontal="right"/>
    </xf>
    <xf numFmtId="0" fontId="9" fillId="5" borderId="0" xfId="0" applyFont="1" applyFill="1"/>
    <xf numFmtId="0" fontId="10" fillId="5" borderId="0" xfId="0" applyFont="1" applyFill="1"/>
    <xf numFmtId="164" fontId="3" fillId="6" borderId="0" xfId="1" applyNumberFormat="1" applyFont="1" applyFill="1"/>
    <xf numFmtId="164" fontId="3" fillId="6" borderId="0" xfId="0" applyNumberFormat="1" applyFont="1" applyFill="1"/>
    <xf numFmtId="165" fontId="0" fillId="0" borderId="0" xfId="0" applyNumberFormat="1"/>
    <xf numFmtId="165" fontId="3" fillId="7" borderId="0" xfId="0" applyNumberFormat="1" applyFont="1" applyFill="1"/>
    <xf numFmtId="165" fontId="3" fillId="4" borderId="0" xfId="2" applyNumberFormat="1" applyFont="1" applyFill="1" applyAlignment="1">
      <alignment horizontal="right"/>
    </xf>
    <xf numFmtId="165" fontId="2" fillId="4" borderId="0" xfId="0" applyNumberFormat="1" applyFont="1" applyFill="1" applyAlignment="1">
      <alignment horizontal="right"/>
    </xf>
    <xf numFmtId="0" fontId="0" fillId="0" borderId="0" xfId="0" applyAlignment="1">
      <alignment horizontal="right" wrapText="1"/>
    </xf>
    <xf numFmtId="165" fontId="3" fillId="6" borderId="0" xfId="2" applyNumberFormat="1" applyFont="1" applyFill="1"/>
    <xf numFmtId="166" fontId="0" fillId="0" borderId="0" xfId="1" applyNumberFormat="1" applyFont="1"/>
    <xf numFmtId="0" fontId="0" fillId="8" borderId="0" xfId="0" applyFill="1"/>
    <xf numFmtId="0" fontId="0" fillId="8" borderId="0" xfId="0" applyFill="1" applyAlignment="1">
      <alignment horizontal="center"/>
    </xf>
    <xf numFmtId="165" fontId="3" fillId="8" borderId="0" xfId="2" applyNumberFormat="1" applyFont="1" applyFill="1"/>
    <xf numFmtId="0" fontId="3" fillId="8" borderId="0" xfId="0" applyFont="1" applyFill="1" applyAlignment="1">
      <alignment horizontal="right"/>
    </xf>
    <xf numFmtId="0" fontId="9" fillId="10" borderId="0" xfId="0" applyFont="1" applyFill="1"/>
    <xf numFmtId="0" fontId="10" fillId="10" borderId="0" xfId="0" applyFont="1" applyFill="1"/>
    <xf numFmtId="0" fontId="0" fillId="5" borderId="0" xfId="0" applyFill="1" applyAlignment="1">
      <alignment wrapText="1"/>
    </xf>
    <xf numFmtId="165" fontId="3" fillId="5" borderId="0" xfId="0" applyNumberFormat="1" applyFont="1" applyFill="1"/>
    <xf numFmtId="0" fontId="0" fillId="4" borderId="0" xfId="0" applyFill="1" applyAlignment="1">
      <alignment wrapText="1"/>
    </xf>
    <xf numFmtId="0" fontId="0" fillId="12" borderId="0" xfId="0" applyFill="1"/>
    <xf numFmtId="165" fontId="3" fillId="4" borderId="0" xfId="0" applyNumberFormat="1" applyFont="1" applyFill="1"/>
    <xf numFmtId="165" fontId="3" fillId="12" borderId="0" xfId="0" applyNumberFormat="1" applyFont="1" applyFill="1"/>
    <xf numFmtId="0" fontId="3" fillId="8" borderId="0" xfId="0" applyFont="1" applyFill="1" applyAlignment="1">
      <alignment horizontal="right" wrapText="1"/>
    </xf>
    <xf numFmtId="0" fontId="3" fillId="10" borderId="0" xfId="0" applyFont="1" applyFill="1" applyAlignment="1">
      <alignment wrapText="1"/>
    </xf>
    <xf numFmtId="165" fontId="3" fillId="10" borderId="0" xfId="2" applyNumberFormat="1" applyFont="1" applyFill="1" applyAlignment="1">
      <alignment wrapText="1"/>
    </xf>
    <xf numFmtId="0" fontId="0" fillId="13" borderId="0" xfId="0" applyFill="1"/>
    <xf numFmtId="0" fontId="6" fillId="13" borderId="0" xfId="0" applyFont="1" applyFill="1"/>
    <xf numFmtId="0" fontId="11" fillId="13" borderId="0" xfId="0" applyFont="1" applyFill="1" applyAlignment="1">
      <alignment horizontal="right"/>
    </xf>
    <xf numFmtId="0" fontId="11" fillId="13" borderId="0" xfId="0" applyFont="1" applyFill="1"/>
    <xf numFmtId="165" fontId="0" fillId="13" borderId="0" xfId="2" applyNumberFormat="1" applyFont="1" applyFill="1"/>
    <xf numFmtId="44" fontId="0" fillId="13" borderId="0" xfId="0" applyNumberFormat="1" applyFill="1"/>
    <xf numFmtId="165" fontId="0" fillId="13" borderId="0" xfId="0" applyNumberFormat="1" applyFill="1"/>
    <xf numFmtId="0" fontId="10" fillId="13" borderId="0" xfId="0" applyFont="1" applyFill="1"/>
    <xf numFmtId="44" fontId="10" fillId="13" borderId="0" xfId="0" applyNumberFormat="1" applyFont="1" applyFill="1"/>
    <xf numFmtId="0" fontId="8" fillId="14" borderId="0" xfId="0" applyFont="1" applyFill="1"/>
    <xf numFmtId="0" fontId="0" fillId="14" borderId="0" xfId="0" applyFill="1"/>
    <xf numFmtId="0" fontId="9" fillId="2" borderId="0" xfId="0" applyFont="1" applyFill="1"/>
    <xf numFmtId="44" fontId="0" fillId="13" borderId="0" xfId="0" applyNumberFormat="1" applyFill="1" applyAlignment="1">
      <alignment horizontal="center"/>
    </xf>
    <xf numFmtId="165" fontId="3" fillId="16" borderId="0" xfId="2" applyNumberFormat="1" applyFont="1" applyFill="1"/>
    <xf numFmtId="6" fontId="3" fillId="8" borderId="0" xfId="2" applyNumberFormat="1" applyFont="1" applyFill="1" applyAlignment="1">
      <alignment horizontal="right" wrapText="1"/>
    </xf>
    <xf numFmtId="0" fontId="12" fillId="13" borderId="0" xfId="0" applyFont="1" applyFill="1"/>
    <xf numFmtId="15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165" fontId="3" fillId="2" borderId="0" xfId="2" applyNumberFormat="1" applyFont="1" applyFill="1" applyBorder="1" applyProtection="1">
      <protection locked="0"/>
    </xf>
    <xf numFmtId="165" fontId="3" fillId="2" borderId="0" xfId="2" applyNumberFormat="1" applyFont="1" applyFill="1" applyProtection="1">
      <protection locked="0"/>
    </xf>
    <xf numFmtId="165" fontId="3" fillId="2" borderId="0" xfId="0" applyNumberFormat="1" applyFont="1" applyFill="1" applyProtection="1">
      <protection locked="0"/>
    </xf>
    <xf numFmtId="167" fontId="3" fillId="2" borderId="0" xfId="0" applyNumberFormat="1" applyFont="1" applyFill="1" applyAlignment="1" applyProtection="1">
      <alignment horizontal="center"/>
      <protection locked="0"/>
    </xf>
    <xf numFmtId="165" fontId="0" fillId="2" borderId="0" xfId="2" applyNumberFormat="1" applyFont="1" applyFill="1" applyProtection="1">
      <protection locked="0"/>
    </xf>
    <xf numFmtId="0" fontId="0" fillId="13" borderId="0" xfId="0" applyFill="1" applyAlignment="1">
      <alignment horizontal="center" wrapText="1"/>
    </xf>
    <xf numFmtId="0" fontId="5" fillId="2" borderId="0" xfId="0" applyFont="1" applyFill="1" applyAlignment="1" applyProtection="1">
      <alignment horizontal="center"/>
      <protection locked="0"/>
    </xf>
    <xf numFmtId="0" fontId="4" fillId="15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43" fontId="0" fillId="13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361951</xdr:colOff>
      <xdr:row>2</xdr:row>
      <xdr:rowOff>38100</xdr:rowOff>
    </xdr:from>
    <xdr:to>
      <xdr:col>7</xdr:col>
      <xdr:colOff>676276</xdr:colOff>
      <xdr:row>3</xdr:row>
      <xdr:rowOff>123825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44F0EEDE-35C1-E7ED-3074-49B78FBB8F34}"/>
            </a:ext>
          </a:extLst>
        </xdr:cNvPr>
        <xdr:cNvSpPr/>
      </xdr:nvSpPr>
      <xdr:spPr>
        <a:xfrm rot="16200000">
          <a:off x="8158164" y="576262"/>
          <a:ext cx="457200" cy="314325"/>
        </a:xfrm>
        <a:prstGeom prst="downArrow">
          <a:avLst/>
        </a:prstGeom>
        <a:solidFill>
          <a:srgbClr val="FFC0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38099</xdr:colOff>
      <xdr:row>16</xdr:row>
      <xdr:rowOff>2</xdr:rowOff>
    </xdr:from>
    <xdr:to>
      <xdr:col>5</xdr:col>
      <xdr:colOff>447674</xdr:colOff>
      <xdr:row>17</xdr:row>
      <xdr:rowOff>28578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88F55E1E-FEB9-430F-A08F-00D15A774AE1}"/>
            </a:ext>
          </a:extLst>
        </xdr:cNvPr>
        <xdr:cNvSpPr/>
      </xdr:nvSpPr>
      <xdr:spPr>
        <a:xfrm rot="5400000">
          <a:off x="6448424" y="3333752"/>
          <a:ext cx="219076" cy="409575"/>
        </a:xfrm>
        <a:prstGeom prst="downArrow">
          <a:avLst/>
        </a:prstGeom>
        <a:solidFill>
          <a:schemeClr val="accent1">
            <a:lumMod val="40000"/>
            <a:lumOff val="60000"/>
          </a:schemeClr>
        </a:solidFill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352424</xdr:colOff>
      <xdr:row>54</xdr:row>
      <xdr:rowOff>28579</xdr:rowOff>
    </xdr:from>
    <xdr:to>
      <xdr:col>5</xdr:col>
      <xdr:colOff>57151</xdr:colOff>
      <xdr:row>55</xdr:row>
      <xdr:rowOff>104779</xdr:rowOff>
    </xdr:to>
    <xdr:sp macro="" textlink="">
      <xdr:nvSpPr>
        <xdr:cNvPr id="5" name="Flecha: hacia abajo 4">
          <a:extLst>
            <a:ext uri="{FF2B5EF4-FFF2-40B4-BE49-F238E27FC236}">
              <a16:creationId xmlns:a16="http://schemas.microsoft.com/office/drawing/2014/main" id="{2437A25F-E75B-4504-9C90-D31F863C668C}"/>
            </a:ext>
          </a:extLst>
        </xdr:cNvPr>
        <xdr:cNvSpPr/>
      </xdr:nvSpPr>
      <xdr:spPr>
        <a:xfrm rot="10800000">
          <a:off x="5619749" y="12001504"/>
          <a:ext cx="828677" cy="409575"/>
        </a:xfrm>
        <a:prstGeom prst="downArrow">
          <a:avLst/>
        </a:prstGeom>
        <a:solidFill>
          <a:schemeClr val="accent1">
            <a:lumMod val="40000"/>
            <a:lumOff val="60000"/>
          </a:schemeClr>
        </a:solidFill>
        <a:ln w="285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716670</xdr:colOff>
      <xdr:row>57</xdr:row>
      <xdr:rowOff>561974</xdr:rowOff>
    </xdr:from>
    <xdr:to>
      <xdr:col>2</xdr:col>
      <xdr:colOff>197780</xdr:colOff>
      <xdr:row>60</xdr:row>
      <xdr:rowOff>171450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259AB95-A99F-BD47-BA9F-54F0E89D0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6945" y="13554074"/>
          <a:ext cx="709835" cy="561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51B40-EEB3-42DC-B176-0560618D21C1}">
  <sheetPr>
    <pageSetUpPr fitToPage="1"/>
  </sheetPr>
  <dimension ref="A1:O91"/>
  <sheetViews>
    <sheetView tabSelected="1" zoomScale="90" zoomScaleNormal="90" workbookViewId="0">
      <selection activeCell="A2" sqref="A2:E2"/>
    </sheetView>
  </sheetViews>
  <sheetFormatPr baseColWidth="10" defaultRowHeight="15" x14ac:dyDescent="0.25"/>
  <cols>
    <col min="1" max="1" width="33" customWidth="1"/>
    <col min="2" max="2" width="18.42578125" customWidth="1"/>
    <col min="3" max="3" width="3.28515625" customWidth="1"/>
    <col min="4" max="4" width="31.85546875" customWidth="1"/>
    <col min="5" max="5" width="16.85546875" customWidth="1"/>
    <col min="6" max="7" width="11.28515625" customWidth="1"/>
  </cols>
  <sheetData>
    <row r="1" spans="1:15" ht="21" x14ac:dyDescent="0.35">
      <c r="A1" s="55" t="s">
        <v>67</v>
      </c>
      <c r="B1" s="55"/>
      <c r="C1" s="55"/>
      <c r="D1" s="55"/>
      <c r="E1" s="55"/>
      <c r="F1" s="31"/>
      <c r="G1" s="31"/>
      <c r="H1" s="31"/>
      <c r="I1" s="40" t="s">
        <v>64</v>
      </c>
      <c r="J1" s="41"/>
      <c r="K1" s="41"/>
      <c r="L1" s="41"/>
      <c r="M1" s="31"/>
      <c r="N1" s="31"/>
    </row>
    <row r="2" spans="1:15" ht="15.75" x14ac:dyDescent="0.25">
      <c r="A2" s="56" t="s">
        <v>66</v>
      </c>
      <c r="B2" s="56"/>
      <c r="C2" s="56"/>
      <c r="D2" s="56"/>
      <c r="E2" s="56"/>
      <c r="F2" s="31"/>
      <c r="G2" s="31"/>
      <c r="H2" s="31"/>
      <c r="I2" s="31"/>
      <c r="J2" s="31"/>
      <c r="K2" s="31"/>
      <c r="L2" s="31"/>
      <c r="M2" s="31"/>
      <c r="N2" s="31"/>
    </row>
    <row r="3" spans="1:15" ht="15" customHeight="1" x14ac:dyDescent="0.25">
      <c r="A3" s="32"/>
      <c r="C3" s="31"/>
      <c r="D3" s="31"/>
      <c r="E3" s="31"/>
      <c r="F3" s="31"/>
      <c r="G3" s="31"/>
      <c r="H3" s="31"/>
      <c r="I3" s="42" t="s">
        <v>31</v>
      </c>
      <c r="J3" s="1"/>
      <c r="K3" s="1"/>
      <c r="L3" s="1"/>
      <c r="M3" s="31"/>
      <c r="N3" s="31"/>
    </row>
    <row r="4" spans="1:15" ht="21" customHeight="1" x14ac:dyDescent="0.25">
      <c r="A4" s="3" t="s">
        <v>4</v>
      </c>
      <c r="B4" s="47">
        <v>34958</v>
      </c>
      <c r="C4" s="31"/>
      <c r="D4" s="3" t="s">
        <v>1</v>
      </c>
      <c r="E4" s="7">
        <f ca="1">(TODAY()-B4)/365</f>
        <v>28.202739726027396</v>
      </c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21" customHeight="1" x14ac:dyDescent="0.25">
      <c r="A5" s="3" t="s">
        <v>5</v>
      </c>
      <c r="B5" s="47">
        <v>56143</v>
      </c>
      <c r="C5" s="31"/>
      <c r="D5" s="3" t="s">
        <v>3</v>
      </c>
      <c r="E5" s="7">
        <f ca="1">(-TODAY()+B5)/365</f>
        <v>29.838356164383562</v>
      </c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1" customHeight="1" x14ac:dyDescent="0.25">
      <c r="A6" s="3" t="s">
        <v>2</v>
      </c>
      <c r="B6" s="48">
        <v>80</v>
      </c>
      <c r="C6" s="31"/>
      <c r="D6" s="3" t="s">
        <v>6</v>
      </c>
      <c r="E6" s="8">
        <f>+B6-((B5-B4)/365)</f>
        <v>21.958904109589042</v>
      </c>
      <c r="F6" s="60"/>
      <c r="G6" s="31"/>
      <c r="H6" s="31"/>
      <c r="I6" s="31"/>
      <c r="J6" s="31"/>
      <c r="K6" s="31"/>
      <c r="L6" s="31"/>
      <c r="M6" s="31"/>
      <c r="N6" s="31"/>
      <c r="O6" s="31"/>
    </row>
    <row r="7" spans="1:15" ht="30" x14ac:dyDescent="0.25">
      <c r="A7" s="13" t="s">
        <v>32</v>
      </c>
      <c r="B7" s="49">
        <v>60000</v>
      </c>
      <c r="C7" s="31"/>
      <c r="D7" s="13" t="s">
        <v>33</v>
      </c>
      <c r="E7" s="14">
        <f>+B7*12*E6</f>
        <v>15810410.95890411</v>
      </c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27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5.75" x14ac:dyDescent="0.25">
      <c r="A9" s="57" t="s">
        <v>0</v>
      </c>
      <c r="B9" s="57"/>
      <c r="C9" s="57"/>
      <c r="D9" s="57"/>
      <c r="E9" s="57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x14ac:dyDescent="0.25">
      <c r="A10" s="2" t="s">
        <v>18</v>
      </c>
      <c r="B10" s="2" t="s">
        <v>13</v>
      </c>
      <c r="C10" s="31"/>
      <c r="D10" s="2" t="s">
        <v>19</v>
      </c>
      <c r="E10" s="2" t="s">
        <v>13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x14ac:dyDescent="0.25">
      <c r="A11" t="s">
        <v>11</v>
      </c>
      <c r="B11" s="50">
        <v>150000</v>
      </c>
      <c r="C11" s="37"/>
      <c r="D11" s="9" t="s">
        <v>7</v>
      </c>
      <c r="E11" s="50">
        <v>13000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x14ac:dyDescent="0.25">
      <c r="A12" t="s">
        <v>12</v>
      </c>
      <c r="B12" s="50">
        <v>30000</v>
      </c>
      <c r="C12" s="37"/>
      <c r="D12" s="9" t="s">
        <v>9</v>
      </c>
      <c r="E12" s="50">
        <v>0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x14ac:dyDescent="0.25">
      <c r="A13" t="s">
        <v>10</v>
      </c>
      <c r="B13" s="50">
        <v>0</v>
      </c>
      <c r="C13" s="37"/>
      <c r="D13" s="9" t="s">
        <v>14</v>
      </c>
      <c r="E13" s="51">
        <v>10000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x14ac:dyDescent="0.25">
      <c r="A14" t="s">
        <v>8</v>
      </c>
      <c r="B14" s="50">
        <v>0</v>
      </c>
      <c r="C14" s="37"/>
      <c r="D14" s="9" t="s">
        <v>15</v>
      </c>
      <c r="E14" s="51">
        <v>23000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x14ac:dyDescent="0.25">
      <c r="A15" t="s">
        <v>17</v>
      </c>
      <c r="B15" s="51">
        <v>4000000</v>
      </c>
      <c r="C15" s="37"/>
      <c r="D15" s="9" t="s">
        <v>16</v>
      </c>
      <c r="E15" s="51">
        <v>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x14ac:dyDescent="0.25">
      <c r="A16" t="s">
        <v>21</v>
      </c>
      <c r="B16" s="51">
        <v>0</v>
      </c>
      <c r="C16" s="37"/>
      <c r="D16" s="9" t="s">
        <v>20</v>
      </c>
      <c r="E16" s="51">
        <v>5000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x14ac:dyDescent="0.25">
      <c r="A17" t="s">
        <v>20</v>
      </c>
      <c r="B17" s="51">
        <v>100000</v>
      </c>
      <c r="C17" s="37"/>
      <c r="D17" s="9" t="s">
        <v>23</v>
      </c>
      <c r="E17" s="10">
        <f>SUM(B11:B17,C25)*G17/12</f>
        <v>14266.666666666666</v>
      </c>
      <c r="F17" s="33" t="s">
        <v>22</v>
      </c>
      <c r="G17" s="52">
        <v>0.04</v>
      </c>
      <c r="I17" s="31"/>
      <c r="J17" s="31"/>
      <c r="K17" s="31"/>
      <c r="L17" s="31"/>
      <c r="M17" s="31"/>
      <c r="N17" s="31"/>
      <c r="O17" s="31"/>
    </row>
    <row r="18" spans="1:15" x14ac:dyDescent="0.25">
      <c r="A18" s="4" t="s">
        <v>24</v>
      </c>
      <c r="B18" s="11">
        <f>SUM(B11:B17)</f>
        <v>4280000</v>
      </c>
      <c r="C18" s="37"/>
      <c r="D18" s="12" t="s">
        <v>24</v>
      </c>
      <c r="E18" s="11">
        <f>SUM(E11:E17)</f>
        <v>65266.666666666664</v>
      </c>
      <c r="F18" s="31"/>
      <c r="H18" s="31"/>
      <c r="I18" s="31"/>
      <c r="J18" s="31"/>
      <c r="K18" s="31"/>
      <c r="L18" s="31"/>
      <c r="M18" s="31"/>
      <c r="N18" s="31"/>
      <c r="O18" s="31"/>
    </row>
    <row r="19" spans="1:15" x14ac:dyDescent="0.25">
      <c r="A19" s="5" t="s">
        <v>25</v>
      </c>
      <c r="B19" s="6"/>
      <c r="C19" s="38"/>
      <c r="D19" s="5" t="s">
        <v>28</v>
      </c>
      <c r="E19" s="6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x14ac:dyDescent="0.25">
      <c r="A20" s="5" t="s">
        <v>26</v>
      </c>
      <c r="B20" s="6"/>
      <c r="C20" s="39"/>
      <c r="D20" s="5" t="s">
        <v>29</v>
      </c>
      <c r="E20" s="6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x14ac:dyDescent="0.25">
      <c r="A21" s="5" t="s">
        <v>27</v>
      </c>
      <c r="B21" s="6"/>
      <c r="C21" s="38"/>
      <c r="D21" s="5" t="s">
        <v>30</v>
      </c>
      <c r="E21" s="6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 x14ac:dyDescent="0.25">
      <c r="A23" s="31"/>
      <c r="B23" s="31"/>
      <c r="C23" s="36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ht="15.75" x14ac:dyDescent="0.25">
      <c r="A24" s="58" t="s">
        <v>38</v>
      </c>
      <c r="B24" s="58"/>
      <c r="C24" s="58"/>
      <c r="D24" s="58"/>
      <c r="E24" s="58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x14ac:dyDescent="0.25">
      <c r="A25" s="16"/>
      <c r="B25" s="17" t="s">
        <v>45</v>
      </c>
      <c r="C25" s="43"/>
      <c r="D25" s="16"/>
      <c r="E25" s="17" t="s">
        <v>46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x14ac:dyDescent="0.25">
      <c r="A26" s="15" t="s">
        <v>34</v>
      </c>
      <c r="B26" s="53">
        <v>12000</v>
      </c>
      <c r="C26" s="35"/>
      <c r="D26" s="31"/>
      <c r="E26" s="44">
        <f t="shared" ref="E26:E42" si="0">+B26*12</f>
        <v>144000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25">
      <c r="A27" s="15" t="s">
        <v>40</v>
      </c>
      <c r="B27" s="53">
        <v>4000</v>
      </c>
      <c r="C27" s="35"/>
      <c r="D27" s="31"/>
      <c r="E27" s="44">
        <f t="shared" si="0"/>
        <v>48000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x14ac:dyDescent="0.25">
      <c r="A28" s="15" t="s">
        <v>51</v>
      </c>
      <c r="B28" s="53">
        <v>3000</v>
      </c>
      <c r="C28" s="35"/>
      <c r="D28" s="31"/>
      <c r="E28" s="44">
        <f t="shared" si="0"/>
        <v>36000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A29" s="15" t="s">
        <v>35</v>
      </c>
      <c r="B29" s="53">
        <v>400</v>
      </c>
      <c r="C29" s="35"/>
      <c r="D29" s="31"/>
      <c r="E29" s="44">
        <f t="shared" si="0"/>
        <v>4800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A30" s="15" t="s">
        <v>39</v>
      </c>
      <c r="B30" s="53">
        <v>5000</v>
      </c>
      <c r="C30" s="35"/>
      <c r="D30" s="31"/>
      <c r="E30" s="44">
        <f t="shared" si="0"/>
        <v>60000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A31" s="15" t="s">
        <v>49</v>
      </c>
      <c r="B31" s="53">
        <v>1000</v>
      </c>
      <c r="C31" s="35"/>
      <c r="D31" s="31"/>
      <c r="E31" s="44">
        <f t="shared" si="0"/>
        <v>12000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A32" s="15" t="s">
        <v>41</v>
      </c>
      <c r="B32" s="53">
        <v>0</v>
      </c>
      <c r="C32" s="35"/>
      <c r="D32" s="31"/>
      <c r="E32" s="44">
        <f t="shared" si="0"/>
        <v>0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x14ac:dyDescent="0.25">
      <c r="A33" s="15" t="s">
        <v>42</v>
      </c>
      <c r="B33" s="53">
        <v>0</v>
      </c>
      <c r="C33" s="35"/>
      <c r="D33" s="31"/>
      <c r="E33" s="44">
        <f t="shared" si="0"/>
        <v>0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x14ac:dyDescent="0.25">
      <c r="A34" s="15" t="s">
        <v>36</v>
      </c>
      <c r="B34" s="53">
        <v>800</v>
      </c>
      <c r="C34" s="35"/>
      <c r="D34" s="31"/>
      <c r="E34" s="44">
        <f t="shared" si="0"/>
        <v>9600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x14ac:dyDescent="0.25">
      <c r="A35" s="15" t="s">
        <v>52</v>
      </c>
      <c r="B35" s="53">
        <v>4000</v>
      </c>
      <c r="C35" s="35"/>
      <c r="D35" s="31"/>
      <c r="E35" s="44">
        <f t="shared" si="0"/>
        <v>48000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x14ac:dyDescent="0.25">
      <c r="A36" s="15" t="s">
        <v>43</v>
      </c>
      <c r="B36" s="53">
        <v>17000</v>
      </c>
      <c r="C36" s="35"/>
      <c r="D36" s="31"/>
      <c r="E36" s="44">
        <f t="shared" si="0"/>
        <v>204000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 x14ac:dyDescent="0.25">
      <c r="A37" s="15" t="s">
        <v>44</v>
      </c>
      <c r="B37" s="53">
        <v>0</v>
      </c>
      <c r="C37" s="35"/>
      <c r="D37" s="31"/>
      <c r="E37" s="44">
        <f t="shared" si="0"/>
        <v>0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x14ac:dyDescent="0.25">
      <c r="A38" s="15" t="s">
        <v>50</v>
      </c>
      <c r="B38" s="53">
        <v>6000</v>
      </c>
      <c r="C38" s="35"/>
      <c r="D38" s="31"/>
      <c r="E38" s="44">
        <f t="shared" si="0"/>
        <v>72000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1:15" x14ac:dyDescent="0.25">
      <c r="A39" s="15" t="s">
        <v>37</v>
      </c>
      <c r="B39" s="53">
        <v>4000</v>
      </c>
      <c r="C39" s="35"/>
      <c r="D39" s="31"/>
      <c r="E39" s="44">
        <f t="shared" si="0"/>
        <v>48000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1:15" x14ac:dyDescent="0.25">
      <c r="A40" s="15" t="s">
        <v>47</v>
      </c>
      <c r="B40" s="53">
        <v>2500</v>
      </c>
      <c r="C40" s="35"/>
      <c r="D40" s="31"/>
      <c r="E40" s="44">
        <f t="shared" si="0"/>
        <v>30000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x14ac:dyDescent="0.25">
      <c r="A41" s="15" t="s">
        <v>48</v>
      </c>
      <c r="B41" s="53">
        <v>0</v>
      </c>
      <c r="C41" s="35"/>
      <c r="D41" s="31"/>
      <c r="E41" s="44">
        <f t="shared" si="0"/>
        <v>0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x14ac:dyDescent="0.25">
      <c r="A42" s="15" t="s">
        <v>20</v>
      </c>
      <c r="B42" s="53">
        <v>0</v>
      </c>
      <c r="C42" s="35"/>
      <c r="D42" s="31"/>
      <c r="E42" s="44">
        <f t="shared" si="0"/>
        <v>0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1:15" x14ac:dyDescent="0.25">
      <c r="A43" s="15" t="s">
        <v>20</v>
      </c>
      <c r="B43" s="53"/>
      <c r="C43" s="35"/>
      <c r="D43" s="31"/>
      <c r="E43" s="44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5" x14ac:dyDescent="0.25">
      <c r="A44" s="15" t="s">
        <v>20</v>
      </c>
      <c r="B44" s="53"/>
      <c r="C44" s="31"/>
      <c r="D44" s="31"/>
      <c r="E44" s="44">
        <f>+B44*12</f>
        <v>0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1:15" x14ac:dyDescent="0.25">
      <c r="A45" s="19" t="s">
        <v>24</v>
      </c>
      <c r="B45" s="18">
        <f>SUM(B26:B44)</f>
        <v>59700</v>
      </c>
      <c r="C45" s="31"/>
      <c r="D45" s="31"/>
      <c r="E45" s="11">
        <f>SUM(E26:E44)</f>
        <v>716400</v>
      </c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spans="1:15" x14ac:dyDescent="0.25">
      <c r="A46" s="20" t="s">
        <v>53</v>
      </c>
      <c r="B46" s="2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5" x14ac:dyDescent="0.25">
      <c r="A47" s="20" t="s">
        <v>54</v>
      </c>
      <c r="B47" s="2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5" x14ac:dyDescent="0.25">
      <c r="A48" s="20" t="s">
        <v>55</v>
      </c>
      <c r="B48" s="2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1:15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1:15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1:15" ht="21" customHeight="1" x14ac:dyDescent="0.35">
      <c r="A51" s="59" t="s">
        <v>56</v>
      </c>
      <c r="B51" s="59"/>
      <c r="C51" s="59"/>
      <c r="D51" s="59"/>
      <c r="E51" s="59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1:15" ht="30.75" x14ac:dyDescent="0.3">
      <c r="A52" s="22" t="s">
        <v>58</v>
      </c>
      <c r="B52" s="23">
        <f>+B7</f>
        <v>60000</v>
      </c>
      <c r="C52" s="31"/>
      <c r="D52" s="31"/>
      <c r="E52" s="31"/>
      <c r="F52" s="31"/>
      <c r="G52" s="46"/>
      <c r="H52" s="31"/>
      <c r="I52" s="31"/>
      <c r="J52" s="31"/>
      <c r="K52" s="31"/>
      <c r="L52" s="31"/>
      <c r="M52" s="31"/>
      <c r="N52" s="31"/>
      <c r="O52" s="31"/>
    </row>
    <row r="53" spans="1:15" ht="30" x14ac:dyDescent="0.25">
      <c r="A53" s="24" t="s">
        <v>59</v>
      </c>
      <c r="B53" s="26">
        <f>+E18</f>
        <v>65266.666666666664</v>
      </c>
      <c r="C53" s="31"/>
      <c r="D53" s="29" t="s">
        <v>57</v>
      </c>
      <c r="E53" s="30">
        <f>+B45</f>
        <v>59700</v>
      </c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15" ht="30" x14ac:dyDescent="0.25">
      <c r="A54" s="25" t="s">
        <v>61</v>
      </c>
      <c r="B54" s="27">
        <f>+B18</f>
        <v>4280000</v>
      </c>
      <c r="C54" s="31"/>
      <c r="D54" s="28" t="s">
        <v>60</v>
      </c>
      <c r="E54" s="45">
        <f>+B53-E53</f>
        <v>5566.6666666666642</v>
      </c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1:15" ht="26.25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5" ht="52.5" customHeight="1" x14ac:dyDescent="0.25">
      <c r="A56" s="31"/>
      <c r="B56" s="31"/>
      <c r="C56" s="31"/>
      <c r="D56" s="54" t="str">
        <f>IF(E54&gt;0,"Felicidades, tus ingresos mensuales son suficientes para no tocar tu capital","Cuidado, para cubrir tus egresos mensuales debes incrementar tu capital. Planea desde ahora cómo cerrar esta brecha")</f>
        <v>Felicidades, tus ingresos mensuales son suficientes para no tocar tu capital</v>
      </c>
      <c r="E56" s="54"/>
      <c r="F56" s="31"/>
      <c r="G56" s="31"/>
      <c r="H56" s="31"/>
      <c r="I56" s="31"/>
      <c r="J56" s="31"/>
      <c r="K56" s="31"/>
      <c r="L56" s="31"/>
      <c r="M56" s="31"/>
      <c r="N56" s="31"/>
      <c r="O56" s="31"/>
    </row>
    <row r="57" spans="1:15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15" ht="45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1:15" x14ac:dyDescent="0.25">
      <c r="A59" s="31"/>
      <c r="B59" s="34"/>
      <c r="C59" s="31"/>
      <c r="D59" s="34" t="s">
        <v>62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1:15" x14ac:dyDescent="0.25">
      <c r="A60" s="31"/>
      <c r="B60" s="34"/>
      <c r="C60" s="31"/>
      <c r="D60" s="34" t="s">
        <v>63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5" x14ac:dyDescent="0.25">
      <c r="A61" s="31"/>
      <c r="B61" s="31"/>
      <c r="C61" s="31"/>
      <c r="D61" s="34" t="s">
        <v>65</v>
      </c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5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5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1:15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</row>
    <row r="65" spans="1:15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1:15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1:15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1:15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1:15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1:15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1:15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1:15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1:15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1:15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</row>
    <row r="75" spans="1:15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1:15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5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1:15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spans="1:15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1:15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1:15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</row>
    <row r="82" spans="1:15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1:15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1:15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1:15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1:15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  <row r="88" spans="1:15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</row>
    <row r="89" spans="1:15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</row>
    <row r="90" spans="1:15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1:15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</row>
  </sheetData>
  <sheetProtection algorithmName="SHA-512" hashValue="2IqqN5lf7V7Mkh2niN7Aj3vWj6529gmW4MdnhqiE72pYAdymVX1Tomv6jenHzoCJqNGJaUKn08KgoSM+UffxmA==" saltValue="Z7fTe2DAPNdHTUVohKl4sw==" spinCount="100000" sheet="1" objects="1" scenarios="1"/>
  <mergeCells count="6">
    <mergeCell ref="D56:E56"/>
    <mergeCell ref="A1:E1"/>
    <mergeCell ref="A2:E2"/>
    <mergeCell ref="A9:E9"/>
    <mergeCell ref="A24:E24"/>
    <mergeCell ref="A51:E51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Calculadora</vt:lpstr>
      <vt:lpstr>Calculadora!Área_de_impresión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Galindo</dc:creator>
  <cp:lastModifiedBy>Raul Galindo</cp:lastModifiedBy>
  <cp:lastPrinted>2023-11-22T16:43:29Z</cp:lastPrinted>
  <dcterms:created xsi:type="dcterms:W3CDTF">2023-11-06T21:28:38Z</dcterms:created>
  <dcterms:modified xsi:type="dcterms:W3CDTF">2023-11-22T18:29:51Z</dcterms:modified>
</cp:coreProperties>
</file>