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\\SRVSHARE01\UserRedirect$\khall\Desktop\Website Examples Book 2\"/>
    </mc:Choice>
  </mc:AlternateContent>
  <xr:revisionPtr revIDLastSave="0" documentId="8_{B4AD2F2A-0A92-4F50-93C5-ECF66084AD48}" xr6:coauthVersionLast="36" xr6:coauthVersionMax="36" xr10:uidLastSave="{00000000-0000-0000-0000-000000000000}"/>
  <bookViews>
    <workbookView xWindow="0" yWindow="0" windowWidth="19200" windowHeight="8150" xr2:uid="{00000000-000D-0000-FFFF-FFFF00000000}"/>
  </bookViews>
  <sheets>
    <sheet name="Available staff" sheetId="1" r:id="rId1"/>
    <sheet name="Reference Desk Hours" sheetId="2" r:id="rId2"/>
    <sheet name="Current schedule template @ ful" sheetId="3" r:id="rId3"/>
  </sheets>
  <calcPr calcId="191029"/>
</workbook>
</file>

<file path=xl/calcChain.xml><?xml version="1.0" encoding="utf-8"?>
<calcChain xmlns="http://schemas.openxmlformats.org/spreadsheetml/2006/main">
  <c r="S10" i="3" l="1"/>
  <c r="T10" i="3"/>
  <c r="U10" i="3"/>
  <c r="V10" i="3"/>
  <c r="W10" i="3"/>
  <c r="X10" i="3"/>
  <c r="Y10" i="3"/>
  <c r="Z10" i="3"/>
  <c r="AA10" i="3"/>
  <c r="AB10" i="3"/>
  <c r="AC10" i="3"/>
  <c r="R10" i="3"/>
  <c r="AC9" i="3" l="1"/>
  <c r="AC13" i="3" s="1"/>
  <c r="AB9" i="3"/>
  <c r="AB13" i="3" s="1"/>
  <c r="AA9" i="3"/>
  <c r="AA13" i="3" s="1"/>
  <c r="Y9" i="3"/>
  <c r="Y13" i="3" s="1"/>
  <c r="X9" i="3"/>
  <c r="X13" i="3" s="1"/>
  <c r="W9" i="3"/>
  <c r="W13" i="3" s="1"/>
  <c r="Z9" i="3"/>
  <c r="Z13" i="3" s="1"/>
  <c r="V9" i="3"/>
  <c r="V13" i="3" s="1"/>
  <c r="U9" i="3"/>
  <c r="U13" i="3" s="1"/>
  <c r="T9" i="3"/>
  <c r="T13" i="3" s="1"/>
  <c r="S9" i="3"/>
  <c r="S13" i="3" s="1"/>
  <c r="R9" i="3"/>
  <c r="R13" i="3" s="1"/>
  <c r="J19" i="2"/>
  <c r="J16" i="2"/>
  <c r="J15" i="2"/>
  <c r="J13" i="2"/>
  <c r="H12" i="2"/>
  <c r="G12" i="2"/>
  <c r="F12" i="2"/>
  <c r="E12" i="2"/>
  <c r="B12" i="2"/>
  <c r="H11" i="2"/>
  <c r="G11" i="2"/>
  <c r="F11" i="2"/>
  <c r="E11" i="2"/>
  <c r="B11" i="2"/>
  <c r="H10" i="2"/>
  <c r="G10" i="2"/>
  <c r="F10" i="2"/>
  <c r="E10" i="2"/>
  <c r="B10" i="2"/>
  <c r="K5" i="2"/>
  <c r="K6" i="2" s="1"/>
  <c r="H5" i="2"/>
  <c r="H8" i="2" s="1"/>
  <c r="G5" i="2"/>
  <c r="G8" i="2" s="1"/>
  <c r="F5" i="2"/>
  <c r="F8" i="2" s="1"/>
  <c r="E5" i="2"/>
  <c r="E8" i="2" s="1"/>
  <c r="D5" i="2"/>
  <c r="C5" i="2"/>
  <c r="B5" i="2"/>
  <c r="B8" i="2" s="1"/>
  <c r="P14" i="1"/>
  <c r="H13" i="1"/>
  <c r="G13" i="1"/>
  <c r="F13" i="1"/>
  <c r="E13" i="1"/>
  <c r="C12" i="1"/>
  <c r="I12" i="1" s="1"/>
  <c r="J12" i="1" s="1"/>
  <c r="P11" i="1"/>
  <c r="O11" i="1"/>
  <c r="O14" i="1" s="1"/>
  <c r="C11" i="1"/>
  <c r="I11" i="1" s="1"/>
  <c r="J11" i="1" s="1"/>
  <c r="P10" i="1"/>
  <c r="O10" i="1"/>
  <c r="N10" i="1"/>
  <c r="I10" i="1"/>
  <c r="J10" i="1" s="1"/>
  <c r="C10" i="1"/>
  <c r="D10" i="1" s="1"/>
  <c r="C9" i="1"/>
  <c r="I9" i="1" s="1"/>
  <c r="J9" i="1" s="1"/>
  <c r="P8" i="1"/>
  <c r="O8" i="1"/>
  <c r="C8" i="1"/>
  <c r="I8" i="1" s="1"/>
  <c r="J8" i="1" s="1"/>
  <c r="J7" i="1"/>
  <c r="I7" i="1"/>
  <c r="D7" i="1"/>
  <c r="C7" i="1"/>
  <c r="C6" i="1"/>
  <c r="D6" i="1" s="1"/>
  <c r="I5" i="1"/>
  <c r="J5" i="1" s="1"/>
  <c r="D5" i="1"/>
  <c r="C5" i="1"/>
  <c r="C4" i="1"/>
  <c r="I4" i="1" s="1"/>
  <c r="J4" i="1" s="1"/>
  <c r="C3" i="1"/>
  <c r="I3" i="1" s="1"/>
  <c r="J3" i="1" s="1"/>
  <c r="I2" i="1"/>
  <c r="J2" i="1" s="1"/>
  <c r="D2" i="1"/>
  <c r="C2" i="1"/>
  <c r="J5" i="2" l="1"/>
  <c r="J6" i="2" s="1"/>
  <c r="J7" i="2" s="1"/>
  <c r="J17" i="2"/>
  <c r="K7" i="2"/>
  <c r="N3" i="1"/>
  <c r="N5" i="1" s="1"/>
  <c r="N8" i="1" s="1"/>
  <c r="N11" i="1" s="1"/>
  <c r="N14" i="1" s="1"/>
  <c r="D4" i="1"/>
  <c r="C13" i="1"/>
  <c r="D9" i="1"/>
  <c r="D8" i="1"/>
  <c r="I6" i="1"/>
  <c r="J6" i="1" s="1"/>
  <c r="J13" i="1" s="1"/>
  <c r="D12" i="1"/>
  <c r="D3" i="1"/>
  <c r="D13" i="1" s="1"/>
  <c r="D11" i="1"/>
  <c r="I13" i="1"/>
</calcChain>
</file>

<file path=xl/sharedStrings.xml><?xml version="1.0" encoding="utf-8"?>
<sst xmlns="http://schemas.openxmlformats.org/spreadsheetml/2006/main" count="255" uniqueCount="103">
  <si>
    <t>WEEKLY HOURS</t>
  </si>
  <si>
    <t>ANNUAL HOURS</t>
  </si>
  <si>
    <t>% on Desk of Annual Hours</t>
  </si>
  <si>
    <t xml:space="preserve">VACATION HOURS </t>
  </si>
  <si>
    <t xml:space="preserve">HOLIDAY HOURS </t>
  </si>
  <si>
    <t xml:space="preserve">SICK HOURS </t>
  </si>
  <si>
    <t>PERSONAL DAYS</t>
  </si>
  <si>
    <t>STAFF HOURS AVAILABLE</t>
  </si>
  <si>
    <t>AVAILABLE DESK HOURS</t>
  </si>
  <si>
    <t>9090 Desk Hours</t>
  </si>
  <si>
    <t>8970 Desk Hours</t>
  </si>
  <si>
    <t>9030 Desk Hours</t>
  </si>
  <si>
    <t>Staff total available desk hours</t>
  </si>
  <si>
    <t>Sub available desk hours</t>
  </si>
  <si>
    <t>Total available hours</t>
  </si>
  <si>
    <t>Total Desk Hours Needed</t>
  </si>
  <si>
    <t>Additional hours needed</t>
  </si>
  <si>
    <t>With open clerk position</t>
  </si>
  <si>
    <t>Hours Per Week Needed</t>
  </si>
  <si>
    <t>Percent on Desk</t>
  </si>
  <si>
    <t>Full-time librarians</t>
  </si>
  <si>
    <t>Part-time librarian</t>
  </si>
  <si>
    <t>Managers</t>
  </si>
  <si>
    <t>Clerks</t>
  </si>
  <si>
    <t>M</t>
  </si>
  <si>
    <t>T</t>
  </si>
  <si>
    <t xml:space="preserve">W </t>
  </si>
  <si>
    <t>Th</t>
  </si>
  <si>
    <t>F</t>
  </si>
  <si>
    <t>S</t>
  </si>
  <si>
    <t>Su</t>
  </si>
  <si>
    <t>Desk 1 (Librarians)</t>
  </si>
  <si>
    <t>(Includes opening duties)</t>
  </si>
  <si>
    <t>Desk 2 (Clerks)</t>
  </si>
  <si>
    <t>Back up</t>
  </si>
  <si>
    <t>Less Opening Duties</t>
  </si>
  <si>
    <t>Total</t>
  </si>
  <si>
    <t>Total Weekly hours needed</t>
  </si>
  <si>
    <t>Annual Hours</t>
  </si>
  <si>
    <t>2021 Closures</t>
  </si>
  <si>
    <t>Less closures</t>
  </si>
  <si>
    <t>Hours closed</t>
  </si>
  <si>
    <t>Hours Per Week</t>
  </si>
  <si>
    <t>Weeks/ Year</t>
  </si>
  <si>
    <t>People on Desk</t>
  </si>
  <si>
    <t>Opening Duties Hours Per Year</t>
  </si>
  <si>
    <t xml:space="preserve">Less Holiday Openings Hours </t>
  </si>
  <si>
    <t>Opening Duties Hours Needed Per Year</t>
  </si>
  <si>
    <t>Backup Hours Per Year</t>
  </si>
  <si>
    <t xml:space="preserve">MON </t>
  </si>
  <si>
    <t>HRS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</si>
  <si>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</si>
  <si>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</si>
  <si>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</si>
  <si>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</si>
  <si>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</si>
  <si>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</si>
  <si>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</si>
  <si>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</si>
  <si>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</si>
  <si>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</si>
  <si>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</si>
  <si>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</si>
  <si>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Hala</t>
  </si>
  <si>
    <t>Open</t>
  </si>
  <si>
    <t>W</t>
  </si>
  <si>
    <t>TH</t>
  </si>
  <si>
    <t>Sa</t>
  </si>
  <si>
    <t>x</t>
  </si>
  <si>
    <t>Total Desk Hours</t>
  </si>
  <si>
    <t>Percentage</t>
  </si>
  <si>
    <t>Target</t>
  </si>
  <si>
    <t>Subs</t>
  </si>
  <si>
    <t>Target Percentage</t>
  </si>
  <si>
    <t>Difference</t>
  </si>
  <si>
    <t>This schedule does not account for programs or days off.</t>
  </si>
  <si>
    <t xml:space="preserve">TUES </t>
  </si>
  <si>
    <t>MTG</t>
  </si>
  <si>
    <t>Tech T</t>
  </si>
  <si>
    <t>Tech Tuesday</t>
  </si>
  <si>
    <t>MGMT MTG</t>
  </si>
  <si>
    <t>to 1:30</t>
  </si>
  <si>
    <t xml:space="preserve">WED </t>
  </si>
  <si>
    <t xml:space="preserve">THU </t>
  </si>
  <si>
    <t xml:space="preserve">FRI </t>
  </si>
  <si>
    <t xml:space="preserve">SAT </t>
  </si>
  <si>
    <t>11am</t>
  </si>
  <si>
    <t>12pm</t>
  </si>
  <si>
    <t xml:space="preserve">SUN </t>
  </si>
  <si>
    <t>Guide</t>
  </si>
  <si>
    <t>On Desk</t>
  </si>
  <si>
    <t>Backup</t>
  </si>
  <si>
    <t>Mtg/program</t>
  </si>
  <si>
    <t>Free</t>
  </si>
  <si>
    <t>Mag</t>
  </si>
  <si>
    <t>Change Notes:</t>
  </si>
  <si>
    <t>PT Librarian</t>
  </si>
  <si>
    <t>FT Librarian</t>
  </si>
  <si>
    <t>PT Library Clerk</t>
  </si>
  <si>
    <t xml:space="preserve">Assistant Manager </t>
  </si>
  <si>
    <t>Manager</t>
  </si>
  <si>
    <t xml:space="preserve">Manager </t>
  </si>
  <si>
    <t>PT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</si>
</sst>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9">
    <font>
      <sz val="10"/>
      <color rgb="FF000000"/>
      <name val="Arial"/>
    </font>
    <font>
      <sz val="10"/>
      <color theme="1"/>
      <name val="Arial"/>
    </font>
    <font>
      <b/>
      <sz val="10"/>
      <color rgb="FFFFFFFF"/>
      <name val="Arial"/>
    </font>
    <font>
      <sz val="11"/>
      <color rgb="FF1155CC"/>
      <name val="Inconsolata"/>
    </font>
    <font>
      <sz val="11"/>
      <color rgb="FF000000"/>
      <name val="Inconsolata"/>
    </font>
    <font>
      <b/>
      <sz val="10"/>
      <color theme="1"/>
      <name val="Calibri"/>
    </font>
    <font>
      <sz val="10"/>
      <color theme="1"/>
      <name val="Calibri"/>
    </font>
    <font>
      <sz val="10"/>
      <color theme="1"/>
      <name val="Arial"/>
      <family val="2"/>
    </font>
    <font>
      <sz val="10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C0000"/>
        <bgColor rgb="FFCC0000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999999"/>
        <bgColor rgb="FF999999"/>
      </patternFill>
    </fill>
    <fill>
      <patternFill patternType="solid">
        <fgColor rgb="FF00FFFF"/>
        <bgColor rgb="FF00FFFF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A4C2F4"/>
        <bgColor rgb="FFA4C2F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3" borderId="0" xfId="0" applyFont="1" applyFill="1"/>
    <xf numFmtId="0" fontId="1" fillId="0" borderId="0" xfId="0" applyFont="1"/>
    <xf numFmtId="0" fontId="4" fillId="3" borderId="0" xfId="0" applyFont="1" applyFill="1"/>
    <xf numFmtId="0" fontId="1" fillId="0" borderId="0" xfId="0" applyFont="1" applyAlignment="1"/>
    <xf numFmtId="1" fontId="1" fillId="0" borderId="0" xfId="0" applyNumberFormat="1" applyFont="1"/>
    <xf numFmtId="9" fontId="1" fillId="0" borderId="0" xfId="0" applyNumberFormat="1" applyFont="1" applyAlignment="1"/>
    <xf numFmtId="0" fontId="1" fillId="0" borderId="0" xfId="0" applyFont="1" applyAlignment="1">
      <alignment horizontal="right"/>
    </xf>
    <xf numFmtId="49" fontId="5" fillId="0" borderId="1" xfId="0" applyNumberFormat="1" applyFont="1" applyBorder="1" applyAlignment="1"/>
    <xf numFmtId="49" fontId="5" fillId="0" borderId="1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0" fontId="6" fillId="4" borderId="1" xfId="0" applyFont="1" applyFill="1" applyBorder="1"/>
    <xf numFmtId="0" fontId="6" fillId="5" borderId="1" xfId="0" applyFont="1" applyFill="1" applyBorder="1" applyAlignment="1"/>
    <xf numFmtId="0" fontId="6" fillId="3" borderId="1" xfId="0" applyFont="1" applyFill="1" applyBorder="1" applyAlignment="1"/>
    <xf numFmtId="0" fontId="6" fillId="3" borderId="1" xfId="0" applyFont="1" applyFill="1" applyBorder="1"/>
    <xf numFmtId="0" fontId="6" fillId="6" borderId="1" xfId="0" applyFont="1" applyFill="1" applyBorder="1" applyAlignment="1"/>
    <xf numFmtId="0" fontId="6" fillId="5" borderId="1" xfId="0" applyFont="1" applyFill="1" applyBorder="1"/>
    <xf numFmtId="0" fontId="6" fillId="0" borderId="1" xfId="0" applyFont="1" applyBorder="1"/>
    <xf numFmtId="0" fontId="6" fillId="7" borderId="1" xfId="0" applyFont="1" applyFill="1" applyBorder="1"/>
    <xf numFmtId="0" fontId="6" fillId="7" borderId="1" xfId="0" applyFont="1" applyFill="1" applyBorder="1" applyAlignment="1"/>
    <xf numFmtId="164" fontId="6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9" fontId="6" fillId="0" borderId="0" xfId="0" applyNumberFormat="1" applyFont="1"/>
    <xf numFmtId="0" fontId="6" fillId="6" borderId="1" xfId="0" applyFont="1" applyFill="1" applyBorder="1"/>
    <xf numFmtId="0" fontId="6" fillId="3" borderId="1" xfId="0" applyFont="1" applyFill="1" applyBorder="1" applyAlignment="1">
      <alignment horizontal="right"/>
    </xf>
    <xf numFmtId="9" fontId="6" fillId="0" borderId="0" xfId="0" applyNumberFormat="1" applyFont="1" applyAlignment="1"/>
    <xf numFmtId="0" fontId="6" fillId="8" borderId="0" xfId="0" applyFont="1" applyFill="1"/>
    <xf numFmtId="0" fontId="6" fillId="8" borderId="0" xfId="0" applyFont="1" applyFill="1" applyAlignment="1">
      <alignment horizontal="right"/>
    </xf>
    <xf numFmtId="0" fontId="6" fillId="4" borderId="1" xfId="0" applyFont="1" applyFill="1" applyBorder="1" applyAlignment="1"/>
    <xf numFmtId="0" fontId="6" fillId="9" borderId="1" xfId="0" applyFont="1" applyFill="1" applyBorder="1" applyAlignment="1"/>
    <xf numFmtId="0" fontId="6" fillId="10" borderId="1" xfId="0" applyFont="1" applyFill="1" applyBorder="1" applyAlignment="1"/>
    <xf numFmtId="0" fontId="6" fillId="5" borderId="3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1" xfId="0" applyFont="1" applyFill="1" applyBorder="1"/>
    <xf numFmtId="0" fontId="6" fillId="9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11" borderId="1" xfId="0" applyFont="1" applyFill="1" applyBorder="1" applyAlignment="1"/>
    <xf numFmtId="0" fontId="1" fillId="6" borderId="0" xfId="0" applyFont="1" applyFill="1"/>
    <xf numFmtId="0" fontId="6" fillId="10" borderId="1" xfId="0" applyFont="1" applyFill="1" applyBorder="1"/>
    <xf numFmtId="49" fontId="5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49" fontId="6" fillId="0" borderId="0" xfId="0" applyNumberFormat="1" applyFont="1" applyAlignment="1"/>
    <xf numFmtId="0" fontId="6" fillId="12" borderId="1" xfId="0" applyFont="1" applyFill="1" applyBorder="1"/>
    <xf numFmtId="0" fontId="6" fillId="13" borderId="1" xfId="0" applyFont="1" applyFill="1" applyBorder="1"/>
    <xf numFmtId="0" fontId="6" fillId="8" borderId="4" xfId="0" applyFont="1" applyFill="1" applyBorder="1"/>
    <xf numFmtId="18" fontId="6" fillId="0" borderId="0" xfId="0" applyNumberFormat="1" applyFont="1" applyAlignment="1"/>
    <xf numFmtId="0" fontId="6" fillId="8" borderId="1" xfId="0" applyFont="1" applyFill="1" applyBorder="1"/>
    <xf numFmtId="49" fontId="5" fillId="0" borderId="2" xfId="0" applyNumberFormat="1" applyFont="1" applyBorder="1" applyAlignment="1"/>
    <xf numFmtId="49" fontId="6" fillId="0" borderId="0" xfId="0" applyNumberFormat="1" applyFont="1"/>
    <xf numFmtId="0" fontId="6" fillId="0" borderId="2" xfId="0" applyFont="1" applyBorder="1"/>
    <xf numFmtId="0" fontId="6" fillId="5" borderId="2" xfId="0" applyFont="1" applyFill="1" applyBorder="1" applyAlignment="1"/>
    <xf numFmtId="0" fontId="6" fillId="0" borderId="0" xfId="0" applyFont="1" applyAlignment="1">
      <alignment horizontal="right"/>
    </xf>
    <xf numFmtId="0" fontId="5" fillId="0" borderId="0" xfId="0" applyFont="1" applyAlignment="1"/>
    <xf numFmtId="0" fontId="1" fillId="5" borderId="0" xfId="0" applyFont="1" applyFill="1" applyAlignment="1">
      <alignment horizontal="right"/>
    </xf>
    <xf numFmtId="0" fontId="1" fillId="7" borderId="0" xfId="0" applyFont="1" applyFill="1" applyAlignment="1"/>
    <xf numFmtId="0" fontId="1" fillId="9" borderId="0" xfId="0" applyFont="1" applyFill="1" applyAlignment="1"/>
    <xf numFmtId="0" fontId="1" fillId="6" borderId="0" xfId="0" applyFont="1" applyFill="1" applyAlignment="1"/>
    <xf numFmtId="0" fontId="1" fillId="14" borderId="0" xfId="0" applyFont="1" applyFill="1" applyAlignment="1"/>
    <xf numFmtId="0" fontId="7" fillId="0" borderId="0" xfId="0" applyFont="1" applyAlignment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20"/>
  <sheetViews>
    <sheetView tabSelected="1" workbookViewId="0">
      <selection activeCell="A10" sqref="A10"/>
    </sheetView>
  </sheetViews>
  <sheetFormatPr defaultColWidth="14.453125" defaultRowHeight="15.75" customHeight="1"/>
  <cols>
    <col min="1" max="1" width="20" customWidth="1"/>
    <col min="10" max="10" width="14.08984375" customWidth="1"/>
    <col min="12" max="12" width="14.453125" hidden="1"/>
    <col min="13" max="13" width="28" customWidth="1"/>
    <col min="14" max="15" width="15.81640625" customWidth="1"/>
  </cols>
  <sheetData>
    <row r="1" spans="1:16">
      <c r="A1" s="1"/>
      <c r="B1" s="2" t="s">
        <v>0</v>
      </c>
      <c r="C1" s="3" t="s">
        <v>1</v>
      </c>
      <c r="D1" s="4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</row>
    <row r="2" spans="1:16" ht="14">
      <c r="A2" s="65" t="s">
        <v>96</v>
      </c>
      <c r="B2" s="1">
        <v>3</v>
      </c>
      <c r="C2" s="5">
        <f t="shared" ref="C2:C12" si="0">B2*52</f>
        <v>156</v>
      </c>
      <c r="D2" s="6">
        <f>C2</f>
        <v>156</v>
      </c>
      <c r="I2" s="7">
        <f t="shared" ref="I2:I12" si="1">C2-(E2+F2+G2+H2)</f>
        <v>156</v>
      </c>
      <c r="J2" s="6">
        <f>I2*100%</f>
        <v>156</v>
      </c>
      <c r="N2" s="1" t="s">
        <v>9</v>
      </c>
      <c r="O2" s="1" t="s">
        <v>10</v>
      </c>
      <c r="P2" s="1" t="s">
        <v>11</v>
      </c>
    </row>
    <row r="3" spans="1:16" ht="14">
      <c r="A3" s="65" t="s">
        <v>97</v>
      </c>
      <c r="B3" s="1">
        <v>35</v>
      </c>
      <c r="C3" s="5">
        <f t="shared" si="0"/>
        <v>1820</v>
      </c>
      <c r="D3" s="1">
        <f t="shared" ref="D3:D4" si="2">C3/2</f>
        <v>910</v>
      </c>
      <c r="E3" s="1">
        <v>140</v>
      </c>
      <c r="F3" s="1">
        <v>58</v>
      </c>
      <c r="G3" s="1">
        <v>105</v>
      </c>
      <c r="H3" s="1">
        <v>14</v>
      </c>
      <c r="I3" s="7">
        <f t="shared" si="1"/>
        <v>1503</v>
      </c>
      <c r="J3" s="6">
        <f t="shared" ref="J3:J4" si="3">I3*50%</f>
        <v>751.5</v>
      </c>
      <c r="M3" s="1" t="s">
        <v>12</v>
      </c>
      <c r="N3" s="6">
        <f>SUM(J2:J12)</f>
        <v>6811.5</v>
      </c>
      <c r="O3" s="6">
        <v>6811.5</v>
      </c>
      <c r="P3" s="6">
        <v>6811.5</v>
      </c>
    </row>
    <row r="4" spans="1:16" ht="14">
      <c r="A4" s="65" t="s">
        <v>97</v>
      </c>
      <c r="B4" s="1">
        <v>35</v>
      </c>
      <c r="C4" s="5">
        <f t="shared" si="0"/>
        <v>1820</v>
      </c>
      <c r="D4" s="1">
        <f t="shared" si="2"/>
        <v>910</v>
      </c>
      <c r="E4" s="1">
        <v>140</v>
      </c>
      <c r="F4" s="1">
        <v>58</v>
      </c>
      <c r="G4" s="1">
        <v>105</v>
      </c>
      <c r="H4" s="1">
        <v>14</v>
      </c>
      <c r="I4" s="7">
        <f t="shared" si="1"/>
        <v>1503</v>
      </c>
      <c r="J4" s="6">
        <f t="shared" si="3"/>
        <v>751.5</v>
      </c>
      <c r="M4" s="1" t="s">
        <v>13</v>
      </c>
      <c r="N4" s="1">
        <v>300</v>
      </c>
      <c r="O4" s="1">
        <v>300</v>
      </c>
      <c r="P4" s="8">
        <v>300</v>
      </c>
    </row>
    <row r="5" spans="1:16" ht="14">
      <c r="A5" s="65" t="s">
        <v>98</v>
      </c>
      <c r="B5" s="1">
        <v>13</v>
      </c>
      <c r="C5" s="5">
        <f t="shared" si="0"/>
        <v>676</v>
      </c>
      <c r="D5" s="1">
        <f>C5*0.9</f>
        <v>608.4</v>
      </c>
      <c r="I5" s="7">
        <f t="shared" si="1"/>
        <v>676</v>
      </c>
      <c r="J5" s="6">
        <f>I5*90%</f>
        <v>608.4</v>
      </c>
      <c r="M5" s="1" t="s">
        <v>14</v>
      </c>
      <c r="N5" s="6">
        <f>SUM(N3:N4)</f>
        <v>7111.5</v>
      </c>
      <c r="O5" s="6">
        <v>7111.5</v>
      </c>
      <c r="P5" s="6">
        <v>7111.5</v>
      </c>
    </row>
    <row r="6" spans="1:16" ht="14">
      <c r="A6" s="65" t="s">
        <v>97</v>
      </c>
      <c r="B6" s="1">
        <v>35</v>
      </c>
      <c r="C6" s="5">
        <f t="shared" si="0"/>
        <v>1820</v>
      </c>
      <c r="D6" s="1">
        <f>C6/2</f>
        <v>910</v>
      </c>
      <c r="E6" s="1">
        <v>140</v>
      </c>
      <c r="F6" s="1">
        <v>58</v>
      </c>
      <c r="G6" s="1">
        <v>105</v>
      </c>
      <c r="H6" s="1">
        <v>14</v>
      </c>
      <c r="I6" s="7">
        <f t="shared" si="1"/>
        <v>1503</v>
      </c>
      <c r="J6" s="6">
        <f>I6*50%</f>
        <v>751.5</v>
      </c>
    </row>
    <row r="7" spans="1:16" ht="14">
      <c r="A7" s="65" t="s">
        <v>99</v>
      </c>
      <c r="B7" s="1">
        <v>35</v>
      </c>
      <c r="C7" s="5">
        <f t="shared" si="0"/>
        <v>1820</v>
      </c>
      <c r="D7" s="1">
        <f>C7*0.2</f>
        <v>364</v>
      </c>
      <c r="E7" s="1">
        <v>140</v>
      </c>
      <c r="F7" s="1">
        <v>58</v>
      </c>
      <c r="G7" s="1">
        <v>105</v>
      </c>
      <c r="H7" s="1">
        <v>14</v>
      </c>
      <c r="I7" s="7">
        <f t="shared" si="1"/>
        <v>1503</v>
      </c>
      <c r="J7" s="6">
        <f>I7*20%</f>
        <v>300.60000000000002</v>
      </c>
      <c r="M7" s="1" t="s">
        <v>15</v>
      </c>
      <c r="N7" s="1">
        <v>9090</v>
      </c>
      <c r="O7" s="1">
        <v>8970</v>
      </c>
      <c r="P7" s="1">
        <v>9030</v>
      </c>
    </row>
    <row r="8" spans="1:16" ht="14">
      <c r="A8" s="65" t="s">
        <v>97</v>
      </c>
      <c r="B8" s="1">
        <v>35</v>
      </c>
      <c r="C8" s="5">
        <f t="shared" si="0"/>
        <v>1820</v>
      </c>
      <c r="D8" s="1">
        <f>C8/2</f>
        <v>910</v>
      </c>
      <c r="E8" s="1">
        <v>140</v>
      </c>
      <c r="F8" s="1">
        <v>58</v>
      </c>
      <c r="G8" s="1">
        <v>105</v>
      </c>
      <c r="H8" s="1">
        <v>14</v>
      </c>
      <c r="I8" s="7">
        <f t="shared" si="1"/>
        <v>1503</v>
      </c>
      <c r="J8" s="6">
        <f>I8*50%</f>
        <v>751.5</v>
      </c>
      <c r="M8" s="1" t="s">
        <v>16</v>
      </c>
      <c r="N8" s="6">
        <f t="shared" ref="N8:P8" si="4">N7-N5</f>
        <v>1978.5</v>
      </c>
      <c r="O8" s="6">
        <f t="shared" si="4"/>
        <v>1858.5</v>
      </c>
      <c r="P8" s="6">
        <f t="shared" si="4"/>
        <v>1918.5</v>
      </c>
    </row>
    <row r="9" spans="1:16" ht="14">
      <c r="A9" s="65" t="s">
        <v>98</v>
      </c>
      <c r="B9" s="1">
        <v>14</v>
      </c>
      <c r="C9" s="5">
        <f t="shared" si="0"/>
        <v>728</v>
      </c>
      <c r="D9" s="1">
        <f>C9*0.9</f>
        <v>655.20000000000005</v>
      </c>
      <c r="I9" s="7">
        <f t="shared" si="1"/>
        <v>728</v>
      </c>
      <c r="J9" s="6">
        <f>I9*90%</f>
        <v>655.20000000000005</v>
      </c>
    </row>
    <row r="10" spans="1:16" ht="14">
      <c r="A10" s="65" t="s">
        <v>97</v>
      </c>
      <c r="B10" s="1">
        <v>35</v>
      </c>
      <c r="C10" s="5">
        <f t="shared" si="0"/>
        <v>1820</v>
      </c>
      <c r="D10" s="1">
        <f>C10/2</f>
        <v>910</v>
      </c>
      <c r="E10" s="1">
        <v>140</v>
      </c>
      <c r="F10" s="1">
        <v>58</v>
      </c>
      <c r="G10" s="1">
        <v>105</v>
      </c>
      <c r="H10" s="1">
        <v>14</v>
      </c>
      <c r="I10" s="7">
        <f t="shared" si="1"/>
        <v>1503</v>
      </c>
      <c r="J10" s="6">
        <f>I10*50%</f>
        <v>751.5</v>
      </c>
      <c r="M10" s="1" t="s">
        <v>17</v>
      </c>
      <c r="N10" s="1">
        <f t="shared" ref="N10:P10" si="5">13*52</f>
        <v>676</v>
      </c>
      <c r="O10" s="1">
        <f t="shared" si="5"/>
        <v>676</v>
      </c>
      <c r="P10" s="1">
        <f t="shared" si="5"/>
        <v>676</v>
      </c>
    </row>
    <row r="11" spans="1:16" ht="14">
      <c r="A11" s="65" t="s">
        <v>98</v>
      </c>
      <c r="B11" s="1">
        <v>24</v>
      </c>
      <c r="C11" s="5">
        <f t="shared" si="0"/>
        <v>1248</v>
      </c>
      <c r="D11" s="1">
        <f>C11*0.9</f>
        <v>1123.2</v>
      </c>
      <c r="E11" s="1">
        <v>48</v>
      </c>
      <c r="G11" s="1">
        <v>52</v>
      </c>
      <c r="I11" s="7">
        <f t="shared" si="1"/>
        <v>1148</v>
      </c>
      <c r="J11" s="6">
        <f>I11*90%</f>
        <v>1033.2</v>
      </c>
      <c r="M11" s="1" t="s">
        <v>16</v>
      </c>
      <c r="N11" s="6">
        <f t="shared" ref="N11:P11" si="6">N8-N10</f>
        <v>1302.5</v>
      </c>
      <c r="O11" s="6">
        <f t="shared" si="6"/>
        <v>1182.5</v>
      </c>
      <c r="P11" s="6">
        <f t="shared" si="6"/>
        <v>1242.5</v>
      </c>
    </row>
    <row r="12" spans="1:16" ht="14">
      <c r="A12" s="65" t="s">
        <v>100</v>
      </c>
      <c r="B12" s="1">
        <v>35</v>
      </c>
      <c r="C12" s="5">
        <f t="shared" si="0"/>
        <v>1820</v>
      </c>
      <c r="D12" s="1">
        <f>C12*0.2</f>
        <v>364</v>
      </c>
      <c r="E12" s="1">
        <v>140</v>
      </c>
      <c r="F12" s="1">
        <v>58</v>
      </c>
      <c r="G12" s="1">
        <v>105</v>
      </c>
      <c r="H12" s="1">
        <v>14</v>
      </c>
      <c r="I12" s="7">
        <f t="shared" si="1"/>
        <v>1503</v>
      </c>
      <c r="J12" s="6">
        <f>I12*20%</f>
        <v>300.60000000000002</v>
      </c>
    </row>
    <row r="13" spans="1:16" ht="15.75" customHeight="1">
      <c r="C13" s="6">
        <f t="shared" ref="C13:J13" si="7">SUM(C2:C12)</f>
        <v>15548</v>
      </c>
      <c r="D13" s="6">
        <f t="shared" si="7"/>
        <v>7820.7999999999993</v>
      </c>
      <c r="E13" s="6">
        <f t="shared" si="7"/>
        <v>1028</v>
      </c>
      <c r="F13" s="6">
        <f t="shared" si="7"/>
        <v>406</v>
      </c>
      <c r="G13" s="6">
        <f t="shared" si="7"/>
        <v>787</v>
      </c>
      <c r="H13" s="6">
        <f t="shared" si="7"/>
        <v>98</v>
      </c>
      <c r="I13" s="6">
        <f t="shared" si="7"/>
        <v>13229</v>
      </c>
      <c r="J13" s="6">
        <f t="shared" si="7"/>
        <v>6811.5</v>
      </c>
    </row>
    <row r="14" spans="1:16" ht="15.75" customHeight="1">
      <c r="M14" s="1" t="s">
        <v>18</v>
      </c>
      <c r="N14" s="9">
        <f t="shared" ref="N14:P14" si="8">N11/52</f>
        <v>25.048076923076923</v>
      </c>
      <c r="O14" s="9">
        <f t="shared" si="8"/>
        <v>22.740384615384617</v>
      </c>
      <c r="P14" s="9">
        <f t="shared" si="8"/>
        <v>23.89423076923077</v>
      </c>
    </row>
    <row r="16" spans="1:16" ht="15.75" customHeight="1">
      <c r="A16" s="1" t="s">
        <v>19</v>
      </c>
    </row>
    <row r="17" spans="1:2" ht="15.75" customHeight="1">
      <c r="A17" s="1" t="s">
        <v>20</v>
      </c>
      <c r="B17" s="10">
        <v>0.5</v>
      </c>
    </row>
    <row r="18" spans="1:2" ht="15.75" customHeight="1">
      <c r="A18" s="1" t="s">
        <v>21</v>
      </c>
      <c r="B18" s="10">
        <v>1</v>
      </c>
    </row>
    <row r="19" spans="1:2" ht="15.75" customHeight="1">
      <c r="A19" s="1" t="s">
        <v>22</v>
      </c>
      <c r="B19" s="10">
        <v>0.2</v>
      </c>
    </row>
    <row r="20" spans="1:2" ht="15.75" customHeight="1">
      <c r="A20" s="1" t="s">
        <v>23</v>
      </c>
      <c r="B20" s="10">
        <v>0.9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K38"/>
  <sheetViews>
    <sheetView workbookViewId="0">
      <selection activeCell="M1" sqref="M1:Q1048576"/>
    </sheetView>
  </sheetViews>
  <sheetFormatPr defaultColWidth="14.453125" defaultRowHeight="15.75" customHeight="1"/>
  <cols>
    <col min="1" max="1" width="17.26953125" customWidth="1"/>
    <col min="9" max="9" width="35" customWidth="1"/>
    <col min="11" max="11" width="18.81640625" customWidth="1"/>
  </cols>
  <sheetData>
    <row r="1" spans="1:11" ht="15.75" customHeight="1">
      <c r="A1" s="1"/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</row>
    <row r="2" spans="1:11" ht="15.75" customHeight="1">
      <c r="A2" s="1" t="s">
        <v>31</v>
      </c>
      <c r="B2" s="1">
        <v>12.5</v>
      </c>
      <c r="C2" s="1">
        <v>12.5</v>
      </c>
      <c r="D2" s="1">
        <v>12.5</v>
      </c>
      <c r="E2" s="1">
        <v>12.5</v>
      </c>
      <c r="F2" s="1">
        <v>9.5</v>
      </c>
      <c r="G2" s="1">
        <v>8.5</v>
      </c>
      <c r="H2" s="1">
        <v>4.5</v>
      </c>
      <c r="I2" s="1" t="s">
        <v>32</v>
      </c>
    </row>
    <row r="3" spans="1:11" ht="15.75" customHeight="1">
      <c r="A3" s="1" t="s">
        <v>33</v>
      </c>
      <c r="B3" s="1">
        <v>12</v>
      </c>
      <c r="C3" s="1">
        <v>12</v>
      </c>
      <c r="D3" s="1">
        <v>12</v>
      </c>
      <c r="E3" s="1">
        <v>12</v>
      </c>
      <c r="F3" s="1">
        <v>9</v>
      </c>
      <c r="G3" s="1">
        <v>8</v>
      </c>
      <c r="H3" s="1">
        <v>4</v>
      </c>
    </row>
    <row r="4" spans="1:11" ht="15.75" customHeight="1">
      <c r="A4" s="1" t="s">
        <v>34</v>
      </c>
      <c r="B4" s="1">
        <v>6</v>
      </c>
      <c r="C4" s="1">
        <v>6</v>
      </c>
      <c r="D4" s="1">
        <v>6</v>
      </c>
      <c r="E4" s="1">
        <v>6</v>
      </c>
      <c r="F4" s="1">
        <v>4.5</v>
      </c>
      <c r="G4" s="1">
        <v>7</v>
      </c>
      <c r="H4" s="1">
        <v>4</v>
      </c>
      <c r="K4" s="1" t="s">
        <v>35</v>
      </c>
    </row>
    <row r="5" spans="1:11" ht="15.75" customHeight="1">
      <c r="A5" s="1" t="s">
        <v>36</v>
      </c>
      <c r="B5" s="6">
        <f t="shared" ref="B5:H5" si="0">SUM(B2:B4)</f>
        <v>30.5</v>
      </c>
      <c r="C5" s="6">
        <f t="shared" si="0"/>
        <v>30.5</v>
      </c>
      <c r="D5" s="6">
        <f t="shared" si="0"/>
        <v>30.5</v>
      </c>
      <c r="E5" s="6">
        <f t="shared" si="0"/>
        <v>30.5</v>
      </c>
      <c r="F5" s="6">
        <f t="shared" si="0"/>
        <v>23</v>
      </c>
      <c r="G5" s="6">
        <f t="shared" si="0"/>
        <v>23.5</v>
      </c>
      <c r="H5" s="6">
        <f t="shared" si="0"/>
        <v>12.5</v>
      </c>
      <c r="I5" s="11" t="s">
        <v>37</v>
      </c>
      <c r="J5" s="6">
        <f>SUM(B5:H5)</f>
        <v>181</v>
      </c>
      <c r="K5" s="6">
        <f>181-3.5</f>
        <v>177.5</v>
      </c>
    </row>
    <row r="6" spans="1:11" ht="15.75" customHeight="1">
      <c r="I6" s="11" t="s">
        <v>38</v>
      </c>
      <c r="J6" s="6">
        <f t="shared" ref="J6:K6" si="1">J5*52</f>
        <v>9412</v>
      </c>
      <c r="K6" s="6">
        <f t="shared" si="1"/>
        <v>9230</v>
      </c>
    </row>
    <row r="7" spans="1:11" ht="15.75" customHeight="1">
      <c r="A7" s="1" t="s">
        <v>39</v>
      </c>
      <c r="B7" s="1">
        <v>3</v>
      </c>
      <c r="E7" s="1">
        <v>1</v>
      </c>
      <c r="F7" s="1">
        <v>5</v>
      </c>
      <c r="G7" s="1">
        <v>2</v>
      </c>
      <c r="H7" s="1">
        <v>3</v>
      </c>
      <c r="I7" s="11" t="s">
        <v>40</v>
      </c>
      <c r="J7" s="6">
        <f t="shared" ref="J7:K7" si="2">J6-(B8+E8+F8+G8+H8)</f>
        <v>9090.5</v>
      </c>
      <c r="K7" s="6">
        <f t="shared" si="2"/>
        <v>9030.5</v>
      </c>
    </row>
    <row r="8" spans="1:11" ht="15.75" customHeight="1">
      <c r="A8" s="1" t="s">
        <v>41</v>
      </c>
      <c r="B8" s="6">
        <f>B5*B7</f>
        <v>91.5</v>
      </c>
      <c r="E8" s="6">
        <f t="shared" ref="E8:H8" si="3">E5*E7</f>
        <v>30.5</v>
      </c>
      <c r="F8" s="6">
        <f t="shared" si="3"/>
        <v>115</v>
      </c>
      <c r="G8" s="6">
        <f t="shared" si="3"/>
        <v>47</v>
      </c>
      <c r="H8" s="6">
        <f t="shared" si="3"/>
        <v>37.5</v>
      </c>
    </row>
    <row r="10" spans="1:11" ht="15.75" customHeight="1">
      <c r="B10" s="6">
        <f>B7*B2</f>
        <v>37.5</v>
      </c>
      <c r="E10" s="6">
        <f t="shared" ref="E10:H10" si="4">E7*E2</f>
        <v>12.5</v>
      </c>
      <c r="F10" s="6">
        <f t="shared" si="4"/>
        <v>47.5</v>
      </c>
      <c r="G10" s="6">
        <f t="shared" si="4"/>
        <v>17</v>
      </c>
      <c r="H10" s="6">
        <f t="shared" si="4"/>
        <v>13.5</v>
      </c>
      <c r="I10" s="11" t="s">
        <v>42</v>
      </c>
      <c r="J10" s="1">
        <v>69</v>
      </c>
    </row>
    <row r="11" spans="1:11" ht="15.75" customHeight="1">
      <c r="B11" s="6">
        <f>B3*B7</f>
        <v>36</v>
      </c>
      <c r="E11" s="6">
        <f t="shared" ref="E11:H11" si="5">E3*E7</f>
        <v>12</v>
      </c>
      <c r="F11" s="6">
        <f t="shared" si="5"/>
        <v>45</v>
      </c>
      <c r="G11" s="6">
        <f t="shared" si="5"/>
        <v>16</v>
      </c>
      <c r="H11" s="6">
        <f t="shared" si="5"/>
        <v>12</v>
      </c>
      <c r="I11" s="11" t="s">
        <v>43</v>
      </c>
      <c r="J11" s="1">
        <v>52</v>
      </c>
    </row>
    <row r="12" spans="1:11" ht="15.75" customHeight="1">
      <c r="B12" s="6">
        <f>B4*B7</f>
        <v>18</v>
      </c>
      <c r="E12" s="6">
        <f t="shared" ref="E12:H12" si="6">E4*E7</f>
        <v>6</v>
      </c>
      <c r="F12" s="6">
        <f t="shared" si="6"/>
        <v>22.5</v>
      </c>
      <c r="G12" s="6">
        <f t="shared" si="6"/>
        <v>14</v>
      </c>
      <c r="H12" s="6">
        <f t="shared" si="6"/>
        <v>12</v>
      </c>
      <c r="I12" s="11" t="s">
        <v>44</v>
      </c>
      <c r="J12" s="1">
        <v>2.5</v>
      </c>
    </row>
    <row r="13" spans="1:11" ht="15.75" customHeight="1">
      <c r="I13" s="11" t="s">
        <v>15</v>
      </c>
      <c r="J13" s="6">
        <f>J10*J11*J12</f>
        <v>8970</v>
      </c>
    </row>
    <row r="15" spans="1:11" ht="15.75" customHeight="1">
      <c r="I15" s="11" t="s">
        <v>45</v>
      </c>
      <c r="J15" s="6">
        <f>0.5*7*52</f>
        <v>182</v>
      </c>
    </row>
    <row r="16" spans="1:11" ht="15.75" customHeight="1">
      <c r="I16" s="11" t="s">
        <v>46</v>
      </c>
      <c r="J16" s="6">
        <f>0.5*14</f>
        <v>7</v>
      </c>
    </row>
    <row r="17" spans="9:10" ht="15.75" customHeight="1">
      <c r="I17" s="11" t="s">
        <v>47</v>
      </c>
      <c r="J17" s="6">
        <f>J15-J16</f>
        <v>175</v>
      </c>
    </row>
    <row r="19" spans="9:10" ht="15.75" customHeight="1">
      <c r="I19" s="1" t="s">
        <v>48</v>
      </c>
      <c r="J19" s="6">
        <f>SUM(B4:H4)*52</f>
        <v>2054</v>
      </c>
    </row>
    <row r="38" ht="12.5"/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D987"/>
  <sheetViews>
    <sheetView workbookViewId="0">
      <selection activeCell="A92" sqref="A92"/>
    </sheetView>
  </sheetViews>
  <sheetFormatPr defaultColWidth="14.453125" defaultRowHeight="12.5"/>
  <cols>
    <col min="1" max="1" width="11.54296875" customWidth="1"/>
    <col min="2" max="2" width="8.453125" customWidth="1"/>
    <col min="3" max="11" width="7.26953125" customWidth="1"/>
    <col min="12" max="13" width="5.26953125" customWidth="1"/>
    <col min="14" max="14" width="4.81640625" customWidth="1"/>
    <col min="16" max="16" width="0.453125" customWidth="1"/>
    <col min="17" max="17" width="16.453125" customWidth="1"/>
    <col min="18" max="29" width="9.54296875" customWidth="1"/>
  </cols>
  <sheetData>
    <row r="1" spans="1:30" ht="26">
      <c r="A1" s="12" t="s">
        <v>49</v>
      </c>
      <c r="B1" s="13" t="s">
        <v>50</v>
      </c>
      <c r="C1" s="12" t="s">
        <v>51</v>
      </c>
      <c r="D1" s="12" t="s">
        <v>52</v>
      </c>
      <c r="E1" s="12" t="s">
        <v>53</v>
      </c>
      <c r="F1" s="12" t="s">
        <v>54</v>
      </c>
      <c r="G1" s="12" t="s">
        <v>55</v>
      </c>
      <c r="H1" s="12" t="s">
        <v>56</v>
      </c>
      <c r="I1" s="12" t="s">
        <v>57</v>
      </c>
      <c r="J1" s="12" t="s">
        <v>58</v>
      </c>
      <c r="K1" s="12" t="s">
        <v>59</v>
      </c>
      <c r="L1" s="12" t="s">
        <v>60</v>
      </c>
      <c r="M1" s="12" t="s">
        <v>61</v>
      </c>
      <c r="N1" s="12" t="s">
        <v>62</v>
      </c>
      <c r="O1" s="14"/>
      <c r="P1" s="15"/>
      <c r="Q1" s="14"/>
      <c r="R1" s="67" t="s">
        <v>97</v>
      </c>
      <c r="S1" s="68" t="s">
        <v>99</v>
      </c>
      <c r="T1" s="67" t="s">
        <v>97</v>
      </c>
      <c r="U1" s="67" t="s">
        <v>97</v>
      </c>
      <c r="V1" s="67" t="s">
        <v>97</v>
      </c>
      <c r="W1" s="68" t="s">
        <v>96</v>
      </c>
      <c r="X1" s="67" t="s">
        <v>97</v>
      </c>
      <c r="Y1" s="68" t="s">
        <v>100</v>
      </c>
      <c r="Z1" s="68" t="s">
        <v>102</v>
      </c>
      <c r="AA1" s="68" t="s">
        <v>102</v>
      </c>
      <c r="AB1" s="68" t="s">
        <v>102</v>
      </c>
      <c r="AC1" s="69" t="s">
        <v>64</v>
      </c>
      <c r="AD1" s="14"/>
    </row>
    <row r="2" spans="1:30" ht="13">
      <c r="A2" s="66" t="s">
        <v>97</v>
      </c>
      <c r="B2" s="17">
        <v>4</v>
      </c>
      <c r="C2" s="18"/>
      <c r="D2" s="18"/>
      <c r="E2" s="18"/>
      <c r="F2" s="18"/>
      <c r="G2" s="19"/>
      <c r="H2" s="19"/>
      <c r="I2" s="20"/>
      <c r="J2" s="21"/>
      <c r="K2" s="21"/>
      <c r="L2" s="19"/>
      <c r="M2" s="19"/>
      <c r="N2" s="22"/>
      <c r="O2" s="14"/>
      <c r="P2" s="15"/>
      <c r="Q2" s="15" t="s">
        <v>24</v>
      </c>
      <c r="R2" s="15">
        <v>4</v>
      </c>
      <c r="S2" s="15">
        <v>2.5</v>
      </c>
      <c r="T2" s="15">
        <v>3</v>
      </c>
      <c r="U2" s="15">
        <v>3.5</v>
      </c>
      <c r="V2" s="15">
        <v>3</v>
      </c>
      <c r="W2" s="14"/>
      <c r="X2" s="15">
        <v>3</v>
      </c>
      <c r="Y2" s="15">
        <v>0.5</v>
      </c>
      <c r="Z2" s="14"/>
      <c r="AA2" s="15">
        <v>6</v>
      </c>
      <c r="AB2" s="15">
        <v>3</v>
      </c>
      <c r="AC2" s="14"/>
      <c r="AD2" s="14"/>
    </row>
    <row r="3" spans="1:30" ht="13">
      <c r="A3" s="16" t="s">
        <v>63</v>
      </c>
      <c r="B3" s="17">
        <v>2.5</v>
      </c>
      <c r="C3" s="19" t="s">
        <v>64</v>
      </c>
      <c r="D3" s="23"/>
      <c r="E3" s="24"/>
      <c r="F3" s="24"/>
      <c r="G3" s="25"/>
      <c r="H3" s="24"/>
      <c r="I3" s="21"/>
      <c r="J3" s="24"/>
      <c r="K3" s="18"/>
      <c r="L3" s="18"/>
      <c r="M3" s="18"/>
      <c r="N3" s="18"/>
      <c r="O3" s="14"/>
      <c r="P3" s="15"/>
      <c r="Q3" s="15" t="s">
        <v>25</v>
      </c>
      <c r="R3" s="15">
        <v>4</v>
      </c>
      <c r="S3" s="15">
        <v>2</v>
      </c>
      <c r="T3" s="15">
        <v>4.5</v>
      </c>
      <c r="U3" s="15">
        <v>3</v>
      </c>
      <c r="V3" s="15">
        <v>4</v>
      </c>
      <c r="W3" s="14"/>
      <c r="X3" s="15">
        <v>4</v>
      </c>
      <c r="Y3" s="14"/>
      <c r="Z3" s="15">
        <v>6</v>
      </c>
      <c r="AA3" s="15">
        <v>3</v>
      </c>
      <c r="AB3" s="14"/>
      <c r="AC3" s="15">
        <v>2</v>
      </c>
      <c r="AD3" s="14"/>
    </row>
    <row r="4" spans="1:30" ht="13">
      <c r="A4" s="66" t="s">
        <v>97</v>
      </c>
      <c r="B4" s="17">
        <v>3</v>
      </c>
      <c r="C4" s="18"/>
      <c r="D4" s="24"/>
      <c r="E4" s="23"/>
      <c r="F4" s="23"/>
      <c r="G4" s="24"/>
      <c r="H4" s="24"/>
      <c r="I4" s="25"/>
      <c r="J4" s="24"/>
      <c r="K4" s="25"/>
      <c r="L4" s="18"/>
      <c r="M4" s="18"/>
      <c r="N4" s="18"/>
      <c r="O4" s="14"/>
      <c r="P4" s="15"/>
      <c r="Q4" s="15" t="s">
        <v>65</v>
      </c>
      <c r="R4" s="15">
        <v>3</v>
      </c>
      <c r="S4" s="15">
        <v>2</v>
      </c>
      <c r="T4" s="15">
        <v>4</v>
      </c>
      <c r="U4" s="15">
        <v>3.5</v>
      </c>
      <c r="V4" s="15">
        <v>3</v>
      </c>
      <c r="W4" s="14"/>
      <c r="X4" s="15">
        <v>3.5</v>
      </c>
      <c r="Y4" s="15">
        <v>0.5</v>
      </c>
      <c r="Z4" s="14"/>
      <c r="AA4" s="15">
        <v>6</v>
      </c>
      <c r="AB4" s="15">
        <v>3</v>
      </c>
      <c r="AC4" s="14"/>
      <c r="AD4" s="14"/>
    </row>
    <row r="5" spans="1:30" ht="13">
      <c r="A5" s="66" t="s">
        <v>97</v>
      </c>
      <c r="B5" s="17">
        <v>3.5</v>
      </c>
      <c r="C5" s="18"/>
      <c r="D5" s="18"/>
      <c r="E5" s="18"/>
      <c r="F5" s="18"/>
      <c r="G5" s="19"/>
      <c r="H5" s="26"/>
      <c r="I5" s="24"/>
      <c r="J5" s="24"/>
      <c r="K5" s="24"/>
      <c r="L5" s="19"/>
      <c r="M5" s="22"/>
      <c r="N5" s="19"/>
      <c r="O5" s="14"/>
      <c r="P5" s="15"/>
      <c r="Q5" s="15" t="s">
        <v>66</v>
      </c>
      <c r="R5" s="15">
        <v>3</v>
      </c>
      <c r="S5" s="15">
        <v>1.5</v>
      </c>
      <c r="T5" s="15">
        <v>3.5</v>
      </c>
      <c r="U5" s="15">
        <v>4</v>
      </c>
      <c r="V5" s="15">
        <v>4</v>
      </c>
      <c r="W5" s="14"/>
      <c r="X5" s="15">
        <v>4.5</v>
      </c>
      <c r="Y5" s="15">
        <v>3</v>
      </c>
      <c r="Z5" s="14"/>
      <c r="AA5" s="15">
        <v>3</v>
      </c>
      <c r="AB5" s="14"/>
      <c r="AC5" s="15">
        <v>2</v>
      </c>
      <c r="AD5" s="14"/>
    </row>
    <row r="6" spans="1:30" ht="13">
      <c r="A6" s="66" t="s">
        <v>97</v>
      </c>
      <c r="B6" s="17">
        <v>3</v>
      </c>
      <c r="C6" s="25"/>
      <c r="D6" s="25"/>
      <c r="E6" s="24"/>
      <c r="F6" s="24"/>
      <c r="G6" s="24"/>
      <c r="H6" s="24"/>
      <c r="I6" s="23"/>
      <c r="J6" s="23"/>
      <c r="K6" s="18"/>
      <c r="L6" s="18"/>
      <c r="M6" s="18"/>
      <c r="N6" s="18"/>
      <c r="O6" s="14"/>
      <c r="P6" s="15"/>
      <c r="Q6" s="15" t="s">
        <v>28</v>
      </c>
      <c r="R6" s="15">
        <v>4</v>
      </c>
      <c r="S6" s="15">
        <v>3</v>
      </c>
      <c r="T6" s="15">
        <v>4</v>
      </c>
      <c r="U6" s="15">
        <v>4</v>
      </c>
      <c r="V6" s="15">
        <v>4</v>
      </c>
      <c r="W6" s="14"/>
      <c r="X6" s="15">
        <v>3.5</v>
      </c>
      <c r="Y6" s="15">
        <v>1.5</v>
      </c>
      <c r="Z6" s="15">
        <v>6</v>
      </c>
      <c r="AA6" s="14"/>
      <c r="AB6" s="14"/>
      <c r="AC6" s="14"/>
      <c r="AD6" s="14"/>
    </row>
    <row r="7" spans="1:30" ht="13">
      <c r="A7" s="66" t="s">
        <v>96</v>
      </c>
      <c r="B7" s="2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4"/>
      <c r="P7" s="15"/>
      <c r="Q7" s="15" t="s">
        <v>67</v>
      </c>
      <c r="R7" s="15">
        <v>1</v>
      </c>
      <c r="S7" s="15">
        <v>1</v>
      </c>
      <c r="T7" s="15">
        <v>1</v>
      </c>
      <c r="U7" s="15">
        <v>1</v>
      </c>
      <c r="V7" s="15">
        <v>1</v>
      </c>
      <c r="W7" s="15">
        <v>6.5</v>
      </c>
      <c r="X7" s="14"/>
      <c r="Y7" s="15">
        <v>2</v>
      </c>
      <c r="Z7" s="14"/>
      <c r="AA7" s="14"/>
      <c r="AB7" s="14"/>
      <c r="AC7" s="15">
        <v>7</v>
      </c>
      <c r="AD7" s="14"/>
    </row>
    <row r="8" spans="1:30" ht="13">
      <c r="A8" s="66" t="s">
        <v>97</v>
      </c>
      <c r="B8" s="17" t="s">
        <v>68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4"/>
      <c r="P8" s="14"/>
      <c r="Q8" s="15" t="s">
        <v>30</v>
      </c>
      <c r="R8" s="14"/>
      <c r="S8" s="14"/>
      <c r="T8" s="14"/>
      <c r="U8" s="14"/>
      <c r="V8" s="14"/>
      <c r="W8" s="15">
        <v>4</v>
      </c>
      <c r="X8" s="14"/>
      <c r="Y8" s="15">
        <v>1</v>
      </c>
      <c r="Z8" s="14"/>
      <c r="AA8" s="14"/>
      <c r="AB8" s="15">
        <v>4</v>
      </c>
      <c r="AC8" s="14"/>
      <c r="AD8" s="14"/>
    </row>
    <row r="9" spans="1:30" ht="13">
      <c r="A9" s="66" t="s">
        <v>97</v>
      </c>
      <c r="B9" s="28">
        <v>3</v>
      </c>
      <c r="C9" s="18"/>
      <c r="D9" s="24"/>
      <c r="E9" s="25"/>
      <c r="F9" s="23"/>
      <c r="G9" s="24"/>
      <c r="H9" s="24"/>
      <c r="I9" s="24"/>
      <c r="J9" s="25"/>
      <c r="K9" s="23"/>
      <c r="L9" s="18"/>
      <c r="M9" s="18"/>
      <c r="N9" s="18"/>
      <c r="O9" s="14"/>
      <c r="P9" s="14"/>
      <c r="Q9" s="15" t="s">
        <v>69</v>
      </c>
      <c r="R9" s="14">
        <f t="shared" ref="R9:V9" si="0">SUM(R2:R7)</f>
        <v>19</v>
      </c>
      <c r="S9" s="14">
        <f t="shared" si="0"/>
        <v>12</v>
      </c>
      <c r="T9" s="14">
        <f t="shared" si="0"/>
        <v>20</v>
      </c>
      <c r="U9" s="14">
        <f t="shared" si="0"/>
        <v>19</v>
      </c>
      <c r="V9" s="14">
        <f t="shared" si="0"/>
        <v>19</v>
      </c>
      <c r="W9" s="14">
        <f>SUM(W2:W8)</f>
        <v>10.5</v>
      </c>
      <c r="X9" s="14">
        <f>SUM(X2:X7)</f>
        <v>18.5</v>
      </c>
      <c r="Y9" s="14">
        <f>SUM(Y2:Y8)</f>
        <v>8.5</v>
      </c>
      <c r="Z9" s="14">
        <f>SUM(Z2:Z7)</f>
        <v>12</v>
      </c>
      <c r="AA9" s="14">
        <f>SUM(AA2:AA7)</f>
        <v>18</v>
      </c>
      <c r="AB9" s="14">
        <f>SUM(AB2:AB8)</f>
        <v>10</v>
      </c>
      <c r="AC9" s="14">
        <f>SUM(AC2:AC7)</f>
        <v>11</v>
      </c>
      <c r="AD9" s="14"/>
    </row>
    <row r="10" spans="1:30" ht="13">
      <c r="A10" s="66" t="s">
        <v>101</v>
      </c>
      <c r="B10" s="28">
        <v>0.5</v>
      </c>
      <c r="C10" s="30"/>
      <c r="D10" s="30"/>
      <c r="E10" s="30"/>
      <c r="F10" s="25"/>
      <c r="G10" s="30"/>
      <c r="H10" s="30"/>
      <c r="I10" s="30"/>
      <c r="J10" s="30"/>
      <c r="K10" s="18"/>
      <c r="L10" s="18"/>
      <c r="M10" s="18"/>
      <c r="N10" s="18"/>
      <c r="O10" s="14"/>
      <c r="P10" s="14"/>
      <c r="Q10" s="15" t="s">
        <v>70</v>
      </c>
      <c r="R10" s="29">
        <f>R9/35</f>
        <v>0.54285714285714282</v>
      </c>
      <c r="S10" s="29">
        <f t="shared" ref="S10:AC10" si="1">S9/35</f>
        <v>0.34285714285714286</v>
      </c>
      <c r="T10" s="29">
        <f t="shared" si="1"/>
        <v>0.5714285714285714</v>
      </c>
      <c r="U10" s="29">
        <f t="shared" si="1"/>
        <v>0.54285714285714282</v>
      </c>
      <c r="V10" s="29">
        <f t="shared" si="1"/>
        <v>0.54285714285714282</v>
      </c>
      <c r="W10" s="29">
        <f t="shared" si="1"/>
        <v>0.3</v>
      </c>
      <c r="X10" s="29">
        <f t="shared" si="1"/>
        <v>0.52857142857142858</v>
      </c>
      <c r="Y10" s="29">
        <f t="shared" si="1"/>
        <v>0.24285714285714285</v>
      </c>
      <c r="Z10" s="29">
        <f t="shared" si="1"/>
        <v>0.34285714285714286</v>
      </c>
      <c r="AA10" s="29">
        <f t="shared" si="1"/>
        <v>0.51428571428571423</v>
      </c>
      <c r="AB10" s="29">
        <f t="shared" si="1"/>
        <v>0.2857142857142857</v>
      </c>
      <c r="AC10" s="29">
        <f t="shared" si="1"/>
        <v>0.31428571428571428</v>
      </c>
      <c r="AD10" s="14"/>
    </row>
    <row r="11" spans="1:30" ht="13">
      <c r="A11" s="16" t="s">
        <v>72</v>
      </c>
      <c r="B11" s="3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4"/>
      <c r="P11" s="14"/>
      <c r="Q11" s="15" t="s">
        <v>71</v>
      </c>
      <c r="R11" s="15">
        <v>18</v>
      </c>
      <c r="S11" s="15">
        <v>7</v>
      </c>
      <c r="T11" s="15">
        <v>18</v>
      </c>
      <c r="U11" s="15">
        <v>18</v>
      </c>
      <c r="V11" s="15">
        <v>18</v>
      </c>
      <c r="W11" s="15">
        <v>10.5</v>
      </c>
      <c r="X11" s="15">
        <v>18</v>
      </c>
      <c r="Y11" s="15">
        <v>7</v>
      </c>
      <c r="Z11" s="15">
        <v>11</v>
      </c>
      <c r="AA11" s="15">
        <v>18</v>
      </c>
      <c r="AB11" s="15">
        <v>10</v>
      </c>
      <c r="AC11" s="15">
        <v>10</v>
      </c>
      <c r="AD11" s="14"/>
    </row>
    <row r="12" spans="1:30" ht="13">
      <c r="O12" s="14"/>
      <c r="P12" s="14"/>
      <c r="Q12" s="15" t="s">
        <v>73</v>
      </c>
      <c r="R12" s="32">
        <v>0.5</v>
      </c>
      <c r="S12" s="32">
        <v>0.2</v>
      </c>
      <c r="T12" s="32">
        <v>0.5</v>
      </c>
      <c r="U12" s="32">
        <v>0.5</v>
      </c>
      <c r="V12" s="32">
        <v>0.5</v>
      </c>
      <c r="W12" s="32">
        <v>1</v>
      </c>
      <c r="X12" s="32">
        <v>0.5</v>
      </c>
      <c r="Y12" s="32">
        <v>0.2</v>
      </c>
      <c r="Z12" s="32">
        <v>0.9</v>
      </c>
      <c r="AA12" s="32">
        <v>0.9</v>
      </c>
      <c r="AB12" s="32">
        <v>0.9</v>
      </c>
      <c r="AC12" s="32">
        <v>0.9</v>
      </c>
      <c r="AD12" s="14"/>
    </row>
    <row r="13" spans="1:30" ht="13">
      <c r="A13" s="66" t="s">
        <v>102</v>
      </c>
      <c r="B13" s="2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4"/>
      <c r="P13" s="14"/>
      <c r="Q13" s="15" t="s">
        <v>74</v>
      </c>
      <c r="R13" s="15">
        <f t="shared" ref="R13:AC13" si="2">R9-R11</f>
        <v>1</v>
      </c>
      <c r="S13" s="15">
        <f t="shared" si="2"/>
        <v>5</v>
      </c>
      <c r="T13" s="15">
        <f t="shared" si="2"/>
        <v>2</v>
      </c>
      <c r="U13" s="15">
        <f t="shared" si="2"/>
        <v>1</v>
      </c>
      <c r="V13" s="15">
        <f t="shared" si="2"/>
        <v>1</v>
      </c>
      <c r="W13" s="15">
        <f t="shared" si="2"/>
        <v>0</v>
      </c>
      <c r="X13" s="15">
        <f t="shared" si="2"/>
        <v>0.5</v>
      </c>
      <c r="Y13" s="15">
        <f t="shared" si="2"/>
        <v>1.5</v>
      </c>
      <c r="Z13" s="15">
        <f>Z9-Z11</f>
        <v>1</v>
      </c>
      <c r="AA13" s="15">
        <f t="shared" si="2"/>
        <v>0</v>
      </c>
      <c r="AB13" s="15">
        <f t="shared" si="2"/>
        <v>0</v>
      </c>
      <c r="AC13" s="15">
        <f t="shared" si="2"/>
        <v>1</v>
      </c>
      <c r="AD13" s="14"/>
    </row>
    <row r="14" spans="1:30" ht="13">
      <c r="A14" s="66" t="s">
        <v>102</v>
      </c>
      <c r="B14" s="17">
        <v>6</v>
      </c>
      <c r="C14" s="19"/>
      <c r="D14" s="19"/>
      <c r="E14" s="19"/>
      <c r="F14" s="22"/>
      <c r="G14" s="22"/>
      <c r="H14" s="19"/>
      <c r="I14" s="19"/>
      <c r="J14" s="19"/>
      <c r="K14" s="18"/>
      <c r="L14" s="18"/>
      <c r="M14" s="18"/>
      <c r="N14" s="18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3">
      <c r="A15" s="66" t="s">
        <v>102</v>
      </c>
      <c r="B15" s="17">
        <v>4</v>
      </c>
      <c r="C15" s="18"/>
      <c r="D15" s="18"/>
      <c r="E15" s="18"/>
      <c r="F15" s="18"/>
      <c r="G15" s="18"/>
      <c r="H15" s="18"/>
      <c r="I15" s="18"/>
      <c r="J15" s="18"/>
      <c r="K15" s="19"/>
      <c r="L15" s="22"/>
      <c r="M15" s="19"/>
      <c r="N15" s="19"/>
      <c r="O15" s="14"/>
      <c r="P15" s="14"/>
      <c r="Q15" s="15" t="s">
        <v>75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ht="13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ht="13">
      <c r="A17" s="12" t="s">
        <v>76</v>
      </c>
      <c r="B17" s="13"/>
      <c r="C17" s="12" t="s">
        <v>51</v>
      </c>
      <c r="D17" s="12" t="s">
        <v>52</v>
      </c>
      <c r="E17" s="12" t="s">
        <v>53</v>
      </c>
      <c r="F17" s="12" t="s">
        <v>54</v>
      </c>
      <c r="G17" s="12" t="s">
        <v>55</v>
      </c>
      <c r="H17" s="12" t="s">
        <v>56</v>
      </c>
      <c r="I17" s="12" t="s">
        <v>57</v>
      </c>
      <c r="J17" s="12" t="s">
        <v>58</v>
      </c>
      <c r="K17" s="12" t="s">
        <v>59</v>
      </c>
      <c r="L17" s="12" t="s">
        <v>60</v>
      </c>
      <c r="M17" s="12" t="s">
        <v>61</v>
      </c>
      <c r="N17" s="12" t="s">
        <v>62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13">
      <c r="A18" s="66" t="s">
        <v>97</v>
      </c>
      <c r="B18" s="17">
        <v>4</v>
      </c>
      <c r="C18" s="26"/>
      <c r="D18" s="19"/>
      <c r="E18" s="22"/>
      <c r="F18" s="22"/>
      <c r="G18" s="19"/>
      <c r="H18" s="19"/>
      <c r="I18" s="26"/>
      <c r="J18" s="35"/>
      <c r="K18" s="18"/>
      <c r="L18" s="18"/>
      <c r="M18" s="18"/>
      <c r="N18" s="18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13">
      <c r="A19" s="16" t="s">
        <v>63</v>
      </c>
      <c r="B19" s="17">
        <v>2.5</v>
      </c>
      <c r="C19" s="19" t="s">
        <v>64</v>
      </c>
      <c r="D19" s="26"/>
      <c r="E19" s="36" t="s">
        <v>77</v>
      </c>
      <c r="F19" s="22"/>
      <c r="G19" s="22"/>
      <c r="H19" s="22"/>
      <c r="I19" s="22"/>
      <c r="J19" s="26"/>
      <c r="K19" s="37"/>
      <c r="L19" s="18"/>
      <c r="M19" s="18"/>
      <c r="N19" s="18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ht="13">
      <c r="A20" s="66" t="s">
        <v>97</v>
      </c>
      <c r="B20" s="17">
        <v>3</v>
      </c>
      <c r="C20" s="18"/>
      <c r="D20" s="30"/>
      <c r="E20" s="23"/>
      <c r="F20" s="23"/>
      <c r="G20" s="22"/>
      <c r="H20" s="22"/>
      <c r="I20" s="38"/>
      <c r="J20" s="39" t="s">
        <v>78</v>
      </c>
      <c r="K20" s="26"/>
      <c r="L20" s="35"/>
      <c r="M20" s="35"/>
      <c r="N20" s="35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ht="13">
      <c r="A21" s="66" t="s">
        <v>97</v>
      </c>
      <c r="B21" s="17">
        <v>3.5</v>
      </c>
      <c r="C21" s="22"/>
      <c r="D21" s="22"/>
      <c r="E21" s="26"/>
      <c r="F21" s="26"/>
      <c r="G21" s="22"/>
      <c r="H21" s="22"/>
      <c r="I21" s="19"/>
      <c r="J21" s="23"/>
      <c r="K21" s="18"/>
      <c r="L21" s="18"/>
      <c r="M21" s="18"/>
      <c r="N21" s="18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13">
      <c r="A22" s="66" t="s">
        <v>97</v>
      </c>
      <c r="B22" s="17">
        <v>3</v>
      </c>
      <c r="C22" s="35"/>
      <c r="D22" s="35"/>
      <c r="E22" s="35"/>
      <c r="F22" s="35"/>
      <c r="G22" s="19"/>
      <c r="H22" s="19"/>
      <c r="I22" s="36" t="s">
        <v>79</v>
      </c>
      <c r="J22" s="40"/>
      <c r="K22" s="30"/>
      <c r="L22" s="23"/>
      <c r="M22" s="23"/>
      <c r="N22" s="30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ht="13">
      <c r="A23" s="66" t="s">
        <v>96</v>
      </c>
      <c r="B23" s="27"/>
      <c r="C23" s="35"/>
      <c r="D23" s="35"/>
      <c r="E23" s="35"/>
      <c r="F23" s="35"/>
      <c r="G23" s="35"/>
      <c r="H23" s="35"/>
      <c r="I23" s="35"/>
      <c r="J23" s="18"/>
      <c r="K23" s="18"/>
      <c r="L23" s="18"/>
      <c r="M23" s="18"/>
      <c r="N23" s="18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ht="13">
      <c r="A24" s="66" t="s">
        <v>97</v>
      </c>
      <c r="B24" s="17" t="s">
        <v>68</v>
      </c>
      <c r="C24" s="35"/>
      <c r="D24" s="35"/>
      <c r="E24" s="35"/>
      <c r="F24" s="35"/>
      <c r="G24" s="35"/>
      <c r="H24" s="35"/>
      <c r="I24" s="35"/>
      <c r="J24" s="18"/>
      <c r="K24" s="18"/>
      <c r="L24" s="18"/>
      <c r="M24" s="18"/>
      <c r="N24" s="18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ht="13">
      <c r="A25" s="66" t="s">
        <v>97</v>
      </c>
      <c r="B25" s="31">
        <v>3</v>
      </c>
      <c r="C25" s="18"/>
      <c r="D25" s="18"/>
      <c r="E25" s="18"/>
      <c r="F25" s="18"/>
      <c r="G25" s="26"/>
      <c r="H25" s="26"/>
      <c r="I25" s="22"/>
      <c r="J25" s="30"/>
      <c r="K25" s="19"/>
      <c r="L25" s="22"/>
      <c r="M25" s="19"/>
      <c r="N25" s="19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ht="13">
      <c r="A26" s="66" t="s">
        <v>101</v>
      </c>
      <c r="B26" s="31">
        <v>0.5</v>
      </c>
      <c r="C26" s="35"/>
      <c r="D26" s="22"/>
      <c r="E26" s="30"/>
      <c r="F26" s="19"/>
      <c r="G26" s="22"/>
      <c r="H26" s="22"/>
      <c r="I26" s="41" t="s">
        <v>78</v>
      </c>
      <c r="J26" s="42"/>
      <c r="K26" s="19"/>
      <c r="L26" s="18"/>
      <c r="M26" s="18"/>
      <c r="N26" s="18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ht="13">
      <c r="A27" s="16" t="s">
        <v>72</v>
      </c>
      <c r="B27" s="31"/>
      <c r="E27" s="36" t="s">
        <v>77</v>
      </c>
      <c r="F27" s="22"/>
      <c r="G27" s="22"/>
      <c r="H27" s="36" t="s">
        <v>80</v>
      </c>
      <c r="I27" s="36"/>
      <c r="J27" s="22"/>
      <c r="K27" s="35"/>
      <c r="L27" s="18"/>
      <c r="M27" s="18"/>
      <c r="N27" s="18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ht="13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ht="13">
      <c r="A29" s="66" t="s">
        <v>102</v>
      </c>
      <c r="B29" s="31"/>
      <c r="C29" s="18"/>
      <c r="D29" s="18"/>
      <c r="E29" s="18"/>
      <c r="F29" s="18"/>
      <c r="G29" s="18"/>
      <c r="H29" s="18"/>
      <c r="I29" s="18"/>
      <c r="J29" s="18"/>
      <c r="K29" s="18"/>
      <c r="L29" s="43"/>
      <c r="M29" s="22"/>
      <c r="N29" s="43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</row>
    <row r="30" spans="1:30" ht="13">
      <c r="A30" s="66" t="s">
        <v>102</v>
      </c>
      <c r="B30" s="17">
        <v>6</v>
      </c>
      <c r="C30" s="23"/>
      <c r="D30" s="23"/>
      <c r="E30" s="23"/>
      <c r="F30" s="30"/>
      <c r="G30" s="22" t="s">
        <v>81</v>
      </c>
      <c r="H30" s="35"/>
      <c r="I30" s="35"/>
      <c r="J30" s="35"/>
      <c r="K30" s="35"/>
      <c r="L30" s="35"/>
      <c r="M30" s="35"/>
      <c r="N30" s="35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spans="1:30" ht="13">
      <c r="A31" s="66" t="s">
        <v>102</v>
      </c>
      <c r="B31" s="17">
        <v>4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</row>
    <row r="32" spans="1:30" ht="13">
      <c r="A32" s="33"/>
      <c r="B32" s="34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</row>
    <row r="33" spans="1:30" ht="13">
      <c r="A33" s="12" t="s">
        <v>82</v>
      </c>
      <c r="B33" s="13"/>
      <c r="C33" s="12" t="s">
        <v>51</v>
      </c>
      <c r="D33" s="12" t="s">
        <v>52</v>
      </c>
      <c r="E33" s="12" t="s">
        <v>53</v>
      </c>
      <c r="F33" s="12" t="s">
        <v>54</v>
      </c>
      <c r="G33" s="12" t="s">
        <v>55</v>
      </c>
      <c r="H33" s="12" t="s">
        <v>56</v>
      </c>
      <c r="I33" s="12" t="s">
        <v>57</v>
      </c>
      <c r="J33" s="12" t="s">
        <v>58</v>
      </c>
      <c r="K33" s="12" t="s">
        <v>59</v>
      </c>
      <c r="L33" s="12" t="s">
        <v>60</v>
      </c>
      <c r="M33" s="12" t="s">
        <v>61</v>
      </c>
      <c r="N33" s="12" t="s">
        <v>62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1:30" ht="13">
      <c r="A34" s="66" t="s">
        <v>97</v>
      </c>
      <c r="B34" s="17">
        <v>4</v>
      </c>
      <c r="C34" s="26"/>
      <c r="D34" s="26"/>
      <c r="E34" s="22"/>
      <c r="F34" s="19"/>
      <c r="G34" s="22"/>
      <c r="H34" s="19"/>
      <c r="I34" s="22"/>
      <c r="J34" s="22"/>
      <c r="K34" s="35"/>
      <c r="L34" s="18"/>
      <c r="M34" s="18"/>
      <c r="N34" s="18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1:30" ht="13">
      <c r="A35" s="16" t="s">
        <v>63</v>
      </c>
      <c r="B35" s="17">
        <v>2.5</v>
      </c>
      <c r="C35" s="18"/>
      <c r="D35" s="18"/>
      <c r="E35" s="18"/>
      <c r="F35" s="18"/>
      <c r="G35" s="44"/>
      <c r="H35" s="22"/>
      <c r="I35" s="22"/>
      <c r="J35" s="30"/>
      <c r="K35" s="22"/>
      <c r="L35" s="19"/>
      <c r="M35" s="22"/>
      <c r="N35" s="19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30" ht="13">
      <c r="A36" s="66" t="s">
        <v>97</v>
      </c>
      <c r="B36" s="17">
        <v>3</v>
      </c>
      <c r="C36" s="18"/>
      <c r="D36" s="35"/>
      <c r="E36" s="35"/>
      <c r="F36" s="35"/>
      <c r="G36" s="19"/>
      <c r="H36" s="26"/>
      <c r="I36" s="22"/>
      <c r="J36" s="22"/>
      <c r="K36" s="26"/>
      <c r="L36" s="23"/>
      <c r="M36" s="23"/>
      <c r="N36" s="30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0" ht="13">
      <c r="A37" s="66" t="s">
        <v>97</v>
      </c>
      <c r="B37" s="17">
        <v>3.5</v>
      </c>
      <c r="C37" s="19" t="s">
        <v>64</v>
      </c>
      <c r="D37" s="23"/>
      <c r="E37" s="30"/>
      <c r="F37" s="30"/>
      <c r="G37" s="19"/>
      <c r="H37" s="30"/>
      <c r="I37" s="25"/>
      <c r="J37" s="30"/>
      <c r="K37" s="18"/>
      <c r="L37" s="18"/>
      <c r="M37" s="18"/>
      <c r="N37" s="18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0" ht="13">
      <c r="A38" s="66" t="s">
        <v>97</v>
      </c>
      <c r="B38" s="17">
        <v>3</v>
      </c>
      <c r="C38" s="35"/>
      <c r="D38" s="35"/>
      <c r="E38" s="35"/>
      <c r="F38" s="35"/>
      <c r="G38" s="18"/>
      <c r="H38" s="18"/>
      <c r="I38" s="18"/>
      <c r="J38" s="18"/>
      <c r="K38" s="18"/>
      <c r="L38" s="18"/>
      <c r="M38" s="18"/>
      <c r="N38" s="18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:30" ht="13">
      <c r="A39" s="66" t="s">
        <v>96</v>
      </c>
      <c r="B39" s="27"/>
      <c r="C39" s="35"/>
      <c r="D39" s="35"/>
      <c r="E39" s="35"/>
      <c r="F39" s="35"/>
      <c r="G39" s="18"/>
      <c r="H39" s="18"/>
      <c r="I39" s="18"/>
      <c r="J39" s="18"/>
      <c r="K39" s="18"/>
      <c r="L39" s="18"/>
      <c r="M39" s="18"/>
      <c r="N39" s="18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0" ht="13">
      <c r="A40" s="66" t="s">
        <v>97</v>
      </c>
      <c r="B40" s="17" t="s">
        <v>68</v>
      </c>
      <c r="C40" s="35"/>
      <c r="D40" s="35"/>
      <c r="E40" s="35"/>
      <c r="F40" s="35"/>
      <c r="G40" s="18"/>
      <c r="H40" s="18"/>
      <c r="I40" s="18"/>
      <c r="J40" s="18"/>
      <c r="K40" s="18"/>
      <c r="L40" s="18"/>
      <c r="M40" s="18"/>
      <c r="N40" s="18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0" ht="13">
      <c r="A41" s="66" t="s">
        <v>97</v>
      </c>
      <c r="B41" s="31">
        <v>3</v>
      </c>
      <c r="C41" s="22"/>
      <c r="D41" s="22"/>
      <c r="E41" s="26"/>
      <c r="F41" s="26"/>
      <c r="G41" s="30"/>
      <c r="H41" s="30"/>
      <c r="I41" s="23"/>
      <c r="J41" s="23"/>
      <c r="K41" s="45"/>
      <c r="L41" s="18"/>
      <c r="M41" s="18"/>
      <c r="N41" s="18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ht="13">
      <c r="A42" s="66" t="s">
        <v>101</v>
      </c>
      <c r="B42" s="31">
        <v>0.5</v>
      </c>
      <c r="C42" s="18"/>
      <c r="D42" s="30"/>
      <c r="E42" s="23"/>
      <c r="F42" s="23"/>
      <c r="G42" s="22"/>
      <c r="H42" s="22"/>
      <c r="I42" s="30"/>
      <c r="J42" s="25"/>
      <c r="K42" s="23"/>
      <c r="L42" s="35"/>
      <c r="M42" s="35"/>
      <c r="N42" s="35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ht="13">
      <c r="A43" s="16" t="s">
        <v>72</v>
      </c>
      <c r="B43" s="31"/>
      <c r="C43" s="30"/>
      <c r="D43" s="30"/>
      <c r="E43" s="30"/>
      <c r="F43" s="30"/>
      <c r="G43" s="26"/>
      <c r="H43" s="22"/>
      <c r="I43" s="30"/>
      <c r="J43" s="30"/>
      <c r="K43" s="18"/>
      <c r="L43" s="35"/>
      <c r="M43" s="35"/>
      <c r="N43" s="35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 ht="13"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0" ht="13">
      <c r="A45" s="66" t="s">
        <v>102</v>
      </c>
      <c r="B45" s="31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ht="13">
      <c r="A46" s="66" t="s">
        <v>102</v>
      </c>
      <c r="B46" s="17">
        <v>6</v>
      </c>
      <c r="C46" s="19"/>
      <c r="D46" s="19"/>
      <c r="E46" s="19"/>
      <c r="F46" s="22"/>
      <c r="G46" s="22"/>
      <c r="H46" s="19"/>
      <c r="I46" s="19"/>
      <c r="J46" s="19"/>
      <c r="K46" s="18"/>
      <c r="L46" s="18"/>
      <c r="M46" s="18"/>
      <c r="N46" s="18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 ht="13">
      <c r="A47" s="66" t="s">
        <v>102</v>
      </c>
      <c r="B47" s="17">
        <v>4</v>
      </c>
      <c r="C47" s="18"/>
      <c r="D47" s="18"/>
      <c r="E47" s="18"/>
      <c r="F47" s="18"/>
      <c r="G47" s="18"/>
      <c r="H47" s="18"/>
      <c r="I47" s="18"/>
      <c r="J47" s="18"/>
      <c r="K47" s="19"/>
      <c r="L47" s="22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 ht="13">
      <c r="A48" s="33"/>
      <c r="B48" s="34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ht="13">
      <c r="A49" s="46"/>
      <c r="B49" s="47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3">
      <c r="A50" s="46"/>
      <c r="B50" s="47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3">
      <c r="A51" s="12" t="s">
        <v>83</v>
      </c>
      <c r="B51" s="13"/>
      <c r="C51" s="12" t="s">
        <v>51</v>
      </c>
      <c r="D51" s="12" t="s">
        <v>52</v>
      </c>
      <c r="E51" s="12" t="s">
        <v>53</v>
      </c>
      <c r="F51" s="12" t="s">
        <v>54</v>
      </c>
      <c r="G51" s="12" t="s">
        <v>55</v>
      </c>
      <c r="H51" s="12" t="s">
        <v>56</v>
      </c>
      <c r="I51" s="12" t="s">
        <v>57</v>
      </c>
      <c r="J51" s="12" t="s">
        <v>58</v>
      </c>
      <c r="K51" s="12" t="s">
        <v>59</v>
      </c>
      <c r="L51" s="12" t="s">
        <v>60</v>
      </c>
      <c r="M51" s="12" t="s">
        <v>61</v>
      </c>
      <c r="N51" s="12" t="s">
        <v>62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ht="13">
      <c r="A52" s="66" t="s">
        <v>97</v>
      </c>
      <c r="B52" s="17">
        <v>4</v>
      </c>
      <c r="C52" s="26"/>
      <c r="D52" s="25"/>
      <c r="E52" s="30"/>
      <c r="F52" s="30"/>
      <c r="G52" s="23"/>
      <c r="H52" s="23"/>
      <c r="I52" s="30"/>
      <c r="J52" s="18"/>
      <c r="K52" s="18"/>
      <c r="L52" s="18"/>
      <c r="M52" s="18"/>
      <c r="N52" s="18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ht="13">
      <c r="A53" s="16" t="s">
        <v>63</v>
      </c>
      <c r="B53" s="17">
        <v>2.5</v>
      </c>
      <c r="C53" s="22"/>
      <c r="D53" s="22"/>
      <c r="E53" s="22"/>
      <c r="F53" s="26"/>
      <c r="G53" s="22"/>
      <c r="H53" s="22"/>
      <c r="I53" s="26"/>
      <c r="J53" s="26"/>
      <c r="K53" s="35"/>
      <c r="L53" s="18"/>
      <c r="M53" s="18"/>
      <c r="N53" s="18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:30" ht="13">
      <c r="A54" s="66" t="s">
        <v>97</v>
      </c>
      <c r="B54" s="17">
        <v>3</v>
      </c>
      <c r="C54" s="18"/>
      <c r="D54" s="22"/>
      <c r="E54" s="26"/>
      <c r="F54" s="19"/>
      <c r="G54" s="22"/>
      <c r="H54" s="22"/>
      <c r="I54" s="22"/>
      <c r="J54" s="19"/>
      <c r="K54" s="19"/>
      <c r="L54" s="18"/>
      <c r="M54" s="18"/>
      <c r="N54" s="18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ht="13">
      <c r="A55" s="66" t="s">
        <v>97</v>
      </c>
      <c r="B55" s="17">
        <v>3.5</v>
      </c>
      <c r="C55" s="30"/>
      <c r="D55" s="30"/>
      <c r="E55" s="23"/>
      <c r="F55" s="23"/>
      <c r="G55" s="30"/>
      <c r="H55" s="30"/>
      <c r="I55" s="23"/>
      <c r="J55" s="23"/>
      <c r="K55" s="18"/>
      <c r="L55" s="18"/>
      <c r="M55" s="18"/>
      <c r="N55" s="1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ht="13">
      <c r="A56" s="66" t="s">
        <v>97</v>
      </c>
      <c r="B56" s="17">
        <v>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ht="13">
      <c r="A57" s="66" t="s">
        <v>96</v>
      </c>
      <c r="B57" s="2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ht="13">
      <c r="A58" s="66" t="s">
        <v>97</v>
      </c>
      <c r="B58" s="17" t="s">
        <v>68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ht="13">
      <c r="A59" s="66" t="s">
        <v>97</v>
      </c>
      <c r="B59" s="31">
        <v>3</v>
      </c>
      <c r="C59" s="19" t="s">
        <v>64</v>
      </c>
      <c r="D59" s="19"/>
      <c r="E59" s="22"/>
      <c r="F59" s="22"/>
      <c r="G59" s="26"/>
      <c r="H59" s="26"/>
      <c r="I59" s="19"/>
      <c r="J59" s="22"/>
      <c r="K59" s="18"/>
      <c r="L59" s="18"/>
      <c r="M59" s="18"/>
      <c r="N59" s="18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ht="13">
      <c r="A60" s="66" t="s">
        <v>101</v>
      </c>
      <c r="B60" s="31">
        <v>0.5</v>
      </c>
      <c r="C60" s="35"/>
      <c r="D60" s="35"/>
      <c r="E60" s="35"/>
      <c r="F60" s="35"/>
      <c r="G60" s="19"/>
      <c r="H60" s="19"/>
      <c r="I60" s="22"/>
      <c r="J60" s="22"/>
      <c r="K60" s="26"/>
      <c r="L60" s="23"/>
      <c r="M60" s="23"/>
      <c r="N60" s="30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ht="13">
      <c r="A61" s="16" t="s">
        <v>72</v>
      </c>
      <c r="B61" s="31"/>
      <c r="C61" s="35"/>
      <c r="D61" s="35"/>
      <c r="E61" s="35"/>
      <c r="F61" s="35"/>
      <c r="G61" s="22"/>
      <c r="H61" s="22"/>
      <c r="I61" s="22"/>
      <c r="J61" s="22"/>
      <c r="K61" s="23"/>
      <c r="L61" s="30"/>
      <c r="M61" s="23"/>
      <c r="N61" s="23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ht="13">
      <c r="C62" s="24"/>
      <c r="D62" s="24"/>
      <c r="E62" s="24"/>
      <c r="F62" s="24"/>
      <c r="G62" s="18"/>
      <c r="H62" s="18"/>
      <c r="I62" s="18"/>
      <c r="J62" s="18"/>
      <c r="K62" s="18"/>
      <c r="L62" s="18"/>
      <c r="M62" s="18"/>
      <c r="N62" s="18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ht="13">
      <c r="A63" s="66" t="s">
        <v>102</v>
      </c>
      <c r="B63" s="31"/>
      <c r="C63" s="18"/>
      <c r="D63" s="18"/>
      <c r="E63" s="18"/>
      <c r="F63" s="18"/>
      <c r="G63" s="18"/>
      <c r="H63" s="18"/>
      <c r="I63" s="18"/>
      <c r="J63" s="18"/>
      <c r="K63" s="18"/>
      <c r="L63" s="43"/>
      <c r="M63" s="22"/>
      <c r="N63" s="43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ht="13">
      <c r="A64" s="66" t="s">
        <v>102</v>
      </c>
      <c r="B64" s="17">
        <v>6</v>
      </c>
      <c r="C64" s="19"/>
      <c r="D64" s="19"/>
      <c r="E64" s="19"/>
      <c r="F64" s="22"/>
      <c r="G64" s="22" t="s">
        <v>81</v>
      </c>
      <c r="H64" s="35"/>
      <c r="I64" s="18"/>
      <c r="J64" s="18"/>
      <c r="K64" s="18"/>
      <c r="L64" s="18"/>
      <c r="M64" s="18"/>
      <c r="N64" s="18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ht="13">
      <c r="A65" s="66" t="s">
        <v>102</v>
      </c>
      <c r="B65" s="17">
        <v>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ht="13">
      <c r="A66" s="33"/>
      <c r="B66" s="34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ht="13">
      <c r="A67" s="12" t="s">
        <v>84</v>
      </c>
      <c r="B67" s="13"/>
      <c r="C67" s="12" t="s">
        <v>51</v>
      </c>
      <c r="D67" s="12" t="s">
        <v>52</v>
      </c>
      <c r="E67" s="12" t="s">
        <v>53</v>
      </c>
      <c r="F67" s="12" t="s">
        <v>54</v>
      </c>
      <c r="G67" s="12" t="s">
        <v>55</v>
      </c>
      <c r="H67" s="12" t="s">
        <v>56</v>
      </c>
      <c r="I67" s="12" t="s">
        <v>57</v>
      </c>
      <c r="J67" s="12" t="s">
        <v>58</v>
      </c>
      <c r="K67" s="12" t="s">
        <v>59</v>
      </c>
      <c r="L67" s="46"/>
      <c r="M67" s="48"/>
      <c r="N67" s="48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ht="13">
      <c r="A68" s="66" t="s">
        <v>97</v>
      </c>
      <c r="B68" s="17">
        <v>4</v>
      </c>
      <c r="C68" s="19" t="s">
        <v>64</v>
      </c>
      <c r="D68" s="23"/>
      <c r="E68" s="21"/>
      <c r="F68" s="21"/>
      <c r="G68" s="23"/>
      <c r="H68" s="23"/>
      <c r="I68" s="21"/>
      <c r="J68" s="18"/>
      <c r="K68" s="18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ht="13">
      <c r="A69" s="16" t="s">
        <v>63</v>
      </c>
      <c r="B69" s="17">
        <v>2.5</v>
      </c>
      <c r="C69" s="23"/>
      <c r="D69" s="25"/>
      <c r="E69" s="21"/>
      <c r="F69" s="21"/>
      <c r="G69" s="23"/>
      <c r="H69" s="23"/>
      <c r="I69" s="21"/>
      <c r="J69" s="21"/>
      <c r="K69" s="18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ht="13">
      <c r="A70" s="66" t="s">
        <v>97</v>
      </c>
      <c r="B70" s="17">
        <v>3</v>
      </c>
      <c r="C70" s="18"/>
      <c r="D70" s="24"/>
      <c r="E70" s="25"/>
      <c r="F70" s="25"/>
      <c r="G70" s="24"/>
      <c r="H70" s="24"/>
      <c r="I70" s="23"/>
      <c r="J70" s="23"/>
      <c r="K70" s="23"/>
      <c r="L70" s="15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ht="13">
      <c r="A71" s="66" t="s">
        <v>97</v>
      </c>
      <c r="B71" s="17">
        <v>3.5</v>
      </c>
      <c r="C71" s="49"/>
      <c r="D71" s="49"/>
      <c r="E71" s="49"/>
      <c r="F71" s="49"/>
      <c r="G71" s="49"/>
      <c r="H71" s="49"/>
      <c r="I71" s="49"/>
      <c r="J71" s="49"/>
      <c r="K71" s="18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ht="13">
      <c r="A72" s="66" t="s">
        <v>97</v>
      </c>
      <c r="B72" s="17">
        <v>3</v>
      </c>
      <c r="C72" s="18"/>
      <c r="D72" s="23"/>
      <c r="E72" s="23"/>
      <c r="F72" s="23"/>
      <c r="G72" s="30"/>
      <c r="H72" s="30"/>
      <c r="I72" s="23"/>
      <c r="J72" s="23"/>
      <c r="K72" s="23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ht="13">
      <c r="A73" s="66" t="s">
        <v>96</v>
      </c>
      <c r="B73" s="27"/>
      <c r="C73" s="18"/>
      <c r="D73" s="18"/>
      <c r="E73" s="18"/>
      <c r="F73" s="18"/>
      <c r="G73" s="18"/>
      <c r="H73" s="18"/>
      <c r="I73" s="18"/>
      <c r="J73" s="18"/>
      <c r="K73" s="18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ht="13">
      <c r="A74" s="66" t="s">
        <v>97</v>
      </c>
      <c r="B74" s="17" t="s">
        <v>68</v>
      </c>
      <c r="C74" s="18"/>
      <c r="D74" s="18"/>
      <c r="E74" s="18"/>
      <c r="F74" s="18"/>
      <c r="G74" s="18"/>
      <c r="H74" s="18"/>
      <c r="I74" s="18"/>
      <c r="J74" s="18"/>
      <c r="K74" s="18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ht="13">
      <c r="A75" s="66" t="s">
        <v>97</v>
      </c>
      <c r="B75" s="31">
        <v>3</v>
      </c>
      <c r="C75" s="50"/>
      <c r="D75" s="50"/>
      <c r="E75" s="50"/>
      <c r="F75" s="50"/>
      <c r="G75" s="50"/>
      <c r="H75" s="50"/>
      <c r="I75" s="50"/>
      <c r="J75" s="50"/>
      <c r="K75" s="18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ht="13">
      <c r="A76" s="66" t="s">
        <v>101</v>
      </c>
      <c r="B76" s="31">
        <v>0.5</v>
      </c>
      <c r="C76" s="18"/>
      <c r="D76" s="24"/>
      <c r="E76" s="23"/>
      <c r="F76" s="23"/>
      <c r="G76" s="24"/>
      <c r="H76" s="24"/>
      <c r="I76" s="25"/>
      <c r="J76" s="25"/>
      <c r="K76" s="2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ht="13">
      <c r="A77" s="16" t="s">
        <v>72</v>
      </c>
      <c r="B77" s="31"/>
      <c r="C77" s="25"/>
      <c r="D77" s="21"/>
      <c r="E77" s="21"/>
      <c r="F77" s="21"/>
      <c r="G77" s="25"/>
      <c r="H77" s="25"/>
      <c r="I77" s="21"/>
      <c r="J77" s="21"/>
      <c r="K77" s="18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ht="13">
      <c r="C78" s="24"/>
      <c r="D78" s="24"/>
      <c r="E78" s="24"/>
      <c r="F78" s="24"/>
      <c r="G78" s="24"/>
      <c r="H78" s="24"/>
      <c r="I78" s="24"/>
      <c r="J78" s="24"/>
      <c r="K78" s="2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ht="13">
      <c r="A79" s="66" t="s">
        <v>102</v>
      </c>
      <c r="B79" s="31"/>
      <c r="C79" s="18"/>
      <c r="D79" s="18"/>
      <c r="E79" s="18"/>
      <c r="F79" s="18"/>
      <c r="G79" s="18"/>
      <c r="H79" s="18"/>
      <c r="I79" s="18"/>
      <c r="J79" s="18"/>
      <c r="K79" s="18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ht="13">
      <c r="A80" s="66" t="s">
        <v>102</v>
      </c>
      <c r="B80" s="17">
        <v>6</v>
      </c>
      <c r="C80" s="18"/>
      <c r="D80" s="18"/>
      <c r="E80" s="18"/>
      <c r="F80" s="18"/>
      <c r="G80" s="18"/>
      <c r="H80" s="18"/>
      <c r="I80" s="18"/>
      <c r="J80" s="18"/>
      <c r="K80" s="18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ht="13">
      <c r="A81" s="66" t="s">
        <v>102</v>
      </c>
      <c r="B81" s="17">
        <v>4</v>
      </c>
      <c r="C81" s="18"/>
      <c r="D81" s="18"/>
      <c r="E81" s="18"/>
      <c r="F81" s="18"/>
      <c r="G81" s="18"/>
      <c r="H81" s="18"/>
      <c r="I81" s="18"/>
      <c r="J81" s="18"/>
      <c r="K81" s="18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ht="13">
      <c r="A82" s="33"/>
      <c r="B82" s="34"/>
      <c r="C82" s="33"/>
      <c r="D82" s="33"/>
      <c r="E82" s="33"/>
      <c r="F82" s="33"/>
      <c r="G82" s="33"/>
      <c r="H82" s="33"/>
      <c r="I82" s="33"/>
      <c r="J82" s="33"/>
      <c r="K82" s="51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ht="13">
      <c r="A83" s="12" t="s">
        <v>85</v>
      </c>
      <c r="B83" s="13"/>
      <c r="C83" s="12" t="s">
        <v>51</v>
      </c>
      <c r="D83" s="12" t="s">
        <v>52</v>
      </c>
      <c r="E83" s="12" t="s">
        <v>86</v>
      </c>
      <c r="F83" s="12" t="s">
        <v>87</v>
      </c>
      <c r="G83" s="12" t="s">
        <v>55</v>
      </c>
      <c r="H83" s="12" t="s">
        <v>56</v>
      </c>
      <c r="I83" s="12" t="s">
        <v>57</v>
      </c>
      <c r="J83" s="12" t="s">
        <v>58</v>
      </c>
      <c r="K83" s="46"/>
      <c r="L83" s="48"/>
      <c r="M83" s="48"/>
      <c r="N83" s="52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ht="13">
      <c r="A84" s="16"/>
      <c r="B84" s="17">
        <v>7.5</v>
      </c>
      <c r="C84" s="24"/>
      <c r="D84" s="24"/>
      <c r="E84" s="24"/>
      <c r="F84" s="24"/>
      <c r="G84" s="24"/>
      <c r="H84" s="24"/>
      <c r="I84" s="24"/>
      <c r="J84" s="2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ht="13">
      <c r="A85" s="16"/>
      <c r="B85" s="17">
        <v>7.5</v>
      </c>
      <c r="C85" s="24"/>
      <c r="D85" s="24"/>
      <c r="E85" s="24"/>
      <c r="F85" s="24"/>
      <c r="G85" s="24"/>
      <c r="H85" s="24"/>
      <c r="I85" s="24"/>
      <c r="J85" s="2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ht="13">
      <c r="A86" s="16"/>
      <c r="B86" s="17">
        <v>7</v>
      </c>
      <c r="C86" s="43"/>
      <c r="D86" s="43"/>
      <c r="E86" s="43"/>
      <c r="F86" s="43"/>
      <c r="G86" s="43"/>
      <c r="H86" s="43"/>
      <c r="I86" s="43"/>
      <c r="J86" s="43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ht="13">
      <c r="A87" s="33"/>
      <c r="B87" s="34"/>
      <c r="C87" s="33"/>
      <c r="D87" s="33"/>
      <c r="E87" s="33"/>
      <c r="F87" s="33"/>
      <c r="G87" s="33"/>
      <c r="H87" s="33"/>
      <c r="I87" s="33"/>
      <c r="J87" s="53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ht="13">
      <c r="A88" s="12" t="s">
        <v>88</v>
      </c>
      <c r="B88" s="13"/>
      <c r="C88" s="12"/>
      <c r="D88" s="12"/>
      <c r="E88" s="12"/>
      <c r="F88" s="12"/>
      <c r="G88" s="54" t="s">
        <v>55</v>
      </c>
      <c r="H88" s="12" t="s">
        <v>56</v>
      </c>
      <c r="I88" s="12" t="s">
        <v>57</v>
      </c>
      <c r="J88" s="12" t="s">
        <v>58</v>
      </c>
      <c r="K88" s="46"/>
      <c r="L88" s="48"/>
      <c r="M88" s="48"/>
      <c r="N88" s="48"/>
      <c r="O88" s="55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ht="13">
      <c r="A89" s="16"/>
      <c r="B89" s="17">
        <v>4</v>
      </c>
      <c r="C89" s="24"/>
      <c r="D89" s="24"/>
      <c r="E89" s="24"/>
      <c r="F89" s="24"/>
      <c r="G89" s="56"/>
      <c r="H89" s="24"/>
      <c r="I89" s="24"/>
      <c r="J89" s="2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ht="13">
      <c r="A90" s="16"/>
      <c r="B90" s="17">
        <v>4</v>
      </c>
      <c r="C90" s="24"/>
      <c r="D90" s="24"/>
      <c r="E90" s="24"/>
      <c r="F90" s="24"/>
      <c r="G90" s="56"/>
      <c r="H90" s="24"/>
      <c r="I90" s="24"/>
      <c r="J90" s="2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ht="13">
      <c r="A91" s="66" t="s">
        <v>102</v>
      </c>
      <c r="B91" s="17">
        <v>4</v>
      </c>
      <c r="C91" s="18"/>
      <c r="D91" s="18"/>
      <c r="E91" s="18"/>
      <c r="F91" s="18"/>
      <c r="G91" s="57"/>
      <c r="H91" s="19"/>
      <c r="I91" s="19"/>
      <c r="J91" s="19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ht="13">
      <c r="A92" s="14"/>
      <c r="B92" s="58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ht="13">
      <c r="A93" s="59" t="s">
        <v>89</v>
      </c>
      <c r="B93" s="60" t="s">
        <v>90</v>
      </c>
      <c r="C93" s="61" t="s">
        <v>91</v>
      </c>
      <c r="D93" s="62" t="s">
        <v>92</v>
      </c>
      <c r="F93" s="63" t="s">
        <v>93</v>
      </c>
      <c r="G93" s="64" t="s">
        <v>94</v>
      </c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ht="13">
      <c r="A94" s="15" t="s">
        <v>95</v>
      </c>
      <c r="B94" s="58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ht="13">
      <c r="A95" s="14"/>
      <c r="B95" s="58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ht="13">
      <c r="A96" s="14"/>
      <c r="B96" s="58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ht="13">
      <c r="A97" s="14"/>
      <c r="B97" s="58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ht="13">
      <c r="A98" s="14"/>
      <c r="B98" s="58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ht="13">
      <c r="A99" s="14"/>
      <c r="B99" s="58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ht="13">
      <c r="A100" s="14"/>
      <c r="B100" s="58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ht="13">
      <c r="A101" s="14"/>
      <c r="B101" s="58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ht="13">
      <c r="A102" s="14"/>
      <c r="B102" s="58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ht="13">
      <c r="A103" s="14"/>
      <c r="B103" s="58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ht="13">
      <c r="A104" s="14"/>
      <c r="B104" s="58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ht="13">
      <c r="A105" s="14"/>
      <c r="B105" s="58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ht="13">
      <c r="A106" s="14"/>
      <c r="B106" s="58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ht="13">
      <c r="A107" s="14"/>
      <c r="B107" s="58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ht="13">
      <c r="A108" s="14"/>
      <c r="B108" s="58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ht="13">
      <c r="A109" s="14"/>
      <c r="B109" s="58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ht="13">
      <c r="A110" s="14"/>
      <c r="B110" s="58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ht="13">
      <c r="A111" s="14"/>
      <c r="B111" s="58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ht="13">
      <c r="A112" s="14"/>
      <c r="B112" s="58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ht="13">
      <c r="A113" s="14"/>
      <c r="B113" s="58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ht="13">
      <c r="A114" s="14"/>
      <c r="B114" s="58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ht="13">
      <c r="A115" s="14"/>
      <c r="B115" s="58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ht="13">
      <c r="A116" s="14"/>
      <c r="B116" s="58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ht="13">
      <c r="A117" s="14"/>
      <c r="B117" s="58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ht="13">
      <c r="A118" s="14"/>
      <c r="B118" s="58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ht="13">
      <c r="A119" s="14"/>
      <c r="B119" s="58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ht="13">
      <c r="A120" s="14"/>
      <c r="B120" s="58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ht="13">
      <c r="A121" s="14"/>
      <c r="B121" s="58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ht="13">
      <c r="A122" s="14"/>
      <c r="B122" s="58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ht="13">
      <c r="A123" s="14"/>
      <c r="B123" s="58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ht="13">
      <c r="A124" s="14"/>
      <c r="B124" s="58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ht="13">
      <c r="A125" s="14"/>
      <c r="B125" s="58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ht="13">
      <c r="A126" s="14"/>
      <c r="B126" s="58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ht="13">
      <c r="A127" s="14"/>
      <c r="B127" s="58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ht="13">
      <c r="A128" s="14"/>
      <c r="B128" s="58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ht="13">
      <c r="A129" s="14"/>
      <c r="B129" s="58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ht="13">
      <c r="A130" s="14"/>
      <c r="B130" s="58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ht="13">
      <c r="A131" s="14"/>
      <c r="B131" s="58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ht="13">
      <c r="A132" s="14"/>
      <c r="B132" s="58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ht="13">
      <c r="A133" s="14"/>
      <c r="B133" s="58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ht="13">
      <c r="A134" s="14"/>
      <c r="B134" s="58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ht="13">
      <c r="A135" s="14"/>
      <c r="B135" s="58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ht="13">
      <c r="A136" s="14"/>
      <c r="B136" s="58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ht="13">
      <c r="A137" s="14"/>
      <c r="B137" s="58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ht="13">
      <c r="A138" s="14"/>
      <c r="B138" s="58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ht="13">
      <c r="A139" s="14"/>
      <c r="B139" s="58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ht="13">
      <c r="A140" s="14"/>
      <c r="B140" s="58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ht="13">
      <c r="A141" s="14"/>
      <c r="B141" s="58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ht="13">
      <c r="A142" s="14"/>
      <c r="B142" s="58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ht="13">
      <c r="A143" s="14"/>
      <c r="B143" s="58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ht="13">
      <c r="A144" s="14"/>
      <c r="B144" s="58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ht="13">
      <c r="A145" s="14"/>
      <c r="B145" s="58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ht="13">
      <c r="A146" s="14"/>
      <c r="B146" s="58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ht="13">
      <c r="A147" s="14"/>
      <c r="B147" s="58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ht="13">
      <c r="A148" s="14"/>
      <c r="B148" s="58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ht="13">
      <c r="A149" s="14"/>
      <c r="B149" s="58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ht="13">
      <c r="A150" s="14"/>
      <c r="B150" s="58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ht="13">
      <c r="A151" s="14"/>
      <c r="B151" s="58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ht="13">
      <c r="A152" s="14"/>
      <c r="B152" s="58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ht="13">
      <c r="A153" s="14"/>
      <c r="B153" s="58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ht="13">
      <c r="A154" s="14"/>
      <c r="B154" s="58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ht="13">
      <c r="A155" s="14"/>
      <c r="B155" s="58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ht="13">
      <c r="A156" s="14"/>
      <c r="B156" s="58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ht="13">
      <c r="A157" s="14"/>
      <c r="B157" s="58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ht="13">
      <c r="A158" s="14"/>
      <c r="B158" s="58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ht="13">
      <c r="A159" s="14"/>
      <c r="B159" s="58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ht="13">
      <c r="A160" s="14"/>
      <c r="B160" s="58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ht="13">
      <c r="A161" s="14"/>
      <c r="B161" s="58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ht="13">
      <c r="A162" s="14"/>
      <c r="B162" s="58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ht="13">
      <c r="A163" s="14"/>
      <c r="B163" s="58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ht="13">
      <c r="A164" s="14"/>
      <c r="B164" s="58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ht="13">
      <c r="A165" s="14"/>
      <c r="B165" s="58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ht="13">
      <c r="A166" s="14"/>
      <c r="B166" s="58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ht="13">
      <c r="A167" s="14"/>
      <c r="B167" s="58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ht="13">
      <c r="A168" s="14"/>
      <c r="B168" s="58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ht="13">
      <c r="A169" s="14"/>
      <c r="B169" s="58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ht="13">
      <c r="A170" s="14"/>
      <c r="B170" s="58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ht="13">
      <c r="A171" s="14"/>
      <c r="B171" s="58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ht="13">
      <c r="A172" s="14"/>
      <c r="B172" s="58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ht="13">
      <c r="A173" s="14"/>
      <c r="B173" s="58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ht="13">
      <c r="A174" s="14"/>
      <c r="B174" s="58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ht="13">
      <c r="A175" s="14"/>
      <c r="B175" s="58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ht="13">
      <c r="A176" s="14"/>
      <c r="B176" s="58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ht="13">
      <c r="A177" s="14"/>
      <c r="B177" s="58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ht="13">
      <c r="A178" s="14"/>
      <c r="B178" s="58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ht="13">
      <c r="A179" s="14"/>
      <c r="B179" s="58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ht="13">
      <c r="A180" s="14"/>
      <c r="B180" s="58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ht="13">
      <c r="A181" s="14"/>
      <c r="B181" s="58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ht="13">
      <c r="A182" s="14"/>
      <c r="B182" s="58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ht="13">
      <c r="A183" s="14"/>
      <c r="B183" s="58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ht="13">
      <c r="A184" s="14"/>
      <c r="B184" s="58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ht="13">
      <c r="A185" s="14"/>
      <c r="B185" s="58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ht="13">
      <c r="A186" s="14"/>
      <c r="B186" s="58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ht="13">
      <c r="A187" s="14"/>
      <c r="B187" s="58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ht="13">
      <c r="A188" s="14"/>
      <c r="B188" s="58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ht="13">
      <c r="A189" s="14"/>
      <c r="B189" s="58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ht="13">
      <c r="A190" s="14"/>
      <c r="B190" s="58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ht="13">
      <c r="A191" s="14"/>
      <c r="B191" s="58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ht="13">
      <c r="A192" s="14"/>
      <c r="B192" s="58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ht="13">
      <c r="A193" s="14"/>
      <c r="B193" s="58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ht="13">
      <c r="A194" s="14"/>
      <c r="B194" s="58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ht="13">
      <c r="A195" s="14"/>
      <c r="B195" s="58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ht="13">
      <c r="A196" s="14"/>
      <c r="B196" s="58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ht="13">
      <c r="A197" s="14"/>
      <c r="B197" s="58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ht="13">
      <c r="A198" s="14"/>
      <c r="B198" s="58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ht="13">
      <c r="A199" s="14"/>
      <c r="B199" s="58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ht="13">
      <c r="A200" s="14"/>
      <c r="B200" s="58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ht="13">
      <c r="A201" s="14"/>
      <c r="B201" s="58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ht="13">
      <c r="A202" s="14"/>
      <c r="B202" s="58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ht="13">
      <c r="A203" s="14"/>
      <c r="B203" s="58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ht="13">
      <c r="A204" s="14"/>
      <c r="B204" s="58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ht="13">
      <c r="A205" s="14"/>
      <c r="B205" s="58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ht="13">
      <c r="A206" s="14"/>
      <c r="B206" s="58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ht="13">
      <c r="A207" s="14"/>
      <c r="B207" s="58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ht="13">
      <c r="A208" s="14"/>
      <c r="B208" s="58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ht="13">
      <c r="A209" s="14"/>
      <c r="B209" s="58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ht="13">
      <c r="A210" s="14"/>
      <c r="B210" s="58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ht="13">
      <c r="A211" s="14"/>
      <c r="B211" s="58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ht="13">
      <c r="A212" s="14"/>
      <c r="B212" s="58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ht="13">
      <c r="A213" s="14"/>
      <c r="B213" s="58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ht="13">
      <c r="A214" s="14"/>
      <c r="B214" s="58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ht="13">
      <c r="A215" s="14"/>
      <c r="B215" s="58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ht="13">
      <c r="A216" s="14"/>
      <c r="B216" s="58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ht="13">
      <c r="A217" s="14"/>
      <c r="B217" s="58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ht="13">
      <c r="A218" s="14"/>
      <c r="B218" s="58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ht="13">
      <c r="A219" s="14"/>
      <c r="B219" s="58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ht="13">
      <c r="A220" s="14"/>
      <c r="B220" s="58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ht="13">
      <c r="A221" s="14"/>
      <c r="B221" s="58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ht="13">
      <c r="A222" s="14"/>
      <c r="B222" s="58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ht="13">
      <c r="A223" s="14"/>
      <c r="B223" s="58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ht="13">
      <c r="A224" s="14"/>
      <c r="B224" s="58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ht="13">
      <c r="A225" s="14"/>
      <c r="B225" s="58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ht="13">
      <c r="A226" s="14"/>
      <c r="B226" s="58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ht="13">
      <c r="A227" s="14"/>
      <c r="B227" s="58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ht="13">
      <c r="A228" s="14"/>
      <c r="B228" s="58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ht="13">
      <c r="A229" s="14"/>
      <c r="B229" s="58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ht="13">
      <c r="A230" s="14"/>
      <c r="B230" s="58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ht="13">
      <c r="A231" s="14"/>
      <c r="B231" s="58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ht="13">
      <c r="A232" s="14"/>
      <c r="B232" s="58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ht="13">
      <c r="A233" s="14"/>
      <c r="B233" s="58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ht="13">
      <c r="A234" s="14"/>
      <c r="B234" s="58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ht="13">
      <c r="A235" s="14"/>
      <c r="B235" s="58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ht="13">
      <c r="A236" s="14"/>
      <c r="B236" s="58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ht="13">
      <c r="A237" s="14"/>
      <c r="B237" s="58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ht="13">
      <c r="A238" s="14"/>
      <c r="B238" s="58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ht="13">
      <c r="A239" s="14"/>
      <c r="B239" s="58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ht="13">
      <c r="A240" s="14"/>
      <c r="B240" s="58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ht="13">
      <c r="A241" s="14"/>
      <c r="B241" s="58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ht="13">
      <c r="A242" s="14"/>
      <c r="B242" s="58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ht="13">
      <c r="A243" s="14"/>
      <c r="B243" s="58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ht="13">
      <c r="A244" s="14"/>
      <c r="B244" s="58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ht="13">
      <c r="A245" s="14"/>
      <c r="B245" s="58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ht="13">
      <c r="A246" s="14"/>
      <c r="B246" s="58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ht="13">
      <c r="A247" s="14"/>
      <c r="B247" s="58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ht="13">
      <c r="A248" s="14"/>
      <c r="B248" s="58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ht="13">
      <c r="A249" s="14"/>
      <c r="B249" s="58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ht="13">
      <c r="A250" s="14"/>
      <c r="B250" s="58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ht="13">
      <c r="A251" s="14"/>
      <c r="B251" s="58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ht="13">
      <c r="A252" s="14"/>
      <c r="B252" s="58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ht="13">
      <c r="A253" s="14"/>
      <c r="B253" s="58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ht="13">
      <c r="A254" s="14"/>
      <c r="B254" s="58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ht="13">
      <c r="A255" s="14"/>
      <c r="B255" s="58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ht="13">
      <c r="A256" s="14"/>
      <c r="B256" s="58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ht="13">
      <c r="A257" s="14"/>
      <c r="B257" s="58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ht="13">
      <c r="A258" s="14"/>
      <c r="B258" s="58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ht="13">
      <c r="A259" s="14"/>
      <c r="B259" s="58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ht="13">
      <c r="A260" s="14"/>
      <c r="B260" s="58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ht="13">
      <c r="A261" s="14"/>
      <c r="B261" s="58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ht="13">
      <c r="A262" s="14"/>
      <c r="B262" s="58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ht="13">
      <c r="A263" s="14"/>
      <c r="B263" s="58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ht="13">
      <c r="A264" s="14"/>
      <c r="B264" s="58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ht="13">
      <c r="A265" s="14"/>
      <c r="B265" s="58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ht="13">
      <c r="A266" s="14"/>
      <c r="B266" s="58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ht="13">
      <c r="A267" s="14"/>
      <c r="B267" s="58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ht="13">
      <c r="A268" s="14"/>
      <c r="B268" s="58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ht="13">
      <c r="A269" s="14"/>
      <c r="B269" s="58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ht="13">
      <c r="A270" s="14"/>
      <c r="B270" s="58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ht="13">
      <c r="A271" s="14"/>
      <c r="B271" s="58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ht="13">
      <c r="A272" s="14"/>
      <c r="B272" s="58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ht="13">
      <c r="A273" s="14"/>
      <c r="B273" s="58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ht="13">
      <c r="A274" s="14"/>
      <c r="B274" s="58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ht="13">
      <c r="A275" s="14"/>
      <c r="B275" s="58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ht="13">
      <c r="A276" s="14"/>
      <c r="B276" s="58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ht="13">
      <c r="A277" s="14"/>
      <c r="B277" s="58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ht="13">
      <c r="A278" s="14"/>
      <c r="B278" s="58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ht="13">
      <c r="A279" s="14"/>
      <c r="B279" s="58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ht="13">
      <c r="A280" s="14"/>
      <c r="B280" s="58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ht="13">
      <c r="A281" s="14"/>
      <c r="B281" s="58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ht="13">
      <c r="A282" s="14"/>
      <c r="B282" s="58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ht="13">
      <c r="A283" s="14"/>
      <c r="B283" s="58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ht="13">
      <c r="A284" s="14"/>
      <c r="B284" s="58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ht="13">
      <c r="A285" s="14"/>
      <c r="B285" s="58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ht="13">
      <c r="A286" s="14"/>
      <c r="B286" s="58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ht="13">
      <c r="A287" s="14"/>
      <c r="B287" s="58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ht="13">
      <c r="A288" s="14"/>
      <c r="B288" s="58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ht="13">
      <c r="A289" s="14"/>
      <c r="B289" s="58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ht="13">
      <c r="A290" s="14"/>
      <c r="B290" s="58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ht="13">
      <c r="A291" s="14"/>
      <c r="B291" s="58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ht="13">
      <c r="A292" s="14"/>
      <c r="B292" s="58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ht="13">
      <c r="A293" s="14"/>
      <c r="B293" s="58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ht="13">
      <c r="A294" s="14"/>
      <c r="B294" s="58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ht="13">
      <c r="A295" s="14"/>
      <c r="B295" s="58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ht="13">
      <c r="A296" s="14"/>
      <c r="B296" s="58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ht="13">
      <c r="A297" s="14"/>
      <c r="B297" s="58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ht="13">
      <c r="A298" s="14"/>
      <c r="B298" s="58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ht="13">
      <c r="A299" s="14"/>
      <c r="B299" s="58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ht="13">
      <c r="A300" s="14"/>
      <c r="B300" s="58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ht="13">
      <c r="A301" s="14"/>
      <c r="B301" s="58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ht="13">
      <c r="A302" s="14"/>
      <c r="B302" s="58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ht="13">
      <c r="A303" s="14"/>
      <c r="B303" s="58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ht="13">
      <c r="A304" s="14"/>
      <c r="B304" s="58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ht="13">
      <c r="A305" s="14"/>
      <c r="B305" s="58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ht="13">
      <c r="A306" s="14"/>
      <c r="B306" s="58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ht="13">
      <c r="A307" s="14"/>
      <c r="B307" s="58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ht="13">
      <c r="A308" s="14"/>
      <c r="B308" s="58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ht="13">
      <c r="A309" s="14"/>
      <c r="B309" s="58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ht="13">
      <c r="A310" s="14"/>
      <c r="B310" s="58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ht="13">
      <c r="A311" s="14"/>
      <c r="B311" s="58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ht="13">
      <c r="A312" s="14"/>
      <c r="B312" s="58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ht="13">
      <c r="A313" s="14"/>
      <c r="B313" s="58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ht="13">
      <c r="A314" s="14"/>
      <c r="B314" s="58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ht="13">
      <c r="A315" s="14"/>
      <c r="B315" s="58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ht="13">
      <c r="A316" s="14"/>
      <c r="B316" s="58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ht="13">
      <c r="A317" s="14"/>
      <c r="B317" s="58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ht="13">
      <c r="A318" s="14"/>
      <c r="B318" s="58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ht="13">
      <c r="A319" s="14"/>
      <c r="B319" s="58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ht="13">
      <c r="A320" s="14"/>
      <c r="B320" s="58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ht="13">
      <c r="A321" s="14"/>
      <c r="B321" s="58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ht="13">
      <c r="A322" s="14"/>
      <c r="B322" s="58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ht="13">
      <c r="A323" s="14"/>
      <c r="B323" s="58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ht="13">
      <c r="A324" s="14"/>
      <c r="B324" s="58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ht="13">
      <c r="A325" s="14"/>
      <c r="B325" s="58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ht="13">
      <c r="A326" s="14"/>
      <c r="B326" s="58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ht="13">
      <c r="A327" s="14"/>
      <c r="B327" s="58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ht="13">
      <c r="A328" s="14"/>
      <c r="B328" s="58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ht="13">
      <c r="A329" s="14"/>
      <c r="B329" s="58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ht="13">
      <c r="A330" s="14"/>
      <c r="B330" s="58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ht="13">
      <c r="A331" s="14"/>
      <c r="B331" s="58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ht="13">
      <c r="A332" s="14"/>
      <c r="B332" s="58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ht="13">
      <c r="A333" s="14"/>
      <c r="B333" s="58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ht="13">
      <c r="A334" s="14"/>
      <c r="B334" s="58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ht="13">
      <c r="A335" s="14"/>
      <c r="B335" s="58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ht="13">
      <c r="A336" s="14"/>
      <c r="B336" s="58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ht="13">
      <c r="A337" s="14"/>
      <c r="B337" s="58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ht="13">
      <c r="A338" s="14"/>
      <c r="B338" s="58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ht="13">
      <c r="A339" s="14"/>
      <c r="B339" s="58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ht="13">
      <c r="A340" s="14"/>
      <c r="B340" s="58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ht="13">
      <c r="A341" s="14"/>
      <c r="B341" s="58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ht="13">
      <c r="A342" s="14"/>
      <c r="B342" s="58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ht="13">
      <c r="A343" s="14"/>
      <c r="B343" s="58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ht="13">
      <c r="A344" s="14"/>
      <c r="B344" s="58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ht="13">
      <c r="A345" s="14"/>
      <c r="B345" s="58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ht="13">
      <c r="A346" s="14"/>
      <c r="B346" s="58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ht="13">
      <c r="A347" s="14"/>
      <c r="B347" s="58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ht="13">
      <c r="A348" s="14"/>
      <c r="B348" s="58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ht="13">
      <c r="A349" s="14"/>
      <c r="B349" s="58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ht="13">
      <c r="A350" s="14"/>
      <c r="B350" s="58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ht="13">
      <c r="A351" s="14"/>
      <c r="B351" s="58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ht="13">
      <c r="A352" s="14"/>
      <c r="B352" s="58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ht="13">
      <c r="A353" s="14"/>
      <c r="B353" s="58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ht="13">
      <c r="A354" s="14"/>
      <c r="B354" s="58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ht="13">
      <c r="A355" s="14"/>
      <c r="B355" s="58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ht="13">
      <c r="A356" s="14"/>
      <c r="B356" s="58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ht="13">
      <c r="A357" s="14"/>
      <c r="B357" s="58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ht="13">
      <c r="A358" s="14"/>
      <c r="B358" s="58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ht="13">
      <c r="A359" s="14"/>
      <c r="B359" s="58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ht="13">
      <c r="A360" s="14"/>
      <c r="B360" s="58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ht="13">
      <c r="A361" s="14"/>
      <c r="B361" s="58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ht="13">
      <c r="A362" s="14"/>
      <c r="B362" s="58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ht="13">
      <c r="A363" s="14"/>
      <c r="B363" s="58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ht="13">
      <c r="A364" s="14"/>
      <c r="B364" s="58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ht="13">
      <c r="A365" s="14"/>
      <c r="B365" s="58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ht="13">
      <c r="A366" s="14"/>
      <c r="B366" s="58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ht="13">
      <c r="A367" s="14"/>
      <c r="B367" s="58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ht="13">
      <c r="A368" s="14"/>
      <c r="B368" s="58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ht="13">
      <c r="A369" s="14"/>
      <c r="B369" s="58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ht="13">
      <c r="A370" s="14"/>
      <c r="B370" s="58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ht="13">
      <c r="A371" s="14"/>
      <c r="B371" s="58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ht="13">
      <c r="A372" s="14"/>
      <c r="B372" s="58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ht="13">
      <c r="A373" s="14"/>
      <c r="B373" s="58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ht="13">
      <c r="A374" s="14"/>
      <c r="B374" s="58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ht="13">
      <c r="A375" s="14"/>
      <c r="B375" s="58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ht="13">
      <c r="A376" s="14"/>
      <c r="B376" s="58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ht="13">
      <c r="A377" s="14"/>
      <c r="B377" s="58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ht="13">
      <c r="A378" s="14"/>
      <c r="B378" s="58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ht="13">
      <c r="A379" s="14"/>
      <c r="B379" s="58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ht="13">
      <c r="A380" s="14"/>
      <c r="B380" s="58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ht="13">
      <c r="A381" s="14"/>
      <c r="B381" s="58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ht="13">
      <c r="A382" s="14"/>
      <c r="B382" s="58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ht="13">
      <c r="A383" s="14"/>
      <c r="B383" s="58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ht="13">
      <c r="A384" s="14"/>
      <c r="B384" s="58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ht="13">
      <c r="A385" s="14"/>
      <c r="B385" s="58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ht="13">
      <c r="A386" s="14"/>
      <c r="B386" s="58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ht="13">
      <c r="A387" s="14"/>
      <c r="B387" s="58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ht="13">
      <c r="A388" s="14"/>
      <c r="B388" s="58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ht="13">
      <c r="A389" s="14"/>
      <c r="B389" s="58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ht="13">
      <c r="A390" s="14"/>
      <c r="B390" s="58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ht="13">
      <c r="A391" s="14"/>
      <c r="B391" s="58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ht="13">
      <c r="A392" s="14"/>
      <c r="B392" s="58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ht="13">
      <c r="A393" s="14"/>
      <c r="B393" s="58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ht="13">
      <c r="A394" s="14"/>
      <c r="B394" s="58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ht="13">
      <c r="A395" s="14"/>
      <c r="B395" s="58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ht="13">
      <c r="A396" s="14"/>
      <c r="B396" s="58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ht="13">
      <c r="A397" s="14"/>
      <c r="B397" s="58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ht="13">
      <c r="A398" s="14"/>
      <c r="B398" s="58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ht="13">
      <c r="A399" s="14"/>
      <c r="B399" s="58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ht="13">
      <c r="A400" s="14"/>
      <c r="B400" s="58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ht="13">
      <c r="A401" s="14"/>
      <c r="B401" s="58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ht="13">
      <c r="A402" s="14"/>
      <c r="B402" s="58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ht="13">
      <c r="A403" s="14"/>
      <c r="B403" s="58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ht="13">
      <c r="A404" s="14"/>
      <c r="B404" s="58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ht="13">
      <c r="A405" s="14"/>
      <c r="B405" s="58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ht="13">
      <c r="A406" s="14"/>
      <c r="B406" s="58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ht="13">
      <c r="A407" s="14"/>
      <c r="B407" s="58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ht="13">
      <c r="A408" s="14"/>
      <c r="B408" s="58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ht="13">
      <c r="A409" s="14"/>
      <c r="B409" s="58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ht="13">
      <c r="A410" s="14"/>
      <c r="B410" s="58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ht="13">
      <c r="A411" s="14"/>
      <c r="B411" s="58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ht="13">
      <c r="A412" s="14"/>
      <c r="B412" s="58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ht="13">
      <c r="A413" s="14"/>
      <c r="B413" s="58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ht="13">
      <c r="A414" s="14"/>
      <c r="B414" s="58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ht="13">
      <c r="A415" s="14"/>
      <c r="B415" s="58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ht="13">
      <c r="A416" s="14"/>
      <c r="B416" s="58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ht="13">
      <c r="A417" s="14"/>
      <c r="B417" s="58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ht="13">
      <c r="A418" s="14"/>
      <c r="B418" s="58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ht="13">
      <c r="A419" s="14"/>
      <c r="B419" s="58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ht="13">
      <c r="A420" s="14"/>
      <c r="B420" s="58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ht="13">
      <c r="A421" s="14"/>
      <c r="B421" s="58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ht="13">
      <c r="A422" s="14"/>
      <c r="B422" s="58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ht="13">
      <c r="A423" s="14"/>
      <c r="B423" s="58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ht="13">
      <c r="A424" s="14"/>
      <c r="B424" s="58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ht="13">
      <c r="A425" s="14"/>
      <c r="B425" s="58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ht="13">
      <c r="A426" s="14"/>
      <c r="B426" s="58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ht="13">
      <c r="A427" s="14"/>
      <c r="B427" s="58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ht="13">
      <c r="A428" s="14"/>
      <c r="B428" s="58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ht="13">
      <c r="A429" s="14"/>
      <c r="B429" s="58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ht="13">
      <c r="A430" s="14"/>
      <c r="B430" s="58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ht="13">
      <c r="A431" s="14"/>
      <c r="B431" s="58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ht="13">
      <c r="A432" s="14"/>
      <c r="B432" s="58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ht="13">
      <c r="A433" s="14"/>
      <c r="B433" s="58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ht="13">
      <c r="A434" s="14"/>
      <c r="B434" s="58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ht="13">
      <c r="A435" s="14"/>
      <c r="B435" s="58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ht="13">
      <c r="A436" s="14"/>
      <c r="B436" s="58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ht="13">
      <c r="A437" s="14"/>
      <c r="B437" s="58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ht="13">
      <c r="A438" s="14"/>
      <c r="B438" s="58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ht="13">
      <c r="A439" s="14"/>
      <c r="B439" s="58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ht="13">
      <c r="A440" s="14"/>
      <c r="B440" s="58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ht="13">
      <c r="A441" s="14"/>
      <c r="B441" s="58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ht="13">
      <c r="A442" s="14"/>
      <c r="B442" s="58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ht="13">
      <c r="A443" s="14"/>
      <c r="B443" s="58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ht="13">
      <c r="A444" s="14"/>
      <c r="B444" s="58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ht="13">
      <c r="A445" s="14"/>
      <c r="B445" s="58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ht="13">
      <c r="A446" s="14"/>
      <c r="B446" s="58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ht="13">
      <c r="A447" s="14"/>
      <c r="B447" s="58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ht="13">
      <c r="A448" s="14"/>
      <c r="B448" s="58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ht="13">
      <c r="A449" s="14"/>
      <c r="B449" s="58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ht="13">
      <c r="A450" s="14"/>
      <c r="B450" s="58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ht="13">
      <c r="A451" s="14"/>
      <c r="B451" s="58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ht="13">
      <c r="A452" s="14"/>
      <c r="B452" s="58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  <row r="453" spans="1:30" ht="13">
      <c r="A453" s="14"/>
      <c r="B453" s="58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</row>
    <row r="454" spans="1:30" ht="13">
      <c r="A454" s="14"/>
      <c r="B454" s="58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</row>
    <row r="455" spans="1:30" ht="13">
      <c r="A455" s="14"/>
      <c r="B455" s="58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</row>
    <row r="456" spans="1:30" ht="13">
      <c r="A456" s="14"/>
      <c r="B456" s="58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</row>
    <row r="457" spans="1:30" ht="13">
      <c r="A457" s="14"/>
      <c r="B457" s="58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</row>
    <row r="458" spans="1:30" ht="13">
      <c r="A458" s="14"/>
      <c r="B458" s="58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</row>
    <row r="459" spans="1:30" ht="13">
      <c r="A459" s="14"/>
      <c r="B459" s="58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</row>
    <row r="460" spans="1:30" ht="13">
      <c r="A460" s="14"/>
      <c r="B460" s="58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</row>
    <row r="461" spans="1:30" ht="13">
      <c r="A461" s="14"/>
      <c r="B461" s="58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</row>
    <row r="462" spans="1:30" ht="13">
      <c r="A462" s="14"/>
      <c r="B462" s="58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</row>
    <row r="463" spans="1:30" ht="13">
      <c r="A463" s="14"/>
      <c r="B463" s="58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</row>
    <row r="464" spans="1:30" ht="13">
      <c r="A464" s="14"/>
      <c r="B464" s="58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</row>
    <row r="465" spans="1:30" ht="13">
      <c r="A465" s="14"/>
      <c r="B465" s="58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</row>
    <row r="466" spans="1:30" ht="13">
      <c r="A466" s="14"/>
      <c r="B466" s="58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</row>
    <row r="467" spans="1:30" ht="13">
      <c r="A467" s="14"/>
      <c r="B467" s="58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</row>
    <row r="468" spans="1:30" ht="13">
      <c r="A468" s="14"/>
      <c r="B468" s="58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</row>
    <row r="469" spans="1:30" ht="13">
      <c r="A469" s="14"/>
      <c r="B469" s="58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</row>
    <row r="470" spans="1:30" ht="13">
      <c r="A470" s="14"/>
      <c r="B470" s="58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</row>
    <row r="471" spans="1:30" ht="13">
      <c r="A471" s="14"/>
      <c r="B471" s="58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</row>
    <row r="472" spans="1:30" ht="13">
      <c r="A472" s="14"/>
      <c r="B472" s="58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</row>
    <row r="473" spans="1:30" ht="13">
      <c r="A473" s="14"/>
      <c r="B473" s="58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</row>
    <row r="474" spans="1:30" ht="13">
      <c r="A474" s="14"/>
      <c r="B474" s="58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</row>
    <row r="475" spans="1:30" ht="13">
      <c r="A475" s="14"/>
      <c r="B475" s="58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</row>
    <row r="476" spans="1:30" ht="13">
      <c r="A476" s="14"/>
      <c r="B476" s="58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</row>
    <row r="477" spans="1:30" ht="13">
      <c r="A477" s="14"/>
      <c r="B477" s="58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</row>
    <row r="478" spans="1:30" ht="13">
      <c r="A478" s="14"/>
      <c r="B478" s="58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</row>
    <row r="479" spans="1:30" ht="13">
      <c r="A479" s="14"/>
      <c r="B479" s="58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</row>
    <row r="480" spans="1:30" ht="13">
      <c r="A480" s="14"/>
      <c r="B480" s="58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</row>
    <row r="481" spans="1:30" ht="13">
      <c r="A481" s="14"/>
      <c r="B481" s="58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</row>
    <row r="482" spans="1:30" ht="13">
      <c r="A482" s="14"/>
      <c r="B482" s="58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</row>
    <row r="483" spans="1:30" ht="13">
      <c r="A483" s="14"/>
      <c r="B483" s="58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</row>
    <row r="484" spans="1:30" ht="13">
      <c r="A484" s="14"/>
      <c r="B484" s="58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</row>
    <row r="485" spans="1:30" ht="13">
      <c r="A485" s="14"/>
      <c r="B485" s="58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</row>
    <row r="486" spans="1:30" ht="13">
      <c r="A486" s="14"/>
      <c r="B486" s="58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</row>
    <row r="487" spans="1:30" ht="13">
      <c r="A487" s="14"/>
      <c r="B487" s="58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</row>
    <row r="488" spans="1:30" ht="13">
      <c r="A488" s="14"/>
      <c r="B488" s="58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</row>
    <row r="489" spans="1:30" ht="13">
      <c r="A489" s="14"/>
      <c r="B489" s="58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</row>
    <row r="490" spans="1:30" ht="13">
      <c r="A490" s="14"/>
      <c r="B490" s="58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</row>
    <row r="491" spans="1:30" ht="13">
      <c r="A491" s="14"/>
      <c r="B491" s="58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</row>
    <row r="492" spans="1:30" ht="13">
      <c r="A492" s="14"/>
      <c r="B492" s="58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</row>
    <row r="493" spans="1:30" ht="13">
      <c r="A493" s="14"/>
      <c r="B493" s="58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</row>
    <row r="494" spans="1:30" ht="13">
      <c r="A494" s="14"/>
      <c r="B494" s="58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</row>
    <row r="495" spans="1:30" ht="13">
      <c r="A495" s="14"/>
      <c r="B495" s="58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</row>
    <row r="496" spans="1:30" ht="13">
      <c r="A496" s="14"/>
      <c r="B496" s="58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</row>
    <row r="497" spans="1:30" ht="13">
      <c r="A497" s="14"/>
      <c r="B497" s="58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</row>
    <row r="498" spans="1:30" ht="13">
      <c r="A498" s="14"/>
      <c r="B498" s="58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</row>
    <row r="499" spans="1:30" ht="13">
      <c r="A499" s="14"/>
      <c r="B499" s="58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</row>
    <row r="500" spans="1:30" ht="13">
      <c r="A500" s="14"/>
      <c r="B500" s="58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</row>
    <row r="501" spans="1:30" ht="13">
      <c r="A501" s="14"/>
      <c r="B501" s="58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</row>
    <row r="502" spans="1:30" ht="13">
      <c r="A502" s="14"/>
      <c r="B502" s="58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</row>
    <row r="503" spans="1:30" ht="13">
      <c r="A503" s="14"/>
      <c r="B503" s="58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</row>
    <row r="504" spans="1:30" ht="13">
      <c r="A504" s="14"/>
      <c r="B504" s="58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</row>
    <row r="505" spans="1:30" ht="13">
      <c r="A505" s="14"/>
      <c r="B505" s="58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</row>
    <row r="506" spans="1:30" ht="13">
      <c r="A506" s="14"/>
      <c r="B506" s="58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</row>
    <row r="507" spans="1:30" ht="13">
      <c r="A507" s="14"/>
      <c r="B507" s="58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</row>
    <row r="508" spans="1:30" ht="13">
      <c r="A508" s="14"/>
      <c r="B508" s="58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</row>
    <row r="509" spans="1:30" ht="13">
      <c r="A509" s="14"/>
      <c r="B509" s="58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</row>
    <row r="510" spans="1:30" ht="13">
      <c r="A510" s="14"/>
      <c r="B510" s="58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</row>
    <row r="511" spans="1:30" ht="13">
      <c r="A511" s="14"/>
      <c r="B511" s="58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</row>
    <row r="512" spans="1:30" ht="13">
      <c r="A512" s="14"/>
      <c r="B512" s="58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</row>
    <row r="513" spans="1:30" ht="13">
      <c r="A513" s="14"/>
      <c r="B513" s="58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</row>
    <row r="514" spans="1:30" ht="13">
      <c r="A514" s="14"/>
      <c r="B514" s="58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</row>
    <row r="515" spans="1:30" ht="13">
      <c r="A515" s="14"/>
      <c r="B515" s="58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</row>
    <row r="516" spans="1:30" ht="13">
      <c r="A516" s="14"/>
      <c r="B516" s="58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</row>
    <row r="517" spans="1:30" ht="13">
      <c r="A517" s="14"/>
      <c r="B517" s="58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</row>
    <row r="518" spans="1:30" ht="13">
      <c r="A518" s="14"/>
      <c r="B518" s="58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</row>
    <row r="519" spans="1:30" ht="13">
      <c r="A519" s="14"/>
      <c r="B519" s="58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</row>
    <row r="520" spans="1:30" ht="13">
      <c r="A520" s="14"/>
      <c r="B520" s="58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</row>
    <row r="521" spans="1:30" ht="13">
      <c r="A521" s="14"/>
      <c r="B521" s="58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</row>
    <row r="522" spans="1:30" ht="13">
      <c r="A522" s="14"/>
      <c r="B522" s="58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</row>
    <row r="523" spans="1:30" ht="13">
      <c r="A523" s="14"/>
      <c r="B523" s="58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</row>
    <row r="524" spans="1:30" ht="13">
      <c r="A524" s="14"/>
      <c r="B524" s="58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</row>
    <row r="525" spans="1:30" ht="13">
      <c r="A525" s="14"/>
      <c r="B525" s="58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</row>
    <row r="526" spans="1:30" ht="13">
      <c r="A526" s="14"/>
      <c r="B526" s="58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</row>
    <row r="527" spans="1:30" ht="13">
      <c r="A527" s="14"/>
      <c r="B527" s="58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</row>
    <row r="528" spans="1:30" ht="13">
      <c r="A528" s="14"/>
      <c r="B528" s="58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</row>
    <row r="529" spans="1:30" ht="13">
      <c r="A529" s="14"/>
      <c r="B529" s="58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</row>
    <row r="530" spans="1:30" ht="13">
      <c r="A530" s="14"/>
      <c r="B530" s="58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</row>
    <row r="531" spans="1:30" ht="13">
      <c r="A531" s="14"/>
      <c r="B531" s="58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</row>
    <row r="532" spans="1:30" ht="13">
      <c r="A532" s="14"/>
      <c r="B532" s="58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</row>
    <row r="533" spans="1:30" ht="13">
      <c r="A533" s="14"/>
      <c r="B533" s="58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</row>
    <row r="534" spans="1:30" ht="13">
      <c r="A534" s="14"/>
      <c r="B534" s="58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</row>
    <row r="535" spans="1:30" ht="13">
      <c r="A535" s="14"/>
      <c r="B535" s="58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</row>
    <row r="536" spans="1:30" ht="13">
      <c r="A536" s="14"/>
      <c r="B536" s="58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</row>
    <row r="537" spans="1:30" ht="13">
      <c r="A537" s="14"/>
      <c r="B537" s="58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</row>
    <row r="538" spans="1:30" ht="13">
      <c r="A538" s="14"/>
      <c r="B538" s="58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</row>
    <row r="539" spans="1:30" ht="13">
      <c r="A539" s="14"/>
      <c r="B539" s="58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</row>
    <row r="540" spans="1:30" ht="13">
      <c r="A540" s="14"/>
      <c r="B540" s="58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</row>
    <row r="541" spans="1:30" ht="13">
      <c r="A541" s="14"/>
      <c r="B541" s="58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</row>
    <row r="542" spans="1:30" ht="13">
      <c r="A542" s="14"/>
      <c r="B542" s="58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</row>
    <row r="543" spans="1:30" ht="13">
      <c r="A543" s="14"/>
      <c r="B543" s="58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</row>
    <row r="544" spans="1:30" ht="13">
      <c r="A544" s="14"/>
      <c r="B544" s="58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</row>
    <row r="545" spans="1:30" ht="13">
      <c r="A545" s="14"/>
      <c r="B545" s="58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</row>
    <row r="546" spans="1:30" ht="13">
      <c r="A546" s="14"/>
      <c r="B546" s="58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</row>
    <row r="547" spans="1:30" ht="13">
      <c r="A547" s="14"/>
      <c r="B547" s="58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</row>
    <row r="548" spans="1:30" ht="13">
      <c r="A548" s="14"/>
      <c r="B548" s="58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</row>
    <row r="549" spans="1:30" ht="13">
      <c r="A549" s="14"/>
      <c r="B549" s="58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</row>
    <row r="550" spans="1:30" ht="13">
      <c r="A550" s="14"/>
      <c r="B550" s="58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</row>
    <row r="551" spans="1:30" ht="13">
      <c r="A551" s="14"/>
      <c r="B551" s="58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</row>
    <row r="552" spans="1:30" ht="13">
      <c r="A552" s="14"/>
      <c r="B552" s="58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</row>
    <row r="553" spans="1:30" ht="13">
      <c r="A553" s="14"/>
      <c r="B553" s="58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</row>
    <row r="554" spans="1:30" ht="13">
      <c r="A554" s="14"/>
      <c r="B554" s="58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</row>
    <row r="555" spans="1:30" ht="13">
      <c r="A555" s="14"/>
      <c r="B555" s="58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</row>
    <row r="556" spans="1:30" ht="13">
      <c r="A556" s="14"/>
      <c r="B556" s="58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</row>
    <row r="557" spans="1:30" ht="13">
      <c r="A557" s="14"/>
      <c r="B557" s="58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</row>
    <row r="558" spans="1:30" ht="13">
      <c r="A558" s="14"/>
      <c r="B558" s="58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</row>
    <row r="559" spans="1:30" ht="13">
      <c r="A559" s="14"/>
      <c r="B559" s="58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</row>
    <row r="560" spans="1:30" ht="13">
      <c r="A560" s="14"/>
      <c r="B560" s="58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</row>
    <row r="561" spans="1:30" ht="13">
      <c r="A561" s="14"/>
      <c r="B561" s="58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</row>
    <row r="562" spans="1:30" ht="13">
      <c r="A562" s="14"/>
      <c r="B562" s="58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</row>
    <row r="563" spans="1:30" ht="13">
      <c r="A563" s="14"/>
      <c r="B563" s="58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</row>
    <row r="564" spans="1:30" ht="13">
      <c r="A564" s="14"/>
      <c r="B564" s="58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</row>
    <row r="565" spans="1:30" ht="13">
      <c r="A565" s="14"/>
      <c r="B565" s="58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</row>
    <row r="566" spans="1:30" ht="13">
      <c r="A566" s="14"/>
      <c r="B566" s="58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</row>
    <row r="567" spans="1:30" ht="13">
      <c r="A567" s="14"/>
      <c r="B567" s="58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</row>
    <row r="568" spans="1:30" ht="13">
      <c r="A568" s="14"/>
      <c r="B568" s="58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</row>
    <row r="569" spans="1:30" ht="13">
      <c r="A569" s="14"/>
      <c r="B569" s="58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</row>
    <row r="570" spans="1:30" ht="13">
      <c r="A570" s="14"/>
      <c r="B570" s="58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</row>
    <row r="571" spans="1:30" ht="13">
      <c r="A571" s="14"/>
      <c r="B571" s="58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</row>
    <row r="572" spans="1:30" ht="13">
      <c r="A572" s="14"/>
      <c r="B572" s="58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</row>
    <row r="573" spans="1:30" ht="13">
      <c r="A573" s="14"/>
      <c r="B573" s="58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</row>
    <row r="574" spans="1:30" ht="13">
      <c r="A574" s="14"/>
      <c r="B574" s="58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</row>
    <row r="575" spans="1:30" ht="13">
      <c r="A575" s="14"/>
      <c r="B575" s="58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</row>
    <row r="576" spans="1:30" ht="13">
      <c r="A576" s="14"/>
      <c r="B576" s="58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</row>
    <row r="577" spans="1:30" ht="13">
      <c r="A577" s="14"/>
      <c r="B577" s="58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</row>
    <row r="578" spans="1:30" ht="13">
      <c r="A578" s="14"/>
      <c r="B578" s="58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</row>
    <row r="579" spans="1:30" ht="13">
      <c r="A579" s="14"/>
      <c r="B579" s="58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</row>
    <row r="580" spans="1:30" ht="13">
      <c r="A580" s="14"/>
      <c r="B580" s="58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</row>
    <row r="581" spans="1:30" ht="13">
      <c r="A581" s="14"/>
      <c r="B581" s="58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</row>
    <row r="582" spans="1:30" ht="13">
      <c r="A582" s="14"/>
      <c r="B582" s="58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</row>
    <row r="583" spans="1:30" ht="13">
      <c r="A583" s="14"/>
      <c r="B583" s="58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</row>
    <row r="584" spans="1:30" ht="13">
      <c r="A584" s="14"/>
      <c r="B584" s="58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</row>
    <row r="585" spans="1:30" ht="13">
      <c r="A585" s="14"/>
      <c r="B585" s="58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</row>
    <row r="586" spans="1:30" ht="13">
      <c r="A586" s="14"/>
      <c r="B586" s="58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</row>
    <row r="587" spans="1:30" ht="13">
      <c r="A587" s="14"/>
      <c r="B587" s="58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</row>
    <row r="588" spans="1:30" ht="13">
      <c r="A588" s="14"/>
      <c r="B588" s="58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</row>
    <row r="589" spans="1:30" ht="13">
      <c r="A589" s="14"/>
      <c r="B589" s="58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</row>
    <row r="590" spans="1:30" ht="13">
      <c r="A590" s="14"/>
      <c r="B590" s="58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</row>
    <row r="591" spans="1:30" ht="13">
      <c r="A591" s="14"/>
      <c r="B591" s="58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</row>
    <row r="592" spans="1:30" ht="13">
      <c r="A592" s="14"/>
      <c r="B592" s="58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</row>
    <row r="593" spans="1:30" ht="13">
      <c r="A593" s="14"/>
      <c r="B593" s="58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</row>
    <row r="594" spans="1:30" ht="13">
      <c r="A594" s="14"/>
      <c r="B594" s="58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</row>
    <row r="595" spans="1:30" ht="13">
      <c r="A595" s="14"/>
      <c r="B595" s="58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</row>
    <row r="596" spans="1:30" ht="13">
      <c r="A596" s="14"/>
      <c r="B596" s="58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</row>
    <row r="597" spans="1:30" ht="13">
      <c r="A597" s="14"/>
      <c r="B597" s="58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</row>
    <row r="598" spans="1:30" ht="13">
      <c r="A598" s="14"/>
      <c r="B598" s="58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</row>
    <row r="599" spans="1:30" ht="13">
      <c r="A599" s="14"/>
      <c r="B599" s="58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</row>
    <row r="600" spans="1:30" ht="13">
      <c r="A600" s="14"/>
      <c r="B600" s="58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</row>
    <row r="601" spans="1:30" ht="13">
      <c r="A601" s="14"/>
      <c r="B601" s="58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</row>
    <row r="602" spans="1:30" ht="13">
      <c r="A602" s="14"/>
      <c r="B602" s="58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</row>
    <row r="603" spans="1:30" ht="13">
      <c r="A603" s="14"/>
      <c r="B603" s="58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</row>
    <row r="604" spans="1:30" ht="13">
      <c r="A604" s="14"/>
      <c r="B604" s="58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</row>
    <row r="605" spans="1:30" ht="13">
      <c r="A605" s="14"/>
      <c r="B605" s="58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</row>
    <row r="606" spans="1:30" ht="13">
      <c r="A606" s="14"/>
      <c r="B606" s="58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</row>
    <row r="607" spans="1:30" ht="13">
      <c r="A607" s="14"/>
      <c r="B607" s="58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</row>
    <row r="608" spans="1:30" ht="13">
      <c r="A608" s="14"/>
      <c r="B608" s="58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</row>
    <row r="609" spans="1:30" ht="13">
      <c r="A609" s="14"/>
      <c r="B609" s="58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</row>
    <row r="610" spans="1:30" ht="13">
      <c r="A610" s="14"/>
      <c r="B610" s="58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</row>
    <row r="611" spans="1:30" ht="13">
      <c r="A611" s="14"/>
      <c r="B611" s="58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</row>
    <row r="612" spans="1:30" ht="13">
      <c r="A612" s="14"/>
      <c r="B612" s="58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</row>
    <row r="613" spans="1:30" ht="13">
      <c r="A613" s="14"/>
      <c r="B613" s="58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</row>
    <row r="614" spans="1:30" ht="13">
      <c r="A614" s="14"/>
      <c r="B614" s="58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</row>
    <row r="615" spans="1:30" ht="13">
      <c r="A615" s="14"/>
      <c r="B615" s="58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</row>
    <row r="616" spans="1:30" ht="13">
      <c r="A616" s="14"/>
      <c r="B616" s="58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</row>
    <row r="617" spans="1:30" ht="13">
      <c r="A617" s="14"/>
      <c r="B617" s="58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</row>
    <row r="618" spans="1:30" ht="13">
      <c r="A618" s="14"/>
      <c r="B618" s="58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</row>
    <row r="619" spans="1:30" ht="13">
      <c r="A619" s="14"/>
      <c r="B619" s="58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</row>
    <row r="620" spans="1:30" ht="13">
      <c r="A620" s="14"/>
      <c r="B620" s="58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</row>
    <row r="621" spans="1:30" ht="13">
      <c r="A621" s="14"/>
      <c r="B621" s="58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</row>
    <row r="622" spans="1:30" ht="13">
      <c r="A622" s="14"/>
      <c r="B622" s="58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</row>
    <row r="623" spans="1:30" ht="13">
      <c r="A623" s="14"/>
      <c r="B623" s="58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</row>
    <row r="624" spans="1:30" ht="13">
      <c r="A624" s="14"/>
      <c r="B624" s="58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</row>
    <row r="625" spans="1:30" ht="13">
      <c r="A625" s="14"/>
      <c r="B625" s="58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</row>
    <row r="626" spans="1:30" ht="13">
      <c r="A626" s="14"/>
      <c r="B626" s="58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</row>
    <row r="627" spans="1:30" ht="13">
      <c r="A627" s="14"/>
      <c r="B627" s="58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</row>
    <row r="628" spans="1:30" ht="13">
      <c r="A628" s="14"/>
      <c r="B628" s="58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</row>
    <row r="629" spans="1:30" ht="13">
      <c r="A629" s="14"/>
      <c r="B629" s="58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</row>
    <row r="630" spans="1:30" ht="13">
      <c r="A630" s="14"/>
      <c r="B630" s="58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</row>
    <row r="631" spans="1:30" ht="13">
      <c r="A631" s="14"/>
      <c r="B631" s="58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</row>
    <row r="632" spans="1:30" ht="13">
      <c r="A632" s="14"/>
      <c r="B632" s="58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</row>
    <row r="633" spans="1:30" ht="13">
      <c r="A633" s="14"/>
      <c r="B633" s="58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</row>
    <row r="634" spans="1:30" ht="13">
      <c r="A634" s="14"/>
      <c r="B634" s="58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</row>
    <row r="635" spans="1:30" ht="13">
      <c r="A635" s="14"/>
      <c r="B635" s="58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</row>
    <row r="636" spans="1:30" ht="13">
      <c r="A636" s="14"/>
      <c r="B636" s="58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</row>
    <row r="637" spans="1:30" ht="13">
      <c r="A637" s="14"/>
      <c r="B637" s="58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</row>
    <row r="638" spans="1:30" ht="13">
      <c r="A638" s="14"/>
      <c r="B638" s="58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</row>
    <row r="639" spans="1:30" ht="13">
      <c r="A639" s="14"/>
      <c r="B639" s="58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</row>
    <row r="640" spans="1:30" ht="13">
      <c r="A640" s="14"/>
      <c r="B640" s="58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</row>
    <row r="641" spans="1:30" ht="13">
      <c r="A641" s="14"/>
      <c r="B641" s="58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</row>
    <row r="642" spans="1:30" ht="13">
      <c r="A642" s="14"/>
      <c r="B642" s="58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</row>
    <row r="643" spans="1:30" ht="13">
      <c r="A643" s="14"/>
      <c r="B643" s="58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</row>
    <row r="644" spans="1:30" ht="13">
      <c r="A644" s="14"/>
      <c r="B644" s="58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</row>
    <row r="645" spans="1:30" ht="13">
      <c r="A645" s="14"/>
      <c r="B645" s="58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</row>
    <row r="646" spans="1:30" ht="13">
      <c r="A646" s="14"/>
      <c r="B646" s="58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</row>
    <row r="647" spans="1:30" ht="13">
      <c r="A647" s="14"/>
      <c r="B647" s="58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</row>
    <row r="648" spans="1:30" ht="13">
      <c r="A648" s="14"/>
      <c r="B648" s="58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</row>
    <row r="649" spans="1:30" ht="13">
      <c r="A649" s="14"/>
      <c r="B649" s="58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</row>
    <row r="650" spans="1:30" ht="13">
      <c r="A650" s="14"/>
      <c r="B650" s="58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</row>
    <row r="651" spans="1:30" ht="13">
      <c r="A651" s="14"/>
      <c r="B651" s="58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</row>
    <row r="652" spans="1:30" ht="13">
      <c r="A652" s="14"/>
      <c r="B652" s="58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</row>
    <row r="653" spans="1:30" ht="13">
      <c r="A653" s="14"/>
      <c r="B653" s="58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</row>
    <row r="654" spans="1:30" ht="13">
      <c r="A654" s="14"/>
      <c r="B654" s="58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</row>
    <row r="655" spans="1:30" ht="13">
      <c r="A655" s="14"/>
      <c r="B655" s="58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</row>
    <row r="656" spans="1:30" ht="13">
      <c r="A656" s="14"/>
      <c r="B656" s="58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</row>
    <row r="657" spans="1:30" ht="13">
      <c r="A657" s="14"/>
      <c r="B657" s="58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</row>
    <row r="658" spans="1:30" ht="13">
      <c r="A658" s="14"/>
      <c r="B658" s="58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</row>
    <row r="659" spans="1:30" ht="13">
      <c r="A659" s="14"/>
      <c r="B659" s="58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</row>
    <row r="660" spans="1:30" ht="13">
      <c r="A660" s="14"/>
      <c r="B660" s="58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</row>
    <row r="661" spans="1:30" ht="13">
      <c r="A661" s="14"/>
      <c r="B661" s="58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</row>
    <row r="662" spans="1:30" ht="13">
      <c r="A662" s="14"/>
      <c r="B662" s="58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</row>
    <row r="663" spans="1:30" ht="13">
      <c r="A663" s="14"/>
      <c r="B663" s="58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</row>
    <row r="664" spans="1:30" ht="13">
      <c r="A664" s="14"/>
      <c r="B664" s="58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</row>
    <row r="665" spans="1:30" ht="13">
      <c r="A665" s="14"/>
      <c r="B665" s="58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</row>
    <row r="666" spans="1:30" ht="13">
      <c r="A666" s="14"/>
      <c r="B666" s="58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</row>
    <row r="667" spans="1:30" ht="13">
      <c r="A667" s="14"/>
      <c r="B667" s="58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</row>
    <row r="668" spans="1:30" ht="13">
      <c r="A668" s="14"/>
      <c r="B668" s="58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</row>
    <row r="669" spans="1:30" ht="13">
      <c r="A669" s="14"/>
      <c r="B669" s="58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</row>
    <row r="670" spans="1:30" ht="13">
      <c r="A670" s="14"/>
      <c r="B670" s="58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</row>
    <row r="671" spans="1:30" ht="13">
      <c r="A671" s="14"/>
      <c r="B671" s="58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</row>
    <row r="672" spans="1:30" ht="13">
      <c r="A672" s="14"/>
      <c r="B672" s="58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</row>
    <row r="673" spans="1:30" ht="13">
      <c r="A673" s="14"/>
      <c r="B673" s="58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</row>
    <row r="674" spans="1:30" ht="13">
      <c r="A674" s="14"/>
      <c r="B674" s="58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</row>
    <row r="675" spans="1:30" ht="13">
      <c r="A675" s="14"/>
      <c r="B675" s="58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</row>
    <row r="676" spans="1:30" ht="13">
      <c r="A676" s="14"/>
      <c r="B676" s="58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</row>
    <row r="677" spans="1:30" ht="13">
      <c r="A677" s="14"/>
      <c r="B677" s="58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</row>
    <row r="678" spans="1:30" ht="13">
      <c r="A678" s="14"/>
      <c r="B678" s="58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</row>
    <row r="679" spans="1:30" ht="13">
      <c r="A679" s="14"/>
      <c r="B679" s="58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</row>
    <row r="680" spans="1:30" ht="13">
      <c r="A680" s="14"/>
      <c r="B680" s="58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</row>
    <row r="681" spans="1:30" ht="13">
      <c r="A681" s="14"/>
      <c r="B681" s="58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</row>
    <row r="682" spans="1:30" ht="13">
      <c r="A682" s="14"/>
      <c r="B682" s="58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</row>
    <row r="683" spans="1:30" ht="13">
      <c r="A683" s="14"/>
      <c r="B683" s="58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</row>
    <row r="684" spans="1:30" ht="13">
      <c r="A684" s="14"/>
      <c r="B684" s="58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</row>
    <row r="685" spans="1:30" ht="13">
      <c r="A685" s="14"/>
      <c r="B685" s="58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</row>
    <row r="686" spans="1:30" ht="13">
      <c r="A686" s="14"/>
      <c r="B686" s="58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</row>
    <row r="687" spans="1:30" ht="13">
      <c r="A687" s="14"/>
      <c r="B687" s="58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</row>
    <row r="688" spans="1:30" ht="13">
      <c r="A688" s="14"/>
      <c r="B688" s="58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</row>
    <row r="689" spans="1:30" ht="13">
      <c r="A689" s="14"/>
      <c r="B689" s="58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</row>
    <row r="690" spans="1:30" ht="13">
      <c r="A690" s="14"/>
      <c r="B690" s="58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</row>
    <row r="691" spans="1:30" ht="13">
      <c r="A691" s="14"/>
      <c r="B691" s="58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</row>
    <row r="692" spans="1:30" ht="13">
      <c r="A692" s="14"/>
      <c r="B692" s="58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</row>
    <row r="693" spans="1:30" ht="13">
      <c r="A693" s="14"/>
      <c r="B693" s="58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</row>
    <row r="694" spans="1:30" ht="13">
      <c r="A694" s="14"/>
      <c r="B694" s="58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</row>
    <row r="695" spans="1:30" ht="13">
      <c r="A695" s="14"/>
      <c r="B695" s="58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</row>
    <row r="696" spans="1:30" ht="13">
      <c r="A696" s="14"/>
      <c r="B696" s="58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</row>
    <row r="697" spans="1:30" ht="13">
      <c r="A697" s="14"/>
      <c r="B697" s="58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</row>
    <row r="698" spans="1:30" ht="13">
      <c r="A698" s="14"/>
      <c r="B698" s="58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</row>
    <row r="699" spans="1:30" ht="13">
      <c r="A699" s="14"/>
      <c r="B699" s="58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</row>
    <row r="700" spans="1:30" ht="13">
      <c r="A700" s="14"/>
      <c r="B700" s="58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</row>
    <row r="701" spans="1:30" ht="13">
      <c r="A701" s="14"/>
      <c r="B701" s="58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</row>
    <row r="702" spans="1:30" ht="13">
      <c r="A702" s="14"/>
      <c r="B702" s="58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</row>
    <row r="703" spans="1:30" ht="13">
      <c r="A703" s="14"/>
      <c r="B703" s="58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</row>
    <row r="704" spans="1:30" ht="13">
      <c r="A704" s="14"/>
      <c r="B704" s="58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</row>
    <row r="705" spans="1:30" ht="13">
      <c r="A705" s="14"/>
      <c r="B705" s="58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</row>
    <row r="706" spans="1:30" ht="13">
      <c r="A706" s="14"/>
      <c r="B706" s="58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</row>
    <row r="707" spans="1:30" ht="13">
      <c r="A707" s="14"/>
      <c r="B707" s="58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</row>
    <row r="708" spans="1:30" ht="13">
      <c r="A708" s="14"/>
      <c r="B708" s="58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</row>
    <row r="709" spans="1:30" ht="13">
      <c r="A709" s="14"/>
      <c r="B709" s="58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</row>
    <row r="710" spans="1:30" ht="13">
      <c r="A710" s="14"/>
      <c r="B710" s="58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</row>
    <row r="711" spans="1:30" ht="13">
      <c r="A711" s="14"/>
      <c r="B711" s="58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</row>
    <row r="712" spans="1:30" ht="13">
      <c r="A712" s="14"/>
      <c r="B712" s="58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</row>
    <row r="713" spans="1:30" ht="13">
      <c r="A713" s="14"/>
      <c r="B713" s="58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</row>
    <row r="714" spans="1:30" ht="13">
      <c r="A714" s="14"/>
      <c r="B714" s="58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</row>
    <row r="715" spans="1:30" ht="13">
      <c r="A715" s="14"/>
      <c r="B715" s="58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</row>
    <row r="716" spans="1:30" ht="13">
      <c r="A716" s="14"/>
      <c r="B716" s="58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</row>
    <row r="717" spans="1:30" ht="13">
      <c r="A717" s="14"/>
      <c r="B717" s="58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</row>
    <row r="718" spans="1:30" ht="13">
      <c r="A718" s="14"/>
      <c r="B718" s="58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</row>
    <row r="719" spans="1:30" ht="13">
      <c r="A719" s="14"/>
      <c r="B719" s="58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</row>
    <row r="720" spans="1:30" ht="13">
      <c r="A720" s="14"/>
      <c r="B720" s="58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</row>
    <row r="721" spans="1:30" ht="13">
      <c r="A721" s="14"/>
      <c r="B721" s="58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</row>
    <row r="722" spans="1:30" ht="13">
      <c r="A722" s="14"/>
      <c r="B722" s="58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</row>
    <row r="723" spans="1:30" ht="13">
      <c r="A723" s="14"/>
      <c r="B723" s="58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</row>
    <row r="724" spans="1:30" ht="13">
      <c r="A724" s="14"/>
      <c r="B724" s="58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</row>
    <row r="725" spans="1:30" ht="13">
      <c r="A725" s="14"/>
      <c r="B725" s="58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</row>
    <row r="726" spans="1:30" ht="13">
      <c r="A726" s="14"/>
      <c r="B726" s="58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</row>
    <row r="727" spans="1:30" ht="13">
      <c r="A727" s="14"/>
      <c r="B727" s="58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</row>
    <row r="728" spans="1:30" ht="13">
      <c r="A728" s="14"/>
      <c r="B728" s="58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</row>
    <row r="729" spans="1:30" ht="13">
      <c r="A729" s="14"/>
      <c r="B729" s="58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</row>
    <row r="730" spans="1:30" ht="13">
      <c r="A730" s="14"/>
      <c r="B730" s="58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</row>
    <row r="731" spans="1:30" ht="13">
      <c r="A731" s="14"/>
      <c r="B731" s="58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</row>
    <row r="732" spans="1:30" ht="13">
      <c r="A732" s="14"/>
      <c r="B732" s="58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</row>
    <row r="733" spans="1:30" ht="13">
      <c r="A733" s="14"/>
      <c r="B733" s="58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</row>
    <row r="734" spans="1:30" ht="13">
      <c r="A734" s="14"/>
      <c r="B734" s="58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</row>
    <row r="735" spans="1:30" ht="13">
      <c r="A735" s="14"/>
      <c r="B735" s="58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</row>
    <row r="736" spans="1:30" ht="13">
      <c r="A736" s="14"/>
      <c r="B736" s="58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</row>
    <row r="737" spans="1:30" ht="13">
      <c r="A737" s="14"/>
      <c r="B737" s="58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</row>
    <row r="738" spans="1:30" ht="13">
      <c r="A738" s="14"/>
      <c r="B738" s="58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</row>
    <row r="739" spans="1:30" ht="13">
      <c r="A739" s="14"/>
      <c r="B739" s="58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</row>
    <row r="740" spans="1:30" ht="13">
      <c r="A740" s="14"/>
      <c r="B740" s="58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</row>
    <row r="741" spans="1:30" ht="13">
      <c r="A741" s="14"/>
      <c r="B741" s="58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</row>
    <row r="742" spans="1:30" ht="13">
      <c r="A742" s="14"/>
      <c r="B742" s="58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</row>
    <row r="743" spans="1:30" ht="13">
      <c r="A743" s="14"/>
      <c r="B743" s="58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</row>
    <row r="744" spans="1:30" ht="13">
      <c r="A744" s="14"/>
      <c r="B744" s="58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</row>
    <row r="745" spans="1:30" ht="13">
      <c r="A745" s="14"/>
      <c r="B745" s="58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</row>
    <row r="746" spans="1:30" ht="13">
      <c r="A746" s="14"/>
      <c r="B746" s="58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</row>
    <row r="747" spans="1:30" ht="13">
      <c r="A747" s="14"/>
      <c r="B747" s="58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</row>
    <row r="748" spans="1:30" ht="13">
      <c r="A748" s="14"/>
      <c r="B748" s="58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</row>
    <row r="749" spans="1:30" ht="13">
      <c r="A749" s="14"/>
      <c r="B749" s="58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</row>
    <row r="750" spans="1:30" ht="13">
      <c r="A750" s="14"/>
      <c r="B750" s="58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</row>
    <row r="751" spans="1:30" ht="13">
      <c r="A751" s="14"/>
      <c r="B751" s="58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</row>
    <row r="752" spans="1:30" ht="13">
      <c r="A752" s="14"/>
      <c r="B752" s="58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</row>
    <row r="753" spans="1:30" ht="13">
      <c r="A753" s="14"/>
      <c r="B753" s="58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</row>
    <row r="754" spans="1:30" ht="13">
      <c r="A754" s="14"/>
      <c r="B754" s="58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</row>
    <row r="755" spans="1:30" ht="13">
      <c r="A755" s="14"/>
      <c r="B755" s="58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</row>
    <row r="756" spans="1:30" ht="13">
      <c r="A756" s="14"/>
      <c r="B756" s="58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</row>
    <row r="757" spans="1:30" ht="13">
      <c r="A757" s="14"/>
      <c r="B757" s="58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</row>
    <row r="758" spans="1:30" ht="13">
      <c r="A758" s="14"/>
      <c r="B758" s="58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</row>
    <row r="759" spans="1:30" ht="13">
      <c r="A759" s="14"/>
      <c r="B759" s="58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</row>
    <row r="760" spans="1:30" ht="13">
      <c r="A760" s="14"/>
      <c r="B760" s="58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</row>
    <row r="761" spans="1:30" ht="13">
      <c r="A761" s="14"/>
      <c r="B761" s="58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</row>
    <row r="762" spans="1:30" ht="13">
      <c r="A762" s="14"/>
      <c r="B762" s="58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</row>
    <row r="763" spans="1:30" ht="13">
      <c r="A763" s="14"/>
      <c r="B763" s="58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</row>
    <row r="764" spans="1:30" ht="13">
      <c r="A764" s="14"/>
      <c r="B764" s="58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</row>
    <row r="765" spans="1:30" ht="13">
      <c r="A765" s="14"/>
      <c r="B765" s="58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</row>
    <row r="766" spans="1:30" ht="13">
      <c r="A766" s="14"/>
      <c r="B766" s="58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</row>
    <row r="767" spans="1:30" ht="13">
      <c r="A767" s="14"/>
      <c r="B767" s="58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</row>
    <row r="768" spans="1:30" ht="13">
      <c r="A768" s="14"/>
      <c r="B768" s="58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</row>
    <row r="769" spans="1:30" ht="13">
      <c r="A769" s="14"/>
      <c r="B769" s="58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</row>
    <row r="770" spans="1:30" ht="13">
      <c r="A770" s="14"/>
      <c r="B770" s="58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</row>
    <row r="771" spans="1:30" ht="13">
      <c r="A771" s="14"/>
      <c r="B771" s="58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</row>
    <row r="772" spans="1:30" ht="13">
      <c r="A772" s="14"/>
      <c r="B772" s="58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</row>
    <row r="773" spans="1:30" ht="13">
      <c r="A773" s="14"/>
      <c r="B773" s="58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</row>
    <row r="774" spans="1:30" ht="13">
      <c r="A774" s="14"/>
      <c r="B774" s="58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</row>
    <row r="775" spans="1:30" ht="13">
      <c r="A775" s="14"/>
      <c r="B775" s="58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</row>
    <row r="776" spans="1:30" ht="13">
      <c r="A776" s="14"/>
      <c r="B776" s="58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</row>
    <row r="777" spans="1:30" ht="13">
      <c r="A777" s="14"/>
      <c r="B777" s="58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</row>
    <row r="778" spans="1:30" ht="13">
      <c r="A778" s="14"/>
      <c r="B778" s="58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</row>
    <row r="779" spans="1:30" ht="13">
      <c r="A779" s="14"/>
      <c r="B779" s="58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</row>
    <row r="780" spans="1:30" ht="13">
      <c r="A780" s="14"/>
      <c r="B780" s="58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</row>
    <row r="781" spans="1:30" ht="13">
      <c r="A781" s="14"/>
      <c r="B781" s="58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</row>
    <row r="782" spans="1:30" ht="13">
      <c r="A782" s="14"/>
      <c r="B782" s="58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</row>
    <row r="783" spans="1:30" ht="13">
      <c r="A783" s="14"/>
      <c r="B783" s="58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</row>
    <row r="784" spans="1:30" ht="13">
      <c r="A784" s="14"/>
      <c r="B784" s="58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</row>
    <row r="785" spans="1:30" ht="13">
      <c r="A785" s="14"/>
      <c r="B785" s="58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</row>
    <row r="786" spans="1:30" ht="13">
      <c r="A786" s="14"/>
      <c r="B786" s="58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</row>
    <row r="787" spans="1:30" ht="13">
      <c r="A787" s="14"/>
      <c r="B787" s="58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</row>
    <row r="788" spans="1:30" ht="13">
      <c r="A788" s="14"/>
      <c r="B788" s="58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</row>
    <row r="789" spans="1:30" ht="13">
      <c r="A789" s="14"/>
      <c r="B789" s="58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</row>
    <row r="790" spans="1:30" ht="13">
      <c r="A790" s="14"/>
      <c r="B790" s="58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</row>
    <row r="791" spans="1:30" ht="13">
      <c r="A791" s="14"/>
      <c r="B791" s="58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</row>
    <row r="792" spans="1:30" ht="13">
      <c r="A792" s="14"/>
      <c r="B792" s="58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</row>
    <row r="793" spans="1:30" ht="13">
      <c r="A793" s="14"/>
      <c r="B793" s="58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</row>
    <row r="794" spans="1:30" ht="13">
      <c r="A794" s="14"/>
      <c r="B794" s="58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</row>
    <row r="795" spans="1:30" ht="13">
      <c r="A795" s="14"/>
      <c r="B795" s="58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</row>
    <row r="796" spans="1:30" ht="13">
      <c r="A796" s="14"/>
      <c r="B796" s="58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</row>
    <row r="797" spans="1:30" ht="13">
      <c r="A797" s="14"/>
      <c r="B797" s="58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</row>
    <row r="798" spans="1:30" ht="13">
      <c r="A798" s="14"/>
      <c r="B798" s="58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</row>
    <row r="799" spans="1:30" ht="13">
      <c r="A799" s="14"/>
      <c r="B799" s="58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</row>
    <row r="800" spans="1:30" ht="13">
      <c r="A800" s="14"/>
      <c r="B800" s="58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</row>
    <row r="801" spans="1:30" ht="13">
      <c r="A801" s="14"/>
      <c r="B801" s="58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</row>
    <row r="802" spans="1:30" ht="13">
      <c r="A802" s="14"/>
      <c r="B802" s="58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</row>
    <row r="803" spans="1:30" ht="13">
      <c r="A803" s="14"/>
      <c r="B803" s="58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</row>
    <row r="804" spans="1:30" ht="13">
      <c r="A804" s="14"/>
      <c r="B804" s="58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</row>
    <row r="805" spans="1:30" ht="13">
      <c r="A805" s="14"/>
      <c r="B805" s="58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</row>
    <row r="806" spans="1:30" ht="13">
      <c r="A806" s="14"/>
      <c r="B806" s="58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</row>
    <row r="807" spans="1:30" ht="13">
      <c r="A807" s="14"/>
      <c r="B807" s="58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</row>
    <row r="808" spans="1:30" ht="13">
      <c r="A808" s="14"/>
      <c r="B808" s="58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</row>
    <row r="809" spans="1:30" ht="13">
      <c r="A809" s="14"/>
      <c r="B809" s="58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</row>
    <row r="810" spans="1:30" ht="13">
      <c r="A810" s="14"/>
      <c r="B810" s="58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</row>
    <row r="811" spans="1:30" ht="13">
      <c r="A811" s="14"/>
      <c r="B811" s="58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</row>
    <row r="812" spans="1:30" ht="13">
      <c r="A812" s="14"/>
      <c r="B812" s="58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</row>
    <row r="813" spans="1:30" ht="13">
      <c r="A813" s="14"/>
      <c r="B813" s="58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</row>
    <row r="814" spans="1:30" ht="13">
      <c r="A814" s="14"/>
      <c r="B814" s="58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</row>
    <row r="815" spans="1:30" ht="13">
      <c r="A815" s="14"/>
      <c r="B815" s="58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</row>
    <row r="816" spans="1:30" ht="13">
      <c r="A816" s="14"/>
      <c r="B816" s="58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</row>
    <row r="817" spans="1:30" ht="13">
      <c r="A817" s="14"/>
      <c r="B817" s="58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</row>
    <row r="818" spans="1:30" ht="13">
      <c r="A818" s="14"/>
      <c r="B818" s="58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</row>
    <row r="819" spans="1:30" ht="13">
      <c r="A819" s="14"/>
      <c r="B819" s="58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</row>
    <row r="820" spans="1:30" ht="13">
      <c r="A820" s="14"/>
      <c r="B820" s="58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</row>
    <row r="821" spans="1:30" ht="13">
      <c r="A821" s="14"/>
      <c r="B821" s="58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</row>
    <row r="822" spans="1:30" ht="13">
      <c r="A822" s="14"/>
      <c r="B822" s="58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</row>
    <row r="823" spans="1:30" ht="13">
      <c r="A823" s="14"/>
      <c r="B823" s="58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</row>
    <row r="824" spans="1:30" ht="13">
      <c r="A824" s="14"/>
      <c r="B824" s="58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</row>
    <row r="825" spans="1:30" ht="13">
      <c r="A825" s="14"/>
      <c r="B825" s="58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</row>
    <row r="826" spans="1:30" ht="13">
      <c r="A826" s="14"/>
      <c r="B826" s="58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</row>
    <row r="827" spans="1:30" ht="13">
      <c r="A827" s="14"/>
      <c r="B827" s="58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</row>
    <row r="828" spans="1:30" ht="13">
      <c r="A828" s="14"/>
      <c r="B828" s="58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</row>
    <row r="829" spans="1:30" ht="13">
      <c r="A829" s="14"/>
      <c r="B829" s="58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</row>
    <row r="830" spans="1:30" ht="13">
      <c r="A830" s="14"/>
      <c r="B830" s="58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</row>
    <row r="831" spans="1:30" ht="13">
      <c r="A831" s="14"/>
      <c r="B831" s="58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</row>
    <row r="832" spans="1:30" ht="13">
      <c r="A832" s="14"/>
      <c r="B832" s="58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</row>
    <row r="833" spans="1:30" ht="13">
      <c r="A833" s="14"/>
      <c r="B833" s="58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</row>
    <row r="834" spans="1:30" ht="13">
      <c r="A834" s="14"/>
      <c r="B834" s="58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</row>
    <row r="835" spans="1:30" ht="13">
      <c r="A835" s="14"/>
      <c r="B835" s="58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</row>
    <row r="836" spans="1:30" ht="13">
      <c r="A836" s="14"/>
      <c r="B836" s="58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</row>
    <row r="837" spans="1:30" ht="13">
      <c r="A837" s="14"/>
      <c r="B837" s="58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</row>
    <row r="838" spans="1:30" ht="13">
      <c r="A838" s="14"/>
      <c r="B838" s="58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</row>
    <row r="839" spans="1:30" ht="13">
      <c r="A839" s="14"/>
      <c r="B839" s="58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</row>
    <row r="840" spans="1:30" ht="13">
      <c r="A840" s="14"/>
      <c r="B840" s="58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</row>
    <row r="841" spans="1:30" ht="13">
      <c r="A841" s="14"/>
      <c r="B841" s="58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</row>
    <row r="842" spans="1:30" ht="13">
      <c r="A842" s="14"/>
      <c r="B842" s="58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</row>
    <row r="843" spans="1:30" ht="13">
      <c r="A843" s="14"/>
      <c r="B843" s="58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</row>
    <row r="844" spans="1:30" ht="13">
      <c r="A844" s="14"/>
      <c r="B844" s="58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</row>
    <row r="845" spans="1:30" ht="13">
      <c r="A845" s="14"/>
      <c r="B845" s="58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</row>
    <row r="846" spans="1:30" ht="13">
      <c r="A846" s="14"/>
      <c r="B846" s="58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</row>
    <row r="847" spans="1:30" ht="13">
      <c r="A847" s="14"/>
      <c r="B847" s="58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</row>
    <row r="848" spans="1:30" ht="13">
      <c r="A848" s="14"/>
      <c r="B848" s="58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</row>
    <row r="849" spans="1:30" ht="13">
      <c r="A849" s="14"/>
      <c r="B849" s="58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</row>
    <row r="850" spans="1:30" ht="13">
      <c r="A850" s="14"/>
      <c r="B850" s="58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</row>
    <row r="851" spans="1:30" ht="13">
      <c r="A851" s="14"/>
      <c r="B851" s="58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</row>
    <row r="852" spans="1:30" ht="13">
      <c r="A852" s="14"/>
      <c r="B852" s="58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</row>
    <row r="853" spans="1:30" ht="13">
      <c r="A853" s="14"/>
      <c r="B853" s="58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</row>
    <row r="854" spans="1:30" ht="13">
      <c r="A854" s="14"/>
      <c r="B854" s="58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</row>
    <row r="855" spans="1:30" ht="13">
      <c r="A855" s="14"/>
      <c r="B855" s="58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</row>
    <row r="856" spans="1:30" ht="13">
      <c r="A856" s="14"/>
      <c r="B856" s="58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</row>
    <row r="857" spans="1:30" ht="13">
      <c r="A857" s="14"/>
      <c r="B857" s="58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</row>
    <row r="858" spans="1:30" ht="13">
      <c r="A858" s="14"/>
      <c r="B858" s="58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</row>
    <row r="859" spans="1:30" ht="13">
      <c r="A859" s="14"/>
      <c r="B859" s="58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</row>
    <row r="860" spans="1:30" ht="13">
      <c r="A860" s="14"/>
      <c r="B860" s="58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</row>
    <row r="861" spans="1:30" ht="13">
      <c r="A861" s="14"/>
      <c r="B861" s="58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</row>
    <row r="862" spans="1:30" ht="13">
      <c r="A862" s="14"/>
      <c r="B862" s="58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</row>
    <row r="863" spans="1:30" ht="13">
      <c r="A863" s="14"/>
      <c r="B863" s="58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</row>
    <row r="864" spans="1:30" ht="13">
      <c r="A864" s="14"/>
      <c r="B864" s="58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</row>
    <row r="865" spans="1:30" ht="13">
      <c r="A865" s="14"/>
      <c r="B865" s="58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</row>
    <row r="866" spans="1:30" ht="13">
      <c r="A866" s="14"/>
      <c r="B866" s="58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</row>
    <row r="867" spans="1:30" ht="13">
      <c r="A867" s="14"/>
      <c r="B867" s="58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</row>
    <row r="868" spans="1:30" ht="13">
      <c r="A868" s="14"/>
      <c r="B868" s="58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</row>
    <row r="869" spans="1:30" ht="13">
      <c r="A869" s="14"/>
      <c r="B869" s="58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</row>
    <row r="870" spans="1:30" ht="13">
      <c r="A870" s="14"/>
      <c r="B870" s="58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</row>
    <row r="871" spans="1:30" ht="13">
      <c r="A871" s="14"/>
      <c r="B871" s="58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</row>
    <row r="872" spans="1:30" ht="13">
      <c r="A872" s="14"/>
      <c r="B872" s="58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</row>
    <row r="873" spans="1:30" ht="13">
      <c r="A873" s="14"/>
      <c r="B873" s="58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</row>
    <row r="874" spans="1:30" ht="13">
      <c r="A874" s="14"/>
      <c r="B874" s="58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</row>
    <row r="875" spans="1:30" ht="13">
      <c r="A875" s="14"/>
      <c r="B875" s="58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</row>
    <row r="876" spans="1:30" ht="13">
      <c r="A876" s="14"/>
      <c r="B876" s="58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</row>
    <row r="877" spans="1:30" ht="13">
      <c r="A877" s="14"/>
      <c r="B877" s="58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</row>
    <row r="878" spans="1:30" ht="13">
      <c r="A878" s="14"/>
      <c r="B878" s="58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</row>
    <row r="879" spans="1:30" ht="13">
      <c r="A879" s="14"/>
      <c r="B879" s="58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</row>
    <row r="880" spans="1:30" ht="13">
      <c r="A880" s="14"/>
      <c r="B880" s="58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</row>
    <row r="881" spans="1:30" ht="13">
      <c r="A881" s="14"/>
      <c r="B881" s="58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</row>
    <row r="882" spans="1:30" ht="13">
      <c r="A882" s="14"/>
      <c r="B882" s="58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</row>
    <row r="883" spans="1:30" ht="13">
      <c r="A883" s="14"/>
      <c r="B883" s="58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</row>
    <row r="884" spans="1:30" ht="13">
      <c r="A884" s="14"/>
      <c r="B884" s="58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</row>
    <row r="885" spans="1:30" ht="13">
      <c r="A885" s="14"/>
      <c r="B885" s="58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</row>
    <row r="886" spans="1:30" ht="13">
      <c r="A886" s="14"/>
      <c r="B886" s="58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</row>
    <row r="887" spans="1:30" ht="13">
      <c r="A887" s="14"/>
      <c r="B887" s="58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</row>
    <row r="888" spans="1:30" ht="13">
      <c r="A888" s="14"/>
      <c r="B888" s="58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</row>
    <row r="889" spans="1:30" ht="13">
      <c r="A889" s="14"/>
      <c r="B889" s="58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</row>
    <row r="890" spans="1:30" ht="13">
      <c r="A890" s="14"/>
      <c r="B890" s="58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</row>
    <row r="891" spans="1:30" ht="13">
      <c r="A891" s="14"/>
      <c r="B891" s="58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</row>
    <row r="892" spans="1:30" ht="13">
      <c r="A892" s="14"/>
      <c r="B892" s="58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</row>
    <row r="893" spans="1:30" ht="13">
      <c r="A893" s="14"/>
      <c r="B893" s="58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</row>
    <row r="894" spans="1:30" ht="13">
      <c r="A894" s="14"/>
      <c r="B894" s="58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</row>
    <row r="895" spans="1:30" ht="13">
      <c r="A895" s="14"/>
      <c r="B895" s="58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</row>
    <row r="896" spans="1:30" ht="13">
      <c r="A896" s="14"/>
      <c r="B896" s="58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</row>
    <row r="897" spans="1:30" ht="13">
      <c r="A897" s="14"/>
      <c r="B897" s="58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</row>
    <row r="898" spans="1:30" ht="13">
      <c r="A898" s="14"/>
      <c r="B898" s="58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</row>
    <row r="899" spans="1:30" ht="13">
      <c r="A899" s="14"/>
      <c r="B899" s="58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</row>
    <row r="900" spans="1:30" ht="13">
      <c r="A900" s="14"/>
      <c r="B900" s="58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</row>
    <row r="901" spans="1:30" ht="13">
      <c r="A901" s="14"/>
      <c r="B901" s="58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</row>
    <row r="902" spans="1:30" ht="13">
      <c r="A902" s="14"/>
      <c r="B902" s="58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</row>
    <row r="903" spans="1:30" ht="13">
      <c r="A903" s="14"/>
      <c r="B903" s="58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</row>
    <row r="904" spans="1:30" ht="13">
      <c r="A904" s="14"/>
      <c r="B904" s="58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</row>
    <row r="905" spans="1:30" ht="13">
      <c r="A905" s="14"/>
      <c r="B905" s="58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</row>
    <row r="906" spans="1:30" ht="13">
      <c r="A906" s="14"/>
      <c r="B906" s="58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</row>
    <row r="907" spans="1:30" ht="13">
      <c r="A907" s="14"/>
      <c r="B907" s="58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</row>
    <row r="908" spans="1:30" ht="13">
      <c r="A908" s="14"/>
      <c r="B908" s="58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</row>
    <row r="909" spans="1:30" ht="13">
      <c r="A909" s="14"/>
      <c r="B909" s="58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</row>
    <row r="910" spans="1:30" ht="13">
      <c r="A910" s="14"/>
      <c r="B910" s="58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</row>
    <row r="911" spans="1:30" ht="13">
      <c r="A911" s="14"/>
      <c r="B911" s="58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</row>
    <row r="912" spans="1:30" ht="13">
      <c r="A912" s="14"/>
      <c r="B912" s="58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</row>
    <row r="913" spans="1:30" ht="13">
      <c r="A913" s="14"/>
      <c r="B913" s="58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</row>
    <row r="914" spans="1:30" ht="13">
      <c r="A914" s="14"/>
      <c r="B914" s="58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</row>
    <row r="915" spans="1:30" ht="13">
      <c r="A915" s="14"/>
      <c r="B915" s="58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</row>
    <row r="916" spans="1:30" ht="13">
      <c r="A916" s="14"/>
      <c r="B916" s="58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</row>
    <row r="917" spans="1:30" ht="13">
      <c r="A917" s="14"/>
      <c r="B917" s="58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</row>
    <row r="918" spans="1:30" ht="13">
      <c r="A918" s="14"/>
      <c r="B918" s="58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</row>
    <row r="919" spans="1:30" ht="13">
      <c r="A919" s="14"/>
      <c r="B919" s="58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</row>
    <row r="920" spans="1:30" ht="13">
      <c r="A920" s="14"/>
      <c r="B920" s="58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</row>
    <row r="921" spans="1:30" ht="13">
      <c r="A921" s="14"/>
      <c r="B921" s="58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</row>
    <row r="922" spans="1:30" ht="13">
      <c r="A922" s="14"/>
      <c r="B922" s="58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</row>
    <row r="923" spans="1:30" ht="13">
      <c r="A923" s="14"/>
      <c r="B923" s="58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</row>
    <row r="924" spans="1:30" ht="13">
      <c r="A924" s="14"/>
      <c r="B924" s="58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</row>
    <row r="925" spans="1:30" ht="13">
      <c r="A925" s="14"/>
      <c r="B925" s="58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</row>
    <row r="926" spans="1:30" ht="13">
      <c r="A926" s="14"/>
      <c r="B926" s="58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</row>
    <row r="927" spans="1:30" ht="13">
      <c r="A927" s="14"/>
      <c r="B927" s="58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</row>
    <row r="928" spans="1:30" ht="13">
      <c r="A928" s="14"/>
      <c r="B928" s="58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</row>
    <row r="929" spans="1:30" ht="13">
      <c r="A929" s="14"/>
      <c r="B929" s="58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</row>
    <row r="930" spans="1:30" ht="13">
      <c r="A930" s="14"/>
      <c r="B930" s="58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</row>
    <row r="931" spans="1:30" ht="13">
      <c r="A931" s="14"/>
      <c r="B931" s="58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</row>
    <row r="932" spans="1:30" ht="13">
      <c r="A932" s="14"/>
      <c r="B932" s="58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</row>
    <row r="933" spans="1:30" ht="13">
      <c r="A933" s="14"/>
      <c r="B933" s="58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</row>
    <row r="934" spans="1:30" ht="13">
      <c r="A934" s="14"/>
      <c r="B934" s="58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</row>
    <row r="935" spans="1:30" ht="13">
      <c r="A935" s="14"/>
      <c r="B935" s="58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</row>
    <row r="936" spans="1:30" ht="13">
      <c r="A936" s="14"/>
      <c r="B936" s="58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</row>
    <row r="937" spans="1:30" ht="13">
      <c r="A937" s="14"/>
      <c r="B937" s="58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</row>
    <row r="938" spans="1:30" ht="13">
      <c r="A938" s="14"/>
      <c r="B938" s="58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</row>
    <row r="939" spans="1:30" ht="13">
      <c r="A939" s="14"/>
      <c r="B939" s="58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</row>
    <row r="940" spans="1:30" ht="13">
      <c r="A940" s="14"/>
      <c r="B940" s="58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</row>
    <row r="941" spans="1:30" ht="13">
      <c r="A941" s="14"/>
      <c r="B941" s="58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</row>
    <row r="942" spans="1:30" ht="13">
      <c r="A942" s="14"/>
      <c r="B942" s="58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</row>
    <row r="943" spans="1:30" ht="13">
      <c r="A943" s="14"/>
      <c r="B943" s="58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</row>
    <row r="944" spans="1:30" ht="13">
      <c r="A944" s="14"/>
      <c r="B944" s="58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</row>
    <row r="945" spans="1:30" ht="13">
      <c r="A945" s="14"/>
      <c r="B945" s="58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</row>
    <row r="946" spans="1:30" ht="13">
      <c r="A946" s="14"/>
      <c r="B946" s="58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</row>
    <row r="947" spans="1:30" ht="13">
      <c r="A947" s="14"/>
      <c r="B947" s="58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</row>
    <row r="948" spans="1:30" ht="13">
      <c r="A948" s="14"/>
      <c r="B948" s="58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</row>
    <row r="949" spans="1:30" ht="13">
      <c r="A949" s="14"/>
      <c r="B949" s="58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</row>
    <row r="950" spans="1:30" ht="13">
      <c r="A950" s="14"/>
      <c r="B950" s="58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</row>
    <row r="951" spans="1:30" ht="13">
      <c r="A951" s="14"/>
      <c r="B951" s="58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</row>
    <row r="952" spans="1:30" ht="13">
      <c r="A952" s="14"/>
      <c r="B952" s="58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</row>
    <row r="953" spans="1:30" ht="13">
      <c r="A953" s="14"/>
      <c r="B953" s="58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</row>
    <row r="954" spans="1:30" ht="13">
      <c r="A954" s="14"/>
      <c r="B954" s="58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</row>
    <row r="955" spans="1:30" ht="13">
      <c r="A955" s="14"/>
      <c r="B955" s="58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</row>
    <row r="956" spans="1:30" ht="13">
      <c r="A956" s="14"/>
      <c r="B956" s="58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</row>
    <row r="957" spans="1:30" ht="13">
      <c r="A957" s="14"/>
      <c r="B957" s="58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</row>
    <row r="958" spans="1:30" ht="13">
      <c r="A958" s="14"/>
      <c r="B958" s="58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</row>
    <row r="959" spans="1:30" ht="13">
      <c r="A959" s="14"/>
      <c r="B959" s="58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</row>
    <row r="960" spans="1:30" ht="13">
      <c r="A960" s="14"/>
      <c r="B960" s="58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</row>
    <row r="961" spans="1:30" ht="13">
      <c r="A961" s="14"/>
      <c r="B961" s="58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</row>
    <row r="962" spans="1:30" ht="13">
      <c r="A962" s="14"/>
      <c r="B962" s="58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</row>
    <row r="963" spans="1:30" ht="13">
      <c r="A963" s="14"/>
      <c r="B963" s="58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</row>
    <row r="964" spans="1:30" ht="13">
      <c r="A964" s="14"/>
      <c r="B964" s="58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</row>
    <row r="965" spans="1:30" ht="13">
      <c r="A965" s="14"/>
      <c r="B965" s="58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</row>
    <row r="966" spans="1:30" ht="13">
      <c r="A966" s="14"/>
      <c r="B966" s="58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</row>
    <row r="967" spans="1:30" ht="13">
      <c r="A967" s="14"/>
      <c r="B967" s="58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</row>
    <row r="968" spans="1:30" ht="13">
      <c r="A968" s="14"/>
      <c r="B968" s="58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</row>
    <row r="969" spans="1:30" ht="13">
      <c r="A969" s="14"/>
      <c r="B969" s="58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</row>
    <row r="970" spans="1:30" ht="13">
      <c r="A970" s="14"/>
      <c r="B970" s="58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</row>
    <row r="971" spans="1:30" ht="13">
      <c r="A971" s="14"/>
      <c r="B971" s="58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</row>
    <row r="972" spans="1:30" ht="13">
      <c r="A972" s="14"/>
      <c r="B972" s="58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</row>
    <row r="973" spans="1:30" ht="13">
      <c r="A973" s="14"/>
      <c r="B973" s="58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</row>
    <row r="974" spans="1:30" ht="13">
      <c r="A974" s="14"/>
      <c r="B974" s="58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</row>
    <row r="975" spans="1:30" ht="13">
      <c r="A975" s="14"/>
      <c r="B975" s="58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</row>
    <row r="976" spans="1:30" ht="13">
      <c r="A976" s="14"/>
      <c r="B976" s="58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</row>
    <row r="977" spans="1:30" ht="13">
      <c r="A977" s="14"/>
      <c r="B977" s="58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</row>
    <row r="978" spans="1:30" ht="13">
      <c r="A978" s="14"/>
      <c r="B978" s="58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</row>
    <row r="979" spans="1:30" ht="13">
      <c r="A979" s="14"/>
      <c r="B979" s="58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</row>
    <row r="980" spans="1:30" ht="13">
      <c r="A980" s="14"/>
      <c r="B980" s="58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</row>
    <row r="981" spans="1:30" ht="13">
      <c r="A981" s="14"/>
      <c r="B981" s="58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</row>
    <row r="982" spans="1:30" ht="13">
      <c r="A982" s="14"/>
      <c r="B982" s="58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</row>
    <row r="983" spans="1:30" ht="13">
      <c r="A983" s="14"/>
      <c r="B983" s="58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</row>
    <row r="984" spans="1:30" ht="13">
      <c r="A984" s="14"/>
      <c r="B984" s="58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</row>
    <row r="985" spans="1:30" ht="13">
      <c r="A985" s="14"/>
      <c r="B985" s="58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</row>
    <row r="986" spans="1:30" ht="13">
      <c r="A986" s="14"/>
      <c r="B986" s="58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</row>
    <row r="987" spans="1:30" ht="13">
      <c r="A987" s="14"/>
      <c r="B987" s="58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Available staff</vt:lpstr>
      <vt:lpstr>Reference Desk Hours</vt:lpstr>
      <vt:lpstr>Current schedule template @ ful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Hall</dc:creator>
  <cp:lastModifiedBy>Kate Hall</cp:lastModifiedBy>
  <dcterms:created xsi:type="dcterms:W3CDTF">2022-06-14T17:37:53Z</dcterms:created>
  <dcterms:modified xsi:type="dcterms:W3CDTF">2022-06-14T17:37:54Z</dcterms:modified>
</cp:coreProperties>
</file>