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Net Income - Individual" sheetId="1" r:id="rId1"/>
    <sheet name="Net Income - Couple" sheetId="2" r:id="rId2"/>
    <sheet name="Tax Rates" sheetId="3" r:id="rId3"/>
  </sheets>
  <externalReferences>
    <externalReference r:id="rId6"/>
  </externalReferences>
  <definedNames>
    <definedName name="income">#REF!</definedName>
    <definedName name="TRANS" localSheetId="1">'[1]Capital Gains Tax'!#REF!</definedName>
    <definedName name="TRANS" localSheetId="0">'[1]Capital Gains Tax'!#REF!</definedName>
    <definedName name="TRANS">'[1]Capital Gains Tax'!#REF!</definedName>
  </definedNames>
  <calcPr fullCalcOnLoad="1"/>
</workbook>
</file>

<file path=xl/sharedStrings.xml><?xml version="1.0" encoding="utf-8"?>
<sst xmlns="http://schemas.openxmlformats.org/spreadsheetml/2006/main" count="24" uniqueCount="11">
  <si>
    <t>Net Income</t>
  </si>
  <si>
    <t>Gross Income</t>
  </si>
  <si>
    <t>Tax Payable</t>
  </si>
  <si>
    <t>Medicare Levy</t>
  </si>
  <si>
    <t>Total Tax/Levy</t>
  </si>
  <si>
    <t>From</t>
  </si>
  <si>
    <t>To</t>
  </si>
  <si>
    <t>Rate</t>
  </si>
  <si>
    <t>Plus $</t>
  </si>
  <si>
    <t>Over</t>
  </si>
  <si>
    <t>Total Net Income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</si>
</sst>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0.0%"/>
    <numFmt numFmtId="178" formatCode="0.0"/>
    <numFmt numFmtId="179" formatCode="&quot;$&quot;#,##0.0;[Red]\-&quot;$&quot;#,##0.0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-&quot;$&quot;* #,##0.000_-;\-&quot;$&quot;* #,##0.000_-;_-&quot;$&quot;* &quot;-&quot;??_-;_-@_-"/>
    <numFmt numFmtId="183" formatCode="_-&quot;$&quot;* #,##0.0_-;\-&quot;$&quot;* #,##0.0_-;_-&quot;$&quot;* &quot;-&quot;??_-;_-@_-"/>
    <numFmt numFmtId="184" formatCode="_-&quot;$&quot;* #,##0_-;\-&quot;$&quot;* #,##0_-;_-&quot;$&quot;* &quot;-&quot;??_-;_-@_-"/>
  </numFmts>
  <fonts count="4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4"/>
      <color indexed="12"/>
      <name val="Calibri"/>
      <family val="2"/>
    </font>
    <font>
      <sz val="14"/>
      <color indexed="8"/>
      <name val="Calibri"/>
      <family val="2"/>
    </font>
    <font>
      <sz val="14"/>
      <color indexed="8"/>
      <name val="Euphemia"/>
      <family val="2"/>
    </font>
    <font>
      <b/>
      <u val="single"/>
      <sz val="14"/>
      <color indexed="8"/>
      <name val="Verdana"/>
      <family val="2"/>
    </font>
    <font>
      <sz val="14"/>
      <color indexed="8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1" fillId="33" borderId="0" xfId="55" applyFont="1" applyFill="1">
      <alignment/>
      <protection/>
    </xf>
    <xf numFmtId="0" fontId="21" fillId="0" borderId="0" xfId="55" applyFont="1">
      <alignment/>
      <protection/>
    </xf>
    <xf numFmtId="0" fontId="23" fillId="33" borderId="0" xfId="55" applyFont="1" applyFill="1">
      <alignment/>
      <protection/>
    </xf>
    <xf numFmtId="6" fontId="21" fillId="33" borderId="0" xfId="55" applyNumberFormat="1" applyFont="1" applyFill="1">
      <alignment/>
      <protection/>
    </xf>
    <xf numFmtId="8" fontId="21" fillId="33" borderId="0" xfId="55" applyNumberFormat="1" applyFont="1" applyFill="1">
      <alignment/>
      <protection/>
    </xf>
    <xf numFmtId="6" fontId="21" fillId="0" borderId="0" xfId="44" applyNumberFormat="1" applyFont="1" applyFill="1" applyBorder="1" applyAlignment="1">
      <alignment horizontal="right"/>
    </xf>
    <xf numFmtId="14" fontId="23" fillId="33" borderId="0" xfId="55" applyNumberFormat="1" applyFont="1" applyFill="1">
      <alignment/>
      <protection/>
    </xf>
    <xf numFmtId="166" fontId="23" fillId="33" borderId="0" xfId="55" applyNumberFormat="1" applyFont="1" applyFill="1">
      <alignment/>
      <protection/>
    </xf>
    <xf numFmtId="0" fontId="21" fillId="0" borderId="0" xfId="0" applyFont="1" applyAlignment="1">
      <alignment/>
    </xf>
    <xf numFmtId="173" fontId="21" fillId="0" borderId="0" xfId="44" applyNumberFormat="1" applyFont="1" applyAlignment="1">
      <alignment/>
    </xf>
    <xf numFmtId="0" fontId="22" fillId="34" borderId="0" xfId="55" applyFont="1" applyFill="1">
      <alignment/>
      <protection/>
    </xf>
    <xf numFmtId="0" fontId="24" fillId="33" borderId="0" xfId="55" applyFont="1" applyFill="1">
      <alignment/>
      <protection/>
    </xf>
    <xf numFmtId="0" fontId="25" fillId="33" borderId="0" xfId="55" applyFont="1" applyFill="1" applyAlignment="1">
      <alignment horizontal="centerContinuous"/>
      <protection/>
    </xf>
    <xf numFmtId="0" fontId="26" fillId="33" borderId="0" xfId="55" applyFont="1" applyFill="1" applyAlignment="1">
      <alignment horizontal="centerContinuous"/>
      <protection/>
    </xf>
    <xf numFmtId="0" fontId="26" fillId="33" borderId="0" xfId="55" applyFont="1" applyFill="1">
      <alignment/>
      <protection/>
    </xf>
    <xf numFmtId="6" fontId="26" fillId="33" borderId="0" xfId="55" applyNumberFormat="1" applyFont="1" applyFill="1" applyAlignment="1">
      <alignment horizontal="right"/>
      <protection/>
    </xf>
    <xf numFmtId="6" fontId="27" fillId="35" borderId="0" xfId="44" applyNumberFormat="1" applyFont="1" applyFill="1" applyBorder="1" applyAlignment="1">
      <alignment horizontal="right"/>
    </xf>
    <xf numFmtId="6" fontId="27" fillId="0" borderId="0" xfId="0" applyNumberFormat="1" applyFont="1" applyBorder="1" applyAlignment="1">
      <alignment horizontal="right"/>
    </xf>
    <xf numFmtId="6" fontId="27" fillId="36" borderId="0" xfId="0" applyNumberFormat="1" applyFont="1" applyFill="1" applyBorder="1" applyAlignment="1">
      <alignment horizontal="right"/>
    </xf>
    <xf numFmtId="0" fontId="28" fillId="0" borderId="0" xfId="55" applyFont="1">
      <alignment/>
      <protection/>
    </xf>
    <xf numFmtId="6" fontId="28" fillId="0" borderId="0" xfId="55" applyNumberFormat="1" applyFont="1">
      <alignment/>
      <protection/>
    </xf>
    <xf numFmtId="6" fontId="29" fillId="33" borderId="0" xfId="55" applyNumberFormat="1" applyFont="1" applyFill="1" applyAlignment="1">
      <alignment horizontal="right"/>
      <protection/>
    </xf>
    <xf numFmtId="0" fontId="29" fillId="33" borderId="0" xfId="55" applyFont="1" applyFill="1" applyAlignment="1">
      <alignment horizontal="left"/>
      <protection/>
    </xf>
    <xf numFmtId="0" fontId="27" fillId="0" borderId="0" xfId="0" applyFont="1" applyAlignment="1">
      <alignment/>
    </xf>
    <xf numFmtId="173" fontId="27" fillId="0" borderId="0" xfId="44" applyNumberFormat="1" applyFont="1" applyAlignment="1">
      <alignment/>
    </xf>
    <xf numFmtId="10" fontId="27" fillId="0" borderId="0" xfId="58" applyNumberFormat="1" applyFont="1" applyAlignment="1">
      <alignment/>
    </xf>
    <xf numFmtId="184" fontId="27" fillId="0" borderId="0" xfId="44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etu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rry\Local%20Settings\Temporary%20Internet%20Files\Content.IE5\CUZIYX91\CGT_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 Gains Ta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4">
      <selection activeCell="C10" sqref="C10"/>
    </sheetView>
  </sheetViews>
  <sheetFormatPr defaultColWidth="9.33203125" defaultRowHeight="12.75"/>
  <cols>
    <col min="1" max="1" width="5.5" style="2" customWidth="1"/>
    <col min="2" max="2" width="9.33203125" style="2" customWidth="1"/>
    <col min="3" max="3" width="23.5" style="2" customWidth="1"/>
    <col min="4" max="4" width="19.33203125" style="2" customWidth="1"/>
    <col min="5" max="5" width="9.33203125" style="2" customWidth="1"/>
    <col min="6" max="6" width="5.5" style="2" customWidth="1"/>
    <col min="7" max="7" width="9.33203125" style="2" customWidth="1"/>
    <col min="8" max="8" width="11.83203125" style="2" bestFit="1" customWidth="1"/>
    <col min="9" max="16384" width="9.33203125" style="2" customWidth="1"/>
  </cols>
  <sheetData>
    <row r="1" spans="1:8" ht="9.7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1"/>
      <c r="B2" s="11"/>
      <c r="C2" s="11"/>
      <c r="D2" s="11"/>
      <c r="E2" s="11"/>
      <c r="F2" s="11"/>
      <c r="G2" s="1"/>
      <c r="H2" s="1"/>
    </row>
    <row r="3" spans="1:8" ht="22.5">
      <c r="A3" s="11"/>
      <c r="B3" s="15"/>
      <c r="C3" s="13"/>
      <c r="D3" s="14"/>
      <c r="E3" s="12"/>
      <c r="F3" s="11"/>
      <c r="G3" s="1"/>
      <c r="H3" s="1"/>
    </row>
    <row r="4" spans="1:8" ht="22.5">
      <c r="A4" s="11"/>
      <c r="B4" s="15"/>
      <c r="C4" s="13" t="s">
        <v>0</v>
      </c>
      <c r="D4" s="14"/>
      <c r="E4" s="12"/>
      <c r="F4" s="11"/>
      <c r="G4" s="1"/>
      <c r="H4" s="1"/>
    </row>
    <row r="5" spans="1:8" ht="22.5">
      <c r="A5" s="11"/>
      <c r="B5" s="15"/>
      <c r="C5" s="15"/>
      <c r="D5" s="15"/>
      <c r="E5" s="12"/>
      <c r="F5" s="11"/>
      <c r="G5" s="1"/>
      <c r="H5" s="1"/>
    </row>
    <row r="6" spans="1:8" ht="22.5">
      <c r="A6" s="11"/>
      <c r="B6" s="15"/>
      <c r="C6" s="15" t="s">
        <v>1</v>
      </c>
      <c r="D6" s="16">
        <v>35000</v>
      </c>
      <c r="E6" s="12"/>
      <c r="F6" s="11"/>
      <c r="G6" s="1"/>
      <c r="H6" s="1"/>
    </row>
    <row r="7" spans="1:9" ht="22.5">
      <c r="A7" s="11"/>
      <c r="B7" s="15"/>
      <c r="C7" s="15" t="s">
        <v>2</v>
      </c>
      <c r="D7" s="17">
        <f>IF(D6&gt;180000,(D6-180000)*0.45+54097,IF(D6&gt;90000,(D6-90000)*0.37+20797,IF(D6&gt;37000,(D6-37000)*0.325+3572,IF(D6&gt;18200,(D6-18200)*0.19,0))))</f>
        <v>3192</v>
      </c>
      <c r="E7" s="12"/>
      <c r="F7" s="11"/>
      <c r="G7" s="1"/>
      <c r="H7" s="1"/>
      <c r="I7" s="1"/>
    </row>
    <row r="8" spans="1:9" ht="22.5">
      <c r="A8" s="11"/>
      <c r="B8" s="15"/>
      <c r="C8" s="15" t="s">
        <v>3</v>
      </c>
      <c r="D8" s="18">
        <f>IF(D6&lt;26668,0,D6*0.02)</f>
        <v>700</v>
      </c>
      <c r="E8" s="12"/>
      <c r="F8" s="11"/>
      <c r="G8" s="1"/>
      <c r="H8" s="4"/>
      <c r="I8" s="1"/>
    </row>
    <row r="9" spans="1:9" ht="22.5">
      <c r="A9" s="11"/>
      <c r="B9" s="15"/>
      <c r="C9" s="15" t="s">
        <v>4</v>
      </c>
      <c r="D9" s="19">
        <f>SUM(D7:D8)</f>
        <v>3892</v>
      </c>
      <c r="E9" s="12"/>
      <c r="F9" s="11"/>
      <c r="G9" s="1"/>
      <c r="H9" s="5"/>
      <c r="I9" s="1"/>
    </row>
    <row r="10" spans="1:8" ht="22.5">
      <c r="A10" s="11"/>
      <c r="B10" s="15"/>
      <c r="C10" s="23" t="s">
        <v>0</v>
      </c>
      <c r="D10" s="22">
        <f>D6-D7-D8</f>
        <v>31108</v>
      </c>
      <c r="E10" s="12"/>
      <c r="F10" s="11"/>
      <c r="G10" s="1"/>
      <c r="H10" s="5"/>
    </row>
    <row r="11" spans="1:8" ht="18.75">
      <c r="A11" s="11"/>
      <c r="B11" s="3"/>
      <c r="C11" s="6"/>
      <c r="D11" s="3"/>
      <c r="E11" s="3"/>
      <c r="F11" s="11"/>
      <c r="G11" s="1"/>
      <c r="H11" s="1"/>
    </row>
    <row r="12" spans="1:8" ht="18.75">
      <c r="A12" s="11"/>
      <c r="B12" s="3"/>
      <c r="C12" s="3"/>
      <c r="D12" s="7"/>
      <c r="E12" s="7"/>
      <c r="F12" s="11"/>
      <c r="G12" s="1"/>
      <c r="H12" s="1"/>
    </row>
    <row r="13" spans="1:8" ht="18.75">
      <c r="A13" s="11"/>
      <c r="B13" s="3"/>
      <c r="C13" s="3"/>
      <c r="D13" s="8"/>
      <c r="E13" s="3"/>
      <c r="F13" s="11"/>
      <c r="G13" s="1"/>
      <c r="H13" s="1"/>
    </row>
    <row r="14" spans="1:8" ht="18.75">
      <c r="A14" s="11"/>
      <c r="B14" s="11"/>
      <c r="C14" s="11"/>
      <c r="D14" s="11"/>
      <c r="E14" s="11"/>
      <c r="F14" s="11"/>
      <c r="G14" s="1"/>
      <c r="H14" s="1"/>
    </row>
    <row r="15" spans="1:8" ht="18.75">
      <c r="A15" s="1"/>
      <c r="B15" s="1"/>
      <c r="C15" s="1"/>
      <c r="D15" s="1"/>
      <c r="E15" s="1"/>
      <c r="F15" s="1"/>
      <c r="G15" s="1"/>
      <c r="H15" s="1"/>
    </row>
    <row r="16" spans="1:6" ht="18.75">
      <c r="A16" s="1"/>
      <c r="B16" s="1"/>
      <c r="C16" s="1"/>
      <c r="D16" s="1"/>
      <c r="E16" s="1"/>
      <c r="F16" s="1"/>
    </row>
    <row r="17" spans="1:6" ht="18.75">
      <c r="A17" s="1"/>
      <c r="B17" s="1"/>
      <c r="C17" s="1"/>
      <c r="D17" s="1"/>
      <c r="E17" s="1"/>
      <c r="F17" s="1"/>
    </row>
    <row r="18" spans="1:6" ht="18.75">
      <c r="A18" s="1"/>
      <c r="B18" s="1"/>
      <c r="C18" s="1"/>
      <c r="D18" s="1"/>
      <c r="E18" s="1"/>
      <c r="F18" s="1"/>
    </row>
    <row r="19" spans="1:6" ht="18.75">
      <c r="A19" s="1"/>
      <c r="B19" s="1"/>
      <c r="C19" s="1"/>
      <c r="D19" s="1"/>
      <c r="E19" s="1"/>
      <c r="F19" s="1"/>
    </row>
    <row r="20" spans="1:6" ht="18.75">
      <c r="A20" s="1"/>
      <c r="B20" s="1"/>
      <c r="C20" s="1"/>
      <c r="D20" s="1"/>
      <c r="E20" s="1"/>
      <c r="F20" s="1"/>
    </row>
    <row r="21" spans="1:6" ht="18.75">
      <c r="A21" s="1"/>
      <c r="B21" s="1"/>
      <c r="C21" s="1"/>
      <c r="D21" s="1"/>
      <c r="E21" s="1"/>
      <c r="F21" s="1"/>
    </row>
    <row r="22" spans="1:6" ht="18.75">
      <c r="A22" s="1"/>
      <c r="B22" s="1"/>
      <c r="C22" s="1"/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4">
      <selection activeCell="C10" sqref="C10"/>
    </sheetView>
  </sheetViews>
  <sheetFormatPr defaultColWidth="9.33203125" defaultRowHeight="12.75"/>
  <cols>
    <col min="1" max="1" width="5.5" style="2" customWidth="1"/>
    <col min="2" max="2" width="9.33203125" style="2" customWidth="1"/>
    <col min="3" max="3" width="34" style="2" bestFit="1" customWidth="1"/>
    <col min="4" max="4" width="19.33203125" style="2" customWidth="1"/>
    <col min="5" max="5" width="9.33203125" style="2" customWidth="1"/>
    <col min="6" max="6" width="5.5" style="2" customWidth="1"/>
    <col min="7" max="7" width="9.33203125" style="2" customWidth="1"/>
    <col min="8" max="8" width="11.83203125" style="2" bestFit="1" customWidth="1"/>
    <col min="9" max="16384" width="9.33203125" style="2" customWidth="1"/>
  </cols>
  <sheetData>
    <row r="1" spans="1:8" ht="9.7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1"/>
      <c r="B2" s="11"/>
      <c r="C2" s="11"/>
      <c r="D2" s="11"/>
      <c r="E2" s="11"/>
      <c r="F2" s="11"/>
      <c r="G2" s="1"/>
      <c r="H2" s="1"/>
    </row>
    <row r="3" spans="1:8" ht="18.75">
      <c r="A3" s="11"/>
      <c r="B3" s="3"/>
      <c r="C3" s="13"/>
      <c r="D3" s="14"/>
      <c r="E3" s="3"/>
      <c r="F3" s="11"/>
      <c r="G3" s="1"/>
      <c r="H3" s="1"/>
    </row>
    <row r="4" spans="1:8" ht="18.75">
      <c r="A4" s="11"/>
      <c r="B4" s="3"/>
      <c r="C4" s="13" t="s">
        <v>0</v>
      </c>
      <c r="D4" s="14"/>
      <c r="E4" s="3"/>
      <c r="F4" s="11"/>
      <c r="G4" s="1"/>
      <c r="H4" s="1"/>
    </row>
    <row r="5" spans="1:8" ht="18.75">
      <c r="A5" s="11"/>
      <c r="B5" s="3"/>
      <c r="C5" s="15"/>
      <c r="D5" s="15"/>
      <c r="E5" s="3"/>
      <c r="F5" s="11"/>
      <c r="G5" s="1"/>
      <c r="H5" s="1"/>
    </row>
    <row r="6" spans="1:8" ht="18.75">
      <c r="A6" s="11"/>
      <c r="B6" s="3"/>
      <c r="C6" s="15" t="s">
        <v>1</v>
      </c>
      <c r="D6" s="16">
        <v>35000</v>
      </c>
      <c r="E6" s="3"/>
      <c r="F6" s="11"/>
      <c r="G6" s="1"/>
      <c r="H6" s="1"/>
    </row>
    <row r="7" spans="1:9" ht="18.75">
      <c r="A7" s="11"/>
      <c r="B7" s="3"/>
      <c r="C7" s="15" t="s">
        <v>2</v>
      </c>
      <c r="D7" s="17">
        <f>IF(D6&gt;180000,(D6-180000)*0.45+54097,IF(D6&gt;90000,(D6-90000)*0.37+20797,IF(D6&gt;37000,(D6-37000)*0.325+3572,IF(D6&gt;18200,(D6-18200)*0.19,0))))</f>
        <v>3192</v>
      </c>
      <c r="E7" s="3"/>
      <c r="F7" s="11"/>
      <c r="G7" s="1"/>
      <c r="H7" s="1"/>
      <c r="I7" s="1"/>
    </row>
    <row r="8" spans="1:9" ht="18.75">
      <c r="A8" s="11"/>
      <c r="B8" s="3"/>
      <c r="C8" s="15" t="s">
        <v>3</v>
      </c>
      <c r="D8" s="18">
        <f>IF(D6&lt;26668,0,D6*0.02)</f>
        <v>700</v>
      </c>
      <c r="E8" s="3"/>
      <c r="F8" s="11"/>
      <c r="G8" s="1"/>
      <c r="H8" s="4"/>
      <c r="I8" s="1"/>
    </row>
    <row r="9" spans="1:9" ht="18.75">
      <c r="A9" s="11"/>
      <c r="B9" s="3"/>
      <c r="C9" s="15" t="s">
        <v>4</v>
      </c>
      <c r="D9" s="19">
        <f>SUM(D7:D8)</f>
        <v>3892</v>
      </c>
      <c r="E9" s="3"/>
      <c r="F9" s="11"/>
      <c r="G9" s="1"/>
      <c r="H9" s="5"/>
      <c r="I9" s="1"/>
    </row>
    <row r="10" spans="1:8" ht="18.75">
      <c r="A10" s="11"/>
      <c r="B10" s="3"/>
      <c r="C10" s="23" t="s">
        <v>0</v>
      </c>
      <c r="D10" s="22">
        <f>D6-D7-D8</f>
        <v>31108</v>
      </c>
      <c r="E10" s="3"/>
      <c r="F10" s="11"/>
      <c r="G10" s="1"/>
      <c r="H10" s="5"/>
    </row>
    <row r="11" spans="1:8" ht="18.75">
      <c r="A11" s="11"/>
      <c r="B11" s="3"/>
      <c r="C11" s="6"/>
      <c r="D11" s="3"/>
      <c r="E11" s="3"/>
      <c r="F11" s="11"/>
      <c r="G11" s="1"/>
      <c r="H11" s="1"/>
    </row>
    <row r="12" spans="1:8" ht="18.75">
      <c r="A12" s="11"/>
      <c r="B12" s="3"/>
      <c r="C12" s="3"/>
      <c r="D12" s="7"/>
      <c r="E12" s="7"/>
      <c r="F12" s="11"/>
      <c r="G12" s="1"/>
      <c r="H12" s="1"/>
    </row>
    <row r="13" spans="1:8" ht="18.75">
      <c r="A13" s="11"/>
      <c r="B13" s="3"/>
      <c r="C13" s="3"/>
      <c r="D13" s="8"/>
      <c r="E13" s="3"/>
      <c r="F13" s="11"/>
      <c r="G13" s="1"/>
      <c r="H13" s="1"/>
    </row>
    <row r="14" spans="1:8" ht="18.75">
      <c r="A14" s="11"/>
      <c r="B14" s="11"/>
      <c r="C14" s="11"/>
      <c r="D14" s="11"/>
      <c r="E14" s="11"/>
      <c r="F14" s="11"/>
      <c r="G14" s="1"/>
      <c r="H14" s="1"/>
    </row>
    <row r="15" spans="1:8" ht="18.75">
      <c r="A15" s="1"/>
      <c r="B15" s="1"/>
      <c r="C15" s="1"/>
      <c r="D15" s="1"/>
      <c r="E15" s="1"/>
      <c r="F15" s="1"/>
      <c r="G15" s="1"/>
      <c r="H15" s="1"/>
    </row>
    <row r="16" spans="1:6" ht="18.75">
      <c r="A16" s="11"/>
      <c r="B16" s="11"/>
      <c r="C16" s="11"/>
      <c r="D16" s="11"/>
      <c r="E16" s="11"/>
      <c r="F16" s="11"/>
    </row>
    <row r="17" spans="1:6" ht="18.75">
      <c r="A17" s="11"/>
      <c r="B17" s="3"/>
      <c r="C17" s="13"/>
      <c r="D17" s="14"/>
      <c r="E17" s="3"/>
      <c r="F17" s="11"/>
    </row>
    <row r="18" spans="1:6" ht="18.75">
      <c r="A18" s="11"/>
      <c r="B18" s="3"/>
      <c r="C18" s="13" t="s">
        <v>0</v>
      </c>
      <c r="D18" s="14"/>
      <c r="E18" s="3"/>
      <c r="F18" s="11"/>
    </row>
    <row r="19" spans="1:6" ht="18.75">
      <c r="A19" s="11"/>
      <c r="B19" s="3"/>
      <c r="C19" s="13"/>
      <c r="D19" s="15"/>
      <c r="E19" s="3"/>
      <c r="F19" s="11"/>
    </row>
    <row r="20" spans="1:6" ht="18.75">
      <c r="A20" s="11"/>
      <c r="B20" s="3"/>
      <c r="C20" s="15" t="s">
        <v>1</v>
      </c>
      <c r="D20" s="16">
        <v>35000</v>
      </c>
      <c r="E20" s="3"/>
      <c r="F20" s="11"/>
    </row>
    <row r="21" spans="1:6" ht="18.75">
      <c r="A21" s="11"/>
      <c r="B21" s="3"/>
      <c r="C21" s="15" t="s">
        <v>2</v>
      </c>
      <c r="D21" s="17">
        <f>IF(D20&gt;180000,(D20-180000)*0.45+54097,IF(D20&gt;90000,(D20-90000)*0.37+20797,IF(D20&gt;37000,(D20-37000)*0.325+3572,IF(D20&gt;18200,(D20-18200)*0.19,0))))</f>
        <v>3192</v>
      </c>
      <c r="E21" s="3"/>
      <c r="F21" s="11"/>
    </row>
    <row r="22" spans="1:6" ht="18.75">
      <c r="A22" s="11"/>
      <c r="B22" s="3"/>
      <c r="C22" s="15" t="s">
        <v>3</v>
      </c>
      <c r="D22" s="18">
        <f>IF(D6&lt;26668,0,D6*0.02)</f>
        <v>700</v>
      </c>
      <c r="E22" s="3"/>
      <c r="F22" s="11"/>
    </row>
    <row r="23" spans="1:6" ht="18.75">
      <c r="A23" s="11"/>
      <c r="B23" s="3"/>
      <c r="C23" s="15" t="s">
        <v>4</v>
      </c>
      <c r="D23" s="19">
        <f>SUM(D21:D22)</f>
        <v>3892</v>
      </c>
      <c r="E23" s="3"/>
      <c r="F23" s="11"/>
    </row>
    <row r="24" spans="1:6" ht="18.75">
      <c r="A24" s="11"/>
      <c r="B24" s="3"/>
      <c r="C24" s="23" t="s">
        <v>0</v>
      </c>
      <c r="D24" s="22">
        <f>D20-D21-D22</f>
        <v>31108</v>
      </c>
      <c r="E24" s="3"/>
      <c r="F24" s="11"/>
    </row>
    <row r="25" spans="1:6" ht="18.75">
      <c r="A25" s="11"/>
      <c r="B25" s="3"/>
      <c r="C25" s="6"/>
      <c r="D25" s="3"/>
      <c r="E25" s="3"/>
      <c r="F25" s="11"/>
    </row>
    <row r="26" spans="1:6" ht="18.75">
      <c r="A26" s="11"/>
      <c r="B26" s="3"/>
      <c r="C26" s="3"/>
      <c r="D26" s="7"/>
      <c r="E26" s="7"/>
      <c r="F26" s="11"/>
    </row>
    <row r="27" spans="1:6" ht="18.75">
      <c r="A27" s="11"/>
      <c r="B27" s="3"/>
      <c r="C27" s="3"/>
      <c r="D27" s="8"/>
      <c r="E27" s="3"/>
      <c r="F27" s="11"/>
    </row>
    <row r="28" spans="1:6" ht="18.75">
      <c r="A28" s="11"/>
      <c r="B28" s="11"/>
      <c r="C28" s="11"/>
      <c r="D28" s="11"/>
      <c r="E28" s="11"/>
      <c r="F28" s="11"/>
    </row>
    <row r="30" spans="3:4" ht="18.75">
      <c r="C30" s="20" t="s">
        <v>10</v>
      </c>
      <c r="D30" s="21">
        <f>D24+D10</f>
        <v>62216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D7" sqref="D7"/>
    </sheetView>
  </sheetViews>
  <sheetFormatPr defaultColWidth="9.33203125" defaultRowHeight="12.75"/>
  <cols>
    <col min="1" max="2" width="20" style="9" bestFit="1" customWidth="1"/>
    <col min="3" max="3" width="14.16015625" style="9" bestFit="1" customWidth="1"/>
    <col min="4" max="4" width="18" style="9" bestFit="1" customWidth="1"/>
    <col min="5" max="16384" width="9.33203125" style="9" customWidth="1"/>
  </cols>
  <sheetData>
    <row r="1" spans="1:4" ht="18.75">
      <c r="A1" s="24" t="s">
        <v>5</v>
      </c>
      <c r="B1" s="24" t="s">
        <v>6</v>
      </c>
      <c r="C1" s="24" t="s">
        <v>7</v>
      </c>
      <c r="D1" s="24" t="s">
        <v>8</v>
      </c>
    </row>
    <row r="2" spans="1:4" ht="18.75">
      <c r="A2" s="25">
        <v>0</v>
      </c>
      <c r="B2" s="25">
        <v>18200</v>
      </c>
      <c r="C2" s="26">
        <v>0</v>
      </c>
      <c r="D2" s="25">
        <v>0</v>
      </c>
    </row>
    <row r="3" spans="1:4" ht="18.75">
      <c r="A3" s="25">
        <v>18201</v>
      </c>
      <c r="B3" s="25">
        <v>37000</v>
      </c>
      <c r="C3" s="26">
        <v>0.19</v>
      </c>
      <c r="D3" s="25"/>
    </row>
    <row r="4" spans="1:4" ht="18.75">
      <c r="A4" s="25">
        <v>37001</v>
      </c>
      <c r="B4" s="25">
        <v>90000</v>
      </c>
      <c r="C4" s="26">
        <v>0.325</v>
      </c>
      <c r="D4" s="25">
        <f>(B3-A3)*C3</f>
        <v>3571.81</v>
      </c>
    </row>
    <row r="5" spans="1:4" ht="18.75">
      <c r="A5" s="25">
        <v>90001</v>
      </c>
      <c r="B5" s="25">
        <v>180000</v>
      </c>
      <c r="C5" s="26">
        <v>0.37</v>
      </c>
      <c r="D5" s="27">
        <f>((B4-A4)*C4)+D4</f>
        <v>20796.485</v>
      </c>
    </row>
    <row r="6" spans="1:4" ht="18.75">
      <c r="A6" s="25">
        <v>180001</v>
      </c>
      <c r="B6" s="25" t="s">
        <v>9</v>
      </c>
      <c r="C6" s="26">
        <v>0.45</v>
      </c>
      <c r="D6" s="27">
        <f>((B5-A5)*C5)+D5</f>
        <v>54096.115</v>
      </c>
    </row>
    <row r="7" spans="1:4" ht="18.75">
      <c r="A7" s="10"/>
      <c r="B7" s="10"/>
      <c r="C7" s="10"/>
      <c r="D7" s="10"/>
    </row>
    <row r="8" spans="1:4" ht="18.75">
      <c r="A8" s="10"/>
      <c r="B8" s="10"/>
      <c r="C8" s="10"/>
      <c r="D8" s="10"/>
    </row>
    <row r="9" spans="1:4" ht="18.75">
      <c r="A9" s="10"/>
      <c r="B9" s="10"/>
      <c r="C9" s="10"/>
      <c r="D9" s="10"/>
    </row>
    <row r="10" spans="1:4" ht="18.75">
      <c r="A10" s="10"/>
      <c r="B10" s="10"/>
      <c r="C10" s="10"/>
      <c r="D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 Green</dc:creator>
  <cp:keywords/>
  <dc:description/>
  <cp:lastModifiedBy>Garry</cp:lastModifiedBy>
  <dcterms:created xsi:type="dcterms:W3CDTF">2005-04-18T09:11:45Z</dcterms:created>
  <dcterms:modified xsi:type="dcterms:W3CDTF">2020-01-24T12:06:21Z</dcterms:modified>
  <cp:category/>
  <cp:version/>
  <cp:contentType/>
  <cp:contentStatus/>
</cp:coreProperties>
</file>