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cass\Downloads\"/>
    </mc:Choice>
  </mc:AlternateContent>
  <xr:revisionPtr revIDLastSave="0" documentId="13_ncr:1_{C9C89EFD-F1A4-4A3B-B2E4-6A43ABAE45DA}" xr6:coauthVersionLast="47" xr6:coauthVersionMax="47" xr10:uidLastSave="{00000000-0000-0000-0000-000000000000}"/>
  <bookViews>
    <workbookView xWindow="-27165" yWindow="6225" windowWidth="16725" windowHeight="9495" xr2:uid="{00000000-000D-0000-FFFF-FFFF00000000}"/>
  </bookViews>
  <sheets>
    <sheet name="Gift Range Calculator" sheetId="1" r:id="rId1"/>
    <sheet name="Assumptions" sheetId="2" r:id="rId2"/>
    <sheet name="Instructions &amp; Not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B14" i="1"/>
  <c r="C14" i="1" s="1"/>
  <c r="F14" i="1" s="1"/>
  <c r="D13" i="1"/>
  <c r="E13" i="1" s="1"/>
  <c r="B13" i="1"/>
  <c r="C13" i="1" s="1"/>
  <c r="F13" i="1" s="1"/>
  <c r="D12" i="1"/>
  <c r="E12" i="1" s="1"/>
  <c r="B12" i="1"/>
  <c r="C12" i="1" s="1"/>
  <c r="F12" i="1" s="1"/>
  <c r="D11" i="1"/>
  <c r="E11" i="1" s="1"/>
  <c r="B11" i="1"/>
  <c r="C11" i="1" s="1"/>
  <c r="F11" i="1" s="1"/>
  <c r="D10" i="1"/>
  <c r="E10" i="1" s="1"/>
  <c r="B10" i="1"/>
  <c r="C10" i="1" s="1"/>
  <c r="F10" i="1" s="1"/>
  <c r="D9" i="1"/>
  <c r="E9" i="1" s="1"/>
  <c r="B9" i="1"/>
  <c r="C9" i="1" s="1"/>
  <c r="F9" i="1" s="1"/>
  <c r="D8" i="1"/>
  <c r="E8" i="1" s="1"/>
  <c r="B8" i="1"/>
  <c r="C8" i="1" s="1"/>
  <c r="F8" i="1" s="1"/>
  <c r="J7" i="1"/>
  <c r="E14" i="1" s="1"/>
  <c r="D7" i="1"/>
  <c r="B7" i="1"/>
  <c r="C7" i="1" s="1"/>
  <c r="F7" i="1" s="1"/>
  <c r="J6" i="1"/>
  <c r="D6" i="1"/>
  <c r="E6" i="1" s="1"/>
  <c r="B6" i="1"/>
  <c r="C6" i="1" s="1"/>
  <c r="F6" i="1" s="1"/>
  <c r="J8" i="1"/>
  <c r="D5" i="1"/>
  <c r="E5" i="1" s="1"/>
  <c r="B5" i="1"/>
  <c r="C5" i="1" s="1"/>
  <c r="F5" i="1" l="1"/>
  <c r="C15" i="1"/>
  <c r="E7" i="1"/>
  <c r="E15" i="1" s="1"/>
  <c r="D15" i="1"/>
  <c r="G5" i="1" l="1"/>
  <c r="F15" i="1"/>
  <c r="H5" i="1" l="1"/>
  <c r="G6" i="1"/>
  <c r="G7" i="1" l="1"/>
  <c r="H6" i="1"/>
  <c r="G8" i="1" l="1"/>
  <c r="H7" i="1"/>
  <c r="H8" i="1" l="1"/>
  <c r="G9" i="1"/>
  <c r="G10" i="1" l="1"/>
  <c r="H9" i="1"/>
  <c r="G11" i="1" l="1"/>
  <c r="H10" i="1"/>
  <c r="H11" i="1" l="1"/>
  <c r="G12" i="1"/>
  <c r="G13" i="1" l="1"/>
  <c r="H12" i="1"/>
  <c r="H13" i="1" l="1"/>
  <c r="G14" i="1"/>
  <c r="G15" i="1" l="1"/>
  <c r="H15" i="1" s="1"/>
  <c r="H14" i="1"/>
</calcChain>
</file>

<file path=xl/sharedStrings.xml><?xml version="1.0" encoding="utf-8"?>
<sst xmlns="http://schemas.openxmlformats.org/spreadsheetml/2006/main" count="44" uniqueCount="40">
  <si>
    <t>Cassity Consulting — Gift Range Calculator (Assumptions)</t>
  </si>
  <si>
    <t>Assumption</t>
  </si>
  <si>
    <t>Value</t>
  </si>
  <si>
    <t>Notes</t>
  </si>
  <si>
    <t>Target Amount (Goal)</t>
  </si>
  <si>
    <t>Enter your campaign or annual goal.</t>
  </si>
  <si>
    <t>Overage Cushion % (to cover contingencies)</t>
  </si>
  <si>
    <t>Adds cushion to goal for planning (e.g., recognition, inflation).</t>
  </si>
  <si>
    <t>Top Gift % of Goal</t>
  </si>
  <si>
    <t>Typical range: 20–25% for campaigns; adjust for your donor base.</t>
  </si>
  <si>
    <t>Prospect Multiplier (prospects per gift)</t>
  </si>
  <si>
    <t>Commonly 3–5 prospects needed per closed gift.</t>
  </si>
  <si>
    <t>Levels (rows in table)</t>
  </si>
  <si>
    <t>Increase or decrease the number of gift levels.</t>
  </si>
  <si>
    <t>Default Level Mix (editable — used by calculator)</t>
  </si>
  <si>
    <t>Level</t>
  </si>
  <si>
    <t>Gift % of Goal</t>
  </si>
  <si>
    <t># Gifts</t>
  </si>
  <si>
    <t>Cassity Consulting — Gift Range Calculator</t>
  </si>
  <si>
    <t>cassityconsulting.com  |  Relationship-based fundraising, rooted in data and stewardship</t>
  </si>
  <si>
    <t>Gift Amount</t>
  </si>
  <si>
    <t># Prospects</t>
  </si>
  <si>
    <t>Row Total</t>
  </si>
  <si>
    <t>Cumulative Total</t>
  </si>
  <si>
    <t>% of Plan</t>
  </si>
  <si>
    <t>Inputs (linked to Assumptions)</t>
  </si>
  <si>
    <t>Overage Cushion %</t>
  </si>
  <si>
    <t>Prospect Multiplier</t>
  </si>
  <si>
    <t>Planned Total (Goal + Cushion)</t>
  </si>
  <si>
    <t>TOTALS</t>
  </si>
  <si>
    <t>Notes:</t>
  </si>
  <si>
    <t>How to Use This Calculator</t>
  </si>
  <si>
    <t>1) Enter your goal, overage cushion %, and prospect multiplier on the Assumptions tab.
2) Adjust the default level mix (gift % and # of gifts per level) as needed.
3) Review the Gift Range Calculator tab for updated ask amounts, required prospects, and progress toward plan.
4) Use the chart to build a prospect list and assignment plan for staff and board.
5) As gifts close, track dollars and coverage against plan.</t>
  </si>
  <si>
    <t>Cassity Consulting Brand &amp; Contact</t>
  </si>
  <si>
    <t>Cassity Consulting — Relationship-based fundraising &amp; storytelling</t>
  </si>
  <si>
    <t>Website: cassityconsulting.com | Email: info@cassityconsulting.com</t>
  </si>
  <si>
    <t>Best-Practice Pointers (quick list)</t>
  </si>
  <si>
    <t>• Top gift often 20–25% of goal (adjust for your donor base).
• Expect ~3–5 qualified prospects for each closed gift.
• Secure lead gifts early; adjust lower tiers if top gifts shift.
• Plan modest overage to cover recognition, inflation, and scope changes.
• Let data shape your levels; this table is a starting point.</t>
  </si>
  <si>
    <t>cassityconsulting.com  | Intentional fundraising strategy &amp; implementation</t>
  </si>
  <si>
    <t xml:space="preserve">• Adjust level mix and assumptions on the Assumptions tab to match your donor base.
• This table intentionally plans beyond 100% of goal (via cushion) to account for contingencies and recognition.
• Convert suggested gift amounts to personalized asks using your donor research and capacity ratings.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</si>
</sst>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$#,##0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555555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E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1" fontId="0" fillId="0" borderId="1" xfId="0" applyNumberFormat="1" applyBorder="1"/>
    <xf numFmtId="9" fontId="0" fillId="0" borderId="1" xfId="0" applyNumberFormat="1" applyBorder="1"/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pane ySplit="4" topLeftCell="A5" activePane="bottomLeft" state="frozen"/>
      <selection pane="bottomLeft" activeCell="A21" sqref="A21"/>
    </sheetView>
  </sheetViews>
  <sheetFormatPr defaultRowHeight="14.5" x14ac:dyDescent="0.35"/>
  <cols>
    <col min="1" max="1" width="68.26953125" bestFit="1" customWidth="1"/>
    <col min="2" max="2" width="12.81640625" bestFit="1" customWidth="1"/>
    <col min="3" max="3" width="17.08984375" customWidth="1"/>
    <col min="4" max="4" width="6.36328125" bestFit="1" customWidth="1"/>
    <col min="5" max="5" width="10.453125" bestFit="1" customWidth="1"/>
    <col min="6" max="6" width="17.453125" customWidth="1"/>
    <col min="7" max="7" width="15.36328125" bestFit="1" customWidth="1"/>
    <col min="8" max="8" width="8.7265625" bestFit="1" customWidth="1"/>
    <col min="9" max="9" width="27.36328125" bestFit="1" customWidth="1"/>
    <col min="10" max="10" width="11.81640625" bestFit="1" customWidth="1"/>
  </cols>
  <sheetData>
    <row r="1" spans="1:10" ht="21" x14ac:dyDescent="0.5">
      <c r="A1" s="11" t="s">
        <v>18</v>
      </c>
      <c r="B1" s="11"/>
      <c r="C1" s="11"/>
      <c r="D1" s="11"/>
      <c r="E1" s="11"/>
      <c r="F1" s="11"/>
      <c r="G1" s="11"/>
    </row>
    <row r="2" spans="1:10" x14ac:dyDescent="0.35">
      <c r="A2" s="2" t="s">
        <v>19</v>
      </c>
    </row>
    <row r="4" spans="1:10" x14ac:dyDescent="0.35">
      <c r="A4" s="3" t="s">
        <v>15</v>
      </c>
      <c r="B4" s="3" t="s">
        <v>16</v>
      </c>
      <c r="C4" s="3" t="s">
        <v>20</v>
      </c>
      <c r="D4" s="3" t="s">
        <v>17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4"/>
    </row>
    <row r="5" spans="1:10" x14ac:dyDescent="0.35">
      <c r="A5" s="4">
        <v>1</v>
      </c>
      <c r="B5" s="5">
        <f>Assumptions!B15</f>
        <v>0.25</v>
      </c>
      <c r="C5" s="6">
        <f t="shared" ref="C5:C14" si="0">B5*$J$5</f>
        <v>6250</v>
      </c>
      <c r="D5" s="7">
        <f>Assumptions!C15</f>
        <v>1</v>
      </c>
      <c r="E5" s="7">
        <f t="shared" ref="E5:E14" si="1">D5*$J$7</f>
        <v>4</v>
      </c>
      <c r="F5" s="6">
        <f t="shared" ref="F5:F14" si="2">C5*D5</f>
        <v>6250</v>
      </c>
      <c r="G5" s="6">
        <f>F5</f>
        <v>6250</v>
      </c>
      <c r="H5" s="8">
        <f t="shared" ref="H5:H15" si="3">G5/$J$8</f>
        <v>1.1904761904761904E-2</v>
      </c>
      <c r="I5" s="4" t="s">
        <v>4</v>
      </c>
      <c r="J5" s="4">
        <v>25000</v>
      </c>
    </row>
    <row r="6" spans="1:10" x14ac:dyDescent="0.35">
      <c r="A6" s="4">
        <v>2</v>
      </c>
      <c r="B6" s="5">
        <f>Assumptions!B16</f>
        <v>0.15</v>
      </c>
      <c r="C6" s="6">
        <f t="shared" si="0"/>
        <v>3750</v>
      </c>
      <c r="D6" s="7">
        <f>Assumptions!C16</f>
        <v>1</v>
      </c>
      <c r="E6" s="7">
        <f t="shared" si="1"/>
        <v>4</v>
      </c>
      <c r="F6" s="6">
        <f t="shared" si="2"/>
        <v>3750</v>
      </c>
      <c r="G6" s="6">
        <f t="shared" ref="G6:G14" si="4">G5+F6</f>
        <v>10000</v>
      </c>
      <c r="H6" s="8">
        <f t="shared" si="3"/>
        <v>1.9047619047619049E-2</v>
      </c>
      <c r="I6" s="4" t="s">
        <v>26</v>
      </c>
      <c r="J6" s="4">
        <f>Assumptions!B6</f>
        <v>20</v>
      </c>
    </row>
    <row r="7" spans="1:10" x14ac:dyDescent="0.35">
      <c r="A7" s="4">
        <v>3</v>
      </c>
      <c r="B7" s="5">
        <f>Assumptions!B17</f>
        <v>0.1</v>
      </c>
      <c r="C7" s="6">
        <f t="shared" si="0"/>
        <v>2500</v>
      </c>
      <c r="D7" s="7">
        <f>Assumptions!C17</f>
        <v>2</v>
      </c>
      <c r="E7" s="7">
        <f t="shared" si="1"/>
        <v>8</v>
      </c>
      <c r="F7" s="6">
        <f t="shared" si="2"/>
        <v>5000</v>
      </c>
      <c r="G7" s="6">
        <f t="shared" si="4"/>
        <v>15000</v>
      </c>
      <c r="H7" s="8">
        <f t="shared" si="3"/>
        <v>2.8571428571428571E-2</v>
      </c>
      <c r="I7" s="4" t="s">
        <v>27</v>
      </c>
      <c r="J7" s="4">
        <f>Assumptions!B8</f>
        <v>4</v>
      </c>
    </row>
    <row r="8" spans="1:10" x14ac:dyDescent="0.35">
      <c r="A8" s="4">
        <v>4</v>
      </c>
      <c r="B8" s="5">
        <f>Assumptions!B18</f>
        <v>7.4999999999999997E-2</v>
      </c>
      <c r="C8" s="6">
        <f t="shared" si="0"/>
        <v>1875</v>
      </c>
      <c r="D8" s="7">
        <f>Assumptions!C18</f>
        <v>2</v>
      </c>
      <c r="E8" s="7">
        <f t="shared" si="1"/>
        <v>8</v>
      </c>
      <c r="F8" s="6">
        <f t="shared" si="2"/>
        <v>3750</v>
      </c>
      <c r="G8" s="6">
        <f t="shared" si="4"/>
        <v>18750</v>
      </c>
      <c r="H8" s="8">
        <f t="shared" si="3"/>
        <v>3.5714285714285712E-2</v>
      </c>
      <c r="I8" s="4" t="s">
        <v>28</v>
      </c>
      <c r="J8" s="6">
        <f>J5*(1+J6)</f>
        <v>525000</v>
      </c>
    </row>
    <row r="9" spans="1:10" x14ac:dyDescent="0.35">
      <c r="A9" s="4">
        <v>5</v>
      </c>
      <c r="B9" s="5">
        <f>Assumptions!B19</f>
        <v>0.05</v>
      </c>
      <c r="C9" s="6">
        <f t="shared" si="0"/>
        <v>1250</v>
      </c>
      <c r="D9" s="7">
        <f>Assumptions!C19</f>
        <v>3</v>
      </c>
      <c r="E9" s="7">
        <f t="shared" si="1"/>
        <v>12</v>
      </c>
      <c r="F9" s="6">
        <f t="shared" si="2"/>
        <v>3750</v>
      </c>
      <c r="G9" s="6">
        <f t="shared" si="4"/>
        <v>22500</v>
      </c>
      <c r="H9" s="8">
        <f t="shared" si="3"/>
        <v>4.2857142857142858E-2</v>
      </c>
    </row>
    <row r="10" spans="1:10" x14ac:dyDescent="0.35">
      <c r="A10" s="4">
        <v>6</v>
      </c>
      <c r="B10" s="5">
        <f>Assumptions!B20</f>
        <v>2.5000000000000001E-2</v>
      </c>
      <c r="C10" s="6">
        <f t="shared" si="0"/>
        <v>625</v>
      </c>
      <c r="D10" s="7">
        <f>Assumptions!C20</f>
        <v>4</v>
      </c>
      <c r="E10" s="7">
        <f t="shared" si="1"/>
        <v>16</v>
      </c>
      <c r="F10" s="6">
        <f t="shared" si="2"/>
        <v>2500</v>
      </c>
      <c r="G10" s="6">
        <f t="shared" si="4"/>
        <v>25000</v>
      </c>
      <c r="H10" s="8">
        <f t="shared" si="3"/>
        <v>4.7619047619047616E-2</v>
      </c>
    </row>
    <row r="11" spans="1:10" x14ac:dyDescent="0.35">
      <c r="A11" s="4">
        <v>7</v>
      </c>
      <c r="B11" s="5">
        <f>Assumptions!B21</f>
        <v>0.02</v>
      </c>
      <c r="C11" s="6">
        <f t="shared" si="0"/>
        <v>500</v>
      </c>
      <c r="D11" s="7">
        <f>Assumptions!C21</f>
        <v>6</v>
      </c>
      <c r="E11" s="7">
        <f t="shared" si="1"/>
        <v>24</v>
      </c>
      <c r="F11" s="6">
        <f t="shared" si="2"/>
        <v>3000</v>
      </c>
      <c r="G11" s="6">
        <f t="shared" si="4"/>
        <v>28000</v>
      </c>
      <c r="H11" s="8">
        <f t="shared" si="3"/>
        <v>5.3333333333333337E-2</v>
      </c>
    </row>
    <row r="12" spans="1:10" x14ac:dyDescent="0.35">
      <c r="A12" s="4">
        <v>8</v>
      </c>
      <c r="B12" s="5">
        <f>Assumptions!B22</f>
        <v>0.01</v>
      </c>
      <c r="C12" s="6">
        <f t="shared" si="0"/>
        <v>250</v>
      </c>
      <c r="D12" s="7">
        <f>Assumptions!C22</f>
        <v>8</v>
      </c>
      <c r="E12" s="7">
        <f t="shared" si="1"/>
        <v>32</v>
      </c>
      <c r="F12" s="6">
        <f t="shared" si="2"/>
        <v>2000</v>
      </c>
      <c r="G12" s="6">
        <f t="shared" si="4"/>
        <v>30000</v>
      </c>
      <c r="H12" s="8">
        <f t="shared" si="3"/>
        <v>5.7142857142857141E-2</v>
      </c>
    </row>
    <row r="13" spans="1:10" x14ac:dyDescent="0.35">
      <c r="A13" s="4">
        <v>9</v>
      </c>
      <c r="B13" s="5">
        <f>Assumptions!B23</f>
        <v>5.0000000000000001E-3</v>
      </c>
      <c r="C13" s="6">
        <f t="shared" si="0"/>
        <v>125</v>
      </c>
      <c r="D13" s="7">
        <f>Assumptions!C23</f>
        <v>10</v>
      </c>
      <c r="E13" s="7">
        <f t="shared" si="1"/>
        <v>40</v>
      </c>
      <c r="F13" s="6">
        <f t="shared" si="2"/>
        <v>1250</v>
      </c>
      <c r="G13" s="6">
        <f t="shared" si="4"/>
        <v>31250</v>
      </c>
      <c r="H13" s="8">
        <f t="shared" si="3"/>
        <v>5.9523809523809521E-2</v>
      </c>
    </row>
    <row r="14" spans="1:10" x14ac:dyDescent="0.35">
      <c r="A14" s="4">
        <v>10</v>
      </c>
      <c r="B14" s="5">
        <f>Assumptions!B24</f>
        <v>2.5000000000000001E-3</v>
      </c>
      <c r="C14" s="6">
        <f t="shared" si="0"/>
        <v>62.5</v>
      </c>
      <c r="D14" s="7">
        <f>Assumptions!C24</f>
        <v>12</v>
      </c>
      <c r="E14" s="7">
        <f t="shared" si="1"/>
        <v>48</v>
      </c>
      <c r="F14" s="6">
        <f t="shared" si="2"/>
        <v>750</v>
      </c>
      <c r="G14" s="6">
        <f t="shared" si="4"/>
        <v>32000</v>
      </c>
      <c r="H14" s="8">
        <f t="shared" si="3"/>
        <v>6.0952380952380952E-2</v>
      </c>
    </row>
    <row r="15" spans="1:10" x14ac:dyDescent="0.35">
      <c r="A15" s="3" t="s">
        <v>29</v>
      </c>
      <c r="C15" s="6">
        <f>SUM(C5:C14)</f>
        <v>17187.5</v>
      </c>
      <c r="D15" s="7">
        <f>SUM(D5:D14)</f>
        <v>49</v>
      </c>
      <c r="E15" s="7">
        <f>SUM(E5:E14)</f>
        <v>196</v>
      </c>
      <c r="F15" s="6">
        <f>SUM(F5:F14)</f>
        <v>32000</v>
      </c>
      <c r="G15" s="6">
        <f>G14</f>
        <v>32000</v>
      </c>
      <c r="H15" s="8">
        <f t="shared" si="3"/>
        <v>6.0952380952380952E-2</v>
      </c>
    </row>
    <row r="18" spans="1:1" x14ac:dyDescent="0.35">
      <c r="A18" s="9" t="s">
        <v>30</v>
      </c>
    </row>
    <row r="19" spans="1:1" ht="101.5" x14ac:dyDescent="0.35">
      <c r="A19" s="10" t="s">
        <v>39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>
      <pane ySplit="14" topLeftCell="A15" activePane="bottomLeft" state="frozen"/>
      <selection pane="bottomLeft" activeCell="C2" sqref="C2"/>
    </sheetView>
  </sheetViews>
  <sheetFormatPr defaultRowHeight="14.5" x14ac:dyDescent="0.35"/>
  <cols>
    <col min="1" max="1" width="71.453125" bestFit="1" customWidth="1"/>
    <col min="2" max="2" width="12.81640625" bestFit="1" customWidth="1"/>
    <col min="3" max="3" width="56.54296875" bestFit="1" customWidth="1"/>
  </cols>
  <sheetData>
    <row r="1" spans="1:3" ht="21" x14ac:dyDescent="0.5">
      <c r="A1" s="1" t="s">
        <v>0</v>
      </c>
    </row>
    <row r="2" spans="1:3" x14ac:dyDescent="0.35">
      <c r="A2" s="2" t="s">
        <v>38</v>
      </c>
    </row>
    <row r="4" spans="1:3" x14ac:dyDescent="0.35">
      <c r="A4" s="3" t="s">
        <v>1</v>
      </c>
      <c r="B4" s="3" t="s">
        <v>2</v>
      </c>
      <c r="C4" s="3" t="s">
        <v>3</v>
      </c>
    </row>
    <row r="5" spans="1:3" x14ac:dyDescent="0.35">
      <c r="A5" s="4" t="s">
        <v>4</v>
      </c>
      <c r="B5" s="4">
        <v>250000</v>
      </c>
      <c r="C5" s="4" t="s">
        <v>5</v>
      </c>
    </row>
    <row r="6" spans="1:3" x14ac:dyDescent="0.35">
      <c r="A6" s="4" t="s">
        <v>6</v>
      </c>
      <c r="B6" s="4">
        <v>20</v>
      </c>
      <c r="C6" s="4" t="s">
        <v>7</v>
      </c>
    </row>
    <row r="7" spans="1:3" x14ac:dyDescent="0.35">
      <c r="A7" s="4" t="s">
        <v>8</v>
      </c>
      <c r="B7" s="4">
        <v>25</v>
      </c>
      <c r="C7" s="4" t="s">
        <v>9</v>
      </c>
    </row>
    <row r="8" spans="1:3" x14ac:dyDescent="0.35">
      <c r="A8" s="4" t="s">
        <v>10</v>
      </c>
      <c r="B8" s="4">
        <v>4</v>
      </c>
      <c r="C8" s="4" t="s">
        <v>11</v>
      </c>
    </row>
    <row r="9" spans="1:3" x14ac:dyDescent="0.35">
      <c r="A9" s="4" t="s">
        <v>12</v>
      </c>
      <c r="B9" s="4">
        <v>10</v>
      </c>
      <c r="C9" s="4" t="s">
        <v>13</v>
      </c>
    </row>
    <row r="13" spans="1:3" x14ac:dyDescent="0.35">
      <c r="A13" s="9" t="s">
        <v>14</v>
      </c>
    </row>
    <row r="14" spans="1:3" x14ac:dyDescent="0.35">
      <c r="A14" s="3" t="s">
        <v>15</v>
      </c>
      <c r="B14" s="3" t="s">
        <v>16</v>
      </c>
      <c r="C14" s="3" t="s">
        <v>17</v>
      </c>
    </row>
    <row r="15" spans="1:3" x14ac:dyDescent="0.35">
      <c r="A15" s="4">
        <v>1</v>
      </c>
      <c r="B15" s="5">
        <v>0.25</v>
      </c>
      <c r="C15" s="4">
        <v>1</v>
      </c>
    </row>
    <row r="16" spans="1:3" x14ac:dyDescent="0.35">
      <c r="A16" s="4">
        <v>2</v>
      </c>
      <c r="B16" s="5">
        <v>0.15</v>
      </c>
      <c r="C16" s="4">
        <v>1</v>
      </c>
    </row>
    <row r="17" spans="1:3" x14ac:dyDescent="0.35">
      <c r="A17" s="4">
        <v>3</v>
      </c>
      <c r="B17" s="5">
        <v>0.1</v>
      </c>
      <c r="C17" s="4">
        <v>2</v>
      </c>
    </row>
    <row r="18" spans="1:3" x14ac:dyDescent="0.35">
      <c r="A18" s="4">
        <v>4</v>
      </c>
      <c r="B18" s="5">
        <v>7.4999999999999997E-2</v>
      </c>
      <c r="C18" s="4">
        <v>2</v>
      </c>
    </row>
    <row r="19" spans="1:3" x14ac:dyDescent="0.35">
      <c r="A19" s="4">
        <v>5</v>
      </c>
      <c r="B19" s="5">
        <v>0.05</v>
      </c>
      <c r="C19" s="4">
        <v>3</v>
      </c>
    </row>
    <row r="20" spans="1:3" x14ac:dyDescent="0.35">
      <c r="A20" s="4">
        <v>6</v>
      </c>
      <c r="B20" s="5">
        <v>2.5000000000000001E-2</v>
      </c>
      <c r="C20" s="4">
        <v>4</v>
      </c>
    </row>
    <row r="21" spans="1:3" x14ac:dyDescent="0.35">
      <c r="A21" s="4">
        <v>7</v>
      </c>
      <c r="B21" s="5">
        <v>0.02</v>
      </c>
      <c r="C21" s="4">
        <v>6</v>
      </c>
    </row>
    <row r="22" spans="1:3" x14ac:dyDescent="0.35">
      <c r="A22" s="4">
        <v>8</v>
      </c>
      <c r="B22" s="5">
        <v>0.01</v>
      </c>
      <c r="C22" s="4">
        <v>8</v>
      </c>
    </row>
    <row r="23" spans="1:3" x14ac:dyDescent="0.35">
      <c r="A23" s="4">
        <v>9</v>
      </c>
      <c r="B23" s="5">
        <v>5.0000000000000001E-3</v>
      </c>
      <c r="C23" s="4">
        <v>10</v>
      </c>
    </row>
    <row r="24" spans="1:3" x14ac:dyDescent="0.35">
      <c r="A24" s="4">
        <v>10</v>
      </c>
      <c r="B24" s="5">
        <v>2.5000000000000001E-3</v>
      </c>
      <c r="C24" s="4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"/>
  <sheetViews>
    <sheetView workbookViewId="0">
      <selection sqref="A1:XFD1048576"/>
    </sheetView>
  </sheetViews>
  <sheetFormatPr defaultRowHeight="14.5" x14ac:dyDescent="0.35"/>
  <cols>
    <col min="1" max="1" width="86.1796875" bestFit="1" customWidth="1"/>
  </cols>
  <sheetData>
    <row r="1" spans="1:1" ht="21" x14ac:dyDescent="0.5">
      <c r="A1" s="1" t="s">
        <v>31</v>
      </c>
    </row>
    <row r="2" spans="1:1" ht="87" x14ac:dyDescent="0.35">
      <c r="A2" s="10" t="s">
        <v>32</v>
      </c>
    </row>
    <row r="7" spans="1:1" x14ac:dyDescent="0.35">
      <c r="A7" s="9" t="s">
        <v>33</v>
      </c>
    </row>
    <row r="8" spans="1:1" x14ac:dyDescent="0.35">
      <c r="A8" s="4" t="s">
        <v>34</v>
      </c>
    </row>
    <row r="9" spans="1:1" x14ac:dyDescent="0.35">
      <c r="A9" s="4" t="s">
        <v>35</v>
      </c>
    </row>
    <row r="11" spans="1:1" x14ac:dyDescent="0.35">
      <c r="A11" s="9" t="s">
        <v>36</v>
      </c>
    </row>
    <row r="12" spans="1:1" ht="72.5" x14ac:dyDescent="0.35">
      <c r="A12" s="10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Gift Range Calculator</vt:lpstr>
      <vt:lpstr>Assumptions</vt:lpstr>
      <vt:lpstr>Instructions &amp;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Heather Cassity</cp:lastModifiedBy>
  <dcterms:created xsi:type="dcterms:W3CDTF">2025-10-07T19:17:44Z</dcterms:created>
  <dcterms:modified xsi:type="dcterms:W3CDTF">2025-10-08T13:20:25Z</dcterms:modified>
</cp:coreProperties>
</file>