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2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tbates/Dropbox/boards:volunteer/Scouting/Troop 52/"/>
    </mc:Choice>
  </mc:AlternateContent>
  <xr:revisionPtr revIDLastSave="0" documentId="8_{A6DD4645-C36F-3044-9114-424F45F9E0C5}" xr6:coauthVersionLast="46" xr6:coauthVersionMax="46" xr10:uidLastSave="{00000000-0000-0000-0000-000000000000}"/>
  <bookViews>
    <workbookView xWindow="480" yWindow="500" windowWidth="19980" windowHeight="11920" xr2:uid="{00000000-000D-0000-FFFF-FFFF00000000}"/>
  </bookViews>
  <sheets>
    <sheet name="Agenda " sheetId="9" r:id="rId1"/>
    <sheet name="Checklist" sheetId="7" r:id="rId2"/>
    <sheet name="Attendees" sheetId="10" r:id="rId3"/>
  </sheets>
  <definedNames>
    <definedName name="_xlnm._FilterDatabase" localSheetId="2" hidden="1">Attendees!$A$1:$Q$91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3" i="10" l="1"/>
  <c r="F99" i="10"/>
  <c r="F95" i="10"/>
  <c r="F94" i="10"/>
  <c r="G95" i="10" s="1"/>
  <c r="E97" i="10"/>
  <c r="E98" i="10"/>
  <c r="E96" i="10"/>
  <c r="E95" i="10"/>
  <c r="E94" i="10"/>
  <c r="C95" i="10" s="1"/>
  <c r="F100" i="10" l="1"/>
  <c r="E100" i="10"/>
</calcChain>
</file>

<file path=xl/sharedStrings.xml><?xml version="1.0" encoding="utf-8"?>
<sst xmlns="http://schemas.openxmlformats.org/spreadsheetml/2006/main" count="869" uniqueCount="374">
  <si>
    <t>Start Time</t>
  </si>
  <si>
    <t>Activity</t>
  </si>
  <si>
    <t>8:00 a.m.</t>
  </si>
  <si>
    <t>7:00 a.m.</t>
  </si>
  <si>
    <t>Breakfast/Clean-up</t>
  </si>
  <si>
    <t>Free/Fishing Time</t>
  </si>
  <si>
    <t>AGENDA - Saturday</t>
  </si>
  <si>
    <t>1:00 p.m.</t>
  </si>
  <si>
    <t>Group 1</t>
  </si>
  <si>
    <t>Group 2</t>
  </si>
  <si>
    <t>Group 3</t>
  </si>
  <si>
    <t>Fishing MB</t>
  </si>
  <si>
    <t>Totin Chit</t>
  </si>
  <si>
    <t>Fishing/Free Time</t>
  </si>
  <si>
    <t>5:30 p.m.</t>
  </si>
  <si>
    <t>Dinner/Clean-up</t>
  </si>
  <si>
    <t>Campfire</t>
  </si>
  <si>
    <t>Lights Out</t>
  </si>
  <si>
    <t>12:00 p.m.</t>
  </si>
  <si>
    <t>9:30 a.m.</t>
  </si>
  <si>
    <t>10:45 a.m.</t>
  </si>
  <si>
    <t>2:15 p.m.</t>
  </si>
  <si>
    <t>Lunch Prep. Bat Patrol</t>
  </si>
  <si>
    <t>Lunch/clean-up</t>
  </si>
  <si>
    <t>Totent chit cards</t>
  </si>
  <si>
    <t>Toten-chit box of gear</t>
  </si>
  <si>
    <t>Salvador A.</t>
  </si>
  <si>
    <t>Spare rod and reels</t>
  </si>
  <si>
    <t xml:space="preserve">Worms </t>
  </si>
  <si>
    <t>Issues</t>
  </si>
  <si>
    <t>Travel</t>
  </si>
  <si>
    <t>low clearence vehicles may have issues</t>
  </si>
  <si>
    <t>phone call for descipline issues "come get your son"; last resort</t>
  </si>
  <si>
    <t xml:space="preserve">Communication </t>
  </si>
  <si>
    <t>Drivers expected to wait until parent shows up for hand-over</t>
  </si>
  <si>
    <t xml:space="preserve">Equipment </t>
  </si>
  <si>
    <t>Please review directions; 2  hour drive; last few miles are dirt/ranch road</t>
  </si>
  <si>
    <t>Staging area in front of ranch house</t>
  </si>
  <si>
    <t>Troop</t>
  </si>
  <si>
    <t>fishing pole and tackle; need to know if your son does not have one.</t>
  </si>
  <si>
    <t>Medicine</t>
  </si>
  <si>
    <t>Goal: Safe and fun event for the scouts</t>
  </si>
  <si>
    <t>packing list on website - check weather forecast - Guide your son on packing; don't do it for him</t>
  </si>
  <si>
    <t>Campsite</t>
  </si>
  <si>
    <t>Scout area / Adult area</t>
  </si>
  <si>
    <t>Website, Calendar notice has a lot of information</t>
  </si>
  <si>
    <t xml:space="preserve">Car camping; No candy/soda </t>
  </si>
  <si>
    <t>Food</t>
  </si>
  <si>
    <t>9:15 a.m.</t>
  </si>
  <si>
    <t>Troop Assembly</t>
  </si>
  <si>
    <t>Fishing MB Knots &amp; Casting</t>
  </si>
  <si>
    <t>Talking Points - Parent meeting</t>
  </si>
  <si>
    <t>Group of x: y scouts and z adults</t>
  </si>
  <si>
    <t>Don't expect progress updates from adults at campout or your son</t>
  </si>
  <si>
    <t xml:space="preserve">Line scouts up at ~6:15 p.m. Determine who needs a ride; Shove-off at 6:30 p.m. </t>
  </si>
  <si>
    <t xml:space="preserve">Drivers- On the return, please have scouts call parents at least an hour out  </t>
  </si>
  <si>
    <t>Kelly Doggett</t>
  </si>
  <si>
    <t>Mr. Ambati will collect at check-in; Mr. Ambati will hold and distrubute at campout to scouts only</t>
  </si>
  <si>
    <t>New scouts- Fishing MB &amp; rank advancement
Current scouts - closeout Fishing MB, practice events for camporee and Philmont Shakedown
All scouts - Learning self reliance and team work</t>
  </si>
  <si>
    <t>Put medicine in freezer bag. Please make instructions clear</t>
  </si>
  <si>
    <t>Name</t>
  </si>
  <si>
    <t>Reg Date</t>
  </si>
  <si>
    <t>Type</t>
  </si>
  <si>
    <t>Patrol</t>
  </si>
  <si>
    <t>Guests</t>
  </si>
  <si>
    <t>Cost</t>
  </si>
  <si>
    <t>Paid</t>
  </si>
  <si>
    <t>Notes</t>
  </si>
  <si>
    <t>Home Phone</t>
  </si>
  <si>
    <t>Cell Phone</t>
  </si>
  <si>
    <t>Email #1</t>
  </si>
  <si>
    <t>Email #2</t>
  </si>
  <si>
    <t>Positions</t>
  </si>
  <si>
    <t>Alanis, Marcelo</t>
  </si>
  <si>
    <t>02-26-15 10:31</t>
  </si>
  <si>
    <t>Scout</t>
  </si>
  <si>
    <t>Sharks</t>
  </si>
  <si>
    <t>2nd Class</t>
  </si>
  <si>
    <t>Alanis, Salvador</t>
  </si>
  <si>
    <t>Wolf</t>
  </si>
  <si>
    <t>Life</t>
  </si>
  <si>
    <t>philmont</t>
  </si>
  <si>
    <t>Adult</t>
  </si>
  <si>
    <t>Sharks,Wolf</t>
  </si>
  <si>
    <t>Committee Chair</t>
  </si>
  <si>
    <t>Ambati, Karthikeya</t>
  </si>
  <si>
    <t>03-06-15 13:22</t>
  </si>
  <si>
    <t>Red Cobras</t>
  </si>
  <si>
    <t>1st Class</t>
  </si>
  <si>
    <t>Qtr ...Shark</t>
  </si>
  <si>
    <t>Quartermaster</t>
  </si>
  <si>
    <t>Ambati, Venkannababu</t>
  </si>
  <si>
    <t>Trail to FirstClass,Assistant Scoutmaster</t>
  </si>
  <si>
    <t>Archuleta, Austin</t>
  </si>
  <si>
    <t>03-09-15 13:05</t>
  </si>
  <si>
    <t>Troop Guide</t>
  </si>
  <si>
    <t>Arney, Luke</t>
  </si>
  <si>
    <t>03-14-15 06:12</t>
  </si>
  <si>
    <t>Arney, Rick</t>
  </si>
  <si>
    <t>Assistant Scoutmaster,Treasurer</t>
  </si>
  <si>
    <t>Attaluri, Nihanth</t>
  </si>
  <si>
    <t>03-18-15 09:47</t>
  </si>
  <si>
    <t>Panthers</t>
  </si>
  <si>
    <t>new</t>
  </si>
  <si>
    <t>Beneski, Jeff</t>
  </si>
  <si>
    <t>01-09-15 11:10</t>
  </si>
  <si>
    <t>Beneski, Peter</t>
  </si>
  <si>
    <t>Assistant Patrol Leader [Wolf],Troop Guide</t>
  </si>
  <si>
    <t>Blake, Arthur</t>
  </si>
  <si>
    <t>03-06-15 15:57</t>
  </si>
  <si>
    <t>X</t>
  </si>
  <si>
    <t>Blake, George</t>
  </si>
  <si>
    <t>02-25-15 15:02</t>
  </si>
  <si>
    <t>Blake, Zulay</t>
  </si>
  <si>
    <t>Brawley IV, Andrew</t>
  </si>
  <si>
    <t>03-02-15 18:33</t>
  </si>
  <si>
    <t>Brawley III, Andrew</t>
  </si>
  <si>
    <t>Cabeza De Vaca, Ricardo</t>
  </si>
  <si>
    <t>03-04-15 12:22</t>
  </si>
  <si>
    <t>Cheal-Smith, Laura</t>
  </si>
  <si>
    <t>03-10-15 14:55</t>
  </si>
  <si>
    <t>Red Cobras,Wolf</t>
  </si>
  <si>
    <t>Cohan, Andrew</t>
  </si>
  <si>
    <t>02-23-15 21:59</t>
  </si>
  <si>
    <t>Star</t>
  </si>
  <si>
    <t>Cohan, Marie</t>
  </si>
  <si>
    <t>coming out saturday after UIL</t>
  </si>
  <si>
    <t>Cooper, Cara</t>
  </si>
  <si>
    <t>03-11-15 17:19</t>
  </si>
  <si>
    <t>Apache</t>
  </si>
  <si>
    <t>Cotton, Casey</t>
  </si>
  <si>
    <t>03-09-15 21:04</t>
  </si>
  <si>
    <t>Charter Org Rep</t>
  </si>
  <si>
    <t>Cotton, Michael</t>
  </si>
  <si>
    <t>Dahl, Jeff</t>
  </si>
  <si>
    <t>03-09-15 22:17</t>
  </si>
  <si>
    <t>new pd ck 3567  ...jeff gets off at 8pm friday he will either come out late Friday or early Saturday morning.</t>
  </si>
  <si>
    <t>Dahl, Zachery</t>
  </si>
  <si>
    <t xml:space="preserve">new pd ck 3567  </t>
  </si>
  <si>
    <t>Dorsey, Craig</t>
  </si>
  <si>
    <t>03-06-15 12:24</t>
  </si>
  <si>
    <t>Qtr ... Panther</t>
  </si>
  <si>
    <t>Farnsworth, Riley</t>
  </si>
  <si>
    <t>Froehlich, Jackson</t>
  </si>
  <si>
    <t>02-19-15 06:32</t>
  </si>
  <si>
    <t>Assistant Patrol Leader [Sharks]</t>
  </si>
  <si>
    <t>Green, Jackson</t>
  </si>
  <si>
    <t>03-12-15 10:10</t>
  </si>
  <si>
    <t>Green, Jonathan</t>
  </si>
  <si>
    <t>Harding, Sean</t>
  </si>
  <si>
    <t>01-22-15 08:33</t>
  </si>
  <si>
    <t>Harding, Shonda</t>
  </si>
  <si>
    <t>Hastings, Clinton</t>
  </si>
  <si>
    <t>03-10-15 09:48</t>
  </si>
  <si>
    <t>Hastings, Scott</t>
  </si>
  <si>
    <t>Webmaster,Assistant Scoutmaster</t>
  </si>
  <si>
    <t>Holloway, Preston</t>
  </si>
  <si>
    <t>02-03-15 18:41</t>
  </si>
  <si>
    <t>Asst. Sr. Patrol Leader</t>
  </si>
  <si>
    <t>Homoya III, Bruce</t>
  </si>
  <si>
    <t>03-08-15 18:18</t>
  </si>
  <si>
    <t xml:space="preserve">new paid ck 2832  </t>
  </si>
  <si>
    <t>Jameson, Zachary</t>
  </si>
  <si>
    <t>02-24-15 18:48</t>
  </si>
  <si>
    <t>Patrol Leader [Wolf]</t>
  </si>
  <si>
    <t>Kirby, Colton</t>
  </si>
  <si>
    <t>02-28-15 16:50</t>
  </si>
  <si>
    <t>Kotamraju, Raji</t>
  </si>
  <si>
    <t>new ... Dad (Prabhakar Attaluri) will drive. He completed EIM and YPT and submitting registration form on 3/23</t>
  </si>
  <si>
    <t>Leonard, Brogan</t>
  </si>
  <si>
    <t>03-02-15 14:21</t>
  </si>
  <si>
    <t>Patrol Leader [Sharks]</t>
  </si>
  <si>
    <t>Leonard, Kelly</t>
  </si>
  <si>
    <t>Longmore, Mason</t>
  </si>
  <si>
    <t>03-06-15 15:33</t>
  </si>
  <si>
    <t>Patrol Leader [Panthers],Quartermaster</t>
  </si>
  <si>
    <t>Longmore, Nicholas</t>
  </si>
  <si>
    <t>Tenderfoot</t>
  </si>
  <si>
    <t>McCormick, Hayden</t>
  </si>
  <si>
    <t>03-17-15 23:57</t>
  </si>
  <si>
    <t>Meier, Nicholas</t>
  </si>
  <si>
    <t>03-17-15 14:47</t>
  </si>
  <si>
    <t>Meier, Sylvia</t>
  </si>
  <si>
    <t>Montgomery, Austin</t>
  </si>
  <si>
    <t>03-19-15 12:36</t>
  </si>
  <si>
    <t>Pendri, Jitender</t>
  </si>
  <si>
    <t>03-12-15 12:48</t>
  </si>
  <si>
    <t>Pendri, Kapish</t>
  </si>
  <si>
    <t>Peterson, Craig</t>
  </si>
  <si>
    <t>03-08-15 19:55</t>
  </si>
  <si>
    <t>Peterson, Jack</t>
  </si>
  <si>
    <t>Pfeiffer, Carl</t>
  </si>
  <si>
    <t>03-13-15 15:34</t>
  </si>
  <si>
    <t>Pfeiffer, Kimberley</t>
  </si>
  <si>
    <t>Pfeiffer, Van</t>
  </si>
  <si>
    <t>Salas, Manuel</t>
  </si>
  <si>
    <t>03-09-15 23:15</t>
  </si>
  <si>
    <t>Qtr - Cobra</t>
  </si>
  <si>
    <t>Schwitters, Benjamin</t>
  </si>
  <si>
    <t>12-11-14 08:43</t>
  </si>
  <si>
    <t>Den Chief</t>
  </si>
  <si>
    <t>Schwitters, Kirkland</t>
  </si>
  <si>
    <t>Segner, Andrew</t>
  </si>
  <si>
    <t>03-10-15 10:17</t>
  </si>
  <si>
    <t>Segner, Michael</t>
  </si>
  <si>
    <t>Singireddy, Manoj</t>
  </si>
  <si>
    <t>03-12-15 11:19</t>
  </si>
  <si>
    <t>Singireddy, Srinivasa</t>
  </si>
  <si>
    <t>Assistant Scoutmaster,Trail to FirstClass</t>
  </si>
  <si>
    <t>Smith, Cory</t>
  </si>
  <si>
    <t>03-05-15 10:19</t>
  </si>
  <si>
    <t>Smith, Jimmy</t>
  </si>
  <si>
    <t>12-08-14 15:15</t>
  </si>
  <si>
    <t>Scoutmaster</t>
  </si>
  <si>
    <t>Smith, Stran</t>
  </si>
  <si>
    <t>02-11-15 17:41</t>
  </si>
  <si>
    <t>Sr. Patrol Leader</t>
  </si>
  <si>
    <t>Stuth 2, Roger</t>
  </si>
  <si>
    <t>03-11-15 21:47</t>
  </si>
  <si>
    <t>Patrol Leader [Apache]</t>
  </si>
  <si>
    <t>Stuth I, Roger</t>
  </si>
  <si>
    <t>Taborn, Michael</t>
  </si>
  <si>
    <t>02-11-15 12:47</t>
  </si>
  <si>
    <t xml:space="preserve">philmont pd ck 5558 </t>
  </si>
  <si>
    <t>Assistant Scoutmaster</t>
  </si>
  <si>
    <t>Terry, Daniel</t>
  </si>
  <si>
    <t>03-09-15 21:44</t>
  </si>
  <si>
    <t>Urista, Juan</t>
  </si>
  <si>
    <t>02-22-15 12:43</t>
  </si>
  <si>
    <t>Villanueva, Quintin</t>
  </si>
  <si>
    <t>03-02-15 17:06</t>
  </si>
  <si>
    <t>Webb, Aaron</t>
  </si>
  <si>
    <t>02-24-15 17:47</t>
  </si>
  <si>
    <t>Webb, Grant</t>
  </si>
  <si>
    <t>Knots</t>
  </si>
  <si>
    <t>Station 3 - Camporee Prep</t>
  </si>
  <si>
    <t>Group 1 &amp; 2</t>
  </si>
  <si>
    <t>Animal Track Identification</t>
  </si>
  <si>
    <t>Lashing</t>
  </si>
  <si>
    <t xml:space="preserve">Gateway Construction </t>
  </si>
  <si>
    <t>Texas plant identification</t>
  </si>
  <si>
    <t>Merit Badge patch identification</t>
  </si>
  <si>
    <t>(Pioneering MB related)</t>
  </si>
  <si>
    <t>Knots (whip &amp; Fuse)  / Flags</t>
  </si>
  <si>
    <t>Email #3</t>
  </si>
  <si>
    <t>pd paypal - philmont</t>
  </si>
  <si>
    <t xml:space="preserve">pd paypal - </t>
  </si>
  <si>
    <t>Hellrung, David</t>
  </si>
  <si>
    <t>03-19-15 20:32</t>
  </si>
  <si>
    <t>pd paypal - coming Saturday after UIL, needs ride Sun</t>
  </si>
  <si>
    <t>McKay, Travis</t>
  </si>
  <si>
    <t>03-20-15 09:30</t>
  </si>
  <si>
    <t>I will need to p/u Travis Sunday morning, unless you think you'll be back by noon.</t>
  </si>
  <si>
    <t>pd paypal - Qtr - Wolf</t>
  </si>
  <si>
    <t>Vandehey, Austin</t>
  </si>
  <si>
    <t>03-20-15 14:38</t>
  </si>
  <si>
    <t>Vandehey, Scott</t>
  </si>
  <si>
    <t>Station 1 -  Trail to First Class</t>
  </si>
  <si>
    <t>Camporee Prep</t>
  </si>
  <si>
    <t xml:space="preserve">Fishing MB </t>
  </si>
  <si>
    <t>UIL coming out Saturday</t>
  </si>
  <si>
    <t>DeNisio, Cortland</t>
  </si>
  <si>
    <t>03-23-15 11:14</t>
  </si>
  <si>
    <t>Horn, Carolyn</t>
  </si>
  <si>
    <t>03-21-15 14:22</t>
  </si>
  <si>
    <t>Panthers,Apache</t>
  </si>
  <si>
    <t>Horn, Connor</t>
  </si>
  <si>
    <t>Horn, Russell</t>
  </si>
  <si>
    <t>Shooting Chair</t>
  </si>
  <si>
    <t>Horn, Mitchell</t>
  </si>
  <si>
    <t>Assistant Patrol Leader [Panthers]</t>
  </si>
  <si>
    <t>Pusey, Drew</t>
  </si>
  <si>
    <t>03-21-15 00:05</t>
  </si>
  <si>
    <t>new ... coming out Saturday afternoon - pd ck 6510</t>
  </si>
  <si>
    <t>new ... coming out Saturday afternoon pd ck 6510</t>
  </si>
  <si>
    <t>pd paypal - Arrive Saturday afternoon</t>
  </si>
  <si>
    <t>pd ck #5558</t>
  </si>
  <si>
    <t>Camping Comm Chair,Adult Qtrmstr</t>
  </si>
  <si>
    <t xml:space="preserve">new paid ch 3595 </t>
  </si>
  <si>
    <t>new - Arrive Saturday AM - pd check 1146</t>
  </si>
  <si>
    <t xml:space="preserve">new - Arrive Saturday AM -pd check 1146 </t>
  </si>
  <si>
    <t>Advancement Chair,MBCounselorsCoordin</t>
  </si>
  <si>
    <t>Christy, Graham</t>
  </si>
  <si>
    <t>03-24-15 08:43</t>
  </si>
  <si>
    <t>Doggett, Matthew</t>
  </si>
  <si>
    <t>03-24-15 08:40</t>
  </si>
  <si>
    <t>Doggett, Kelly</t>
  </si>
  <si>
    <t>Camping Committee,Eagle Coordinator</t>
  </si>
  <si>
    <t>Patrol Leader [Red Cobras],Quartermaster</t>
  </si>
  <si>
    <t>Hendricks, Connor</t>
  </si>
  <si>
    <t>03-24-15 08:41</t>
  </si>
  <si>
    <t>Friday night only</t>
  </si>
  <si>
    <t>Hendricks, Paul</t>
  </si>
  <si>
    <t>Sharks,Apache</t>
  </si>
  <si>
    <t>Trailer/Equip Coord,Eagle Coordinator,O.A. Troop Advisor</t>
  </si>
  <si>
    <t>philmont - pd check 1626</t>
  </si>
  <si>
    <t>pd check 1168</t>
  </si>
  <si>
    <t>new -pd check 1168</t>
  </si>
  <si>
    <t>philmont ...arriving w/sylvia meier late friday and leaving sat night w/sylvia meier</t>
  </si>
  <si>
    <t>pd check 2078</t>
  </si>
  <si>
    <t>Philmont- arriving w/sylvia meier late friday and leaving sat night w/sylvia meier</t>
  </si>
  <si>
    <t xml:space="preserve"> arriving w/sylvia meier late friday and leaving sat night w/sylvia meier</t>
  </si>
  <si>
    <t>Quartermaster,Assistant Patrol Leader [Apache]</t>
  </si>
  <si>
    <t>pd cash</t>
  </si>
  <si>
    <t>Wolf,Red Cobras</t>
  </si>
  <si>
    <t>Panthers,Sharks</t>
  </si>
  <si>
    <t>Station 4 - Camporee Prep</t>
  </si>
  <si>
    <t>Station 2a - Fishing</t>
  </si>
  <si>
    <t>Station 2b - Fishing</t>
  </si>
  <si>
    <t>Jimmy Smith, Rick Arney, Kelly Doggett, Scott Hastings</t>
  </si>
  <si>
    <t>7:30 p.m.</t>
  </si>
  <si>
    <t>10:30 p.m.</t>
  </si>
  <si>
    <t>Dinner - Bat Patrol</t>
  </si>
  <si>
    <t>pd paypal - philmont - Arrive late. Not meeting at Dillards -  Friday Night only</t>
  </si>
  <si>
    <t>pd paypal - philmont - Arrive late Friday, Not meeting at Dillards - Friday Night only</t>
  </si>
  <si>
    <t>pd check # 1483 - Arrive late Friday. Going with Mr. Arney. Not meeting at Dillards - philmont</t>
  </si>
  <si>
    <t>Not Attending (3/23/2015)</t>
  </si>
  <si>
    <t>Not Attending (3/24/15)</t>
  </si>
  <si>
    <t>Friday</t>
  </si>
  <si>
    <t>Sunday</t>
  </si>
  <si>
    <t>NA</t>
  </si>
  <si>
    <t>na</t>
  </si>
  <si>
    <t>LeaveSat</t>
  </si>
  <si>
    <t>LateFri</t>
  </si>
  <si>
    <t>ArriveSat</t>
  </si>
  <si>
    <t>EarlyFri</t>
  </si>
  <si>
    <t>Laura Smith, Zulay Blake</t>
  </si>
  <si>
    <t>Not attending</t>
  </si>
  <si>
    <t>Not attending (received email 3/26/2015)</t>
  </si>
  <si>
    <t>Wood, Dillon</t>
  </si>
  <si>
    <t>03-26-15 15:27</t>
  </si>
  <si>
    <t>Wood, Douglas</t>
  </si>
  <si>
    <t>Qtr... Apache - Going out early to help with setup. Not meeting at Dillard's; Riding with Mr. Beneski</t>
  </si>
  <si>
    <t>Going out early to help with setup. Not meeting at Dillard's; Driving.</t>
  </si>
  <si>
    <t>Going out early to help with setup. Not meeting at Dillard's; Riding with Mr. Beneski</t>
  </si>
  <si>
    <t>Qtr (replacing Drew P.) pd check 1327 Going out early to help with setup. Not meeting at Dillard's; Riding with Mr. Beneski</t>
  </si>
  <si>
    <t>Rider</t>
  </si>
  <si>
    <t>rider</t>
  </si>
  <si>
    <t>Driver</t>
  </si>
  <si>
    <t>driver</t>
  </si>
  <si>
    <t>Not Attending (email received 3/26/2015)</t>
  </si>
  <si>
    <t>Drivers</t>
  </si>
  <si>
    <t>Riders</t>
  </si>
  <si>
    <t>Dropped</t>
  </si>
  <si>
    <t xml:space="preserve">Total </t>
  </si>
  <si>
    <t>LateSat</t>
  </si>
  <si>
    <t>philmont - Not attending (3/27/15)</t>
  </si>
  <si>
    <t>Rank/Est. Riders</t>
  </si>
  <si>
    <t>new - Not Meeting at Dillard's. Arrive Saturday Morning - pd check 968</t>
  </si>
  <si>
    <t>new - Not Meeting at Dillard's. Arrive Saturday Morning -  pd check 968</t>
  </si>
  <si>
    <t>Wood, Evan</t>
  </si>
  <si>
    <t>Was not on website on-line roster.</t>
  </si>
  <si>
    <t>Not attending (SiC notified 3/27/15)</t>
  </si>
  <si>
    <t>pd paypal -  Not attending (SiC contacted parents from Dillards 3/27/2015)</t>
  </si>
  <si>
    <t>pd paypal - Not attending (SiC contacted parents from Dillards 3/27/2015)</t>
  </si>
  <si>
    <t>new - Leaving early Sunday</t>
  </si>
  <si>
    <t>Leave early Sunday</t>
  </si>
  <si>
    <t>TransportationCapacity</t>
  </si>
  <si>
    <t>Transportation Capacity</t>
  </si>
  <si>
    <t>Removed all contact information before posting spreadsheett</t>
  </si>
  <si>
    <t>Fishing MB - casting</t>
  </si>
  <si>
    <t>Fishing MB - knots</t>
  </si>
  <si>
    <t>Fishing MB - Fish cleaning</t>
  </si>
  <si>
    <t>Sylvia Meier, Mak Pfeifer, Kim Pfeiffer</t>
  </si>
  <si>
    <t>Tom Wood (Totin Chit), Srini Singireddy, George Blake</t>
  </si>
  <si>
    <t>Venkanna Ambati, Mike Segner,  John Green</t>
  </si>
  <si>
    <t>Trail to First Class (Totin-Chit)</t>
  </si>
  <si>
    <t>Trail to First Class (Knots &amp; Whip and Fuse)</t>
  </si>
  <si>
    <t>Salvador Alanis</t>
  </si>
  <si>
    <t>Russell Horn, Scott Vandehey, Jeff Dahl</t>
  </si>
  <si>
    <t>Casey Cotton, Jeff Dahl</t>
  </si>
  <si>
    <t xml:space="preserve">Scott Hasting, Jeff Beneski </t>
  </si>
  <si>
    <t>Planning Sheet - Menu for 2 meals;  Saturday breakfast and Saturday Dinner, Troop provides Saturday lunch and Sunday morning breakfast
Pack perishables in Ice Chest with Ice. Label ice chest with patrol name</t>
  </si>
  <si>
    <t>Jimmy Smith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</si>
</sst>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indexed="9"/>
      <name val="Calibri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sz val="10"/>
      <color theme="0"/>
      <name val="Calibri"/>
      <family val="2"/>
    </font>
    <font>
      <b/>
      <sz val="10"/>
      <color theme="0"/>
      <name val="Calibri"/>
      <family val="2"/>
    </font>
    <font>
      <b/>
      <sz val="12"/>
      <color indexed="9"/>
      <name val="Calibri"/>
      <family val="2"/>
    </font>
    <font>
      <sz val="12"/>
      <color indexed="9"/>
      <name val="Calibri"/>
      <family val="2"/>
    </font>
    <font>
      <sz val="10"/>
      <color theme="1"/>
      <name val="Calibri"/>
      <family val="2"/>
    </font>
    <font>
      <sz val="10"/>
      <color rgb="FFC00000"/>
      <name val="Calibri"/>
      <family val="2"/>
    </font>
    <font>
      <b/>
      <sz val="10"/>
      <color rgb="FFC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/>
        <bgColor indexed="64"/>
      </patternFill>
    </fill>
    <fill>
      <gradientFill>
        <stop position="0">
          <color theme="4"/>
        </stop>
        <stop position="1">
          <color theme="6" tint="-0.49803155613879818"/>
        </stop>
      </gradient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 applyFill="0" applyProtection="0"/>
  </cellStyleXfs>
  <cellXfs count="67">
    <xf numFmtId="0" fontId="0" fillId="0" borderId="0" xfId="0" applyFill="1" applyProtection="1"/>
    <xf numFmtId="0" fontId="2" fillId="0" borderId="0" xfId="0" applyFont="1" applyFill="1" applyProtection="1"/>
    <xf numFmtId="0" fontId="1" fillId="0" borderId="1" xfId="0" applyFont="1" applyFill="1" applyBorder="1" applyProtection="1"/>
    <xf numFmtId="0" fontId="0" fillId="0" borderId="1" xfId="0" applyFill="1" applyBorder="1" applyProtection="1"/>
    <xf numFmtId="0" fontId="2" fillId="0" borderId="1" xfId="0" applyFont="1" applyFill="1" applyBorder="1" applyProtection="1"/>
    <xf numFmtId="0" fontId="3" fillId="2" borderId="0" xfId="0" applyFont="1" applyFill="1" applyProtection="1"/>
    <xf numFmtId="0" fontId="0" fillId="0" borderId="0" xfId="0" applyFill="1" applyAlignment="1" applyProtection="1">
      <alignment horizontal="center"/>
    </xf>
    <xf numFmtId="0" fontId="4" fillId="3" borderId="1" xfId="0" applyFont="1" applyFill="1" applyBorder="1" applyAlignment="1" applyProtection="1">
      <alignment horizontal="center"/>
    </xf>
    <xf numFmtId="0" fontId="3" fillId="4" borderId="1" xfId="0" applyFont="1" applyFill="1" applyBorder="1" applyAlignment="1" applyProtection="1">
      <alignment horizontal="center"/>
    </xf>
    <xf numFmtId="0" fontId="3" fillId="5" borderId="1" xfId="0" applyFont="1" applyFill="1" applyBorder="1" applyAlignment="1" applyProtection="1">
      <alignment horizontal="center"/>
    </xf>
    <xf numFmtId="0" fontId="3" fillId="6" borderId="1" xfId="0" applyFont="1" applyFill="1" applyBorder="1" applyAlignment="1" applyProtection="1">
      <alignment horizontal="center"/>
    </xf>
    <xf numFmtId="0" fontId="2" fillId="2" borderId="4" xfId="0" applyFont="1" applyFill="1" applyBorder="1" applyAlignment="1" applyProtection="1"/>
    <xf numFmtId="0" fontId="0" fillId="2" borderId="0" xfId="0" applyFill="1" applyProtection="1"/>
    <xf numFmtId="0" fontId="1" fillId="0" borderId="1" xfId="0" applyFont="1" applyFill="1" applyBorder="1" applyAlignment="1" applyProtection="1">
      <alignment wrapText="1"/>
    </xf>
    <xf numFmtId="0" fontId="5" fillId="0" borderId="0" xfId="0" applyFont="1" applyFill="1" applyAlignment="1" applyProtection="1">
      <alignment wrapText="1"/>
    </xf>
    <xf numFmtId="0" fontId="6" fillId="0" borderId="0" xfId="0" applyFont="1" applyFill="1" applyAlignment="1" applyProtection="1">
      <alignment wrapText="1"/>
    </xf>
    <xf numFmtId="0" fontId="2" fillId="0" borderId="1" xfId="0" applyFont="1" applyFill="1" applyBorder="1" applyAlignment="1" applyProtection="1">
      <alignment wrapText="1"/>
    </xf>
    <xf numFmtId="0" fontId="3" fillId="2" borderId="0" xfId="0" applyFont="1" applyFill="1" applyAlignment="1" applyProtection="1">
      <alignment horizontal="center" wrapText="1"/>
    </xf>
    <xf numFmtId="20" fontId="2" fillId="0" borderId="1" xfId="0" applyNumberFormat="1" applyFont="1" applyFill="1" applyBorder="1" applyProtection="1"/>
    <xf numFmtId="0" fontId="1" fillId="0" borderId="1" xfId="0" applyFont="1" applyFill="1" applyBorder="1" applyAlignment="1" applyProtection="1">
      <alignment horizontal="left"/>
    </xf>
    <xf numFmtId="0" fontId="4" fillId="9" borderId="1" xfId="0" applyFont="1" applyFill="1" applyBorder="1" applyAlignment="1" applyProtection="1">
      <alignment horizontal="center"/>
    </xf>
    <xf numFmtId="0" fontId="3" fillId="8" borderId="0" xfId="0" applyFont="1" applyFill="1" applyProtection="1"/>
    <xf numFmtId="0" fontId="2" fillId="0" borderId="2" xfId="0" applyFont="1" applyFill="1" applyBorder="1" applyAlignment="1" applyProtection="1">
      <alignment horizontal="left"/>
    </xf>
    <xf numFmtId="0" fontId="2" fillId="0" borderId="3" xfId="0" applyFont="1" applyFill="1" applyBorder="1" applyAlignment="1" applyProtection="1">
      <alignment horizontal="left"/>
    </xf>
    <xf numFmtId="0" fontId="2" fillId="0" borderId="4" xfId="0" applyFont="1" applyFill="1" applyBorder="1" applyAlignment="1" applyProtection="1">
      <alignment horizontal="left"/>
    </xf>
    <xf numFmtId="0" fontId="7" fillId="0" borderId="1" xfId="0" applyFont="1" applyFill="1" applyBorder="1" applyAlignment="1" applyProtection="1">
      <alignment wrapText="1"/>
    </xf>
    <xf numFmtId="0" fontId="7" fillId="0" borderId="1" xfId="0" applyFont="1" applyFill="1" applyBorder="1" applyProtection="1"/>
    <xf numFmtId="0" fontId="3" fillId="8" borderId="0" xfId="0" applyFont="1" applyFill="1" applyAlignment="1" applyProtection="1">
      <alignment horizontal="center"/>
    </xf>
    <xf numFmtId="0" fontId="7" fillId="0" borderId="1" xfId="0" applyFont="1" applyFill="1" applyBorder="1" applyAlignment="1" applyProtection="1">
      <alignment horizontal="center" wrapText="1"/>
    </xf>
    <xf numFmtId="0" fontId="7" fillId="0" borderId="1" xfId="0" applyFont="1" applyFill="1" applyBorder="1" applyAlignment="1" applyProtection="1">
      <alignment horizontal="center"/>
    </xf>
    <xf numFmtId="0" fontId="3" fillId="8" borderId="0" xfId="0" applyFont="1" applyFill="1" applyAlignment="1" applyProtection="1">
      <alignment horizontal="center" wrapText="1"/>
    </xf>
    <xf numFmtId="0" fontId="0" fillId="0" borderId="0" xfId="0" applyFill="1" applyAlignment="1" applyProtection="1">
      <alignment horizontal="center" wrapText="1"/>
    </xf>
    <xf numFmtId="0" fontId="7" fillId="0" borderId="2" xfId="0" applyFont="1" applyFill="1" applyBorder="1" applyAlignment="1" applyProtection="1">
      <alignment wrapText="1"/>
    </xf>
    <xf numFmtId="0" fontId="7" fillId="0" borderId="2" xfId="0" applyFont="1" applyFill="1" applyBorder="1" applyProtection="1"/>
    <xf numFmtId="0" fontId="3" fillId="8" borderId="1" xfId="0" applyFont="1" applyFill="1" applyBorder="1" applyProtection="1"/>
    <xf numFmtId="0" fontId="0" fillId="0" borderId="1" xfId="0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 wrapText="1"/>
    </xf>
    <xf numFmtId="0" fontId="0" fillId="0" borderId="2" xfId="0" applyFill="1" applyBorder="1" applyProtection="1"/>
    <xf numFmtId="0" fontId="7" fillId="10" borderId="1" xfId="0" applyFont="1" applyFill="1" applyBorder="1" applyAlignment="1" applyProtection="1">
      <alignment wrapText="1"/>
    </xf>
    <xf numFmtId="0" fontId="7" fillId="10" borderId="1" xfId="0" applyFont="1" applyFill="1" applyBorder="1" applyAlignment="1" applyProtection="1">
      <alignment horizontal="center" wrapText="1"/>
    </xf>
    <xf numFmtId="0" fontId="7" fillId="10" borderId="1" xfId="0" applyFont="1" applyFill="1" applyBorder="1" applyProtection="1"/>
    <xf numFmtId="0" fontId="7" fillId="10" borderId="1" xfId="0" applyFont="1" applyFill="1" applyBorder="1" applyAlignment="1" applyProtection="1">
      <alignment horizontal="center"/>
    </xf>
    <xf numFmtId="0" fontId="7" fillId="10" borderId="2" xfId="0" applyFont="1" applyFill="1" applyBorder="1" applyAlignment="1" applyProtection="1">
      <alignment wrapText="1"/>
    </xf>
    <xf numFmtId="0" fontId="0" fillId="10" borderId="1" xfId="0" applyFill="1" applyBorder="1" applyProtection="1"/>
    <xf numFmtId="0" fontId="0" fillId="7" borderId="1" xfId="0" applyFill="1" applyBorder="1" applyAlignment="1" applyProtection="1">
      <alignment horizontal="center"/>
    </xf>
    <xf numFmtId="0" fontId="9" fillId="0" borderId="1" xfId="0" applyFont="1" applyFill="1" applyBorder="1" applyAlignment="1" applyProtection="1">
      <alignment wrapText="1"/>
    </xf>
    <xf numFmtId="0" fontId="2" fillId="0" borderId="2" xfId="0" applyFont="1" applyFill="1" applyBorder="1" applyAlignment="1" applyProtection="1">
      <alignment horizontal="left"/>
    </xf>
    <xf numFmtId="0" fontId="2" fillId="0" borderId="3" xfId="0" applyFont="1" applyFill="1" applyBorder="1" applyAlignment="1" applyProtection="1">
      <alignment horizontal="left"/>
    </xf>
    <xf numFmtId="0" fontId="2" fillId="0" borderId="4" xfId="0" applyFont="1" applyFill="1" applyBorder="1" applyAlignment="1" applyProtection="1">
      <alignment horizontal="left"/>
    </xf>
    <xf numFmtId="0" fontId="7" fillId="10" borderId="2" xfId="0" applyFont="1" applyFill="1" applyBorder="1" applyProtection="1"/>
    <xf numFmtId="0" fontId="8" fillId="0" borderId="0" xfId="0" applyFont="1" applyFill="1" applyAlignment="1" applyProtection="1">
      <alignment horizontal="left"/>
    </xf>
    <xf numFmtId="0" fontId="7" fillId="0" borderId="0" xfId="0" applyFont="1" applyFill="1" applyBorder="1" applyAlignment="1" applyProtection="1">
      <alignment horizontal="right" wrapText="1"/>
    </xf>
    <xf numFmtId="0" fontId="8" fillId="0" borderId="0" xfId="0" applyFont="1" applyFill="1" applyAlignment="1" applyProtection="1">
      <alignment horizontal="right"/>
    </xf>
    <xf numFmtId="0" fontId="9" fillId="0" borderId="1" xfId="0" applyFont="1" applyFill="1" applyBorder="1" applyProtection="1"/>
    <xf numFmtId="0" fontId="5" fillId="0" borderId="0" xfId="0" applyFont="1" applyFill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left"/>
    </xf>
    <xf numFmtId="0" fontId="2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left"/>
    </xf>
    <xf numFmtId="0" fontId="2" fillId="0" borderId="3" xfId="0" applyFont="1" applyFill="1" applyBorder="1" applyAlignment="1" applyProtection="1">
      <alignment horizontal="left"/>
    </xf>
    <xf numFmtId="0" fontId="2" fillId="0" borderId="4" xfId="0" applyFont="1" applyFill="1" applyBorder="1" applyAlignment="1" applyProtection="1">
      <alignment horizontal="left"/>
    </xf>
    <xf numFmtId="0" fontId="9" fillId="0" borderId="5" xfId="0" applyFont="1" applyFill="1" applyBorder="1" applyAlignment="1" applyProtection="1">
      <alignment horizontal="center" wrapText="1"/>
    </xf>
    <xf numFmtId="0" fontId="9" fillId="0" borderId="0" xfId="0" applyFont="1" applyFill="1" applyBorder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3"/>
  <sheetViews>
    <sheetView tabSelected="1" zoomScale="110" zoomScaleNormal="110" workbookViewId="0">
      <selection activeCell="C30" sqref="C30:E30"/>
    </sheetView>
  </sheetViews>
  <sheetFormatPr baseColWidth="10" defaultColWidth="9" defaultRowHeight="14" x14ac:dyDescent="0.2"/>
  <cols>
    <col min="2" max="5" width="26.3984375" customWidth="1"/>
  </cols>
  <sheetData>
    <row r="1" spans="1:5" ht="16" x14ac:dyDescent="0.2">
      <c r="A1" s="54" t="s">
        <v>6</v>
      </c>
      <c r="B1" s="54"/>
      <c r="C1" s="54"/>
      <c r="D1" s="54"/>
      <c r="E1" s="54"/>
    </row>
    <row r="2" spans="1:5" x14ac:dyDescent="0.2">
      <c r="A2" s="5" t="s">
        <v>0</v>
      </c>
      <c r="B2" s="5" t="s">
        <v>1</v>
      </c>
      <c r="C2" s="12"/>
      <c r="D2" s="12"/>
      <c r="E2" s="12"/>
    </row>
    <row r="3" spans="1:5" x14ac:dyDescent="0.2">
      <c r="A3" s="4" t="s">
        <v>3</v>
      </c>
      <c r="B3" s="57" t="s">
        <v>4</v>
      </c>
      <c r="C3" s="58"/>
      <c r="D3" s="58"/>
      <c r="E3" s="59"/>
    </row>
    <row r="4" spans="1:5" x14ac:dyDescent="0.2">
      <c r="A4" s="4" t="s">
        <v>2</v>
      </c>
      <c r="B4" s="57" t="s">
        <v>5</v>
      </c>
      <c r="C4" s="58"/>
      <c r="D4" s="58"/>
      <c r="E4" s="59"/>
    </row>
    <row r="5" spans="1:5" x14ac:dyDescent="0.2">
      <c r="A5" s="4" t="s">
        <v>48</v>
      </c>
      <c r="B5" s="57" t="s">
        <v>49</v>
      </c>
      <c r="C5" s="58"/>
      <c r="D5" s="58"/>
      <c r="E5" s="59"/>
    </row>
    <row r="6" spans="1:5" ht="15" x14ac:dyDescent="0.2">
      <c r="A6" s="5"/>
      <c r="B6" s="17" t="s">
        <v>257</v>
      </c>
      <c r="C6" s="17"/>
      <c r="D6" s="17" t="s">
        <v>235</v>
      </c>
      <c r="E6" s="17" t="s">
        <v>306</v>
      </c>
    </row>
    <row r="7" spans="1:5" x14ac:dyDescent="0.2">
      <c r="A7" s="4" t="s">
        <v>19</v>
      </c>
      <c r="B7" s="20" t="s">
        <v>236</v>
      </c>
      <c r="C7" s="4"/>
      <c r="D7" s="9" t="s">
        <v>10</v>
      </c>
      <c r="E7" s="10" t="s">
        <v>10</v>
      </c>
    </row>
    <row r="8" spans="1:5" x14ac:dyDescent="0.2">
      <c r="B8" s="4" t="s">
        <v>12</v>
      </c>
      <c r="C8" s="4"/>
      <c r="D8" s="4" t="s">
        <v>239</v>
      </c>
      <c r="E8" s="4" t="s">
        <v>237</v>
      </c>
    </row>
    <row r="9" spans="1:5" x14ac:dyDescent="0.2">
      <c r="A9" s="1"/>
      <c r="B9" s="4" t="s">
        <v>243</v>
      </c>
      <c r="C9" s="4"/>
      <c r="D9" s="4" t="s">
        <v>234</v>
      </c>
      <c r="E9" s="4" t="s">
        <v>240</v>
      </c>
    </row>
    <row r="10" spans="1:5" ht="15" x14ac:dyDescent="0.2">
      <c r="A10" s="1"/>
      <c r="B10" s="17" t="s">
        <v>307</v>
      </c>
      <c r="C10" s="17" t="s">
        <v>308</v>
      </c>
      <c r="D10" s="4" t="s">
        <v>238</v>
      </c>
      <c r="E10" s="4" t="s">
        <v>241</v>
      </c>
    </row>
    <row r="11" spans="1:5" x14ac:dyDescent="0.2">
      <c r="A11" s="4" t="s">
        <v>20</v>
      </c>
      <c r="B11" s="7" t="s">
        <v>8</v>
      </c>
      <c r="C11" s="8" t="s">
        <v>9</v>
      </c>
      <c r="D11" s="4" t="s">
        <v>242</v>
      </c>
      <c r="E11" s="4"/>
    </row>
    <row r="12" spans="1:5" ht="15" x14ac:dyDescent="0.2">
      <c r="B12" s="4" t="s">
        <v>11</v>
      </c>
      <c r="C12" s="16" t="s">
        <v>50</v>
      </c>
      <c r="D12" s="4"/>
      <c r="E12" s="4"/>
    </row>
    <row r="13" spans="1:5" x14ac:dyDescent="0.2">
      <c r="A13" s="4" t="s">
        <v>18</v>
      </c>
      <c r="B13" s="55" t="s">
        <v>23</v>
      </c>
      <c r="C13" s="56"/>
      <c r="D13" s="56"/>
      <c r="E13" s="11"/>
    </row>
    <row r="14" spans="1:5" x14ac:dyDescent="0.2">
      <c r="A14" s="4" t="s">
        <v>7</v>
      </c>
      <c r="B14" s="8" t="s">
        <v>9</v>
      </c>
      <c r="C14" s="7" t="s">
        <v>8</v>
      </c>
      <c r="D14" s="4"/>
      <c r="E14" s="4"/>
    </row>
    <row r="15" spans="1:5" ht="15" x14ac:dyDescent="0.2">
      <c r="B15" s="16" t="s">
        <v>11</v>
      </c>
      <c r="C15" s="16" t="s">
        <v>50</v>
      </c>
      <c r="D15" s="4"/>
      <c r="E15" s="4"/>
    </row>
    <row r="16" spans="1:5" x14ac:dyDescent="0.2">
      <c r="A16" s="18" t="s">
        <v>21</v>
      </c>
      <c r="B16" s="61" t="s">
        <v>13</v>
      </c>
      <c r="C16" s="61"/>
      <c r="D16" s="61"/>
      <c r="E16" s="4"/>
    </row>
    <row r="17" spans="1:5" x14ac:dyDescent="0.2">
      <c r="A17" s="4" t="s">
        <v>14</v>
      </c>
      <c r="B17" s="61" t="s">
        <v>15</v>
      </c>
      <c r="C17" s="61"/>
      <c r="D17" s="61"/>
      <c r="E17" s="3"/>
    </row>
    <row r="18" spans="1:5" x14ac:dyDescent="0.2">
      <c r="A18" s="4" t="s">
        <v>310</v>
      </c>
      <c r="B18" s="61" t="s">
        <v>16</v>
      </c>
      <c r="C18" s="61"/>
      <c r="D18" s="61"/>
      <c r="E18" s="3"/>
    </row>
    <row r="19" spans="1:5" x14ac:dyDescent="0.2">
      <c r="A19" s="4" t="s">
        <v>311</v>
      </c>
      <c r="B19" s="61" t="s">
        <v>17</v>
      </c>
      <c r="C19" s="61"/>
      <c r="D19" s="61"/>
      <c r="E19" s="3"/>
    </row>
    <row r="20" spans="1:5" x14ac:dyDescent="0.2">
      <c r="A20" s="1"/>
    </row>
    <row r="21" spans="1:5" x14ac:dyDescent="0.2">
      <c r="A21" s="1"/>
      <c r="B21" s="2" t="s">
        <v>366</v>
      </c>
      <c r="C21" s="62" t="s">
        <v>364</v>
      </c>
      <c r="D21" s="63"/>
      <c r="E21" s="64"/>
    </row>
    <row r="22" spans="1:5" x14ac:dyDescent="0.2">
      <c r="A22" s="1"/>
      <c r="B22" s="2" t="s">
        <v>367</v>
      </c>
      <c r="C22" s="46" t="s">
        <v>365</v>
      </c>
      <c r="D22" s="47"/>
      <c r="E22" s="48"/>
    </row>
    <row r="23" spans="1:5" x14ac:dyDescent="0.2">
      <c r="A23" s="1"/>
      <c r="B23" s="2" t="s">
        <v>259</v>
      </c>
      <c r="C23" s="62" t="s">
        <v>368</v>
      </c>
      <c r="D23" s="63"/>
      <c r="E23" s="64"/>
    </row>
    <row r="24" spans="1:5" x14ac:dyDescent="0.2">
      <c r="A24" s="1"/>
      <c r="B24" s="2" t="s">
        <v>361</v>
      </c>
      <c r="C24" s="22" t="s">
        <v>369</v>
      </c>
      <c r="D24" s="23"/>
      <c r="E24" s="24"/>
    </row>
    <row r="25" spans="1:5" x14ac:dyDescent="0.2">
      <c r="A25" s="1"/>
      <c r="B25" s="2" t="s">
        <v>360</v>
      </c>
      <c r="C25" s="46" t="s">
        <v>363</v>
      </c>
      <c r="D25" s="47"/>
      <c r="E25" s="48"/>
    </row>
    <row r="26" spans="1:5" x14ac:dyDescent="0.2">
      <c r="A26" s="1"/>
      <c r="B26" s="2" t="s">
        <v>362</v>
      </c>
      <c r="C26" s="46" t="s">
        <v>370</v>
      </c>
      <c r="D26" s="47"/>
      <c r="E26" s="48"/>
    </row>
    <row r="27" spans="1:5" x14ac:dyDescent="0.2">
      <c r="A27" s="1"/>
      <c r="B27" s="2" t="s">
        <v>258</v>
      </c>
      <c r="C27" s="62" t="s">
        <v>309</v>
      </c>
      <c r="D27" s="63"/>
      <c r="E27" s="64"/>
    </row>
    <row r="28" spans="1:5" x14ac:dyDescent="0.2">
      <c r="A28" s="1"/>
      <c r="B28" s="19" t="s">
        <v>22</v>
      </c>
      <c r="C28" s="60" t="s">
        <v>326</v>
      </c>
      <c r="D28" s="60"/>
      <c r="E28" s="60"/>
    </row>
    <row r="29" spans="1:5" x14ac:dyDescent="0.2">
      <c r="A29" s="1"/>
      <c r="B29" s="19" t="s">
        <v>312</v>
      </c>
      <c r="C29" s="60" t="s">
        <v>371</v>
      </c>
      <c r="D29" s="60"/>
      <c r="E29" s="60"/>
    </row>
    <row r="30" spans="1:5" x14ac:dyDescent="0.2">
      <c r="B30" s="2"/>
      <c r="C30" s="60"/>
      <c r="D30" s="60"/>
      <c r="E30" s="60"/>
    </row>
    <row r="31" spans="1:5" x14ac:dyDescent="0.2">
      <c r="B31" s="2"/>
      <c r="C31" s="60"/>
      <c r="D31" s="60"/>
      <c r="E31" s="60"/>
    </row>
    <row r="32" spans="1:5" x14ac:dyDescent="0.2">
      <c r="B32" s="13"/>
      <c r="C32" s="60"/>
      <c r="D32" s="60"/>
      <c r="E32" s="60"/>
    </row>
    <row r="33" spans="2:4" x14ac:dyDescent="0.2">
      <c r="C33" s="1"/>
    </row>
    <row r="34" spans="2:4" x14ac:dyDescent="0.2">
      <c r="C34" s="1"/>
    </row>
    <row r="39" spans="2:4" x14ac:dyDescent="0.2">
      <c r="B39" s="1"/>
      <c r="C39" s="1"/>
      <c r="D39" s="1"/>
    </row>
    <row r="40" spans="2:4" x14ac:dyDescent="0.2">
      <c r="B40" s="1"/>
      <c r="C40" s="6"/>
      <c r="D40" s="6"/>
    </row>
    <row r="41" spans="2:4" x14ac:dyDescent="0.2">
      <c r="B41" s="1"/>
      <c r="C41" s="6"/>
      <c r="D41" s="6"/>
    </row>
    <row r="42" spans="2:4" x14ac:dyDescent="0.2">
      <c r="B42" s="1"/>
      <c r="D42" s="6"/>
    </row>
    <row r="43" spans="2:4" x14ac:dyDescent="0.2">
      <c r="C43" s="6"/>
      <c r="D43" s="6"/>
    </row>
  </sheetData>
  <mergeCells count="17">
    <mergeCell ref="C31:E31"/>
    <mergeCell ref="C32:E32"/>
    <mergeCell ref="B16:D16"/>
    <mergeCell ref="B17:D17"/>
    <mergeCell ref="B18:D18"/>
    <mergeCell ref="B19:D19"/>
    <mergeCell ref="C28:E28"/>
    <mergeCell ref="C30:E30"/>
    <mergeCell ref="C21:E21"/>
    <mergeCell ref="C23:E23"/>
    <mergeCell ref="C27:E27"/>
    <mergeCell ref="C29:E29"/>
    <mergeCell ref="A1:E1"/>
    <mergeCell ref="B13:D13"/>
    <mergeCell ref="B3:E3"/>
    <mergeCell ref="B4:E4"/>
    <mergeCell ref="B5:E5"/>
  </mergeCells>
  <pageMargins left="0.7" right="0.7" top="0.75" bottom="0.75" header="0.3" footer="0.3"/>
  <pageSetup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7"/>
  <sheetViews>
    <sheetView workbookViewId="0">
      <selection activeCell="B5" sqref="B5"/>
    </sheetView>
  </sheetViews>
  <sheetFormatPr baseColWidth="10" defaultColWidth="9" defaultRowHeight="14" x14ac:dyDescent="0.2"/>
  <cols>
    <col min="1" max="1" width="20" customWidth="1"/>
    <col min="2" max="2" width="78.59765625" customWidth="1"/>
  </cols>
  <sheetData>
    <row r="1" spans="1:2" x14ac:dyDescent="0.2">
      <c r="A1" s="1" t="s">
        <v>25</v>
      </c>
      <c r="B1" s="1" t="s">
        <v>26</v>
      </c>
    </row>
    <row r="2" spans="1:2" x14ac:dyDescent="0.2">
      <c r="A2" s="1" t="s">
        <v>24</v>
      </c>
      <c r="B2" s="1" t="s">
        <v>26</v>
      </c>
    </row>
    <row r="3" spans="1:2" x14ac:dyDescent="0.2">
      <c r="A3" s="1" t="s">
        <v>27</v>
      </c>
      <c r="B3" s="1" t="s">
        <v>56</v>
      </c>
    </row>
    <row r="4" spans="1:2" x14ac:dyDescent="0.2">
      <c r="A4" s="1" t="s">
        <v>28</v>
      </c>
      <c r="B4" s="1" t="s">
        <v>373</v>
      </c>
    </row>
    <row r="8" spans="1:2" ht="34" x14ac:dyDescent="0.2">
      <c r="A8" s="14" t="s">
        <v>51</v>
      </c>
      <c r="B8" s="15"/>
    </row>
    <row r="9" spans="1:2" ht="17" x14ac:dyDescent="0.2">
      <c r="A9" s="15" t="s">
        <v>38</v>
      </c>
      <c r="B9" s="15" t="s">
        <v>52</v>
      </c>
    </row>
    <row r="10" spans="1:2" ht="17" x14ac:dyDescent="0.2">
      <c r="A10" s="15"/>
      <c r="B10" s="15" t="s">
        <v>41</v>
      </c>
    </row>
    <row r="11" spans="1:2" ht="68" x14ac:dyDescent="0.2">
      <c r="A11" s="15"/>
      <c r="B11" s="15" t="s">
        <v>58</v>
      </c>
    </row>
    <row r="12" spans="1:2" ht="17" x14ac:dyDescent="0.2">
      <c r="A12" s="15" t="s">
        <v>33</v>
      </c>
      <c r="B12" s="15" t="s">
        <v>45</v>
      </c>
    </row>
    <row r="13" spans="1:2" ht="17" x14ac:dyDescent="0.2">
      <c r="A13" s="15"/>
      <c r="B13" s="15" t="s">
        <v>53</v>
      </c>
    </row>
    <row r="14" spans="1:2" ht="34" x14ac:dyDescent="0.2">
      <c r="A14" s="15" t="s">
        <v>30</v>
      </c>
      <c r="B14" s="15" t="s">
        <v>54</v>
      </c>
    </row>
    <row r="15" spans="1:2" ht="17" x14ac:dyDescent="0.2">
      <c r="A15" s="15"/>
      <c r="B15" s="15" t="s">
        <v>36</v>
      </c>
    </row>
    <row r="16" spans="1:2" ht="17" x14ac:dyDescent="0.2">
      <c r="A16" s="15"/>
      <c r="B16" s="15" t="s">
        <v>31</v>
      </c>
    </row>
    <row r="17" spans="1:2" ht="17" x14ac:dyDescent="0.2">
      <c r="A17" s="15"/>
      <c r="B17" s="15" t="s">
        <v>37</v>
      </c>
    </row>
    <row r="18" spans="1:2" ht="17" x14ac:dyDescent="0.2">
      <c r="A18" s="15"/>
      <c r="B18" s="15" t="s">
        <v>55</v>
      </c>
    </row>
    <row r="19" spans="1:2" ht="17" x14ac:dyDescent="0.2">
      <c r="A19" s="15"/>
      <c r="B19" s="15" t="s">
        <v>34</v>
      </c>
    </row>
    <row r="20" spans="1:2" ht="34" x14ac:dyDescent="0.2">
      <c r="A20" s="15" t="s">
        <v>40</v>
      </c>
      <c r="B20" s="15" t="s">
        <v>57</v>
      </c>
    </row>
    <row r="21" spans="1:2" ht="17" x14ac:dyDescent="0.2">
      <c r="A21" s="15"/>
      <c r="B21" s="15" t="s">
        <v>59</v>
      </c>
    </row>
    <row r="22" spans="1:2" ht="17" x14ac:dyDescent="0.2">
      <c r="A22" s="15" t="s">
        <v>35</v>
      </c>
      <c r="B22" s="15" t="s">
        <v>46</v>
      </c>
    </row>
    <row r="23" spans="1:2" ht="17" x14ac:dyDescent="0.2">
      <c r="A23" s="15"/>
      <c r="B23" s="15" t="s">
        <v>39</v>
      </c>
    </row>
    <row r="24" spans="1:2" ht="34" x14ac:dyDescent="0.2">
      <c r="A24" s="15"/>
      <c r="B24" s="15" t="s">
        <v>42</v>
      </c>
    </row>
    <row r="25" spans="1:2" ht="51" x14ac:dyDescent="0.2">
      <c r="A25" s="15" t="s">
        <v>47</v>
      </c>
      <c r="B25" s="15" t="s">
        <v>372</v>
      </c>
    </row>
    <row r="26" spans="1:2" ht="17" x14ac:dyDescent="0.2">
      <c r="A26" s="15" t="s">
        <v>43</v>
      </c>
      <c r="B26" s="15" t="s">
        <v>44</v>
      </c>
    </row>
    <row r="27" spans="1:2" ht="17" x14ac:dyDescent="0.2">
      <c r="A27" s="15" t="s">
        <v>29</v>
      </c>
      <c r="B27" s="15" t="s">
        <v>32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0"/>
  <sheetViews>
    <sheetView topLeftCell="C1" zoomScaleNormal="100" workbookViewId="0">
      <selection activeCell="N10" sqref="N10"/>
    </sheetView>
  </sheetViews>
  <sheetFormatPr baseColWidth="10" defaultColWidth="9" defaultRowHeight="14" x14ac:dyDescent="0.2"/>
  <cols>
    <col min="1" max="1" width="17.796875" customWidth="1"/>
    <col min="2" max="2" width="16.796875" hidden="1" customWidth="1"/>
    <col min="3" max="3" width="8.19921875" customWidth="1"/>
    <col min="4" max="4" width="15" customWidth="1"/>
    <col min="5" max="6" width="9.19921875" style="6"/>
    <col min="7" max="7" width="13.19921875" style="6" customWidth="1"/>
    <col min="8" max="8" width="9.19921875" hidden="1" customWidth="1"/>
    <col min="9" max="9" width="9.19921875" style="6" hidden="1" customWidth="1"/>
    <col min="10" max="10" width="7.19921875" style="31" hidden="1" customWidth="1"/>
    <col min="11" max="11" width="31.3984375" customWidth="1"/>
    <col min="12" max="16" width="10.59765625" customWidth="1"/>
  </cols>
  <sheetData>
    <row r="1" spans="1:17" ht="15" x14ac:dyDescent="0.2">
      <c r="A1" s="21" t="s">
        <v>60</v>
      </c>
      <c r="B1" s="21" t="s">
        <v>61</v>
      </c>
      <c r="C1" s="21" t="s">
        <v>62</v>
      </c>
      <c r="D1" s="21" t="s">
        <v>63</v>
      </c>
      <c r="E1" s="27" t="s">
        <v>318</v>
      </c>
      <c r="F1" s="27" t="s">
        <v>319</v>
      </c>
      <c r="G1" s="27" t="s">
        <v>347</v>
      </c>
      <c r="H1" s="21" t="s">
        <v>64</v>
      </c>
      <c r="I1" s="27" t="s">
        <v>65</v>
      </c>
      <c r="J1" s="30" t="s">
        <v>66</v>
      </c>
      <c r="K1" s="21" t="s">
        <v>67</v>
      </c>
      <c r="L1" s="21" t="s">
        <v>68</v>
      </c>
      <c r="M1" s="34" t="s">
        <v>69</v>
      </c>
      <c r="N1" s="21" t="s">
        <v>70</v>
      </c>
      <c r="O1" s="21" t="s">
        <v>71</v>
      </c>
      <c r="P1" s="21" t="s">
        <v>244</v>
      </c>
      <c r="Q1" t="s">
        <v>72</v>
      </c>
    </row>
    <row r="2" spans="1:17" ht="15" x14ac:dyDescent="0.2">
      <c r="A2" s="38" t="s">
        <v>73</v>
      </c>
      <c r="B2" s="38" t="s">
        <v>74</v>
      </c>
      <c r="C2" s="38" t="s">
        <v>75</v>
      </c>
      <c r="D2" s="38" t="s">
        <v>76</v>
      </c>
      <c r="E2" s="39" t="s">
        <v>320</v>
      </c>
      <c r="F2" s="39" t="s">
        <v>321</v>
      </c>
      <c r="G2" s="39" t="s">
        <v>77</v>
      </c>
      <c r="H2" s="38"/>
      <c r="I2" s="39">
        <v>20</v>
      </c>
      <c r="J2" s="39"/>
      <c r="K2" s="38" t="s">
        <v>352</v>
      </c>
      <c r="L2" s="65" t="s">
        <v>359</v>
      </c>
      <c r="M2" s="66"/>
      <c r="N2" s="66"/>
      <c r="O2" s="66"/>
      <c r="P2" s="66"/>
    </row>
    <row r="3" spans="1:17" ht="15" x14ac:dyDescent="0.2">
      <c r="A3" s="25" t="s">
        <v>85</v>
      </c>
      <c r="B3" s="25" t="s">
        <v>86</v>
      </c>
      <c r="C3" s="25" t="s">
        <v>75</v>
      </c>
      <c r="D3" s="25" t="s">
        <v>87</v>
      </c>
      <c r="E3" s="28" t="s">
        <v>336</v>
      </c>
      <c r="F3" s="28" t="s">
        <v>337</v>
      </c>
      <c r="G3" s="28" t="s">
        <v>88</v>
      </c>
      <c r="H3" s="25"/>
      <c r="I3" s="28">
        <v>20</v>
      </c>
      <c r="J3" s="28"/>
      <c r="K3" s="25" t="s">
        <v>89</v>
      </c>
      <c r="L3" s="32"/>
      <c r="M3" s="3"/>
      <c r="Q3" t="s">
        <v>90</v>
      </c>
    </row>
    <row r="4" spans="1:17" ht="30" x14ac:dyDescent="0.2">
      <c r="A4" s="38" t="s">
        <v>93</v>
      </c>
      <c r="B4" s="25" t="s">
        <v>94</v>
      </c>
      <c r="C4" s="38" t="s">
        <v>75</v>
      </c>
      <c r="D4" s="38" t="s">
        <v>79</v>
      </c>
      <c r="E4" s="39" t="s">
        <v>320</v>
      </c>
      <c r="F4" s="39" t="s">
        <v>321</v>
      </c>
      <c r="G4" s="39" t="s">
        <v>80</v>
      </c>
      <c r="H4" s="25"/>
      <c r="I4" s="28">
        <v>20</v>
      </c>
      <c r="J4" s="28"/>
      <c r="K4" s="38" t="s">
        <v>340</v>
      </c>
      <c r="L4" s="42"/>
      <c r="M4" s="43"/>
      <c r="Q4" t="s">
        <v>95</v>
      </c>
    </row>
    <row r="5" spans="1:17" ht="45" x14ac:dyDescent="0.2">
      <c r="A5" s="25" t="s">
        <v>96</v>
      </c>
      <c r="B5" s="25" t="s">
        <v>97</v>
      </c>
      <c r="C5" s="25" t="s">
        <v>75</v>
      </c>
      <c r="D5" s="25" t="s">
        <v>76</v>
      </c>
      <c r="E5" s="28" t="s">
        <v>323</v>
      </c>
      <c r="F5" s="28" t="s">
        <v>322</v>
      </c>
      <c r="G5" s="28" t="s">
        <v>80</v>
      </c>
      <c r="H5" s="25"/>
      <c r="I5" s="28">
        <v>20</v>
      </c>
      <c r="J5" s="28" t="s">
        <v>110</v>
      </c>
      <c r="K5" s="25" t="s">
        <v>313</v>
      </c>
      <c r="L5" s="32"/>
      <c r="M5" s="3"/>
      <c r="Q5" t="s">
        <v>95</v>
      </c>
    </row>
    <row r="6" spans="1:17" ht="15" x14ac:dyDescent="0.2">
      <c r="A6" s="25" t="s">
        <v>100</v>
      </c>
      <c r="B6" s="25" t="s">
        <v>101</v>
      </c>
      <c r="C6" s="25" t="s">
        <v>75</v>
      </c>
      <c r="D6" s="25" t="s">
        <v>102</v>
      </c>
      <c r="E6" s="28" t="s">
        <v>336</v>
      </c>
      <c r="F6" s="28" t="s">
        <v>337</v>
      </c>
      <c r="G6" s="28"/>
      <c r="H6" s="25"/>
      <c r="I6" s="28">
        <v>20</v>
      </c>
      <c r="J6" s="28"/>
      <c r="K6" s="25" t="s">
        <v>103</v>
      </c>
      <c r="L6" s="32"/>
      <c r="M6" s="3"/>
    </row>
    <row r="7" spans="1:17" ht="45" x14ac:dyDescent="0.2">
      <c r="A7" s="25" t="s">
        <v>106</v>
      </c>
      <c r="B7" s="25" t="s">
        <v>105</v>
      </c>
      <c r="C7" s="25" t="s">
        <v>75</v>
      </c>
      <c r="D7" s="25" t="s">
        <v>79</v>
      </c>
      <c r="E7" s="28" t="s">
        <v>325</v>
      </c>
      <c r="F7" s="28" t="s">
        <v>337</v>
      </c>
      <c r="G7" s="28" t="s">
        <v>88</v>
      </c>
      <c r="H7" s="25"/>
      <c r="I7" s="28">
        <v>20</v>
      </c>
      <c r="J7" s="28"/>
      <c r="K7" s="25" t="s">
        <v>334</v>
      </c>
      <c r="L7" s="32"/>
      <c r="M7" s="3"/>
      <c r="Q7" t="s">
        <v>107</v>
      </c>
    </row>
    <row r="8" spans="1:17" ht="15" x14ac:dyDescent="0.2">
      <c r="A8" s="25" t="s">
        <v>108</v>
      </c>
      <c r="B8" s="25" t="s">
        <v>109</v>
      </c>
      <c r="C8" s="25" t="s">
        <v>75</v>
      </c>
      <c r="D8" s="25" t="s">
        <v>76</v>
      </c>
      <c r="E8" s="28" t="s">
        <v>336</v>
      </c>
      <c r="F8" s="28" t="s">
        <v>337</v>
      </c>
      <c r="G8" s="28" t="s">
        <v>75</v>
      </c>
      <c r="H8" s="25"/>
      <c r="I8" s="28">
        <v>20</v>
      </c>
      <c r="J8" s="28" t="s">
        <v>110</v>
      </c>
      <c r="K8" s="25" t="s">
        <v>278</v>
      </c>
      <c r="L8" s="32"/>
      <c r="M8" s="3"/>
    </row>
    <row r="9" spans="1:17" ht="30" x14ac:dyDescent="0.2">
      <c r="A9" s="25" t="s">
        <v>114</v>
      </c>
      <c r="B9" s="25" t="s">
        <v>115</v>
      </c>
      <c r="C9" s="25" t="s">
        <v>75</v>
      </c>
      <c r="D9" s="25" t="s">
        <v>76</v>
      </c>
      <c r="E9" s="28" t="s">
        <v>324</v>
      </c>
      <c r="F9" s="28" t="s">
        <v>337</v>
      </c>
      <c r="G9" s="28"/>
      <c r="H9" s="25"/>
      <c r="I9" s="28">
        <v>20</v>
      </c>
      <c r="J9" s="28" t="s">
        <v>110</v>
      </c>
      <c r="K9" s="25" t="s">
        <v>279</v>
      </c>
      <c r="L9" s="32"/>
      <c r="M9" s="3"/>
    </row>
    <row r="10" spans="1:17" ht="45" x14ac:dyDescent="0.2">
      <c r="A10" s="25" t="s">
        <v>117</v>
      </c>
      <c r="B10" s="25" t="s">
        <v>118</v>
      </c>
      <c r="C10" s="25" t="s">
        <v>75</v>
      </c>
      <c r="D10" s="25" t="s">
        <v>87</v>
      </c>
      <c r="E10" s="28" t="s">
        <v>323</v>
      </c>
      <c r="F10" s="28" t="s">
        <v>337</v>
      </c>
      <c r="G10" s="28" t="s">
        <v>80</v>
      </c>
      <c r="H10" s="25"/>
      <c r="I10" s="28">
        <v>20</v>
      </c>
      <c r="J10" s="28" t="s">
        <v>110</v>
      </c>
      <c r="K10" s="25" t="s">
        <v>315</v>
      </c>
      <c r="L10" s="32"/>
      <c r="M10" s="3"/>
    </row>
    <row r="11" spans="1:17" ht="60" x14ac:dyDescent="0.2">
      <c r="A11" s="25" t="s">
        <v>282</v>
      </c>
      <c r="B11" s="25" t="s">
        <v>283</v>
      </c>
      <c r="C11" s="25" t="s">
        <v>75</v>
      </c>
      <c r="D11" s="25" t="s">
        <v>129</v>
      </c>
      <c r="E11" s="28" t="s">
        <v>325</v>
      </c>
      <c r="F11" s="28" t="s">
        <v>337</v>
      </c>
      <c r="G11" s="28" t="s">
        <v>88</v>
      </c>
      <c r="H11" s="25"/>
      <c r="I11" s="28">
        <v>20</v>
      </c>
      <c r="J11" s="28" t="s">
        <v>110</v>
      </c>
      <c r="K11" s="25" t="s">
        <v>335</v>
      </c>
      <c r="L11" s="32"/>
      <c r="M11" s="3"/>
      <c r="Q11" t="s">
        <v>90</v>
      </c>
    </row>
    <row r="12" spans="1:17" ht="15" x14ac:dyDescent="0.2">
      <c r="A12" s="25" t="s">
        <v>122</v>
      </c>
      <c r="B12" s="25" t="s">
        <v>123</v>
      </c>
      <c r="C12" s="25" t="s">
        <v>75</v>
      </c>
      <c r="D12" s="25" t="s">
        <v>102</v>
      </c>
      <c r="E12" s="28" t="s">
        <v>324</v>
      </c>
      <c r="F12" s="28" t="s">
        <v>337</v>
      </c>
      <c r="G12" s="28" t="s">
        <v>124</v>
      </c>
      <c r="H12" s="25"/>
      <c r="I12" s="28">
        <v>20</v>
      </c>
      <c r="J12" s="28"/>
      <c r="K12" s="25" t="s">
        <v>260</v>
      </c>
      <c r="L12" s="32"/>
      <c r="M12" s="3"/>
    </row>
    <row r="13" spans="1:17" ht="15" x14ac:dyDescent="0.2">
      <c r="A13" s="25" t="s">
        <v>133</v>
      </c>
      <c r="B13" s="25" t="s">
        <v>131</v>
      </c>
      <c r="C13" s="25" t="s">
        <v>75</v>
      </c>
      <c r="D13" s="25" t="s">
        <v>129</v>
      </c>
      <c r="E13" s="28" t="s">
        <v>336</v>
      </c>
      <c r="F13" s="28" t="s">
        <v>337</v>
      </c>
      <c r="G13" s="28" t="s">
        <v>77</v>
      </c>
      <c r="H13" s="25"/>
      <c r="I13" s="28">
        <v>20</v>
      </c>
      <c r="J13" s="28"/>
      <c r="K13" s="25"/>
      <c r="L13" s="32"/>
      <c r="M13" s="3"/>
    </row>
    <row r="14" spans="1:17" ht="15" x14ac:dyDescent="0.2">
      <c r="A14" s="25" t="s">
        <v>137</v>
      </c>
      <c r="B14" s="25" t="s">
        <v>135</v>
      </c>
      <c r="C14" s="25" t="s">
        <v>75</v>
      </c>
      <c r="D14" s="25" t="s">
        <v>87</v>
      </c>
      <c r="E14" s="28" t="s">
        <v>336</v>
      </c>
      <c r="F14" s="28" t="s">
        <v>337</v>
      </c>
      <c r="G14" s="28"/>
      <c r="H14" s="25"/>
      <c r="I14" s="28">
        <v>20</v>
      </c>
      <c r="J14" s="28" t="s">
        <v>110</v>
      </c>
      <c r="K14" s="25" t="s">
        <v>138</v>
      </c>
      <c r="L14" s="32"/>
      <c r="M14" s="3"/>
    </row>
    <row r="15" spans="1:17" ht="15" x14ac:dyDescent="0.2">
      <c r="A15" s="25" t="s">
        <v>261</v>
      </c>
      <c r="B15" s="25" t="s">
        <v>262</v>
      </c>
      <c r="C15" s="25" t="s">
        <v>75</v>
      </c>
      <c r="D15" s="25" t="s">
        <v>87</v>
      </c>
      <c r="E15" s="28" t="s">
        <v>336</v>
      </c>
      <c r="F15" s="28" t="s">
        <v>337</v>
      </c>
      <c r="G15" s="28" t="s">
        <v>124</v>
      </c>
      <c r="H15" s="25"/>
      <c r="I15" s="28">
        <v>20</v>
      </c>
      <c r="J15" s="28"/>
      <c r="K15" s="25" t="s">
        <v>81</v>
      </c>
      <c r="L15" s="32"/>
      <c r="M15" s="3"/>
      <c r="Q15" t="s">
        <v>95</v>
      </c>
    </row>
    <row r="16" spans="1:17" ht="15" x14ac:dyDescent="0.2">
      <c r="A16" s="25" t="s">
        <v>284</v>
      </c>
      <c r="B16" s="25" t="s">
        <v>285</v>
      </c>
      <c r="C16" s="25" t="s">
        <v>75</v>
      </c>
      <c r="D16" s="25" t="s">
        <v>79</v>
      </c>
      <c r="E16" s="28" t="s">
        <v>336</v>
      </c>
      <c r="F16" s="28" t="s">
        <v>337</v>
      </c>
      <c r="G16" s="28" t="s">
        <v>124</v>
      </c>
      <c r="H16" s="25"/>
      <c r="I16" s="28">
        <v>20</v>
      </c>
      <c r="J16" s="28"/>
      <c r="K16" s="25"/>
      <c r="L16" s="32"/>
      <c r="M16" s="3"/>
      <c r="Q16" t="s">
        <v>158</v>
      </c>
    </row>
    <row r="17" spans="1:17" ht="15" x14ac:dyDescent="0.2">
      <c r="A17" s="25" t="s">
        <v>139</v>
      </c>
      <c r="B17" s="25" t="s">
        <v>140</v>
      </c>
      <c r="C17" s="25" t="s">
        <v>75</v>
      </c>
      <c r="D17" s="25" t="s">
        <v>87</v>
      </c>
      <c r="E17" s="28" t="s">
        <v>336</v>
      </c>
      <c r="F17" s="28" t="s">
        <v>337</v>
      </c>
      <c r="G17" s="28" t="s">
        <v>88</v>
      </c>
      <c r="H17" s="25"/>
      <c r="I17" s="28">
        <v>20</v>
      </c>
      <c r="J17" s="28"/>
      <c r="K17" s="25" t="s">
        <v>141</v>
      </c>
      <c r="L17" s="32"/>
      <c r="M17" s="3"/>
      <c r="Q17" t="s">
        <v>288</v>
      </c>
    </row>
    <row r="18" spans="1:17" ht="30" x14ac:dyDescent="0.2">
      <c r="A18" s="25" t="s">
        <v>142</v>
      </c>
      <c r="B18" s="25" t="s">
        <v>128</v>
      </c>
      <c r="C18" s="25" t="s">
        <v>75</v>
      </c>
      <c r="D18" s="25" t="s">
        <v>129</v>
      </c>
      <c r="E18" s="28" t="s">
        <v>324</v>
      </c>
      <c r="F18" s="28" t="s">
        <v>337</v>
      </c>
      <c r="G18" s="28"/>
      <c r="H18" s="25"/>
      <c r="I18" s="28">
        <v>20</v>
      </c>
      <c r="J18" s="28" t="s">
        <v>110</v>
      </c>
      <c r="K18" s="25" t="s">
        <v>274</v>
      </c>
      <c r="L18" s="32"/>
      <c r="M18" s="3"/>
    </row>
    <row r="19" spans="1:17" ht="45" x14ac:dyDescent="0.2">
      <c r="A19" s="25" t="s">
        <v>143</v>
      </c>
      <c r="B19" s="25" t="s">
        <v>144</v>
      </c>
      <c r="C19" s="25" t="s">
        <v>75</v>
      </c>
      <c r="D19" s="25" t="s">
        <v>76</v>
      </c>
      <c r="E19" s="28" t="s">
        <v>325</v>
      </c>
      <c r="F19" s="28" t="s">
        <v>337</v>
      </c>
      <c r="G19" s="28" t="s">
        <v>88</v>
      </c>
      <c r="H19" s="25"/>
      <c r="I19" s="28">
        <v>20</v>
      </c>
      <c r="J19" s="28"/>
      <c r="K19" s="25" t="s">
        <v>332</v>
      </c>
      <c r="L19" s="32"/>
      <c r="M19" s="3"/>
      <c r="Q19" t="s">
        <v>145</v>
      </c>
    </row>
    <row r="20" spans="1:17" ht="15" x14ac:dyDescent="0.2">
      <c r="A20" s="25" t="s">
        <v>146</v>
      </c>
      <c r="B20" s="25" t="s">
        <v>147</v>
      </c>
      <c r="C20" s="25" t="s">
        <v>75</v>
      </c>
      <c r="D20" s="25" t="s">
        <v>102</v>
      </c>
      <c r="E20" s="28" t="s">
        <v>336</v>
      </c>
      <c r="F20" s="28" t="s">
        <v>337</v>
      </c>
      <c r="G20" s="28"/>
      <c r="H20" s="25"/>
      <c r="I20" s="28">
        <v>20</v>
      </c>
      <c r="J20" s="28"/>
      <c r="K20" s="25" t="s">
        <v>103</v>
      </c>
      <c r="L20" s="32"/>
      <c r="M20" s="3"/>
    </row>
    <row r="21" spans="1:17" ht="30" x14ac:dyDescent="0.2">
      <c r="A21" s="38" t="s">
        <v>149</v>
      </c>
      <c r="B21" s="25" t="s">
        <v>150</v>
      </c>
      <c r="C21" s="38" t="s">
        <v>75</v>
      </c>
      <c r="D21" s="38" t="s">
        <v>129</v>
      </c>
      <c r="E21" s="39" t="s">
        <v>320</v>
      </c>
      <c r="F21" s="39" t="s">
        <v>321</v>
      </c>
      <c r="G21" s="39" t="s">
        <v>75</v>
      </c>
      <c r="H21" s="25"/>
      <c r="I21" s="28">
        <v>20</v>
      </c>
      <c r="J21" s="28"/>
      <c r="K21" s="38" t="s">
        <v>328</v>
      </c>
      <c r="L21" s="42"/>
      <c r="M21" s="43"/>
    </row>
    <row r="22" spans="1:17" ht="15" x14ac:dyDescent="0.2">
      <c r="A22" s="25" t="s">
        <v>152</v>
      </c>
      <c r="B22" s="25" t="s">
        <v>153</v>
      </c>
      <c r="C22" s="25" t="s">
        <v>75</v>
      </c>
      <c r="D22" s="25" t="s">
        <v>79</v>
      </c>
      <c r="E22" s="28" t="s">
        <v>336</v>
      </c>
      <c r="F22" s="28" t="s">
        <v>337</v>
      </c>
      <c r="G22" s="28" t="s">
        <v>80</v>
      </c>
      <c r="H22" s="25"/>
      <c r="I22" s="28">
        <v>20</v>
      </c>
      <c r="J22" s="28" t="s">
        <v>110</v>
      </c>
      <c r="K22" s="25" t="s">
        <v>245</v>
      </c>
      <c r="L22" s="32"/>
      <c r="M22" s="3"/>
    </row>
    <row r="23" spans="1:17" ht="15" x14ac:dyDescent="0.2">
      <c r="A23" s="25" t="s">
        <v>247</v>
      </c>
      <c r="B23" s="25" t="s">
        <v>248</v>
      </c>
      <c r="C23" s="25" t="s">
        <v>75</v>
      </c>
      <c r="D23" s="25" t="s">
        <v>129</v>
      </c>
      <c r="E23" s="28" t="s">
        <v>336</v>
      </c>
      <c r="F23" s="28" t="s">
        <v>337</v>
      </c>
      <c r="G23" s="28" t="s">
        <v>80</v>
      </c>
      <c r="H23" s="25"/>
      <c r="I23" s="28">
        <v>20</v>
      </c>
      <c r="J23" s="28"/>
      <c r="K23" s="25" t="s">
        <v>81</v>
      </c>
      <c r="L23" s="32"/>
      <c r="M23" s="3"/>
      <c r="Q23" t="s">
        <v>95</v>
      </c>
    </row>
    <row r="24" spans="1:17" ht="15" x14ac:dyDescent="0.2">
      <c r="A24" s="25" t="s">
        <v>289</v>
      </c>
      <c r="B24" s="25" t="s">
        <v>290</v>
      </c>
      <c r="C24" s="25" t="s">
        <v>75</v>
      </c>
      <c r="D24" s="25" t="s">
        <v>129</v>
      </c>
      <c r="E24" s="28" t="s">
        <v>336</v>
      </c>
      <c r="F24" s="28" t="s">
        <v>322</v>
      </c>
      <c r="G24" s="28" t="s">
        <v>88</v>
      </c>
      <c r="H24" s="25"/>
      <c r="I24" s="28">
        <v>20</v>
      </c>
      <c r="J24" s="28"/>
      <c r="K24" s="25" t="s">
        <v>291</v>
      </c>
      <c r="L24" s="32"/>
      <c r="M24" s="3"/>
    </row>
    <row r="25" spans="1:17" ht="15" x14ac:dyDescent="0.2">
      <c r="A25" s="25" t="s">
        <v>156</v>
      </c>
      <c r="B25" s="25" t="s">
        <v>157</v>
      </c>
      <c r="C25" s="25" t="s">
        <v>75</v>
      </c>
      <c r="D25" s="25" t="s">
        <v>102</v>
      </c>
      <c r="E25" s="28" t="s">
        <v>336</v>
      </c>
      <c r="F25" s="28" t="s">
        <v>337</v>
      </c>
      <c r="G25" s="28" t="s">
        <v>80</v>
      </c>
      <c r="H25" s="25"/>
      <c r="I25" s="28">
        <v>20</v>
      </c>
      <c r="J25" s="28" t="s">
        <v>110</v>
      </c>
      <c r="K25" s="25" t="s">
        <v>295</v>
      </c>
      <c r="L25" s="32"/>
      <c r="M25" s="3"/>
      <c r="Q25" t="s">
        <v>158</v>
      </c>
    </row>
    <row r="26" spans="1:17" ht="15" x14ac:dyDescent="0.2">
      <c r="A26" s="25" t="s">
        <v>159</v>
      </c>
      <c r="B26" s="25" t="s">
        <v>160</v>
      </c>
      <c r="C26" s="25" t="s">
        <v>75</v>
      </c>
      <c r="D26" s="25" t="s">
        <v>129</v>
      </c>
      <c r="E26" s="28" t="s">
        <v>336</v>
      </c>
      <c r="F26" s="28" t="s">
        <v>337</v>
      </c>
      <c r="G26" s="28"/>
      <c r="H26" s="25"/>
      <c r="I26" s="28">
        <v>20</v>
      </c>
      <c r="J26" s="28" t="s">
        <v>110</v>
      </c>
      <c r="K26" s="25" t="s">
        <v>161</v>
      </c>
      <c r="L26" s="32"/>
      <c r="M26" s="3"/>
    </row>
    <row r="27" spans="1:17" ht="15" x14ac:dyDescent="0.2">
      <c r="A27" s="25" t="s">
        <v>266</v>
      </c>
      <c r="B27" s="25" t="s">
        <v>264</v>
      </c>
      <c r="C27" s="25" t="s">
        <v>75</v>
      </c>
      <c r="D27" s="25" t="s">
        <v>129</v>
      </c>
      <c r="E27" s="28" t="s">
        <v>336</v>
      </c>
      <c r="F27" s="28" t="s">
        <v>337</v>
      </c>
      <c r="G27" s="28"/>
      <c r="H27" s="25"/>
      <c r="I27" s="28">
        <v>20</v>
      </c>
      <c r="J27" s="28" t="s">
        <v>110</v>
      </c>
      <c r="K27" s="25" t="s">
        <v>297</v>
      </c>
      <c r="L27" s="32"/>
      <c r="M27" s="3"/>
    </row>
    <row r="28" spans="1:17" ht="15" x14ac:dyDescent="0.2">
      <c r="A28" s="25" t="s">
        <v>269</v>
      </c>
      <c r="B28" s="25" t="s">
        <v>264</v>
      </c>
      <c r="C28" s="25" t="s">
        <v>75</v>
      </c>
      <c r="D28" s="25" t="s">
        <v>102</v>
      </c>
      <c r="E28" s="28" t="s">
        <v>336</v>
      </c>
      <c r="F28" s="28" t="s">
        <v>337</v>
      </c>
      <c r="G28" s="28" t="s">
        <v>88</v>
      </c>
      <c r="H28" s="25"/>
      <c r="I28" s="28">
        <v>20</v>
      </c>
      <c r="J28" s="28" t="s">
        <v>110</v>
      </c>
      <c r="K28" s="25" t="s">
        <v>296</v>
      </c>
      <c r="L28" s="32"/>
      <c r="M28" s="3"/>
      <c r="Q28" t="s">
        <v>270</v>
      </c>
    </row>
    <row r="29" spans="1:17" ht="45" x14ac:dyDescent="0.2">
      <c r="A29" s="25" t="s">
        <v>162</v>
      </c>
      <c r="B29" s="25" t="s">
        <v>163</v>
      </c>
      <c r="C29" s="25" t="s">
        <v>75</v>
      </c>
      <c r="D29" s="25" t="s">
        <v>79</v>
      </c>
      <c r="E29" s="28" t="s">
        <v>323</v>
      </c>
      <c r="F29" s="28" t="s">
        <v>322</v>
      </c>
      <c r="G29" s="28" t="s">
        <v>88</v>
      </c>
      <c r="H29" s="25"/>
      <c r="I29" s="28">
        <v>20</v>
      </c>
      <c r="J29" s="28"/>
      <c r="K29" s="25" t="s">
        <v>298</v>
      </c>
      <c r="L29" s="32"/>
      <c r="M29" s="3"/>
      <c r="Q29" t="s">
        <v>164</v>
      </c>
    </row>
    <row r="30" spans="1:17" ht="15" x14ac:dyDescent="0.2">
      <c r="A30" s="25" t="s">
        <v>165</v>
      </c>
      <c r="B30" s="25" t="s">
        <v>166</v>
      </c>
      <c r="C30" s="25" t="s">
        <v>75</v>
      </c>
      <c r="D30" s="25" t="s">
        <v>87</v>
      </c>
      <c r="E30" s="28" t="s">
        <v>336</v>
      </c>
      <c r="F30" s="28" t="s">
        <v>337</v>
      </c>
      <c r="G30" s="28" t="s">
        <v>80</v>
      </c>
      <c r="H30" s="25"/>
      <c r="I30" s="28">
        <v>20</v>
      </c>
      <c r="J30" s="28"/>
      <c r="K30" s="25" t="s">
        <v>81</v>
      </c>
      <c r="L30" s="32"/>
      <c r="M30" s="3"/>
      <c r="Q30" t="s">
        <v>158</v>
      </c>
    </row>
    <row r="31" spans="1:17" ht="15" x14ac:dyDescent="0.2">
      <c r="A31" s="25" t="s">
        <v>169</v>
      </c>
      <c r="B31" s="25" t="s">
        <v>170</v>
      </c>
      <c r="C31" s="25" t="s">
        <v>75</v>
      </c>
      <c r="D31" s="25" t="s">
        <v>76</v>
      </c>
      <c r="E31" s="28" t="s">
        <v>336</v>
      </c>
      <c r="F31" s="28" t="s">
        <v>337</v>
      </c>
      <c r="G31" s="28" t="s">
        <v>88</v>
      </c>
      <c r="H31" s="25"/>
      <c r="I31" s="28">
        <v>20</v>
      </c>
      <c r="J31" s="28" t="s">
        <v>110</v>
      </c>
      <c r="K31" s="25" t="s">
        <v>299</v>
      </c>
      <c r="L31" s="32"/>
      <c r="M31" s="3"/>
      <c r="Q31" t="s">
        <v>171</v>
      </c>
    </row>
    <row r="32" spans="1:17" ht="30" x14ac:dyDescent="0.2">
      <c r="A32" s="25" t="s">
        <v>173</v>
      </c>
      <c r="B32" s="25" t="s">
        <v>174</v>
      </c>
      <c r="C32" s="25" t="s">
        <v>75</v>
      </c>
      <c r="D32" s="25" t="s">
        <v>102</v>
      </c>
      <c r="E32" s="28" t="s">
        <v>323</v>
      </c>
      <c r="F32" s="28" t="s">
        <v>337</v>
      </c>
      <c r="G32" s="28" t="s">
        <v>124</v>
      </c>
      <c r="H32" s="25"/>
      <c r="I32" s="28">
        <v>20</v>
      </c>
      <c r="J32" s="28" t="s">
        <v>110</v>
      </c>
      <c r="K32" s="25" t="s">
        <v>249</v>
      </c>
      <c r="L32" s="32"/>
      <c r="M32" s="3"/>
      <c r="Q32" t="s">
        <v>175</v>
      </c>
    </row>
    <row r="33" spans="1:17" ht="15" x14ac:dyDescent="0.2">
      <c r="A33" s="26" t="s">
        <v>176</v>
      </c>
      <c r="B33" s="26" t="s">
        <v>174</v>
      </c>
      <c r="C33" s="26" t="s">
        <v>75</v>
      </c>
      <c r="D33" s="26" t="s">
        <v>87</v>
      </c>
      <c r="E33" s="28" t="s">
        <v>320</v>
      </c>
      <c r="F33" s="28" t="s">
        <v>321</v>
      </c>
      <c r="G33" s="29" t="s">
        <v>77</v>
      </c>
      <c r="H33" s="26"/>
      <c r="I33" s="29">
        <v>20</v>
      </c>
      <c r="J33" s="28" t="s">
        <v>110</v>
      </c>
      <c r="K33" s="26" t="s">
        <v>246</v>
      </c>
      <c r="L33" s="33"/>
      <c r="M33" s="3"/>
    </row>
    <row r="34" spans="1:17" ht="15" x14ac:dyDescent="0.2">
      <c r="A34" s="53" t="s">
        <v>178</v>
      </c>
      <c r="B34" s="26" t="s">
        <v>179</v>
      </c>
      <c r="C34" s="26" t="s">
        <v>75</v>
      </c>
      <c r="D34" s="26" t="s">
        <v>102</v>
      </c>
      <c r="E34" s="28" t="s">
        <v>336</v>
      </c>
      <c r="F34" s="28" t="s">
        <v>337</v>
      </c>
      <c r="G34" s="29" t="s">
        <v>80</v>
      </c>
      <c r="H34" s="26"/>
      <c r="I34" s="29">
        <v>20</v>
      </c>
      <c r="J34" s="28"/>
      <c r="K34" s="26" t="s">
        <v>356</v>
      </c>
      <c r="L34" s="33"/>
      <c r="M34" s="3"/>
      <c r="Q34" t="s">
        <v>158</v>
      </c>
    </row>
    <row r="35" spans="1:17" ht="45" x14ac:dyDescent="0.2">
      <c r="A35" s="45" t="s">
        <v>250</v>
      </c>
      <c r="B35" s="25" t="s">
        <v>251</v>
      </c>
      <c r="C35" s="25" t="s">
        <v>75</v>
      </c>
      <c r="D35" s="25" t="s">
        <v>79</v>
      </c>
      <c r="E35" s="28" t="s">
        <v>336</v>
      </c>
      <c r="F35" s="28" t="s">
        <v>337</v>
      </c>
      <c r="G35" s="28"/>
      <c r="H35" s="25"/>
      <c r="I35" s="28">
        <v>20</v>
      </c>
      <c r="J35" s="28"/>
      <c r="K35" s="25" t="s">
        <v>252</v>
      </c>
      <c r="L35" s="32"/>
      <c r="M35" s="3"/>
    </row>
    <row r="36" spans="1:17" ht="45" x14ac:dyDescent="0.2">
      <c r="A36" s="25" t="s">
        <v>180</v>
      </c>
      <c r="B36" s="25" t="s">
        <v>181</v>
      </c>
      <c r="C36" s="25" t="s">
        <v>75</v>
      </c>
      <c r="D36" s="25" t="s">
        <v>87</v>
      </c>
      <c r="E36" s="28" t="s">
        <v>323</v>
      </c>
      <c r="F36" s="28" t="s">
        <v>322</v>
      </c>
      <c r="G36" s="28" t="s">
        <v>80</v>
      </c>
      <c r="H36" s="25"/>
      <c r="I36" s="28">
        <v>20</v>
      </c>
      <c r="J36" s="28"/>
      <c r="K36" s="25" t="s">
        <v>300</v>
      </c>
      <c r="L36" s="32"/>
      <c r="M36" s="3"/>
      <c r="Q36" t="s">
        <v>158</v>
      </c>
    </row>
    <row r="37" spans="1:17" ht="15" x14ac:dyDescent="0.2">
      <c r="A37" s="25" t="s">
        <v>183</v>
      </c>
      <c r="B37" s="25" t="s">
        <v>184</v>
      </c>
      <c r="C37" s="25" t="s">
        <v>75</v>
      </c>
      <c r="D37" s="25" t="s">
        <v>129</v>
      </c>
      <c r="E37" s="28" t="s">
        <v>336</v>
      </c>
      <c r="F37" s="28" t="s">
        <v>337</v>
      </c>
      <c r="G37" s="28" t="s">
        <v>75</v>
      </c>
      <c r="H37" s="25"/>
      <c r="I37" s="28">
        <v>20</v>
      </c>
      <c r="J37" s="28" t="s">
        <v>110</v>
      </c>
      <c r="K37" s="25" t="s">
        <v>246</v>
      </c>
      <c r="L37" s="32"/>
      <c r="M37" s="3"/>
    </row>
    <row r="38" spans="1:17" ht="15" x14ac:dyDescent="0.2">
      <c r="A38" s="25" t="s">
        <v>187</v>
      </c>
      <c r="B38" s="25" t="s">
        <v>186</v>
      </c>
      <c r="C38" s="25" t="s">
        <v>75</v>
      </c>
      <c r="D38" s="25" t="s">
        <v>87</v>
      </c>
      <c r="E38" s="28" t="s">
        <v>336</v>
      </c>
      <c r="F38" s="28" t="s">
        <v>337</v>
      </c>
      <c r="G38" s="28"/>
      <c r="H38" s="25"/>
      <c r="I38" s="28">
        <v>20</v>
      </c>
      <c r="J38" s="28"/>
      <c r="K38" s="25" t="s">
        <v>103</v>
      </c>
      <c r="L38" s="32"/>
      <c r="M38" s="3"/>
    </row>
    <row r="39" spans="1:17" ht="15" x14ac:dyDescent="0.2">
      <c r="A39" s="25" t="s">
        <v>190</v>
      </c>
      <c r="B39" s="25" t="s">
        <v>189</v>
      </c>
      <c r="C39" s="25" t="s">
        <v>75</v>
      </c>
      <c r="D39" s="25" t="s">
        <v>87</v>
      </c>
      <c r="E39" s="28" t="s">
        <v>336</v>
      </c>
      <c r="F39" s="28" t="s">
        <v>337</v>
      </c>
      <c r="G39" s="28" t="s">
        <v>177</v>
      </c>
      <c r="H39" s="25"/>
      <c r="I39" s="28">
        <v>20</v>
      </c>
      <c r="J39" s="28" t="s">
        <v>110</v>
      </c>
      <c r="K39" s="25" t="s">
        <v>246</v>
      </c>
      <c r="L39" s="32"/>
      <c r="M39" s="3"/>
    </row>
    <row r="40" spans="1:17" ht="30" x14ac:dyDescent="0.2">
      <c r="A40" s="25" t="s">
        <v>194</v>
      </c>
      <c r="B40" s="25" t="s">
        <v>192</v>
      </c>
      <c r="C40" s="25" t="s">
        <v>75</v>
      </c>
      <c r="D40" s="25" t="s">
        <v>129</v>
      </c>
      <c r="E40" s="28" t="s">
        <v>324</v>
      </c>
      <c r="F40" s="28" t="s">
        <v>337</v>
      </c>
      <c r="G40" s="28"/>
      <c r="H40" s="25"/>
      <c r="I40" s="28">
        <v>20</v>
      </c>
      <c r="J40" s="28" t="s">
        <v>110</v>
      </c>
      <c r="K40" s="25" t="s">
        <v>348</v>
      </c>
      <c r="L40" s="32"/>
      <c r="M40" s="3"/>
    </row>
    <row r="41" spans="1:17" ht="15" x14ac:dyDescent="0.2">
      <c r="A41" s="38" t="s">
        <v>271</v>
      </c>
      <c r="B41" s="25" t="s">
        <v>272</v>
      </c>
      <c r="C41" s="38" t="s">
        <v>75</v>
      </c>
      <c r="D41" s="38" t="s">
        <v>129</v>
      </c>
      <c r="E41" s="39" t="s">
        <v>320</v>
      </c>
      <c r="F41" s="39" t="s">
        <v>321</v>
      </c>
      <c r="G41" s="39" t="s">
        <v>77</v>
      </c>
      <c r="H41" s="25"/>
      <c r="I41" s="28">
        <v>20</v>
      </c>
      <c r="J41" s="28"/>
      <c r="K41" s="38" t="s">
        <v>316</v>
      </c>
      <c r="L41" s="42"/>
      <c r="M41" s="43"/>
      <c r="Q41" t="s">
        <v>302</v>
      </c>
    </row>
    <row r="42" spans="1:17" ht="15" x14ac:dyDescent="0.2">
      <c r="A42" s="25" t="s">
        <v>195</v>
      </c>
      <c r="B42" s="25" t="s">
        <v>196</v>
      </c>
      <c r="C42" s="25" t="s">
        <v>75</v>
      </c>
      <c r="D42" s="25" t="s">
        <v>102</v>
      </c>
      <c r="E42" s="28" t="s">
        <v>336</v>
      </c>
      <c r="F42" s="28" t="s">
        <v>337</v>
      </c>
      <c r="G42" s="28" t="s">
        <v>124</v>
      </c>
      <c r="H42" s="25"/>
      <c r="I42" s="28">
        <v>20</v>
      </c>
      <c r="J42" s="28"/>
      <c r="K42" s="25" t="s">
        <v>197</v>
      </c>
      <c r="L42" s="32"/>
      <c r="M42" s="3"/>
      <c r="Q42" t="s">
        <v>90</v>
      </c>
    </row>
    <row r="43" spans="1:17" ht="45" x14ac:dyDescent="0.2">
      <c r="A43" s="25" t="s">
        <v>198</v>
      </c>
      <c r="B43" s="25" t="s">
        <v>199</v>
      </c>
      <c r="C43" s="25" t="s">
        <v>75</v>
      </c>
      <c r="D43" s="25" t="s">
        <v>87</v>
      </c>
      <c r="E43" s="28" t="s">
        <v>320</v>
      </c>
      <c r="F43" s="28" t="s">
        <v>321</v>
      </c>
      <c r="G43" s="28" t="s">
        <v>177</v>
      </c>
      <c r="H43" s="25"/>
      <c r="I43" s="28">
        <v>20</v>
      </c>
      <c r="J43" s="28" t="s">
        <v>110</v>
      </c>
      <c r="K43" s="25" t="s">
        <v>353</v>
      </c>
      <c r="L43" s="32"/>
      <c r="M43" s="3"/>
      <c r="Q43" t="s">
        <v>200</v>
      </c>
    </row>
    <row r="44" spans="1:17" ht="45" x14ac:dyDescent="0.2">
      <c r="A44" s="25" t="s">
        <v>201</v>
      </c>
      <c r="B44" s="25" t="s">
        <v>199</v>
      </c>
      <c r="C44" s="25" t="s">
        <v>75</v>
      </c>
      <c r="D44" s="25" t="s">
        <v>129</v>
      </c>
      <c r="E44" s="28" t="s">
        <v>320</v>
      </c>
      <c r="F44" s="28" t="s">
        <v>321</v>
      </c>
      <c r="G44" s="28" t="s">
        <v>124</v>
      </c>
      <c r="H44" s="25"/>
      <c r="I44" s="28">
        <v>20</v>
      </c>
      <c r="J44" s="28" t="s">
        <v>110</v>
      </c>
      <c r="K44" s="25" t="s">
        <v>354</v>
      </c>
      <c r="L44" s="32"/>
      <c r="M44" s="3"/>
      <c r="Q44" t="s">
        <v>200</v>
      </c>
    </row>
    <row r="45" spans="1:17" ht="15" x14ac:dyDescent="0.2">
      <c r="A45" s="45" t="s">
        <v>202</v>
      </c>
      <c r="B45" s="25" t="s">
        <v>203</v>
      </c>
      <c r="C45" s="25" t="s">
        <v>75</v>
      </c>
      <c r="D45" s="25" t="s">
        <v>102</v>
      </c>
      <c r="E45" s="28" t="s">
        <v>336</v>
      </c>
      <c r="F45" s="28" t="s">
        <v>337</v>
      </c>
      <c r="G45" s="28"/>
      <c r="H45" s="25"/>
      <c r="I45" s="28">
        <v>20</v>
      </c>
      <c r="J45" s="28"/>
      <c r="K45" s="25" t="s">
        <v>355</v>
      </c>
      <c r="L45" s="32"/>
      <c r="M45" s="3"/>
    </row>
    <row r="46" spans="1:17" ht="15" x14ac:dyDescent="0.2">
      <c r="A46" s="25" t="s">
        <v>205</v>
      </c>
      <c r="B46" s="25" t="s">
        <v>206</v>
      </c>
      <c r="C46" s="25" t="s">
        <v>75</v>
      </c>
      <c r="D46" s="25" t="s">
        <v>102</v>
      </c>
      <c r="E46" s="28" t="s">
        <v>336</v>
      </c>
      <c r="F46" s="28" t="s">
        <v>337</v>
      </c>
      <c r="G46" s="28" t="s">
        <v>88</v>
      </c>
      <c r="H46" s="25"/>
      <c r="I46" s="28">
        <v>20</v>
      </c>
      <c r="J46" s="28" t="s">
        <v>110</v>
      </c>
      <c r="K46" s="25" t="s">
        <v>303</v>
      </c>
      <c r="L46" s="32"/>
      <c r="M46" s="3"/>
      <c r="Q46" t="s">
        <v>200</v>
      </c>
    </row>
    <row r="47" spans="1:17" ht="15" x14ac:dyDescent="0.2">
      <c r="A47" s="25" t="s">
        <v>209</v>
      </c>
      <c r="B47" s="25" t="s">
        <v>210</v>
      </c>
      <c r="C47" s="25" t="s">
        <v>75</v>
      </c>
      <c r="D47" s="25" t="s">
        <v>87</v>
      </c>
      <c r="E47" s="28" t="s">
        <v>336</v>
      </c>
      <c r="F47" s="28" t="s">
        <v>337</v>
      </c>
      <c r="G47" s="28" t="s">
        <v>80</v>
      </c>
      <c r="H47" s="25"/>
      <c r="I47" s="28">
        <v>20</v>
      </c>
      <c r="J47" s="28"/>
      <c r="K47" s="25" t="s">
        <v>81</v>
      </c>
      <c r="L47" s="32"/>
      <c r="M47" s="3"/>
      <c r="Q47" t="s">
        <v>158</v>
      </c>
    </row>
    <row r="48" spans="1:17" ht="15" x14ac:dyDescent="0.2">
      <c r="A48" s="25" t="s">
        <v>214</v>
      </c>
      <c r="B48" s="25" t="s">
        <v>215</v>
      </c>
      <c r="C48" s="25" t="s">
        <v>75</v>
      </c>
      <c r="D48" s="25" t="s">
        <v>79</v>
      </c>
      <c r="E48" s="28" t="s">
        <v>336</v>
      </c>
      <c r="F48" s="28" t="s">
        <v>337</v>
      </c>
      <c r="G48" s="28" t="s">
        <v>80</v>
      </c>
      <c r="H48" s="25"/>
      <c r="I48" s="28">
        <v>20</v>
      </c>
      <c r="J48" s="28"/>
      <c r="K48" s="25" t="s">
        <v>81</v>
      </c>
      <c r="L48" s="32"/>
      <c r="M48" s="3"/>
      <c r="Q48" t="s">
        <v>216</v>
      </c>
    </row>
    <row r="49" spans="1:17" ht="15" x14ac:dyDescent="0.2">
      <c r="A49" s="25" t="s">
        <v>217</v>
      </c>
      <c r="B49" s="25" t="s">
        <v>218</v>
      </c>
      <c r="C49" s="25" t="s">
        <v>75</v>
      </c>
      <c r="D49" s="25" t="s">
        <v>129</v>
      </c>
      <c r="E49" s="28" t="s">
        <v>336</v>
      </c>
      <c r="F49" s="28" t="s">
        <v>337</v>
      </c>
      <c r="G49" s="28" t="s">
        <v>88</v>
      </c>
      <c r="H49" s="25"/>
      <c r="I49" s="28">
        <v>20</v>
      </c>
      <c r="J49" s="28"/>
      <c r="K49" s="25"/>
      <c r="L49" s="32"/>
      <c r="M49" s="3"/>
      <c r="Q49" t="s">
        <v>219</v>
      </c>
    </row>
    <row r="50" spans="1:17" ht="15" x14ac:dyDescent="0.2">
      <c r="A50" s="25" t="s">
        <v>221</v>
      </c>
      <c r="B50" s="25" t="s">
        <v>222</v>
      </c>
      <c r="C50" s="25" t="s">
        <v>75</v>
      </c>
      <c r="D50" s="25" t="s">
        <v>76</v>
      </c>
      <c r="E50" s="28" t="s">
        <v>336</v>
      </c>
      <c r="F50" s="28" t="s">
        <v>337</v>
      </c>
      <c r="G50" s="28" t="s">
        <v>80</v>
      </c>
      <c r="H50" s="25"/>
      <c r="I50" s="28">
        <v>20</v>
      </c>
      <c r="J50" s="28" t="s">
        <v>110</v>
      </c>
      <c r="K50" s="25" t="s">
        <v>223</v>
      </c>
      <c r="L50" s="32"/>
      <c r="M50" s="3"/>
      <c r="Q50" t="s">
        <v>158</v>
      </c>
    </row>
    <row r="51" spans="1:17" ht="15" x14ac:dyDescent="0.2">
      <c r="A51" s="25" t="s">
        <v>225</v>
      </c>
      <c r="B51" s="25" t="s">
        <v>226</v>
      </c>
      <c r="C51" s="25" t="s">
        <v>75</v>
      </c>
      <c r="D51" s="25" t="s">
        <v>129</v>
      </c>
      <c r="E51" s="28" t="s">
        <v>336</v>
      </c>
      <c r="F51" s="28" t="s">
        <v>337</v>
      </c>
      <c r="G51" s="28" t="s">
        <v>88</v>
      </c>
      <c r="H51" s="25"/>
      <c r="I51" s="28">
        <v>20</v>
      </c>
      <c r="J51" s="28" t="s">
        <v>110</v>
      </c>
      <c r="K51" s="25" t="s">
        <v>253</v>
      </c>
      <c r="L51" s="32"/>
      <c r="M51" s="3"/>
      <c r="Q51" t="s">
        <v>90</v>
      </c>
    </row>
    <row r="52" spans="1:17" ht="15" x14ac:dyDescent="0.2">
      <c r="A52" s="38" t="s">
        <v>227</v>
      </c>
      <c r="B52" s="25" t="s">
        <v>228</v>
      </c>
      <c r="C52" s="38" t="s">
        <v>75</v>
      </c>
      <c r="D52" s="38" t="s">
        <v>87</v>
      </c>
      <c r="E52" s="39" t="s">
        <v>320</v>
      </c>
      <c r="F52" s="39" t="s">
        <v>321</v>
      </c>
      <c r="G52" s="39" t="s">
        <v>177</v>
      </c>
      <c r="H52" s="25"/>
      <c r="I52" s="28">
        <v>20</v>
      </c>
      <c r="J52" s="28"/>
      <c r="K52" s="38" t="s">
        <v>327</v>
      </c>
      <c r="L52" s="42"/>
      <c r="M52" s="43"/>
    </row>
    <row r="53" spans="1:17" ht="15" x14ac:dyDescent="0.2">
      <c r="A53" s="25" t="s">
        <v>254</v>
      </c>
      <c r="B53" s="25" t="s">
        <v>255</v>
      </c>
      <c r="C53" s="25" t="s">
        <v>75</v>
      </c>
      <c r="D53" s="25" t="s">
        <v>76</v>
      </c>
      <c r="E53" s="28" t="s">
        <v>336</v>
      </c>
      <c r="F53" s="28" t="s">
        <v>337</v>
      </c>
      <c r="G53" s="28"/>
      <c r="H53" s="25"/>
      <c r="I53" s="28">
        <v>20</v>
      </c>
      <c r="J53" s="28"/>
      <c r="K53" s="25" t="s">
        <v>103</v>
      </c>
      <c r="L53" s="32"/>
      <c r="M53" s="3"/>
    </row>
    <row r="54" spans="1:17" ht="15" x14ac:dyDescent="0.2">
      <c r="A54" s="25" t="s">
        <v>229</v>
      </c>
      <c r="B54" s="25" t="s">
        <v>230</v>
      </c>
      <c r="C54" s="25" t="s">
        <v>75</v>
      </c>
      <c r="D54" s="25" t="s">
        <v>79</v>
      </c>
      <c r="E54" s="28" t="s">
        <v>336</v>
      </c>
      <c r="F54" s="28" t="s">
        <v>337</v>
      </c>
      <c r="G54" s="28" t="s">
        <v>124</v>
      </c>
      <c r="H54" s="25"/>
      <c r="I54" s="28">
        <v>20</v>
      </c>
      <c r="J54" s="28"/>
      <c r="K54" s="25" t="s">
        <v>81</v>
      </c>
      <c r="L54" s="32"/>
      <c r="M54" s="3"/>
    </row>
    <row r="55" spans="1:17" ht="15" x14ac:dyDescent="0.2">
      <c r="A55" s="40" t="s">
        <v>233</v>
      </c>
      <c r="B55" s="26" t="s">
        <v>232</v>
      </c>
      <c r="C55" s="40" t="s">
        <v>75</v>
      </c>
      <c r="D55" s="40" t="s">
        <v>76</v>
      </c>
      <c r="E55" s="39" t="s">
        <v>320</v>
      </c>
      <c r="F55" s="39" t="s">
        <v>321</v>
      </c>
      <c r="G55" s="41" t="s">
        <v>80</v>
      </c>
      <c r="H55" s="26"/>
      <c r="I55" s="29">
        <v>20</v>
      </c>
      <c r="J55" s="28"/>
      <c r="K55" s="40" t="s">
        <v>346</v>
      </c>
      <c r="L55" s="49"/>
      <c r="M55" s="43"/>
      <c r="Q55" t="s">
        <v>95</v>
      </c>
    </row>
    <row r="56" spans="1:17" ht="15" x14ac:dyDescent="0.2">
      <c r="A56" s="3" t="s">
        <v>329</v>
      </c>
      <c r="B56" s="3" t="s">
        <v>330</v>
      </c>
      <c r="C56" s="3" t="s">
        <v>75</v>
      </c>
      <c r="D56" s="3" t="s">
        <v>102</v>
      </c>
      <c r="E56" s="28" t="s">
        <v>336</v>
      </c>
      <c r="F56" s="28" t="s">
        <v>337</v>
      </c>
      <c r="G56" s="35" t="s">
        <v>88</v>
      </c>
      <c r="H56" s="3"/>
      <c r="I56" s="35">
        <v>20</v>
      </c>
      <c r="J56" s="36"/>
      <c r="K56" s="3"/>
      <c r="L56" s="37"/>
      <c r="M56" s="3"/>
    </row>
    <row r="57" spans="1:17" ht="15" x14ac:dyDescent="0.2">
      <c r="A57" s="3" t="s">
        <v>331</v>
      </c>
      <c r="B57" s="3" t="s">
        <v>330</v>
      </c>
      <c r="C57" s="3" t="s">
        <v>75</v>
      </c>
      <c r="D57" s="3" t="s">
        <v>76</v>
      </c>
      <c r="E57" s="28" t="s">
        <v>336</v>
      </c>
      <c r="F57" s="28" t="s">
        <v>337</v>
      </c>
      <c r="G57" s="35" t="s">
        <v>177</v>
      </c>
      <c r="H57" s="3"/>
      <c r="I57" s="35">
        <v>20</v>
      </c>
      <c r="J57" s="36"/>
      <c r="K57" s="3"/>
      <c r="L57" s="37"/>
      <c r="M57" s="3"/>
    </row>
    <row r="58" spans="1:17" ht="15" x14ac:dyDescent="0.2">
      <c r="A58" s="25" t="s">
        <v>78</v>
      </c>
      <c r="B58" s="25" t="s">
        <v>74</v>
      </c>
      <c r="C58" s="25" t="s">
        <v>82</v>
      </c>
      <c r="D58" s="25" t="s">
        <v>83</v>
      </c>
      <c r="E58" s="28" t="s">
        <v>338</v>
      </c>
      <c r="F58" s="28" t="s">
        <v>339</v>
      </c>
      <c r="G58" s="28"/>
      <c r="H58" s="25"/>
      <c r="I58" s="28">
        <v>20</v>
      </c>
      <c r="J58" s="28"/>
      <c r="K58" s="25" t="s">
        <v>81</v>
      </c>
      <c r="L58" s="32"/>
      <c r="M58" s="3"/>
      <c r="Q58" t="s">
        <v>84</v>
      </c>
    </row>
    <row r="59" spans="1:17" ht="30" x14ac:dyDescent="0.2">
      <c r="A59" s="25" t="s">
        <v>91</v>
      </c>
      <c r="B59" s="25" t="s">
        <v>86</v>
      </c>
      <c r="C59" s="25" t="s">
        <v>82</v>
      </c>
      <c r="D59" s="25" t="s">
        <v>87</v>
      </c>
      <c r="E59" s="28" t="s">
        <v>336</v>
      </c>
      <c r="F59" s="28" t="s">
        <v>337</v>
      </c>
      <c r="G59" s="28"/>
      <c r="H59" s="25"/>
      <c r="I59" s="28">
        <v>20</v>
      </c>
      <c r="J59" s="28"/>
      <c r="K59" s="25"/>
      <c r="L59" s="32"/>
      <c r="M59" s="3"/>
      <c r="Q59" t="s">
        <v>92</v>
      </c>
    </row>
    <row r="60" spans="1:17" ht="45" x14ac:dyDescent="0.2">
      <c r="A60" s="25" t="s">
        <v>98</v>
      </c>
      <c r="B60" s="25" t="s">
        <v>97</v>
      </c>
      <c r="C60" s="25" t="s">
        <v>82</v>
      </c>
      <c r="D60" s="25" t="s">
        <v>76</v>
      </c>
      <c r="E60" s="28" t="s">
        <v>323</v>
      </c>
      <c r="F60" s="28" t="s">
        <v>322</v>
      </c>
      <c r="G60" s="28"/>
      <c r="H60" s="25"/>
      <c r="I60" s="28">
        <v>20</v>
      </c>
      <c r="J60" s="28" t="s">
        <v>110</v>
      </c>
      <c r="K60" s="25" t="s">
        <v>314</v>
      </c>
      <c r="L60" s="32"/>
      <c r="M60" s="3"/>
      <c r="Q60" t="s">
        <v>99</v>
      </c>
    </row>
    <row r="61" spans="1:17" ht="30" x14ac:dyDescent="0.2">
      <c r="A61" s="25" t="s">
        <v>104</v>
      </c>
      <c r="B61" s="25" t="s">
        <v>105</v>
      </c>
      <c r="C61" s="25" t="s">
        <v>82</v>
      </c>
      <c r="D61" s="25" t="s">
        <v>79</v>
      </c>
      <c r="E61" s="28" t="s">
        <v>325</v>
      </c>
      <c r="F61" s="28" t="s">
        <v>339</v>
      </c>
      <c r="G61" s="28"/>
      <c r="H61" s="25"/>
      <c r="I61" s="28">
        <v>20</v>
      </c>
      <c r="J61" s="28"/>
      <c r="K61" s="25" t="s">
        <v>333</v>
      </c>
      <c r="L61" s="32"/>
      <c r="M61" s="3"/>
      <c r="Q61" t="s">
        <v>277</v>
      </c>
    </row>
    <row r="62" spans="1:17" ht="15" x14ac:dyDescent="0.2">
      <c r="A62" s="25" t="s">
        <v>111</v>
      </c>
      <c r="B62" s="25" t="s">
        <v>112</v>
      </c>
      <c r="C62" s="25" t="s">
        <v>82</v>
      </c>
      <c r="D62" s="25" t="s">
        <v>76</v>
      </c>
      <c r="E62" s="28" t="s">
        <v>338</v>
      </c>
      <c r="F62" s="28" t="s">
        <v>339</v>
      </c>
      <c r="G62" s="28"/>
      <c r="H62" s="25"/>
      <c r="I62" s="28">
        <v>20</v>
      </c>
      <c r="J62" s="28"/>
      <c r="K62" s="25" t="s">
        <v>103</v>
      </c>
      <c r="L62" s="32"/>
      <c r="M62" s="3"/>
    </row>
    <row r="63" spans="1:17" ht="15" x14ac:dyDescent="0.2">
      <c r="A63" s="25" t="s">
        <v>113</v>
      </c>
      <c r="B63" s="25" t="s">
        <v>109</v>
      </c>
      <c r="C63" s="25" t="s">
        <v>82</v>
      </c>
      <c r="D63" s="25" t="s">
        <v>76</v>
      </c>
      <c r="E63" s="28" t="s">
        <v>336</v>
      </c>
      <c r="F63" s="28" t="s">
        <v>337</v>
      </c>
      <c r="G63" s="28"/>
      <c r="H63" s="25"/>
      <c r="I63" s="28">
        <v>20</v>
      </c>
      <c r="J63" s="28" t="s">
        <v>110</v>
      </c>
      <c r="K63" s="25" t="s">
        <v>278</v>
      </c>
      <c r="L63" s="32"/>
      <c r="M63" s="3"/>
    </row>
    <row r="64" spans="1:17" ht="30" x14ac:dyDescent="0.2">
      <c r="A64" s="25" t="s">
        <v>116</v>
      </c>
      <c r="B64" s="25" t="s">
        <v>115</v>
      </c>
      <c r="C64" s="25" t="s">
        <v>82</v>
      </c>
      <c r="D64" s="25" t="s">
        <v>76</v>
      </c>
      <c r="E64" s="28" t="s">
        <v>324</v>
      </c>
      <c r="F64" s="28" t="s">
        <v>339</v>
      </c>
      <c r="G64" s="28"/>
      <c r="H64" s="25"/>
      <c r="I64" s="28">
        <v>20</v>
      </c>
      <c r="J64" s="28" t="s">
        <v>110</v>
      </c>
      <c r="K64" s="25" t="s">
        <v>280</v>
      </c>
      <c r="L64" s="32"/>
      <c r="M64" s="3"/>
    </row>
    <row r="65" spans="1:17" ht="15" x14ac:dyDescent="0.2">
      <c r="A65" s="25" t="s">
        <v>119</v>
      </c>
      <c r="B65" s="25" t="s">
        <v>120</v>
      </c>
      <c r="C65" s="25" t="s">
        <v>82</v>
      </c>
      <c r="D65" s="25" t="s">
        <v>121</v>
      </c>
      <c r="E65" s="28" t="s">
        <v>336</v>
      </c>
      <c r="F65" s="28" t="s">
        <v>337</v>
      </c>
      <c r="G65" s="28"/>
      <c r="H65" s="25"/>
      <c r="I65" s="28">
        <v>20</v>
      </c>
      <c r="J65" s="28"/>
      <c r="K65" s="25"/>
      <c r="L65" s="32"/>
      <c r="M65" s="3"/>
      <c r="Q65" t="s">
        <v>281</v>
      </c>
    </row>
    <row r="66" spans="1:17" ht="15" x14ac:dyDescent="0.2">
      <c r="A66" s="25" t="s">
        <v>125</v>
      </c>
      <c r="B66" s="25" t="s">
        <v>123</v>
      </c>
      <c r="C66" s="25" t="s">
        <v>82</v>
      </c>
      <c r="D66" s="25" t="s">
        <v>102</v>
      </c>
      <c r="E66" s="28" t="s">
        <v>324</v>
      </c>
      <c r="F66" s="28" t="s">
        <v>339</v>
      </c>
      <c r="G66" s="28"/>
      <c r="H66" s="25"/>
      <c r="I66" s="28">
        <v>20</v>
      </c>
      <c r="J66" s="28"/>
      <c r="K66" s="25" t="s">
        <v>126</v>
      </c>
      <c r="L66" s="32"/>
      <c r="M66" s="3"/>
    </row>
    <row r="67" spans="1:17" ht="30" x14ac:dyDescent="0.2">
      <c r="A67" s="25" t="s">
        <v>127</v>
      </c>
      <c r="B67" s="25" t="s">
        <v>128</v>
      </c>
      <c r="C67" s="25" t="s">
        <v>82</v>
      </c>
      <c r="D67" s="25" t="s">
        <v>129</v>
      </c>
      <c r="E67" s="28" t="s">
        <v>324</v>
      </c>
      <c r="F67" s="28" t="s">
        <v>339</v>
      </c>
      <c r="G67" s="28"/>
      <c r="H67" s="25"/>
      <c r="I67" s="28">
        <v>20</v>
      </c>
      <c r="J67" s="28"/>
      <c r="K67" s="25" t="s">
        <v>273</v>
      </c>
      <c r="L67" s="32"/>
      <c r="M67" s="3"/>
    </row>
    <row r="68" spans="1:17" ht="15" x14ac:dyDescent="0.2">
      <c r="A68" s="25" t="s">
        <v>130</v>
      </c>
      <c r="B68" s="25" t="s">
        <v>131</v>
      </c>
      <c r="C68" s="25" t="s">
        <v>82</v>
      </c>
      <c r="D68" s="25" t="s">
        <v>129</v>
      </c>
      <c r="E68" s="28" t="s">
        <v>338</v>
      </c>
      <c r="F68" s="28" t="s">
        <v>339</v>
      </c>
      <c r="G68" s="28"/>
      <c r="H68" s="25"/>
      <c r="I68" s="28">
        <v>20</v>
      </c>
      <c r="J68" s="28"/>
      <c r="K68" s="25"/>
      <c r="L68" s="32"/>
      <c r="M68" s="3"/>
      <c r="Q68" t="s">
        <v>132</v>
      </c>
    </row>
    <row r="69" spans="1:17" ht="60" x14ac:dyDescent="0.2">
      <c r="A69" s="25" t="s">
        <v>134</v>
      </c>
      <c r="B69" s="25" t="s">
        <v>135</v>
      </c>
      <c r="C69" s="25" t="s">
        <v>82</v>
      </c>
      <c r="D69" s="25" t="s">
        <v>87</v>
      </c>
      <c r="E69" s="28" t="s">
        <v>324</v>
      </c>
      <c r="F69" s="28" t="s">
        <v>339</v>
      </c>
      <c r="G69" s="28"/>
      <c r="H69" s="25"/>
      <c r="I69" s="28">
        <v>20</v>
      </c>
      <c r="J69" s="28" t="s">
        <v>110</v>
      </c>
      <c r="K69" s="25" t="s">
        <v>136</v>
      </c>
      <c r="L69" s="32"/>
      <c r="M69" s="3"/>
    </row>
    <row r="70" spans="1:17" ht="15" x14ac:dyDescent="0.2">
      <c r="A70" s="25" t="s">
        <v>286</v>
      </c>
      <c r="B70" s="25" t="s">
        <v>285</v>
      </c>
      <c r="C70" s="25" t="s">
        <v>82</v>
      </c>
      <c r="D70" s="25" t="s">
        <v>79</v>
      </c>
      <c r="E70" s="28" t="s">
        <v>338</v>
      </c>
      <c r="F70" s="28" t="s">
        <v>339</v>
      </c>
      <c r="G70" s="28"/>
      <c r="H70" s="25"/>
      <c r="I70" s="28">
        <v>20</v>
      </c>
      <c r="J70" s="28"/>
      <c r="K70" s="25"/>
      <c r="L70" s="32"/>
      <c r="M70" s="3"/>
      <c r="Q70" t="s">
        <v>287</v>
      </c>
    </row>
    <row r="71" spans="1:17" ht="15" x14ac:dyDescent="0.2">
      <c r="A71" s="25" t="s">
        <v>148</v>
      </c>
      <c r="B71" s="25" t="s">
        <v>147</v>
      </c>
      <c r="C71" s="25" t="s">
        <v>82</v>
      </c>
      <c r="D71" s="25" t="s">
        <v>102</v>
      </c>
      <c r="E71" s="28" t="s">
        <v>338</v>
      </c>
      <c r="F71" s="28" t="s">
        <v>339</v>
      </c>
      <c r="G71" s="28"/>
      <c r="H71" s="25"/>
      <c r="I71" s="28">
        <v>20</v>
      </c>
      <c r="J71" s="28"/>
      <c r="K71" s="25" t="s">
        <v>103</v>
      </c>
      <c r="L71" s="32"/>
      <c r="M71" s="3"/>
    </row>
    <row r="72" spans="1:17" ht="30" x14ac:dyDescent="0.2">
      <c r="A72" s="38" t="s">
        <v>151</v>
      </c>
      <c r="B72" s="25" t="s">
        <v>150</v>
      </c>
      <c r="C72" s="38" t="s">
        <v>82</v>
      </c>
      <c r="D72" s="38" t="s">
        <v>129</v>
      </c>
      <c r="E72" s="39" t="s">
        <v>320</v>
      </c>
      <c r="F72" s="39" t="s">
        <v>321</v>
      </c>
      <c r="G72" s="39"/>
      <c r="H72" s="25"/>
      <c r="I72" s="28">
        <v>20</v>
      </c>
      <c r="J72" s="28"/>
      <c r="K72" s="38" t="s">
        <v>328</v>
      </c>
      <c r="L72" s="42"/>
      <c r="M72" s="43"/>
    </row>
    <row r="73" spans="1:17" ht="15" x14ac:dyDescent="0.2">
      <c r="A73" s="25" t="s">
        <v>154</v>
      </c>
      <c r="B73" s="25" t="s">
        <v>153</v>
      </c>
      <c r="C73" s="25" t="s">
        <v>82</v>
      </c>
      <c r="D73" s="25" t="s">
        <v>79</v>
      </c>
      <c r="E73" s="28" t="s">
        <v>338</v>
      </c>
      <c r="F73" s="28" t="s">
        <v>339</v>
      </c>
      <c r="G73" s="28"/>
      <c r="H73" s="25"/>
      <c r="I73" s="28">
        <v>20</v>
      </c>
      <c r="J73" s="28" t="s">
        <v>110</v>
      </c>
      <c r="K73" s="25" t="s">
        <v>246</v>
      </c>
      <c r="L73" s="32"/>
      <c r="M73" s="3"/>
      <c r="Q73" t="s">
        <v>155</v>
      </c>
    </row>
    <row r="74" spans="1:17" ht="15" x14ac:dyDescent="0.2">
      <c r="A74" s="25" t="s">
        <v>292</v>
      </c>
      <c r="B74" s="25" t="s">
        <v>290</v>
      </c>
      <c r="C74" s="25" t="s">
        <v>82</v>
      </c>
      <c r="D74" s="25" t="s">
        <v>293</v>
      </c>
      <c r="E74" s="28" t="s">
        <v>338</v>
      </c>
      <c r="F74" s="28" t="s">
        <v>322</v>
      </c>
      <c r="G74" s="28"/>
      <c r="H74" s="25"/>
      <c r="I74" s="28">
        <v>20</v>
      </c>
      <c r="J74" s="28"/>
      <c r="K74" s="25" t="s">
        <v>291</v>
      </c>
      <c r="L74" s="32"/>
      <c r="M74" s="3"/>
      <c r="Q74" t="s">
        <v>294</v>
      </c>
    </row>
    <row r="75" spans="1:17" ht="15" x14ac:dyDescent="0.2">
      <c r="A75" s="25" t="s">
        <v>263</v>
      </c>
      <c r="B75" s="25" t="s">
        <v>264</v>
      </c>
      <c r="C75" s="25" t="s">
        <v>82</v>
      </c>
      <c r="D75" s="25" t="s">
        <v>265</v>
      </c>
      <c r="E75" s="28" t="s">
        <v>336</v>
      </c>
      <c r="F75" s="28" t="s">
        <v>337</v>
      </c>
      <c r="G75" s="28"/>
      <c r="H75" s="25"/>
      <c r="I75" s="28">
        <v>20</v>
      </c>
      <c r="J75" s="28" t="s">
        <v>110</v>
      </c>
      <c r="K75" s="25" t="s">
        <v>296</v>
      </c>
      <c r="L75" s="32"/>
      <c r="M75" s="3"/>
    </row>
    <row r="76" spans="1:17" ht="15" x14ac:dyDescent="0.2">
      <c r="A76" s="25" t="s">
        <v>267</v>
      </c>
      <c r="B76" s="25" t="s">
        <v>264</v>
      </c>
      <c r="C76" s="25" t="s">
        <v>82</v>
      </c>
      <c r="D76" s="25" t="s">
        <v>265</v>
      </c>
      <c r="E76" s="28" t="s">
        <v>338</v>
      </c>
      <c r="F76" s="28" t="s">
        <v>339</v>
      </c>
      <c r="G76" s="28"/>
      <c r="H76" s="25"/>
      <c r="I76" s="28">
        <v>20</v>
      </c>
      <c r="J76" s="28" t="s">
        <v>110</v>
      </c>
      <c r="K76" s="25" t="s">
        <v>296</v>
      </c>
      <c r="L76" s="32"/>
      <c r="M76" s="3"/>
      <c r="Q76" t="s">
        <v>268</v>
      </c>
    </row>
    <row r="77" spans="1:17" ht="60" x14ac:dyDescent="0.2">
      <c r="A77" s="25" t="s">
        <v>167</v>
      </c>
      <c r="B77" s="25" t="s">
        <v>101</v>
      </c>
      <c r="C77" s="25" t="s">
        <v>82</v>
      </c>
      <c r="D77" s="25" t="s">
        <v>102</v>
      </c>
      <c r="E77" s="28" t="s">
        <v>338</v>
      </c>
      <c r="F77" s="28" t="s">
        <v>339</v>
      </c>
      <c r="G77" s="28"/>
      <c r="H77" s="25"/>
      <c r="I77" s="28">
        <v>20</v>
      </c>
      <c r="J77" s="28"/>
      <c r="K77" s="25" t="s">
        <v>168</v>
      </c>
      <c r="L77" s="32"/>
      <c r="M77" s="3"/>
    </row>
    <row r="78" spans="1:17" ht="15" x14ac:dyDescent="0.2">
      <c r="A78" s="25" t="s">
        <v>172</v>
      </c>
      <c r="B78" s="25" t="s">
        <v>170</v>
      </c>
      <c r="C78" s="25" t="s">
        <v>82</v>
      </c>
      <c r="D78" s="25" t="s">
        <v>76</v>
      </c>
      <c r="E78" s="28" t="s">
        <v>338</v>
      </c>
      <c r="F78" s="28" t="s">
        <v>339</v>
      </c>
      <c r="G78" s="28"/>
      <c r="H78" s="25"/>
      <c r="I78" s="28">
        <v>20</v>
      </c>
      <c r="J78" s="28" t="s">
        <v>110</v>
      </c>
      <c r="K78" s="25" t="s">
        <v>299</v>
      </c>
      <c r="L78" s="32"/>
      <c r="M78" s="3"/>
      <c r="Q78" t="s">
        <v>281</v>
      </c>
    </row>
    <row r="79" spans="1:17" ht="30" x14ac:dyDescent="0.2">
      <c r="A79" s="25" t="s">
        <v>182</v>
      </c>
      <c r="B79" s="25" t="s">
        <v>181</v>
      </c>
      <c r="C79" s="25" t="s">
        <v>82</v>
      </c>
      <c r="D79" s="25" t="s">
        <v>87</v>
      </c>
      <c r="E79" s="28" t="s">
        <v>323</v>
      </c>
      <c r="F79" s="28" t="s">
        <v>322</v>
      </c>
      <c r="G79" s="28"/>
      <c r="H79" s="25"/>
      <c r="I79" s="28">
        <v>20</v>
      </c>
      <c r="J79" s="28"/>
      <c r="K79" s="25" t="s">
        <v>301</v>
      </c>
      <c r="L79" s="32"/>
      <c r="M79" s="3"/>
    </row>
    <row r="80" spans="1:17" ht="15" x14ac:dyDescent="0.2">
      <c r="A80" s="25" t="s">
        <v>185</v>
      </c>
      <c r="B80" s="25" t="s">
        <v>186</v>
      </c>
      <c r="C80" s="25" t="s">
        <v>82</v>
      </c>
      <c r="D80" s="25" t="s">
        <v>87</v>
      </c>
      <c r="E80" s="28" t="s">
        <v>338</v>
      </c>
      <c r="F80" s="28" t="s">
        <v>339</v>
      </c>
      <c r="G80" s="28"/>
      <c r="H80" s="25"/>
      <c r="I80" s="28">
        <v>20</v>
      </c>
      <c r="J80" s="28"/>
      <c r="K80" s="25" t="s">
        <v>103</v>
      </c>
      <c r="L80" s="32"/>
      <c r="M80" s="3"/>
    </row>
    <row r="81" spans="1:17" ht="30" x14ac:dyDescent="0.2">
      <c r="A81" s="25" t="s">
        <v>188</v>
      </c>
      <c r="B81" s="25" t="s">
        <v>189</v>
      </c>
      <c r="C81" s="25" t="s">
        <v>82</v>
      </c>
      <c r="D81" s="25" t="s">
        <v>87</v>
      </c>
      <c r="E81" s="28" t="s">
        <v>324</v>
      </c>
      <c r="F81" s="28" t="s">
        <v>339</v>
      </c>
      <c r="G81" s="28"/>
      <c r="H81" s="25"/>
      <c r="I81" s="28">
        <v>20</v>
      </c>
      <c r="J81" s="28" t="s">
        <v>110</v>
      </c>
      <c r="K81" s="25" t="s">
        <v>275</v>
      </c>
      <c r="L81" s="32"/>
      <c r="M81" s="3"/>
    </row>
    <row r="82" spans="1:17" ht="30" x14ac:dyDescent="0.2">
      <c r="A82" s="25" t="s">
        <v>191</v>
      </c>
      <c r="B82" s="25" t="s">
        <v>192</v>
      </c>
      <c r="C82" s="25" t="s">
        <v>82</v>
      </c>
      <c r="D82" s="25" t="s">
        <v>129</v>
      </c>
      <c r="E82" s="28" t="s">
        <v>324</v>
      </c>
      <c r="F82" s="28" t="s">
        <v>339</v>
      </c>
      <c r="G82" s="28"/>
      <c r="H82" s="25"/>
      <c r="I82" s="28">
        <v>20</v>
      </c>
      <c r="J82" s="28" t="s">
        <v>110</v>
      </c>
      <c r="K82" s="25" t="s">
        <v>348</v>
      </c>
      <c r="L82" s="32"/>
      <c r="M82" s="3"/>
    </row>
    <row r="83" spans="1:17" ht="30" x14ac:dyDescent="0.2">
      <c r="A83" s="25" t="s">
        <v>193</v>
      </c>
      <c r="B83" s="25" t="s">
        <v>192</v>
      </c>
      <c r="C83" s="25" t="s">
        <v>82</v>
      </c>
      <c r="D83" s="25" t="s">
        <v>129</v>
      </c>
      <c r="E83" s="28" t="s">
        <v>324</v>
      </c>
      <c r="F83" s="28" t="s">
        <v>337</v>
      </c>
      <c r="G83" s="28"/>
      <c r="H83" s="25"/>
      <c r="I83" s="28">
        <v>20</v>
      </c>
      <c r="J83" s="28" t="s">
        <v>110</v>
      </c>
      <c r="K83" s="25" t="s">
        <v>349</v>
      </c>
      <c r="L83" s="32"/>
      <c r="M83" s="3"/>
    </row>
    <row r="84" spans="1:17" ht="15" x14ac:dyDescent="0.2">
      <c r="A84" s="45" t="s">
        <v>204</v>
      </c>
      <c r="B84" s="25" t="s">
        <v>203</v>
      </c>
      <c r="C84" s="25" t="s">
        <v>82</v>
      </c>
      <c r="D84" s="25" t="s">
        <v>102</v>
      </c>
      <c r="E84" s="28" t="s">
        <v>338</v>
      </c>
      <c r="F84" s="28" t="s">
        <v>339</v>
      </c>
      <c r="G84" s="28"/>
      <c r="H84" s="25"/>
      <c r="I84" s="28">
        <v>20</v>
      </c>
      <c r="J84" s="28"/>
      <c r="K84" s="25" t="s">
        <v>355</v>
      </c>
      <c r="L84" s="32"/>
      <c r="M84" s="3"/>
    </row>
    <row r="85" spans="1:17" ht="15" x14ac:dyDescent="0.2">
      <c r="A85" s="25" t="s">
        <v>207</v>
      </c>
      <c r="B85" s="25" t="s">
        <v>206</v>
      </c>
      <c r="C85" s="25" t="s">
        <v>82</v>
      </c>
      <c r="D85" s="25" t="s">
        <v>102</v>
      </c>
      <c r="E85" s="28" t="s">
        <v>338</v>
      </c>
      <c r="F85" s="28" t="s">
        <v>339</v>
      </c>
      <c r="G85" s="28"/>
      <c r="H85" s="25"/>
      <c r="I85" s="28">
        <v>20</v>
      </c>
      <c r="J85" s="28" t="s">
        <v>110</v>
      </c>
      <c r="K85" s="25" t="s">
        <v>303</v>
      </c>
      <c r="L85" s="32"/>
      <c r="M85" s="3"/>
      <c r="Q85" t="s">
        <v>208</v>
      </c>
    </row>
    <row r="86" spans="1:17" ht="15" x14ac:dyDescent="0.2">
      <c r="A86" s="25" t="s">
        <v>211</v>
      </c>
      <c r="B86" s="25" t="s">
        <v>212</v>
      </c>
      <c r="C86" s="25" t="s">
        <v>82</v>
      </c>
      <c r="D86" s="25" t="s">
        <v>304</v>
      </c>
      <c r="E86" s="28" t="s">
        <v>338</v>
      </c>
      <c r="F86" s="28" t="s">
        <v>339</v>
      </c>
      <c r="G86" s="28"/>
      <c r="H86" s="25"/>
      <c r="I86" s="28">
        <v>20</v>
      </c>
      <c r="J86" s="28"/>
      <c r="K86" s="25" t="s">
        <v>81</v>
      </c>
      <c r="L86" s="32"/>
      <c r="M86" s="3"/>
      <c r="Q86" t="s">
        <v>213</v>
      </c>
    </row>
    <row r="87" spans="1:17" ht="15" x14ac:dyDescent="0.2">
      <c r="A87" s="25" t="s">
        <v>220</v>
      </c>
      <c r="B87" s="25" t="s">
        <v>218</v>
      </c>
      <c r="C87" s="25" t="s">
        <v>82</v>
      </c>
      <c r="D87" s="25" t="s">
        <v>129</v>
      </c>
      <c r="E87" s="28" t="s">
        <v>338</v>
      </c>
      <c r="F87" s="28" t="s">
        <v>339</v>
      </c>
      <c r="G87" s="28"/>
      <c r="H87" s="25"/>
      <c r="I87" s="28">
        <v>20</v>
      </c>
      <c r="J87" s="28"/>
      <c r="K87" s="25"/>
      <c r="L87" s="32"/>
      <c r="M87" s="3"/>
    </row>
    <row r="88" spans="1:17" ht="15" x14ac:dyDescent="0.2">
      <c r="A88" s="25" t="s">
        <v>221</v>
      </c>
      <c r="B88" s="25" t="s">
        <v>222</v>
      </c>
      <c r="C88" s="25" t="s">
        <v>82</v>
      </c>
      <c r="D88" s="25" t="s">
        <v>76</v>
      </c>
      <c r="E88" s="28" t="s">
        <v>338</v>
      </c>
      <c r="F88" s="28" t="s">
        <v>339</v>
      </c>
      <c r="G88" s="28"/>
      <c r="H88" s="25"/>
      <c r="I88" s="28">
        <v>20</v>
      </c>
      <c r="J88" s="28" t="s">
        <v>110</v>
      </c>
      <c r="K88" s="25" t="s">
        <v>276</v>
      </c>
      <c r="L88" s="32"/>
      <c r="M88" s="3"/>
      <c r="Q88" t="s">
        <v>224</v>
      </c>
    </row>
    <row r="89" spans="1:17" ht="14.25" customHeight="1" x14ac:dyDescent="0.2">
      <c r="A89" s="25" t="s">
        <v>256</v>
      </c>
      <c r="B89" s="25" t="s">
        <v>255</v>
      </c>
      <c r="C89" s="25" t="s">
        <v>82</v>
      </c>
      <c r="D89" s="25" t="s">
        <v>305</v>
      </c>
      <c r="E89" s="28" t="s">
        <v>338</v>
      </c>
      <c r="F89" s="28" t="s">
        <v>339</v>
      </c>
      <c r="G89" s="28"/>
      <c r="H89" s="25"/>
      <c r="I89" s="28">
        <v>20</v>
      </c>
      <c r="J89" s="28"/>
      <c r="K89" s="25"/>
      <c r="L89" s="25"/>
      <c r="M89" s="3"/>
    </row>
    <row r="90" spans="1:17" ht="14.25" customHeight="1" x14ac:dyDescent="0.2">
      <c r="A90" s="25" t="s">
        <v>350</v>
      </c>
      <c r="B90" s="25"/>
      <c r="C90" s="25" t="s">
        <v>82</v>
      </c>
      <c r="D90" s="25"/>
      <c r="E90" s="28" t="s">
        <v>338</v>
      </c>
      <c r="F90" s="28" t="s">
        <v>339</v>
      </c>
      <c r="G90" s="28"/>
      <c r="H90" s="25"/>
      <c r="I90" s="28"/>
      <c r="J90" s="28"/>
      <c r="K90" s="25" t="s">
        <v>351</v>
      </c>
      <c r="L90" s="25"/>
      <c r="M90" s="3"/>
    </row>
    <row r="91" spans="1:17" x14ac:dyDescent="0.2">
      <c r="A91" s="40" t="s">
        <v>231</v>
      </c>
      <c r="B91" s="26" t="s">
        <v>232</v>
      </c>
      <c r="C91" s="40" t="s">
        <v>82</v>
      </c>
      <c r="D91" s="40" t="s">
        <v>76</v>
      </c>
      <c r="E91" s="41" t="s">
        <v>320</v>
      </c>
      <c r="F91" s="41" t="s">
        <v>321</v>
      </c>
      <c r="G91" s="41"/>
      <c r="H91" s="26"/>
      <c r="I91" s="29">
        <v>20</v>
      </c>
      <c r="J91" s="28"/>
      <c r="K91" s="40" t="s">
        <v>317</v>
      </c>
      <c r="L91" s="40"/>
      <c r="M91" s="43"/>
    </row>
    <row r="93" spans="1:17" x14ac:dyDescent="0.2">
      <c r="C93" s="6"/>
      <c r="D93" s="4" t="s">
        <v>343</v>
      </c>
      <c r="E93" s="35">
        <f>COUNTIF(E$2:E$91,"NA")</f>
        <v>11</v>
      </c>
      <c r="F93" s="44"/>
    </row>
    <row r="94" spans="1:17" ht="15" x14ac:dyDescent="0.2">
      <c r="A94" s="51"/>
      <c r="C94" s="52" t="s">
        <v>357</v>
      </c>
      <c r="D94" s="25" t="s">
        <v>341</v>
      </c>
      <c r="E94" s="35">
        <f>COUNTIF(E$2:E$91,"Driver")</f>
        <v>18</v>
      </c>
      <c r="F94" s="35">
        <f>COUNTIF(F$2:F$91,"driver")</f>
        <v>24</v>
      </c>
      <c r="G94" s="50" t="s">
        <v>358</v>
      </c>
    </row>
    <row r="95" spans="1:17" ht="15" x14ac:dyDescent="0.2">
      <c r="C95" s="6">
        <f>3*E94</f>
        <v>54</v>
      </c>
      <c r="D95" s="25" t="s">
        <v>342</v>
      </c>
      <c r="E95" s="35">
        <f>COUNTIF(E$2:E$91,"Rider")</f>
        <v>39</v>
      </c>
      <c r="F95" s="35">
        <f>COUNTIF(F$2:F$91,"rider")</f>
        <v>48</v>
      </c>
      <c r="G95" s="6">
        <f>3*F94</f>
        <v>72</v>
      </c>
    </row>
    <row r="96" spans="1:17" ht="15" x14ac:dyDescent="0.2">
      <c r="C96" s="6"/>
      <c r="D96" s="25" t="s">
        <v>324</v>
      </c>
      <c r="E96" s="35">
        <f>COUNTIF(E$2:E$91,"ArriveSat")</f>
        <v>11</v>
      </c>
      <c r="F96" s="44"/>
    </row>
    <row r="97" spans="3:6" ht="15" x14ac:dyDescent="0.2">
      <c r="C97" s="6"/>
      <c r="D97" s="25" t="s">
        <v>325</v>
      </c>
      <c r="E97" s="35">
        <f>COUNTIF(E$2:E$91,"EarlyFri")</f>
        <v>4</v>
      </c>
      <c r="F97" s="44"/>
    </row>
    <row r="98" spans="3:6" ht="15" x14ac:dyDescent="0.2">
      <c r="C98" s="6"/>
      <c r="D98" s="25" t="s">
        <v>345</v>
      </c>
      <c r="E98" s="35">
        <f>COUNTIF(E$2:E$91,"LateFri")</f>
        <v>7</v>
      </c>
      <c r="F98" s="44"/>
    </row>
    <row r="99" spans="3:6" ht="15" x14ac:dyDescent="0.2">
      <c r="C99" s="6"/>
      <c r="D99" s="25" t="s">
        <v>322</v>
      </c>
      <c r="E99" s="44"/>
      <c r="F99" s="35">
        <f>COUNTIF(F$2:F$91,"LeaveSat")</f>
        <v>7</v>
      </c>
    </row>
    <row r="100" spans="3:6" ht="15" x14ac:dyDescent="0.2">
      <c r="C100" s="6"/>
      <c r="D100" s="25" t="s">
        <v>344</v>
      </c>
      <c r="E100" s="35">
        <f>SUM(E94:E98)</f>
        <v>79</v>
      </c>
      <c r="F100" s="35">
        <f>SUM(F94:F99)</f>
        <v>79</v>
      </c>
    </row>
  </sheetData>
  <autoFilter ref="A1:Q91" xr:uid="{00000000-0009-0000-0000-000002000000}">
    <sortState xmlns:xlrd2="http://schemas.microsoft.com/office/spreadsheetml/2017/richdata2" ref="A2:Q90">
      <sortCondition descending="1" ref="C1:C90"/>
    </sortState>
  </autoFilter>
  <mergeCells count="1">
    <mergeCell ref="L2:P2"/>
  </mergeCells>
  <pageMargins left="0.7" right="0.7" top="0.75" bottom="0.75" header="0.3" footer="0.3"/>
  <pageSetup orientation="landscape" r:id="rId1"/>
  <headerFooter>
    <oddHeader>&amp;C&amp;"Calibri,Bold"&amp;12&amp;K01+000Troop 52 - Fishing Campout - March 2015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Agenda </vt:lpstr>
      <vt:lpstr>Checklist</vt:lpstr>
      <vt:lpstr>Attendees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Taborn, Mike</dc:creator>
  <cp:lastModifiedBy>Microsoft Office User</cp:lastModifiedBy>
  <cp:lastPrinted>2015-03-27T20:16:23Z</cp:lastPrinted>
  <dcterms:created xsi:type="dcterms:W3CDTF">2014-03-04T22:05:52Z</dcterms:created>
  <dcterms:modified xsi:type="dcterms:W3CDTF">2021-04-04T03:11:52Z</dcterms:modified>
</cp:coreProperties>
</file>