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ny\Desktop\1st Point\Forms\"/>
    </mc:Choice>
  </mc:AlternateContent>
  <xr:revisionPtr revIDLastSave="0" documentId="13_ncr:1_{E7756EC1-F88C-40E4-A05F-F2473A2411E5}" xr6:coauthVersionLast="41" xr6:coauthVersionMax="41" xr10:uidLastSave="{00000000-0000-0000-0000-000000000000}"/>
  <bookViews>
    <workbookView xWindow="20370" yWindow="-6630" windowWidth="38640" windowHeight="15840" xr2:uid="{00000000-000D-0000-FFFF-FFFF00000000}"/>
  </bookViews>
  <sheets>
    <sheet name="Loan Calculator w extra payment" sheetId="1" r:id="rId1"/>
  </sheets>
  <externalReferences>
    <externalReference r:id="rId2"/>
  </externalReferences>
  <definedNames>
    <definedName name="Beg_Bal">'Loan Calculator w extra payment'!$C$18:$C$377</definedName>
    <definedName name="Beginning_Balance">-FV(Interest_Rate/12,Payment_Number-1,-Monthly_Payment,Loan_Amount)</definedName>
    <definedName name="Choice">'[1]Income Calculation Workshee (2)'!$A$41:$A$43</definedName>
    <definedName name="Choice2">'[1]Income Calculation Workshee (2)'!$A$45:$A$47</definedName>
    <definedName name="Data">'Loan Calculator w extra payment'!$A$18:$I$377</definedName>
    <definedName name="End_Bal">'Loan Calculator w extra payment'!$I$18:$I$377</definedName>
    <definedName name="Ending_Balance">-FV(Interest_Rate/12,Payment_Number,-Monthly_Payment,Loan_Amount)</definedName>
    <definedName name="Extra_Pay">'Loan Calculator w extra payment'!$E$18:$E$377</definedName>
    <definedName name="Full_Print" localSheetId="0">'Loan Calculator w extra payment'!$A$1:$I$377</definedName>
    <definedName name="Header_Row" localSheetId="0">ROW('Loan Calculator w extra payment'!$A$17:$IV$17)</definedName>
    <definedName name="Header_Row">ROW('[1]Loan Calculator'!$15:$15)</definedName>
    <definedName name="Header_Row_Back">ROW('[1]Loan Calculator'!$15:$15)</definedName>
    <definedName name="Int">'Loan Calculator w extra payment'!$H$18:$H$377</definedName>
    <definedName name="Interest">-IPMT(Interest_Rate/12,Payment_Number,Number_of_Payments,Loan_Amount)</definedName>
    <definedName name="Interest_Rate" localSheetId="0">'Loan Calculator w extra payment'!$D$5</definedName>
    <definedName name="Interest_Rate">'[1]Loan Calculator'!$E$5</definedName>
    <definedName name="Last_Row" localSheetId="0">IF('Loan Calculator w extra payment'!Values_Entered,'Loan Calculator w extra payment'!Header_Row+'Loan Calculator w extra payment'!Number_of_Payments,'Loan Calculator w extra payment'!Header_Row)</definedName>
    <definedName name="Last_Row">IF(Values_Entered,Header_Row+Number_of_Payments,Header_Row)</definedName>
    <definedName name="Loan_Amount" localSheetId="0">'Loan Calculator w extra payment'!$D$4</definedName>
    <definedName name="Loan_Amount">'[1]Loan Calculator'!$E$4</definedName>
    <definedName name="Loan_Not_Paid">IF(Payment_Number&lt;=Number_of_Payments,1,0)</definedName>
    <definedName name="Loan_Start" localSheetId="0">'Loan Calculator w extra payment'!$D$7</definedName>
    <definedName name="Loan_Start">'[1]Loan Calculator'!$E$7</definedName>
    <definedName name="Loan_Years" localSheetId="0">'Loan Calculator w extra payment'!$D$6</definedName>
    <definedName name="Loan_Years">'[1]Loan Calculator'!$E$6</definedName>
    <definedName name="Monthly_Payment">-PMT(Interest_Rate/12,Number_of_Payments,Loan_Amount)</definedName>
    <definedName name="Number_of_Payments" localSheetId="0">MATCH(0.01,End_Bal,-1)+1</definedName>
    <definedName name="Number_of_Payments">'[1]Loan Calculator'!$E$10</definedName>
    <definedName name="Pay_Date">'Loan Calculator w extra payment'!$B$18:$B$377</definedName>
    <definedName name="Pay_Num">'Loan Calculator w extra payment'!$A$18:$A$377</definedName>
    <definedName name="Payment_Date" localSheetId="0">DATE(YEAR('Loan Calculator w extra payment'!Loan_Start),MONTH('Loan Calculator w extra payment'!Loan_Start)+[0]!Payment_Number,DAY('Loan Calculator w extra payment'!Loan_Start))</definedName>
    <definedName name="Payment_Date">DATE(YEAR(Loan_Start),MONTH(Loan_Start)+Payment_Number,DAY(Loan_Start))</definedName>
    <definedName name="Payment_Number">ROW()-Header_Row</definedName>
    <definedName name="Princ">'Loan Calculator w extra payment'!$G$18:$G$377</definedName>
    <definedName name="Principal">-PPMT(Interest_Rate/12,Payment_Number,Number_of_Payments,Loan_Amount)</definedName>
    <definedName name="Print_Area_Reset">OFFSET('Loan Calculator w extra payment'!Full_Print,0,0,'Loan Calculator w extra payment'!Last_Row)</definedName>
    <definedName name="_xlnm.Print_Titles" localSheetId="0">'Loan Calculator w extra payment'!$A$17:$IV$17</definedName>
    <definedName name="Sched_Pay">'Loan Calculator w extra payment'!$D$18:$D$377</definedName>
    <definedName name="Scheduled_Extra_Payments">'Loan Calculator w extra payment'!$D$8</definedName>
    <definedName name="Scheduled_Interest_Rate">'Loan Calculator w extra payment'!$D$5</definedName>
    <definedName name="Scheduled_Monthly_Payment">'Loan Calculator w extra payment'!$D$11</definedName>
    <definedName name="Total_Cost">'[1]Loan Calculator'!$E$12</definedName>
    <definedName name="Total_Interest" localSheetId="0">'Loan Calculator w extra payment'!$D$15</definedName>
    <definedName name="Total_Pay">'Loan Calculator w extra payment'!$F$18:$F$377</definedName>
    <definedName name="Total_Payment">Scheduled_Payment+Extra_Payment</definedName>
    <definedName name="Values_Entered" localSheetId="0">IF('Loan Calculator w extra payment'!Loan_Amount*'Loan Calculator w extra payment'!Interest_Rate*'Loan Calculator w extra payment'!Loan_Years*'Loan Calculator w extra payment'!Loan_Start&gt;0,1,0)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E20" i="1" s="1"/>
  <c r="C18" i="1"/>
  <c r="H18" i="1" s="1"/>
  <c r="D11" i="1"/>
  <c r="D12" i="1"/>
  <c r="D20" i="1" l="1"/>
  <c r="E19" i="1"/>
  <c r="B18" i="1"/>
  <c r="B19" i="1" s="1"/>
  <c r="B20" i="1" s="1"/>
  <c r="D19" i="1"/>
  <c r="F19" i="1" s="1"/>
  <c r="E18" i="1"/>
  <c r="A21" i="1"/>
  <c r="F20" i="1"/>
  <c r="D18" i="1"/>
  <c r="F18" i="1" l="1"/>
  <c r="G18" i="1" s="1"/>
  <c r="I18" i="1" s="1"/>
  <c r="A22" i="1"/>
  <c r="E21" i="1"/>
  <c r="D21" i="1"/>
  <c r="B21" i="1"/>
  <c r="C19" i="1"/>
  <c r="F21" i="1" l="1"/>
  <c r="H19" i="1"/>
  <c r="G19" i="1" s="1"/>
  <c r="I19" i="1" s="1"/>
  <c r="A23" i="1"/>
  <c r="D22" i="1"/>
  <c r="E22" i="1"/>
  <c r="B22" i="1"/>
  <c r="F22" i="1" l="1"/>
  <c r="C20" i="1"/>
  <c r="A24" i="1"/>
  <c r="D23" i="1"/>
  <c r="E23" i="1"/>
  <c r="B23" i="1"/>
  <c r="F23" i="1" l="1"/>
  <c r="A25" i="1"/>
  <c r="D24" i="1"/>
  <c r="E24" i="1"/>
  <c r="F24" i="1" s="1"/>
  <c r="B24" i="1"/>
  <c r="H20" i="1"/>
  <c r="G20" i="1" s="1"/>
  <c r="I20" i="1" s="1"/>
  <c r="C21" i="1" l="1"/>
  <c r="A26" i="1"/>
  <c r="E25" i="1"/>
  <c r="D25" i="1"/>
  <c r="F25" i="1" s="1"/>
  <c r="B25" i="1"/>
  <c r="A27" i="1" l="1"/>
  <c r="D26" i="1"/>
  <c r="E26" i="1"/>
  <c r="F26" i="1" s="1"/>
  <c r="B26" i="1"/>
  <c r="H21" i="1"/>
  <c r="G21" i="1" s="1"/>
  <c r="I21" i="1" s="1"/>
  <c r="C22" i="1" l="1"/>
  <c r="A28" i="1"/>
  <c r="E27" i="1"/>
  <c r="D27" i="1"/>
  <c r="F27" i="1" s="1"/>
  <c r="B27" i="1"/>
  <c r="A29" i="1" l="1"/>
  <c r="D28" i="1"/>
  <c r="E28" i="1"/>
  <c r="F28" i="1" s="1"/>
  <c r="B28" i="1"/>
  <c r="H22" i="1"/>
  <c r="G22" i="1" s="1"/>
  <c r="I22" i="1" s="1"/>
  <c r="C23" i="1" l="1"/>
  <c r="A30" i="1"/>
  <c r="D29" i="1"/>
  <c r="E29" i="1"/>
  <c r="B29" i="1"/>
  <c r="F29" i="1" l="1"/>
  <c r="A31" i="1"/>
  <c r="D30" i="1"/>
  <c r="E30" i="1"/>
  <c r="B30" i="1"/>
  <c r="H23" i="1"/>
  <c r="G23" i="1" s="1"/>
  <c r="I23" i="1" s="1"/>
  <c r="C24" i="1" s="1"/>
  <c r="F30" i="1" l="1"/>
  <c r="H24" i="1"/>
  <c r="G24" i="1" s="1"/>
  <c r="I24" i="1" s="1"/>
  <c r="C25" i="1" s="1"/>
  <c r="A32" i="1"/>
  <c r="D31" i="1"/>
  <c r="E31" i="1"/>
  <c r="B31" i="1"/>
  <c r="F31" i="1" l="1"/>
  <c r="A33" i="1"/>
  <c r="D32" i="1"/>
  <c r="E32" i="1"/>
  <c r="B32" i="1"/>
  <c r="H25" i="1"/>
  <c r="G25" i="1" s="1"/>
  <c r="I25" i="1" s="1"/>
  <c r="C26" i="1" s="1"/>
  <c r="F32" i="1" l="1"/>
  <c r="H26" i="1"/>
  <c r="G26" i="1" s="1"/>
  <c r="I26" i="1" s="1"/>
  <c r="C27" i="1" s="1"/>
  <c r="A34" i="1"/>
  <c r="D33" i="1"/>
  <c r="E33" i="1"/>
  <c r="B33" i="1"/>
  <c r="F33" i="1" l="1"/>
  <c r="D34" i="1"/>
  <c r="A35" i="1"/>
  <c r="E34" i="1"/>
  <c r="F34" i="1" s="1"/>
  <c r="B34" i="1"/>
  <c r="H27" i="1"/>
  <c r="G27" i="1" s="1"/>
  <c r="I27" i="1" s="1"/>
  <c r="C28" i="1" s="1"/>
  <c r="H28" i="1" l="1"/>
  <c r="G28" i="1" s="1"/>
  <c r="I28" i="1" s="1"/>
  <c r="C29" i="1" s="1"/>
  <c r="A36" i="1"/>
  <c r="E35" i="1"/>
  <c r="D35" i="1"/>
  <c r="B35" i="1"/>
  <c r="F35" i="1" l="1"/>
  <c r="H29" i="1"/>
  <c r="G29" i="1" s="1"/>
  <c r="I29" i="1" s="1"/>
  <c r="C30" i="1" s="1"/>
  <c r="E36" i="1"/>
  <c r="A37" i="1"/>
  <c r="D36" i="1"/>
  <c r="B36" i="1"/>
  <c r="F36" i="1" l="1"/>
  <c r="H30" i="1"/>
  <c r="G30" i="1" s="1"/>
  <c r="I30" i="1" s="1"/>
  <c r="C31" i="1" s="1"/>
  <c r="A38" i="1"/>
  <c r="D37" i="1"/>
  <c r="E37" i="1"/>
  <c r="B37" i="1"/>
  <c r="F37" i="1" l="1"/>
  <c r="H31" i="1"/>
  <c r="G31" i="1" s="1"/>
  <c r="I31" i="1" s="1"/>
  <c r="C32" i="1" s="1"/>
  <c r="A39" i="1"/>
  <c r="D38" i="1"/>
  <c r="E38" i="1"/>
  <c r="B38" i="1"/>
  <c r="F38" i="1" l="1"/>
  <c r="H32" i="1"/>
  <c r="G32" i="1" s="1"/>
  <c r="I32" i="1" s="1"/>
  <c r="C33" i="1" s="1"/>
  <c r="D39" i="1"/>
  <c r="E39" i="1"/>
  <c r="F39" i="1" s="1"/>
  <c r="A40" i="1"/>
  <c r="B39" i="1"/>
  <c r="H33" i="1" l="1"/>
  <c r="G33" i="1" s="1"/>
  <c r="I33" i="1" s="1"/>
  <c r="C34" i="1" s="1"/>
  <c r="A41" i="1"/>
  <c r="D40" i="1"/>
  <c r="E40" i="1"/>
  <c r="B40" i="1"/>
  <c r="F40" i="1" l="1"/>
  <c r="A42" i="1"/>
  <c r="E41" i="1"/>
  <c r="D41" i="1"/>
  <c r="F41" i="1" s="1"/>
  <c r="B41" i="1"/>
  <c r="H34" i="1"/>
  <c r="G34" i="1" s="1"/>
  <c r="I34" i="1" s="1"/>
  <c r="C35" i="1" s="1"/>
  <c r="H35" i="1" l="1"/>
  <c r="G35" i="1" s="1"/>
  <c r="I35" i="1" s="1"/>
  <c r="C36" i="1" s="1"/>
  <c r="E42" i="1"/>
  <c r="A43" i="1"/>
  <c r="D42" i="1"/>
  <c r="B42" i="1"/>
  <c r="F42" i="1" l="1"/>
  <c r="H36" i="1"/>
  <c r="G36" i="1" s="1"/>
  <c r="I36" i="1" s="1"/>
  <c r="C37" i="1" s="1"/>
  <c r="A44" i="1"/>
  <c r="E43" i="1"/>
  <c r="D43" i="1"/>
  <c r="B43" i="1"/>
  <c r="F43" i="1" l="1"/>
  <c r="H37" i="1"/>
  <c r="G37" i="1" s="1"/>
  <c r="I37" i="1" s="1"/>
  <c r="C38" i="1" s="1"/>
  <c r="D44" i="1"/>
  <c r="E44" i="1"/>
  <c r="A45" i="1"/>
  <c r="B44" i="1"/>
  <c r="F44" i="1" l="1"/>
  <c r="H38" i="1"/>
  <c r="G38" i="1" s="1"/>
  <c r="I38" i="1" s="1"/>
  <c r="C39" i="1" s="1"/>
  <c r="A46" i="1"/>
  <c r="D45" i="1"/>
  <c r="E45" i="1"/>
  <c r="B45" i="1"/>
  <c r="F45" i="1" l="1"/>
  <c r="H39" i="1"/>
  <c r="G39" i="1" s="1"/>
  <c r="I39" i="1" s="1"/>
  <c r="C40" i="1" s="1"/>
  <c r="D46" i="1"/>
  <c r="E46" i="1"/>
  <c r="A47" i="1"/>
  <c r="B46" i="1"/>
  <c r="F46" i="1" l="1"/>
  <c r="H40" i="1"/>
  <c r="G40" i="1" s="1"/>
  <c r="I40" i="1" s="1"/>
  <c r="C41" i="1" s="1"/>
  <c r="A48" i="1"/>
  <c r="D47" i="1"/>
  <c r="E47" i="1"/>
  <c r="B47" i="1"/>
  <c r="F47" i="1" l="1"/>
  <c r="H41" i="1"/>
  <c r="G41" i="1" s="1"/>
  <c r="I41" i="1" s="1"/>
  <c r="C42" i="1" s="1"/>
  <c r="A49" i="1"/>
  <c r="D48" i="1"/>
  <c r="E48" i="1"/>
  <c r="B48" i="1"/>
  <c r="F48" i="1" l="1"/>
  <c r="H42" i="1"/>
  <c r="G42" i="1" s="1"/>
  <c r="I42" i="1" s="1"/>
  <c r="C43" i="1" s="1"/>
  <c r="D49" i="1"/>
  <c r="A50" i="1"/>
  <c r="E49" i="1"/>
  <c r="B49" i="1"/>
  <c r="F49" i="1" l="1"/>
  <c r="H43" i="1"/>
  <c r="G43" i="1" s="1"/>
  <c r="I43" i="1" s="1"/>
  <c r="C44" i="1" s="1"/>
  <c r="D50" i="1"/>
  <c r="E50" i="1"/>
  <c r="A51" i="1"/>
  <c r="B50" i="1"/>
  <c r="F50" i="1" l="1"/>
  <c r="H44" i="1"/>
  <c r="G44" i="1" s="1"/>
  <c r="I44" i="1" s="1"/>
  <c r="C45" i="1" s="1"/>
  <c r="D51" i="1"/>
  <c r="E51" i="1"/>
  <c r="A52" i="1"/>
  <c r="B51" i="1"/>
  <c r="F51" i="1" l="1"/>
  <c r="A53" i="1"/>
  <c r="E52" i="1"/>
  <c r="D52" i="1"/>
  <c r="F52" i="1" s="1"/>
  <c r="B52" i="1"/>
  <c r="H45" i="1"/>
  <c r="G45" i="1" s="1"/>
  <c r="I45" i="1" s="1"/>
  <c r="C46" i="1" s="1"/>
  <c r="H46" i="1" l="1"/>
  <c r="G46" i="1" s="1"/>
  <c r="I46" i="1" s="1"/>
  <c r="C47" i="1" s="1"/>
  <c r="A54" i="1"/>
  <c r="D53" i="1"/>
  <c r="E53" i="1"/>
  <c r="B53" i="1"/>
  <c r="F53" i="1" l="1"/>
  <c r="H47" i="1"/>
  <c r="G47" i="1" s="1"/>
  <c r="I47" i="1" s="1"/>
  <c r="C48" i="1" s="1"/>
  <c r="A55" i="1"/>
  <c r="D54" i="1"/>
  <c r="E54" i="1"/>
  <c r="B54" i="1"/>
  <c r="F54" i="1" l="1"/>
  <c r="H48" i="1"/>
  <c r="G48" i="1" s="1"/>
  <c r="I48" i="1" s="1"/>
  <c r="C49" i="1" s="1"/>
  <c r="A56" i="1"/>
  <c r="D55" i="1"/>
  <c r="E55" i="1"/>
  <c r="B55" i="1"/>
  <c r="F55" i="1" l="1"/>
  <c r="H49" i="1"/>
  <c r="G49" i="1" s="1"/>
  <c r="I49" i="1" s="1"/>
  <c r="C50" i="1" s="1"/>
  <c r="D56" i="1"/>
  <c r="E56" i="1"/>
  <c r="F56" i="1" s="1"/>
  <c r="A57" i="1"/>
  <c r="B56" i="1"/>
  <c r="H50" i="1" l="1"/>
  <c r="G50" i="1" s="1"/>
  <c r="I50" i="1" s="1"/>
  <c r="C51" i="1" s="1"/>
  <c r="A58" i="1"/>
  <c r="E57" i="1"/>
  <c r="D57" i="1"/>
  <c r="F57" i="1" s="1"/>
  <c r="B57" i="1"/>
  <c r="H51" i="1" l="1"/>
  <c r="G51" i="1" s="1"/>
  <c r="I51" i="1" s="1"/>
  <c r="C52" i="1" s="1"/>
  <c r="E58" i="1"/>
  <c r="A59" i="1"/>
  <c r="D58" i="1"/>
  <c r="B58" i="1"/>
  <c r="F58" i="1" l="1"/>
  <c r="H52" i="1"/>
  <c r="G52" i="1" s="1"/>
  <c r="I52" i="1" s="1"/>
  <c r="C53" i="1" s="1"/>
  <c r="A60" i="1"/>
  <c r="E59" i="1"/>
  <c r="D59" i="1"/>
  <c r="B59" i="1"/>
  <c r="F59" i="1" l="1"/>
  <c r="H53" i="1"/>
  <c r="G53" i="1" s="1"/>
  <c r="I53" i="1" s="1"/>
  <c r="C54" i="1" s="1"/>
  <c r="A61" i="1"/>
  <c r="D60" i="1"/>
  <c r="E60" i="1"/>
  <c r="B60" i="1"/>
  <c r="F60" i="1" l="1"/>
  <c r="H54" i="1"/>
  <c r="G54" i="1" s="1"/>
  <c r="I54" i="1" s="1"/>
  <c r="C55" i="1" s="1"/>
  <c r="D61" i="1"/>
  <c r="E61" i="1"/>
  <c r="A62" i="1"/>
  <c r="B61" i="1"/>
  <c r="F61" i="1" l="1"/>
  <c r="A63" i="1"/>
  <c r="D62" i="1"/>
  <c r="E62" i="1"/>
  <c r="F62" i="1" s="1"/>
  <c r="B62" i="1"/>
  <c r="H55" i="1"/>
  <c r="G55" i="1" s="1"/>
  <c r="I55" i="1" s="1"/>
  <c r="C56" i="1" s="1"/>
  <c r="H56" i="1" l="1"/>
  <c r="G56" i="1" s="1"/>
  <c r="I56" i="1" s="1"/>
  <c r="C57" i="1" s="1"/>
  <c r="A64" i="1"/>
  <c r="D63" i="1"/>
  <c r="E63" i="1"/>
  <c r="B63" i="1"/>
  <c r="F63" i="1" l="1"/>
  <c r="A65" i="1"/>
  <c r="D64" i="1"/>
  <c r="E64" i="1"/>
  <c r="B64" i="1"/>
  <c r="H57" i="1"/>
  <c r="G57" i="1" s="1"/>
  <c r="I57" i="1" s="1"/>
  <c r="C58" i="1" s="1"/>
  <c r="F64" i="1" l="1"/>
  <c r="H58" i="1"/>
  <c r="G58" i="1" s="1"/>
  <c r="I58" i="1" s="1"/>
  <c r="C59" i="1" s="1"/>
  <c r="A66" i="1"/>
  <c r="D65" i="1"/>
  <c r="E65" i="1"/>
  <c r="B65" i="1"/>
  <c r="F65" i="1" l="1"/>
  <c r="H59" i="1"/>
  <c r="G59" i="1" s="1"/>
  <c r="I59" i="1" s="1"/>
  <c r="C60" i="1" s="1"/>
  <c r="D66" i="1"/>
  <c r="A67" i="1"/>
  <c r="E66" i="1"/>
  <c r="B66" i="1"/>
  <c r="F66" i="1" l="1"/>
  <c r="H60" i="1"/>
  <c r="G60" i="1" s="1"/>
  <c r="I60" i="1" s="1"/>
  <c r="C61" i="1" s="1"/>
  <c r="A68" i="1"/>
  <c r="D67" i="1"/>
  <c r="E67" i="1"/>
  <c r="B67" i="1"/>
  <c r="F67" i="1" l="1"/>
  <c r="H61" i="1"/>
  <c r="G61" i="1" s="1"/>
  <c r="I61" i="1" s="1"/>
  <c r="C62" i="1" s="1"/>
  <c r="D68" i="1"/>
  <c r="E68" i="1"/>
  <c r="A69" i="1"/>
  <c r="B68" i="1"/>
  <c r="F68" i="1" l="1"/>
  <c r="H62" i="1"/>
  <c r="G62" i="1" s="1"/>
  <c r="I62" i="1" s="1"/>
  <c r="C63" i="1" s="1"/>
  <c r="A70" i="1"/>
  <c r="D69" i="1"/>
  <c r="E69" i="1"/>
  <c r="B69" i="1"/>
  <c r="F69" i="1" l="1"/>
  <c r="A71" i="1"/>
  <c r="D70" i="1"/>
  <c r="E70" i="1"/>
  <c r="B70" i="1"/>
  <c r="H63" i="1"/>
  <c r="G63" i="1" s="1"/>
  <c r="I63" i="1" s="1"/>
  <c r="C64" i="1" s="1"/>
  <c r="F70" i="1" l="1"/>
  <c r="H64" i="1"/>
  <c r="G64" i="1" s="1"/>
  <c r="I64" i="1" s="1"/>
  <c r="C65" i="1" s="1"/>
  <c r="A72" i="1"/>
  <c r="D71" i="1"/>
  <c r="E71" i="1"/>
  <c r="B71" i="1"/>
  <c r="F71" i="1" l="1"/>
  <c r="H65" i="1"/>
  <c r="G65" i="1" s="1"/>
  <c r="I65" i="1" s="1"/>
  <c r="C66" i="1" s="1"/>
  <c r="A73" i="1"/>
  <c r="D72" i="1"/>
  <c r="E72" i="1"/>
  <c r="B72" i="1"/>
  <c r="F72" i="1" l="1"/>
  <c r="H66" i="1"/>
  <c r="G66" i="1" s="1"/>
  <c r="I66" i="1" s="1"/>
  <c r="C67" i="1" s="1"/>
  <c r="A74" i="1"/>
  <c r="D73" i="1"/>
  <c r="E73" i="1"/>
  <c r="B73" i="1"/>
  <c r="F73" i="1" l="1"/>
  <c r="A75" i="1"/>
  <c r="D74" i="1"/>
  <c r="E74" i="1"/>
  <c r="F74" i="1" s="1"/>
  <c r="B74" i="1"/>
  <c r="H67" i="1"/>
  <c r="G67" i="1" s="1"/>
  <c r="I67" i="1" s="1"/>
  <c r="C68" i="1" s="1"/>
  <c r="H68" i="1" l="1"/>
  <c r="G68" i="1" s="1"/>
  <c r="I68" i="1" s="1"/>
  <c r="C69" i="1" s="1"/>
  <c r="A76" i="1"/>
  <c r="E75" i="1"/>
  <c r="D75" i="1"/>
  <c r="B75" i="1"/>
  <c r="F75" i="1" l="1"/>
  <c r="H69" i="1"/>
  <c r="G69" i="1" s="1"/>
  <c r="I69" i="1" s="1"/>
  <c r="C70" i="1" s="1"/>
  <c r="A77" i="1"/>
  <c r="D76" i="1"/>
  <c r="E76" i="1"/>
  <c r="B76" i="1"/>
  <c r="F76" i="1" l="1"/>
  <c r="A78" i="1"/>
  <c r="D77" i="1"/>
  <c r="E77" i="1"/>
  <c r="B77" i="1"/>
  <c r="H70" i="1"/>
  <c r="G70" i="1" s="1"/>
  <c r="I70" i="1" s="1"/>
  <c r="C71" i="1" s="1"/>
  <c r="F77" i="1" l="1"/>
  <c r="H71" i="1"/>
  <c r="G71" i="1" s="1"/>
  <c r="I71" i="1" s="1"/>
  <c r="C72" i="1" s="1"/>
  <c r="D78" i="1"/>
  <c r="E78" i="1"/>
  <c r="A79" i="1"/>
  <c r="B78" i="1"/>
  <c r="F78" i="1" l="1"/>
  <c r="A80" i="1"/>
  <c r="D79" i="1"/>
  <c r="E79" i="1"/>
  <c r="F79" i="1" s="1"/>
  <c r="B79" i="1"/>
  <c r="H72" i="1"/>
  <c r="G72" i="1" s="1"/>
  <c r="I72" i="1" s="1"/>
  <c r="C73" i="1" s="1"/>
  <c r="H73" i="1" l="1"/>
  <c r="G73" i="1" s="1"/>
  <c r="I73" i="1" s="1"/>
  <c r="C74" i="1" s="1"/>
  <c r="E80" i="1"/>
  <c r="A81" i="1"/>
  <c r="D80" i="1"/>
  <c r="F80" i="1" s="1"/>
  <c r="B80" i="1"/>
  <c r="A82" i="1" l="1"/>
  <c r="E81" i="1"/>
  <c r="D81" i="1"/>
  <c r="B81" i="1"/>
  <c r="H74" i="1"/>
  <c r="G74" i="1" s="1"/>
  <c r="I74" i="1" s="1"/>
  <c r="C75" i="1" s="1"/>
  <c r="F81" i="1" l="1"/>
  <c r="H75" i="1"/>
  <c r="G75" i="1" s="1"/>
  <c r="I75" i="1" s="1"/>
  <c r="C76" i="1" s="1"/>
  <c r="D82" i="1"/>
  <c r="A83" i="1"/>
  <c r="E82" i="1"/>
  <c r="B82" i="1"/>
  <c r="F82" i="1" l="1"/>
  <c r="H76" i="1"/>
  <c r="G76" i="1" s="1"/>
  <c r="I76" i="1" s="1"/>
  <c r="C77" i="1" s="1"/>
  <c r="D83" i="1"/>
  <c r="A84" i="1"/>
  <c r="E83" i="1"/>
  <c r="B83" i="1"/>
  <c r="F83" i="1" l="1"/>
  <c r="A85" i="1"/>
  <c r="E84" i="1"/>
  <c r="D84" i="1"/>
  <c r="F84" i="1" s="1"/>
  <c r="B84" i="1"/>
  <c r="H77" i="1"/>
  <c r="G77" i="1" s="1"/>
  <c r="I77" i="1" s="1"/>
  <c r="C78" i="1" s="1"/>
  <c r="H78" i="1" l="1"/>
  <c r="G78" i="1" s="1"/>
  <c r="I78" i="1"/>
  <c r="C79" i="1" s="1"/>
  <c r="D85" i="1"/>
  <c r="E85" i="1"/>
  <c r="A86" i="1"/>
  <c r="B85" i="1"/>
  <c r="F85" i="1" l="1"/>
  <c r="A87" i="1"/>
  <c r="D86" i="1"/>
  <c r="E86" i="1"/>
  <c r="B86" i="1"/>
  <c r="H79" i="1"/>
  <c r="G79" i="1" s="1"/>
  <c r="I79" i="1" s="1"/>
  <c r="C80" i="1" s="1"/>
  <c r="F86" i="1" l="1"/>
  <c r="H80" i="1"/>
  <c r="G80" i="1" s="1"/>
  <c r="I80" i="1" s="1"/>
  <c r="C81" i="1" s="1"/>
  <c r="A88" i="1"/>
  <c r="D87" i="1"/>
  <c r="B87" i="1"/>
  <c r="E87" i="1"/>
  <c r="F87" i="1" l="1"/>
  <c r="D88" i="1"/>
  <c r="E88" i="1"/>
  <c r="A89" i="1"/>
  <c r="B88" i="1"/>
  <c r="H81" i="1"/>
  <c r="G81" i="1" s="1"/>
  <c r="I81" i="1" s="1"/>
  <c r="C82" i="1" s="1"/>
  <c r="F88" i="1" l="1"/>
  <c r="A90" i="1"/>
  <c r="D89" i="1"/>
  <c r="E89" i="1"/>
  <c r="B89" i="1"/>
  <c r="H82" i="1"/>
  <c r="G82" i="1" s="1"/>
  <c r="I82" i="1" s="1"/>
  <c r="C83" i="1" s="1"/>
  <c r="F89" i="1" l="1"/>
  <c r="H83" i="1"/>
  <c r="G83" i="1" s="1"/>
  <c r="I83" i="1" s="1"/>
  <c r="C84" i="1" s="1"/>
  <c r="D90" i="1"/>
  <c r="E90" i="1"/>
  <c r="A91" i="1"/>
  <c r="B90" i="1"/>
  <c r="F90" i="1" l="1"/>
  <c r="A92" i="1"/>
  <c r="E91" i="1"/>
  <c r="D91" i="1"/>
  <c r="B91" i="1"/>
  <c r="H84" i="1"/>
  <c r="G84" i="1" s="1"/>
  <c r="I84" i="1" s="1"/>
  <c r="C85" i="1" s="1"/>
  <c r="F91" i="1" l="1"/>
  <c r="H85" i="1"/>
  <c r="G85" i="1" s="1"/>
  <c r="I85" i="1" s="1"/>
  <c r="C86" i="1" s="1"/>
  <c r="A93" i="1"/>
  <c r="D92" i="1"/>
  <c r="E92" i="1"/>
  <c r="B92" i="1"/>
  <c r="F92" i="1" l="1"/>
  <c r="H86" i="1"/>
  <c r="G86" i="1" s="1"/>
  <c r="I86" i="1" s="1"/>
  <c r="C87" i="1" s="1"/>
  <c r="A94" i="1"/>
  <c r="D93" i="1"/>
  <c r="E93" i="1"/>
  <c r="B93" i="1"/>
  <c r="F93" i="1" l="1"/>
  <c r="A95" i="1"/>
  <c r="D94" i="1"/>
  <c r="E94" i="1"/>
  <c r="B94" i="1"/>
  <c r="H87" i="1"/>
  <c r="G87" i="1" s="1"/>
  <c r="I87" i="1" s="1"/>
  <c r="C88" i="1" s="1"/>
  <c r="F94" i="1" l="1"/>
  <c r="H88" i="1"/>
  <c r="G88" i="1" s="1"/>
  <c r="I88" i="1" s="1"/>
  <c r="C89" i="1" s="1"/>
  <c r="A96" i="1"/>
  <c r="D95" i="1"/>
  <c r="E95" i="1"/>
  <c r="B95" i="1"/>
  <c r="F95" i="1" l="1"/>
  <c r="H89" i="1"/>
  <c r="G89" i="1" s="1"/>
  <c r="I89" i="1" s="1"/>
  <c r="C90" i="1" s="1"/>
  <c r="A97" i="1"/>
  <c r="D96" i="1"/>
  <c r="E96" i="1"/>
  <c r="B96" i="1"/>
  <c r="F96" i="1" l="1"/>
  <c r="H90" i="1"/>
  <c r="G90" i="1" s="1"/>
  <c r="I90" i="1" s="1"/>
  <c r="C91" i="1" s="1"/>
  <c r="E97" i="1"/>
  <c r="A98" i="1"/>
  <c r="D97" i="1"/>
  <c r="B97" i="1"/>
  <c r="F97" i="1" l="1"/>
  <c r="H91" i="1"/>
  <c r="G91" i="1" s="1"/>
  <c r="I91" i="1" s="1"/>
  <c r="C92" i="1" s="1"/>
  <c r="D98" i="1"/>
  <c r="A99" i="1"/>
  <c r="E98" i="1"/>
  <c r="B98" i="1"/>
  <c r="F98" i="1" l="1"/>
  <c r="H92" i="1"/>
  <c r="G92" i="1" s="1"/>
  <c r="I92" i="1" s="1"/>
  <c r="C93" i="1" s="1"/>
  <c r="A100" i="1"/>
  <c r="D99" i="1"/>
  <c r="E99" i="1"/>
  <c r="B99" i="1"/>
  <c r="F99" i="1" l="1"/>
  <c r="H93" i="1"/>
  <c r="G93" i="1" s="1"/>
  <c r="I93" i="1" s="1"/>
  <c r="C94" i="1" s="1"/>
  <c r="D100" i="1"/>
  <c r="A101" i="1"/>
  <c r="E100" i="1"/>
  <c r="B100" i="1"/>
  <c r="F100" i="1" l="1"/>
  <c r="A102" i="1"/>
  <c r="D101" i="1"/>
  <c r="E101" i="1"/>
  <c r="B101" i="1"/>
  <c r="H94" i="1"/>
  <c r="G94" i="1" s="1"/>
  <c r="I94" i="1" s="1"/>
  <c r="C95" i="1" s="1"/>
  <c r="F101" i="1" l="1"/>
  <c r="H95" i="1"/>
  <c r="G95" i="1" s="1"/>
  <c r="I95" i="1" s="1"/>
  <c r="C96" i="1" s="1"/>
  <c r="D102" i="1"/>
  <c r="E102" i="1"/>
  <c r="A103" i="1"/>
  <c r="B102" i="1"/>
  <c r="F102" i="1" l="1"/>
  <c r="H96" i="1"/>
  <c r="G96" i="1" s="1"/>
  <c r="I96" i="1" s="1"/>
  <c r="C97" i="1" s="1"/>
  <c r="A104" i="1"/>
  <c r="D103" i="1"/>
  <c r="E103" i="1"/>
  <c r="B103" i="1"/>
  <c r="F103" i="1" l="1"/>
  <c r="A105" i="1"/>
  <c r="D104" i="1"/>
  <c r="E104" i="1"/>
  <c r="F104" i="1" s="1"/>
  <c r="B104" i="1"/>
  <c r="H97" i="1"/>
  <c r="G97" i="1" s="1"/>
  <c r="I97" i="1" s="1"/>
  <c r="C98" i="1" s="1"/>
  <c r="H98" i="1" l="1"/>
  <c r="G98" i="1" s="1"/>
  <c r="I98" i="1" s="1"/>
  <c r="C99" i="1" s="1"/>
  <c r="A106" i="1"/>
  <c r="D105" i="1"/>
  <c r="E105" i="1"/>
  <c r="B105" i="1"/>
  <c r="F105" i="1" l="1"/>
  <c r="H99" i="1"/>
  <c r="G99" i="1" s="1"/>
  <c r="I99" i="1" s="1"/>
  <c r="C100" i="1" s="1"/>
  <c r="A107" i="1"/>
  <c r="D106" i="1"/>
  <c r="E106" i="1"/>
  <c r="B106" i="1"/>
  <c r="F106" i="1" l="1"/>
  <c r="H100" i="1"/>
  <c r="G100" i="1" s="1"/>
  <c r="I100" i="1" s="1"/>
  <c r="C101" i="1" s="1"/>
  <c r="A108" i="1"/>
  <c r="E107" i="1"/>
  <c r="D107" i="1"/>
  <c r="B107" i="1"/>
  <c r="F107" i="1" l="1"/>
  <c r="A109" i="1"/>
  <c r="D108" i="1"/>
  <c r="E108" i="1"/>
  <c r="F108" i="1" s="1"/>
  <c r="B108" i="1"/>
  <c r="H101" i="1"/>
  <c r="G101" i="1" s="1"/>
  <c r="I101" i="1" s="1"/>
  <c r="C102" i="1" s="1"/>
  <c r="H102" i="1" l="1"/>
  <c r="G102" i="1" s="1"/>
  <c r="I102" i="1" s="1"/>
  <c r="C103" i="1" s="1"/>
  <c r="A110" i="1"/>
  <c r="D109" i="1"/>
  <c r="E109" i="1"/>
  <c r="B109" i="1"/>
  <c r="F109" i="1" l="1"/>
  <c r="A111" i="1"/>
  <c r="D110" i="1"/>
  <c r="E110" i="1"/>
  <c r="F110" i="1" s="1"/>
  <c r="B110" i="1"/>
  <c r="H103" i="1"/>
  <c r="G103" i="1" s="1"/>
  <c r="I103" i="1" s="1"/>
  <c r="C104" i="1" s="1"/>
  <c r="H104" i="1" l="1"/>
  <c r="G104" i="1" s="1"/>
  <c r="I104" i="1" s="1"/>
  <c r="C105" i="1" s="1"/>
  <c r="A112" i="1"/>
  <c r="D111" i="1"/>
  <c r="E111" i="1"/>
  <c r="B111" i="1"/>
  <c r="F111" i="1" l="1"/>
  <c r="H105" i="1"/>
  <c r="G105" i="1" s="1"/>
  <c r="I105" i="1" s="1"/>
  <c r="C106" i="1" s="1"/>
  <c r="A113" i="1"/>
  <c r="D112" i="1"/>
  <c r="E112" i="1"/>
  <c r="B112" i="1"/>
  <c r="F112" i="1" l="1"/>
  <c r="H106" i="1"/>
  <c r="G106" i="1" s="1"/>
  <c r="I106" i="1" s="1"/>
  <c r="C107" i="1" s="1"/>
  <c r="A114" i="1"/>
  <c r="D113" i="1"/>
  <c r="E113" i="1"/>
  <c r="B113" i="1"/>
  <c r="F113" i="1" l="1"/>
  <c r="H107" i="1"/>
  <c r="G107" i="1" s="1"/>
  <c r="I107" i="1" s="1"/>
  <c r="C108" i="1" s="1"/>
  <c r="D114" i="1"/>
  <c r="A115" i="1"/>
  <c r="E114" i="1"/>
  <c r="F114" i="1" s="1"/>
  <c r="B114" i="1"/>
  <c r="H108" i="1" l="1"/>
  <c r="G108" i="1" s="1"/>
  <c r="I108" i="1" s="1"/>
  <c r="C109" i="1" s="1"/>
  <c r="A116" i="1"/>
  <c r="D115" i="1"/>
  <c r="F115" i="1" s="1"/>
  <c r="E115" i="1"/>
  <c r="B115" i="1"/>
  <c r="H109" i="1" l="1"/>
  <c r="G109" i="1" s="1"/>
  <c r="I109" i="1" s="1"/>
  <c r="C110" i="1" s="1"/>
  <c r="A117" i="1"/>
  <c r="D116" i="1"/>
  <c r="E116" i="1"/>
  <c r="B116" i="1"/>
  <c r="F116" i="1" l="1"/>
  <c r="H110" i="1"/>
  <c r="G110" i="1" s="1"/>
  <c r="I110" i="1" s="1"/>
  <c r="C111" i="1" s="1"/>
  <c r="D117" i="1"/>
  <c r="E117" i="1"/>
  <c r="F117" i="1" s="1"/>
  <c r="A118" i="1"/>
  <c r="B117" i="1"/>
  <c r="H111" i="1" l="1"/>
  <c r="G111" i="1" s="1"/>
  <c r="I111" i="1" s="1"/>
  <c r="C112" i="1" s="1"/>
  <c r="A119" i="1"/>
  <c r="D118" i="1"/>
  <c r="E118" i="1"/>
  <c r="B118" i="1"/>
  <c r="F118" i="1" l="1"/>
  <c r="H112" i="1"/>
  <c r="G112" i="1" s="1"/>
  <c r="I112" i="1" s="1"/>
  <c r="C113" i="1" s="1"/>
  <c r="E119" i="1"/>
  <c r="A120" i="1"/>
  <c r="D119" i="1"/>
  <c r="B119" i="1"/>
  <c r="F119" i="1" l="1"/>
  <c r="H113" i="1"/>
  <c r="G113" i="1" s="1"/>
  <c r="I113" i="1" s="1"/>
  <c r="C114" i="1" s="1"/>
  <c r="A121" i="1"/>
  <c r="E120" i="1"/>
  <c r="D120" i="1"/>
  <c r="B120" i="1"/>
  <c r="F120" i="1" l="1"/>
  <c r="H114" i="1"/>
  <c r="G114" i="1" s="1"/>
  <c r="I114" i="1" s="1"/>
  <c r="C115" i="1" s="1"/>
  <c r="A122" i="1"/>
  <c r="D121" i="1"/>
  <c r="E121" i="1"/>
  <c r="B121" i="1"/>
  <c r="F121" i="1" l="1"/>
  <c r="D122" i="1"/>
  <c r="A123" i="1"/>
  <c r="E122" i="1"/>
  <c r="F122" i="1" s="1"/>
  <c r="B122" i="1"/>
  <c r="H115" i="1"/>
  <c r="G115" i="1" s="1"/>
  <c r="I115" i="1" s="1"/>
  <c r="C116" i="1" s="1"/>
  <c r="H116" i="1" l="1"/>
  <c r="G116" i="1" s="1"/>
  <c r="I116" i="1" s="1"/>
  <c r="C117" i="1" s="1"/>
  <c r="A124" i="1"/>
  <c r="E123" i="1"/>
  <c r="D123" i="1"/>
  <c r="B123" i="1"/>
  <c r="F123" i="1" l="1"/>
  <c r="H117" i="1"/>
  <c r="G117" i="1" s="1"/>
  <c r="I117" i="1" s="1"/>
  <c r="C118" i="1" s="1"/>
  <c r="D124" i="1"/>
  <c r="E124" i="1"/>
  <c r="A125" i="1"/>
  <c r="B124" i="1"/>
  <c r="F124" i="1" l="1"/>
  <c r="A126" i="1"/>
  <c r="D125" i="1"/>
  <c r="E125" i="1"/>
  <c r="B125" i="1"/>
  <c r="H118" i="1"/>
  <c r="G118" i="1" s="1"/>
  <c r="I118" i="1" s="1"/>
  <c r="C119" i="1" s="1"/>
  <c r="F125" i="1" l="1"/>
  <c r="H119" i="1"/>
  <c r="G119" i="1" s="1"/>
  <c r="I119" i="1" s="1"/>
  <c r="C120" i="1" s="1"/>
  <c r="A127" i="1"/>
  <c r="D126" i="1"/>
  <c r="E126" i="1"/>
  <c r="B126" i="1"/>
  <c r="F126" i="1" l="1"/>
  <c r="H120" i="1"/>
  <c r="G120" i="1" s="1"/>
  <c r="I120" i="1" s="1"/>
  <c r="C121" i="1" s="1"/>
  <c r="A128" i="1"/>
  <c r="E127" i="1"/>
  <c r="D127" i="1"/>
  <c r="B127" i="1"/>
  <c r="F127" i="1" l="1"/>
  <c r="H121" i="1"/>
  <c r="G121" i="1" s="1"/>
  <c r="I121" i="1" s="1"/>
  <c r="C122" i="1" s="1"/>
  <c r="A129" i="1"/>
  <c r="D128" i="1"/>
  <c r="E128" i="1"/>
  <c r="B128" i="1"/>
  <c r="F128" i="1" l="1"/>
  <c r="H122" i="1"/>
  <c r="G122" i="1" s="1"/>
  <c r="I122" i="1" s="1"/>
  <c r="C123" i="1" s="1"/>
  <c r="D129" i="1"/>
  <c r="E129" i="1"/>
  <c r="A130" i="1"/>
  <c r="B129" i="1"/>
  <c r="F129" i="1" l="1"/>
  <c r="H123" i="1"/>
  <c r="G123" i="1" s="1"/>
  <c r="I123" i="1" s="1"/>
  <c r="C124" i="1" s="1"/>
  <c r="D130" i="1"/>
  <c r="A131" i="1"/>
  <c r="E130" i="1"/>
  <c r="F130" i="1" s="1"/>
  <c r="B130" i="1"/>
  <c r="A132" i="1" l="1"/>
  <c r="D131" i="1"/>
  <c r="E131" i="1"/>
  <c r="B131" i="1"/>
  <c r="H124" i="1"/>
  <c r="G124" i="1" s="1"/>
  <c r="I124" i="1" s="1"/>
  <c r="C125" i="1" s="1"/>
  <c r="F131" i="1" l="1"/>
  <c r="H125" i="1"/>
  <c r="G125" i="1" s="1"/>
  <c r="I125" i="1" s="1"/>
  <c r="C126" i="1" s="1"/>
  <c r="A133" i="1"/>
  <c r="D132" i="1"/>
  <c r="E132" i="1"/>
  <c r="B132" i="1"/>
  <c r="F132" i="1" l="1"/>
  <c r="A134" i="1"/>
  <c r="D133" i="1"/>
  <c r="E133" i="1"/>
  <c r="B133" i="1"/>
  <c r="H126" i="1"/>
  <c r="G126" i="1" s="1"/>
  <c r="I126" i="1" s="1"/>
  <c r="C127" i="1" s="1"/>
  <c r="F133" i="1" l="1"/>
  <c r="H127" i="1"/>
  <c r="G127" i="1" s="1"/>
  <c r="I127" i="1" s="1"/>
  <c r="C128" i="1" s="1"/>
  <c r="D134" i="1"/>
  <c r="A135" i="1"/>
  <c r="E134" i="1"/>
  <c r="B134" i="1"/>
  <c r="F134" i="1" l="1"/>
  <c r="H128" i="1"/>
  <c r="G128" i="1" s="1"/>
  <c r="I128" i="1" s="1"/>
  <c r="C129" i="1" s="1"/>
  <c r="A136" i="1"/>
  <c r="D135" i="1"/>
  <c r="E135" i="1"/>
  <c r="B135" i="1"/>
  <c r="F135" i="1" l="1"/>
  <c r="H129" i="1"/>
  <c r="G129" i="1" s="1"/>
  <c r="I129" i="1" s="1"/>
  <c r="C130" i="1" s="1"/>
  <c r="E136" i="1"/>
  <c r="A137" i="1"/>
  <c r="D136" i="1"/>
  <c r="B136" i="1"/>
  <c r="F136" i="1" l="1"/>
  <c r="A138" i="1"/>
  <c r="D137" i="1"/>
  <c r="E137" i="1"/>
  <c r="B137" i="1"/>
  <c r="H130" i="1"/>
  <c r="G130" i="1" s="1"/>
  <c r="I130" i="1" s="1"/>
  <c r="C131" i="1" s="1"/>
  <c r="F137" i="1" l="1"/>
  <c r="H131" i="1"/>
  <c r="G131" i="1" s="1"/>
  <c r="I131" i="1" s="1"/>
  <c r="C132" i="1" s="1"/>
  <c r="A139" i="1"/>
  <c r="B138" i="1"/>
  <c r="D138" i="1"/>
  <c r="E138" i="1"/>
  <c r="F138" i="1" l="1"/>
  <c r="H132" i="1"/>
  <c r="G132" i="1" s="1"/>
  <c r="I132" i="1" s="1"/>
  <c r="C133" i="1" s="1"/>
  <c r="A140" i="1"/>
  <c r="E139" i="1"/>
  <c r="D139" i="1"/>
  <c r="B139" i="1"/>
  <c r="F139" i="1" l="1"/>
  <c r="H133" i="1"/>
  <c r="G133" i="1" s="1"/>
  <c r="I133" i="1" s="1"/>
  <c r="C134" i="1" s="1"/>
  <c r="A141" i="1"/>
  <c r="D140" i="1"/>
  <c r="E140" i="1"/>
  <c r="B140" i="1"/>
  <c r="F140" i="1" l="1"/>
  <c r="H134" i="1"/>
  <c r="G134" i="1" s="1"/>
  <c r="I134" i="1" s="1"/>
  <c r="C135" i="1" s="1"/>
  <c r="D141" i="1"/>
  <c r="E141" i="1"/>
  <c r="A142" i="1"/>
  <c r="B141" i="1"/>
  <c r="F141" i="1" l="1"/>
  <c r="H135" i="1"/>
  <c r="G135" i="1" s="1"/>
  <c r="I135" i="1" s="1"/>
  <c r="C136" i="1" s="1"/>
  <c r="A143" i="1"/>
  <c r="D142" i="1"/>
  <c r="E142" i="1"/>
  <c r="B142" i="1"/>
  <c r="F142" i="1" l="1"/>
  <c r="H136" i="1"/>
  <c r="G136" i="1" s="1"/>
  <c r="I136" i="1" s="1"/>
  <c r="C137" i="1" s="1"/>
  <c r="A144" i="1"/>
  <c r="D143" i="1"/>
  <c r="F143" i="1" s="1"/>
  <c r="E143" i="1"/>
  <c r="B143" i="1"/>
  <c r="H137" i="1" l="1"/>
  <c r="G137" i="1" s="1"/>
  <c r="I137" i="1" s="1"/>
  <c r="C138" i="1" s="1"/>
  <c r="D144" i="1"/>
  <c r="A145" i="1"/>
  <c r="E144" i="1"/>
  <c r="B144" i="1"/>
  <c r="F144" i="1" l="1"/>
  <c r="A146" i="1"/>
  <c r="D145" i="1"/>
  <c r="E145" i="1"/>
  <c r="F145" i="1" s="1"/>
  <c r="B145" i="1"/>
  <c r="H138" i="1"/>
  <c r="G138" i="1" s="1"/>
  <c r="I138" i="1" s="1"/>
  <c r="C139" i="1" s="1"/>
  <c r="H139" i="1" l="1"/>
  <c r="G139" i="1" s="1"/>
  <c r="I139" i="1" s="1"/>
  <c r="C140" i="1" s="1"/>
  <c r="D146" i="1"/>
  <c r="E146" i="1"/>
  <c r="A147" i="1"/>
  <c r="B146" i="1"/>
  <c r="F146" i="1" l="1"/>
  <c r="H140" i="1"/>
  <c r="G140" i="1" s="1"/>
  <c r="I140" i="1" s="1"/>
  <c r="C141" i="1" s="1"/>
  <c r="A148" i="1"/>
  <c r="D147" i="1"/>
  <c r="E147" i="1"/>
  <c r="B147" i="1"/>
  <c r="F147" i="1" l="1"/>
  <c r="A149" i="1"/>
  <c r="D148" i="1"/>
  <c r="E148" i="1"/>
  <c r="B148" i="1"/>
  <c r="H141" i="1"/>
  <c r="G141" i="1" s="1"/>
  <c r="I141" i="1" s="1"/>
  <c r="C142" i="1" s="1"/>
  <c r="F148" i="1" l="1"/>
  <c r="H142" i="1"/>
  <c r="G142" i="1" s="1"/>
  <c r="I142" i="1" s="1"/>
  <c r="C143" i="1" s="1"/>
  <c r="A150" i="1"/>
  <c r="D149" i="1"/>
  <c r="E149" i="1"/>
  <c r="B149" i="1"/>
  <c r="F149" i="1" l="1"/>
  <c r="A151" i="1"/>
  <c r="D150" i="1"/>
  <c r="E150" i="1"/>
  <c r="B150" i="1"/>
  <c r="H143" i="1"/>
  <c r="G143" i="1" s="1"/>
  <c r="I143" i="1" s="1"/>
  <c r="C144" i="1" s="1"/>
  <c r="F150" i="1" l="1"/>
  <c r="H144" i="1"/>
  <c r="G144" i="1" s="1"/>
  <c r="I144" i="1" s="1"/>
  <c r="C145" i="1" s="1"/>
  <c r="A152" i="1"/>
  <c r="D151" i="1"/>
  <c r="E151" i="1"/>
  <c r="B151" i="1"/>
  <c r="F151" i="1" l="1"/>
  <c r="H145" i="1"/>
  <c r="G145" i="1" s="1"/>
  <c r="I145" i="1" s="1"/>
  <c r="C146" i="1" s="1"/>
  <c r="A153" i="1"/>
  <c r="B152" i="1"/>
  <c r="D152" i="1"/>
  <c r="E152" i="1"/>
  <c r="F152" i="1" l="1"/>
  <c r="A154" i="1"/>
  <c r="D153" i="1"/>
  <c r="E153" i="1"/>
  <c r="B153" i="1"/>
  <c r="H146" i="1"/>
  <c r="G146" i="1" s="1"/>
  <c r="I146" i="1" s="1"/>
  <c r="C147" i="1" s="1"/>
  <c r="F153" i="1" l="1"/>
  <c r="H147" i="1"/>
  <c r="G147" i="1" s="1"/>
  <c r="I147" i="1" s="1"/>
  <c r="C148" i="1" s="1"/>
  <c r="A155" i="1"/>
  <c r="D154" i="1"/>
  <c r="F154" i="1" s="1"/>
  <c r="E154" i="1"/>
  <c r="B154" i="1"/>
  <c r="H148" i="1" l="1"/>
  <c r="G148" i="1" s="1"/>
  <c r="I148" i="1" s="1"/>
  <c r="C149" i="1" s="1"/>
  <c r="A156" i="1"/>
  <c r="E155" i="1"/>
  <c r="D155" i="1"/>
  <c r="B155" i="1"/>
  <c r="F155" i="1" l="1"/>
  <c r="D156" i="1"/>
  <c r="E156" i="1"/>
  <c r="F156" i="1" s="1"/>
  <c r="A157" i="1"/>
  <c r="B156" i="1"/>
  <c r="H149" i="1"/>
  <c r="G149" i="1" s="1"/>
  <c r="I149" i="1" s="1"/>
  <c r="C150" i="1" s="1"/>
  <c r="H150" i="1" l="1"/>
  <c r="G150" i="1" s="1"/>
  <c r="I150" i="1" s="1"/>
  <c r="C151" i="1" s="1"/>
  <c r="A158" i="1"/>
  <c r="D157" i="1"/>
  <c r="E157" i="1"/>
  <c r="B157" i="1"/>
  <c r="F157" i="1" l="1"/>
  <c r="E158" i="1"/>
  <c r="A159" i="1"/>
  <c r="D158" i="1"/>
  <c r="B158" i="1"/>
  <c r="H151" i="1"/>
  <c r="G151" i="1" s="1"/>
  <c r="I151" i="1" s="1"/>
  <c r="C152" i="1" s="1"/>
  <c r="F158" i="1" l="1"/>
  <c r="H152" i="1"/>
  <c r="G152" i="1" s="1"/>
  <c r="I152" i="1" s="1"/>
  <c r="C153" i="1" s="1"/>
  <c r="A160" i="1"/>
  <c r="E159" i="1"/>
  <c r="D159" i="1"/>
  <c r="B159" i="1"/>
  <c r="F159" i="1" l="1"/>
  <c r="A161" i="1"/>
  <c r="D160" i="1"/>
  <c r="E160" i="1"/>
  <c r="B160" i="1"/>
  <c r="H153" i="1"/>
  <c r="G153" i="1" s="1"/>
  <c r="I153" i="1" s="1"/>
  <c r="C154" i="1" s="1"/>
  <c r="F160" i="1" l="1"/>
  <c r="H154" i="1"/>
  <c r="G154" i="1" s="1"/>
  <c r="I154" i="1" s="1"/>
  <c r="C155" i="1" s="1"/>
  <c r="D161" i="1"/>
  <c r="A162" i="1"/>
  <c r="E161" i="1"/>
  <c r="B161" i="1"/>
  <c r="F161" i="1" l="1"/>
  <c r="A163" i="1"/>
  <c r="E162" i="1"/>
  <c r="D162" i="1"/>
  <c r="F162" i="1" s="1"/>
  <c r="B162" i="1"/>
  <c r="H155" i="1"/>
  <c r="G155" i="1" s="1"/>
  <c r="I155" i="1" s="1"/>
  <c r="C156" i="1" s="1"/>
  <c r="H156" i="1" l="1"/>
  <c r="G156" i="1" s="1"/>
  <c r="I156" i="1" s="1"/>
  <c r="C157" i="1" s="1"/>
  <c r="D163" i="1"/>
  <c r="E163" i="1"/>
  <c r="F163" i="1" s="1"/>
  <c r="A164" i="1"/>
  <c r="B163" i="1"/>
  <c r="A165" i="1" l="1"/>
  <c r="D164" i="1"/>
  <c r="E164" i="1"/>
  <c r="B164" i="1"/>
  <c r="H157" i="1"/>
  <c r="G157" i="1" s="1"/>
  <c r="I157" i="1" s="1"/>
  <c r="C158" i="1" s="1"/>
  <c r="F164" i="1" l="1"/>
  <c r="H158" i="1"/>
  <c r="G158" i="1" s="1"/>
  <c r="I158" i="1" s="1"/>
  <c r="C159" i="1" s="1"/>
  <c r="E165" i="1"/>
  <c r="A166" i="1"/>
  <c r="D165" i="1"/>
  <c r="F165" i="1" s="1"/>
  <c r="B165" i="1"/>
  <c r="A167" i="1" l="1"/>
  <c r="D166" i="1"/>
  <c r="E166" i="1"/>
  <c r="B166" i="1"/>
  <c r="H159" i="1"/>
  <c r="G159" i="1" s="1"/>
  <c r="I159" i="1" s="1"/>
  <c r="C160" i="1" s="1"/>
  <c r="F166" i="1" l="1"/>
  <c r="H160" i="1"/>
  <c r="G160" i="1" s="1"/>
  <c r="I160" i="1" s="1"/>
  <c r="C161" i="1" s="1"/>
  <c r="A168" i="1"/>
  <c r="D167" i="1"/>
  <c r="F167" i="1" s="1"/>
  <c r="E167" i="1"/>
  <c r="B167" i="1"/>
  <c r="H161" i="1" l="1"/>
  <c r="G161" i="1" s="1"/>
  <c r="I161" i="1" s="1"/>
  <c r="C162" i="1" s="1"/>
  <c r="A169" i="1"/>
  <c r="D168" i="1"/>
  <c r="E168" i="1"/>
  <c r="B168" i="1"/>
  <c r="F168" i="1" l="1"/>
  <c r="A170" i="1"/>
  <c r="D169" i="1"/>
  <c r="E169" i="1"/>
  <c r="B169" i="1"/>
  <c r="H162" i="1"/>
  <c r="G162" i="1" s="1"/>
  <c r="I162" i="1" s="1"/>
  <c r="C163" i="1" s="1"/>
  <c r="F169" i="1" l="1"/>
  <c r="H163" i="1"/>
  <c r="G163" i="1" s="1"/>
  <c r="I163" i="1" s="1"/>
  <c r="C164" i="1" s="1"/>
  <c r="A171" i="1"/>
  <c r="D170" i="1"/>
  <c r="E170" i="1"/>
  <c r="B170" i="1"/>
  <c r="F170" i="1" l="1"/>
  <c r="A172" i="1"/>
  <c r="E171" i="1"/>
  <c r="D171" i="1"/>
  <c r="F171" i="1" s="1"/>
  <c r="B171" i="1"/>
  <c r="H164" i="1"/>
  <c r="G164" i="1" s="1"/>
  <c r="I164" i="1" s="1"/>
  <c r="C165" i="1" s="1"/>
  <c r="H165" i="1" l="1"/>
  <c r="G165" i="1" s="1"/>
  <c r="I165" i="1" s="1"/>
  <c r="C166" i="1" s="1"/>
  <c r="D172" i="1"/>
  <c r="A173" i="1"/>
  <c r="E172" i="1"/>
  <c r="F172" i="1" s="1"/>
  <c r="B172" i="1"/>
  <c r="H166" i="1" l="1"/>
  <c r="G166" i="1" s="1"/>
  <c r="I166" i="1" s="1"/>
  <c r="C167" i="1" s="1"/>
  <c r="A174" i="1"/>
  <c r="D173" i="1"/>
  <c r="E173" i="1"/>
  <c r="B173" i="1"/>
  <c r="F173" i="1" l="1"/>
  <c r="H167" i="1"/>
  <c r="G167" i="1" s="1"/>
  <c r="I167" i="1" s="1"/>
  <c r="C168" i="1" s="1"/>
  <c r="A175" i="1"/>
  <c r="D174" i="1"/>
  <c r="E174" i="1"/>
  <c r="B174" i="1"/>
  <c r="F174" i="1" l="1"/>
  <c r="A176" i="1"/>
  <c r="D175" i="1"/>
  <c r="E175" i="1"/>
  <c r="B175" i="1"/>
  <c r="H168" i="1"/>
  <c r="G168" i="1" s="1"/>
  <c r="I168" i="1" s="1"/>
  <c r="C169" i="1" s="1"/>
  <c r="F175" i="1" l="1"/>
  <c r="H169" i="1"/>
  <c r="G169" i="1" s="1"/>
  <c r="I169" i="1" s="1"/>
  <c r="C170" i="1" s="1"/>
  <c r="A177" i="1"/>
  <c r="D176" i="1"/>
  <c r="F176" i="1" s="1"/>
  <c r="E176" i="1"/>
  <c r="B176" i="1"/>
  <c r="A178" i="1" l="1"/>
  <c r="D177" i="1"/>
  <c r="E177" i="1"/>
  <c r="B177" i="1"/>
  <c r="H170" i="1"/>
  <c r="G170" i="1" s="1"/>
  <c r="I170" i="1" s="1"/>
  <c r="C171" i="1" s="1"/>
  <c r="F177" i="1" l="1"/>
  <c r="H171" i="1"/>
  <c r="G171" i="1" s="1"/>
  <c r="I171" i="1" s="1"/>
  <c r="C172" i="1" s="1"/>
  <c r="A179" i="1"/>
  <c r="D178" i="1"/>
  <c r="E178" i="1"/>
  <c r="B178" i="1"/>
  <c r="F178" i="1" l="1"/>
  <c r="A180" i="1"/>
  <c r="D179" i="1"/>
  <c r="E179" i="1"/>
  <c r="B179" i="1"/>
  <c r="H172" i="1"/>
  <c r="G172" i="1" s="1"/>
  <c r="I172" i="1" s="1"/>
  <c r="C173" i="1" s="1"/>
  <c r="F179" i="1" l="1"/>
  <c r="H173" i="1"/>
  <c r="G173" i="1" s="1"/>
  <c r="I173" i="1" s="1"/>
  <c r="C174" i="1" s="1"/>
  <c r="A181" i="1"/>
  <c r="D180" i="1"/>
  <c r="E180" i="1"/>
  <c r="B180" i="1"/>
  <c r="F180" i="1" l="1"/>
  <c r="H174" i="1"/>
  <c r="G174" i="1" s="1"/>
  <c r="I174" i="1" s="1"/>
  <c r="C175" i="1" s="1"/>
  <c r="A182" i="1"/>
  <c r="D181" i="1"/>
  <c r="F181" i="1" s="1"/>
  <c r="E181" i="1"/>
  <c r="B181" i="1"/>
  <c r="A183" i="1" l="1"/>
  <c r="D182" i="1"/>
  <c r="E182" i="1"/>
  <c r="F182" i="1" s="1"/>
  <c r="B182" i="1"/>
  <c r="H175" i="1"/>
  <c r="G175" i="1" s="1"/>
  <c r="I175" i="1" s="1"/>
  <c r="C176" i="1" s="1"/>
  <c r="H176" i="1" l="1"/>
  <c r="G176" i="1" s="1"/>
  <c r="I176" i="1" s="1"/>
  <c r="C177" i="1" s="1"/>
  <c r="A184" i="1"/>
  <c r="D183" i="1"/>
  <c r="E183" i="1"/>
  <c r="B183" i="1"/>
  <c r="F183" i="1" l="1"/>
  <c r="H177" i="1"/>
  <c r="G177" i="1" s="1"/>
  <c r="I177" i="1" s="1"/>
  <c r="C178" i="1" s="1"/>
  <c r="A185" i="1"/>
  <c r="D184" i="1"/>
  <c r="F184" i="1" s="1"/>
  <c r="E184" i="1"/>
  <c r="B184" i="1"/>
  <c r="H178" i="1" l="1"/>
  <c r="G178" i="1" s="1"/>
  <c r="I178" i="1" s="1"/>
  <c r="C179" i="1" s="1"/>
  <c r="A186" i="1"/>
  <c r="D185" i="1"/>
  <c r="E185" i="1"/>
  <c r="B185" i="1"/>
  <c r="F185" i="1" l="1"/>
  <c r="H179" i="1"/>
  <c r="G179" i="1" s="1"/>
  <c r="I179" i="1" s="1"/>
  <c r="C180" i="1" s="1"/>
  <c r="A187" i="1"/>
  <c r="E186" i="1"/>
  <c r="D186" i="1"/>
  <c r="B186" i="1"/>
  <c r="F186" i="1" l="1"/>
  <c r="H180" i="1"/>
  <c r="G180" i="1" s="1"/>
  <c r="I180" i="1" s="1"/>
  <c r="C181" i="1" s="1"/>
  <c r="A188" i="1"/>
  <c r="D187" i="1"/>
  <c r="E187" i="1"/>
  <c r="B187" i="1"/>
  <c r="F187" i="1" l="1"/>
  <c r="H181" i="1"/>
  <c r="G181" i="1" s="1"/>
  <c r="I181" i="1" s="1"/>
  <c r="C182" i="1" s="1"/>
  <c r="E188" i="1"/>
  <c r="A189" i="1"/>
  <c r="D188" i="1"/>
  <c r="B188" i="1"/>
  <c r="F188" i="1" l="1"/>
  <c r="H182" i="1"/>
  <c r="G182" i="1" s="1"/>
  <c r="I182" i="1" s="1"/>
  <c r="C183" i="1" s="1"/>
  <c r="A190" i="1"/>
  <c r="D189" i="1"/>
  <c r="E189" i="1"/>
  <c r="B189" i="1"/>
  <c r="F189" i="1" l="1"/>
  <c r="H183" i="1"/>
  <c r="G183" i="1" s="1"/>
  <c r="I183" i="1" s="1"/>
  <c r="C184" i="1" s="1"/>
  <c r="A191" i="1"/>
  <c r="E190" i="1"/>
  <c r="D190" i="1"/>
  <c r="B190" i="1"/>
  <c r="F190" i="1" l="1"/>
  <c r="H184" i="1"/>
  <c r="G184" i="1" s="1"/>
  <c r="I184" i="1" s="1"/>
  <c r="C185" i="1" s="1"/>
  <c r="A192" i="1"/>
  <c r="E191" i="1"/>
  <c r="D191" i="1"/>
  <c r="B191" i="1"/>
  <c r="F191" i="1" l="1"/>
  <c r="H185" i="1"/>
  <c r="G185" i="1" s="1"/>
  <c r="I185" i="1" s="1"/>
  <c r="C186" i="1" s="1"/>
  <c r="A193" i="1"/>
  <c r="D192" i="1"/>
  <c r="E192" i="1"/>
  <c r="B192" i="1"/>
  <c r="F192" i="1" l="1"/>
  <c r="H186" i="1"/>
  <c r="G186" i="1" s="1"/>
  <c r="I186" i="1" s="1"/>
  <c r="C187" i="1" s="1"/>
  <c r="A194" i="1"/>
  <c r="D193" i="1"/>
  <c r="E193" i="1"/>
  <c r="B193" i="1"/>
  <c r="F193" i="1" l="1"/>
  <c r="H187" i="1"/>
  <c r="G187" i="1" s="1"/>
  <c r="I187" i="1" s="1"/>
  <c r="C188" i="1" s="1"/>
  <c r="A195" i="1"/>
  <c r="D194" i="1"/>
  <c r="E194" i="1"/>
  <c r="B194" i="1"/>
  <c r="F194" i="1" l="1"/>
  <c r="H188" i="1"/>
  <c r="G188" i="1" s="1"/>
  <c r="I188" i="1" s="1"/>
  <c r="C189" i="1" s="1"/>
  <c r="A196" i="1"/>
  <c r="D195" i="1"/>
  <c r="E195" i="1"/>
  <c r="B195" i="1"/>
  <c r="F195" i="1" l="1"/>
  <c r="H189" i="1"/>
  <c r="G189" i="1" s="1"/>
  <c r="I189" i="1" s="1"/>
  <c r="C190" i="1" s="1"/>
  <c r="A197" i="1"/>
  <c r="D196" i="1"/>
  <c r="E196" i="1"/>
  <c r="B196" i="1"/>
  <c r="F196" i="1" l="1"/>
  <c r="H190" i="1"/>
  <c r="G190" i="1" s="1"/>
  <c r="I190" i="1" s="1"/>
  <c r="C191" i="1" s="1"/>
  <c r="A198" i="1"/>
  <c r="D197" i="1"/>
  <c r="E197" i="1"/>
  <c r="B197" i="1"/>
  <c r="F197" i="1" l="1"/>
  <c r="H191" i="1"/>
  <c r="G191" i="1" s="1"/>
  <c r="I191" i="1" s="1"/>
  <c r="C192" i="1" s="1"/>
  <c r="A199" i="1"/>
  <c r="D198" i="1"/>
  <c r="E198" i="1"/>
  <c r="B198" i="1"/>
  <c r="F198" i="1" l="1"/>
  <c r="H192" i="1"/>
  <c r="G192" i="1" s="1"/>
  <c r="I192" i="1" s="1"/>
  <c r="C193" i="1" s="1"/>
  <c r="A200" i="1"/>
  <c r="D199" i="1"/>
  <c r="B199" i="1"/>
  <c r="E199" i="1"/>
  <c r="F199" i="1" l="1"/>
  <c r="H193" i="1"/>
  <c r="G193" i="1" s="1"/>
  <c r="I193" i="1" s="1"/>
  <c r="C194" i="1" s="1"/>
  <c r="A201" i="1"/>
  <c r="D200" i="1"/>
  <c r="E200" i="1"/>
  <c r="B200" i="1"/>
  <c r="F200" i="1" l="1"/>
  <c r="H194" i="1"/>
  <c r="G194" i="1" s="1"/>
  <c r="I194" i="1" s="1"/>
  <c r="C195" i="1" s="1"/>
  <c r="A202" i="1"/>
  <c r="D201" i="1"/>
  <c r="E201" i="1"/>
  <c r="B201" i="1"/>
  <c r="F201" i="1" l="1"/>
  <c r="H195" i="1"/>
  <c r="G195" i="1" s="1"/>
  <c r="I195" i="1" s="1"/>
  <c r="C196" i="1" s="1"/>
  <c r="A203" i="1"/>
  <c r="E202" i="1"/>
  <c r="B202" i="1"/>
  <c r="D202" i="1"/>
  <c r="F202" i="1" l="1"/>
  <c r="H196" i="1"/>
  <c r="G196" i="1" s="1"/>
  <c r="I196" i="1" s="1"/>
  <c r="C197" i="1" s="1"/>
  <c r="A204" i="1"/>
  <c r="D203" i="1"/>
  <c r="E203" i="1"/>
  <c r="B203" i="1"/>
  <c r="F203" i="1" l="1"/>
  <c r="H197" i="1"/>
  <c r="G197" i="1" s="1"/>
  <c r="I197" i="1" s="1"/>
  <c r="C198" i="1" s="1"/>
  <c r="A205" i="1"/>
  <c r="E204" i="1"/>
  <c r="D204" i="1"/>
  <c r="B204" i="1"/>
  <c r="F204" i="1" l="1"/>
  <c r="H198" i="1"/>
  <c r="G198" i="1" s="1"/>
  <c r="I198" i="1" s="1"/>
  <c r="C199" i="1" s="1"/>
  <c r="A206" i="1"/>
  <c r="D205" i="1"/>
  <c r="E205" i="1"/>
  <c r="B205" i="1"/>
  <c r="F205" i="1" l="1"/>
  <c r="H199" i="1"/>
  <c r="G199" i="1" s="1"/>
  <c r="I199" i="1" s="1"/>
  <c r="C200" i="1" s="1"/>
  <c r="A207" i="1"/>
  <c r="D206" i="1"/>
  <c r="E206" i="1"/>
  <c r="B206" i="1"/>
  <c r="F206" i="1" l="1"/>
  <c r="H200" i="1"/>
  <c r="G200" i="1" s="1"/>
  <c r="I200" i="1" s="1"/>
  <c r="C201" i="1" s="1"/>
  <c r="A208" i="1"/>
  <c r="D207" i="1"/>
  <c r="E207" i="1"/>
  <c r="B207" i="1"/>
  <c r="F207" i="1" l="1"/>
  <c r="H201" i="1"/>
  <c r="G201" i="1" s="1"/>
  <c r="I201" i="1" s="1"/>
  <c r="C202" i="1" s="1"/>
  <c r="A209" i="1"/>
  <c r="D208" i="1"/>
  <c r="B208" i="1"/>
  <c r="E208" i="1"/>
  <c r="F208" i="1" l="1"/>
  <c r="H202" i="1"/>
  <c r="G202" i="1" s="1"/>
  <c r="I202" i="1" s="1"/>
  <c r="C203" i="1" s="1"/>
  <c r="A210" i="1"/>
  <c r="D209" i="1"/>
  <c r="F209" i="1" s="1"/>
  <c r="E209" i="1"/>
  <c r="B209" i="1"/>
  <c r="H203" i="1" l="1"/>
  <c r="G203" i="1" s="1"/>
  <c r="I203" i="1" s="1"/>
  <c r="C204" i="1" s="1"/>
  <c r="A211" i="1"/>
  <c r="D210" i="1"/>
  <c r="E210" i="1"/>
  <c r="B210" i="1"/>
  <c r="F210" i="1" l="1"/>
  <c r="H204" i="1"/>
  <c r="G204" i="1" s="1"/>
  <c r="I204" i="1" s="1"/>
  <c r="C205" i="1" s="1"/>
  <c r="A212" i="1"/>
  <c r="D211" i="1"/>
  <c r="F211" i="1" s="1"/>
  <c r="E211" i="1"/>
  <c r="B211" i="1"/>
  <c r="H205" i="1" l="1"/>
  <c r="G205" i="1" s="1"/>
  <c r="I205" i="1" s="1"/>
  <c r="C206" i="1" s="1"/>
  <c r="A213" i="1"/>
  <c r="E212" i="1"/>
  <c r="D212" i="1"/>
  <c r="B212" i="1"/>
  <c r="F212" i="1" l="1"/>
  <c r="H206" i="1"/>
  <c r="G206" i="1" s="1"/>
  <c r="I206" i="1" s="1"/>
  <c r="C207" i="1" s="1"/>
  <c r="A214" i="1"/>
  <c r="D213" i="1"/>
  <c r="E213" i="1"/>
  <c r="B213" i="1"/>
  <c r="F213" i="1" l="1"/>
  <c r="H207" i="1"/>
  <c r="G207" i="1" s="1"/>
  <c r="I207" i="1" s="1"/>
  <c r="C208" i="1" s="1"/>
  <c r="A215" i="1"/>
  <c r="E214" i="1"/>
  <c r="B214" i="1"/>
  <c r="D214" i="1"/>
  <c r="F214" i="1" l="1"/>
  <c r="H208" i="1"/>
  <c r="G208" i="1" s="1"/>
  <c r="I208" i="1" s="1"/>
  <c r="C209" i="1" s="1"/>
  <c r="A216" i="1"/>
  <c r="D215" i="1"/>
  <c r="E215" i="1"/>
  <c r="B215" i="1"/>
  <c r="F215" i="1" l="1"/>
  <c r="H209" i="1"/>
  <c r="G209" i="1" s="1"/>
  <c r="I209" i="1" s="1"/>
  <c r="C210" i="1" s="1"/>
  <c r="A217" i="1"/>
  <c r="D216" i="1"/>
  <c r="E216" i="1"/>
  <c r="B216" i="1"/>
  <c r="F216" i="1" l="1"/>
  <c r="H210" i="1"/>
  <c r="G210" i="1" s="1"/>
  <c r="I210" i="1" s="1"/>
  <c r="C211" i="1" s="1"/>
  <c r="A218" i="1"/>
  <c r="D217" i="1"/>
  <c r="E217" i="1"/>
  <c r="B217" i="1"/>
  <c r="F217" i="1" l="1"/>
  <c r="H211" i="1"/>
  <c r="G211" i="1" s="1"/>
  <c r="I211" i="1" s="1"/>
  <c r="C212" i="1" s="1"/>
  <c r="A219" i="1"/>
  <c r="E218" i="1"/>
  <c r="D218" i="1"/>
  <c r="B218" i="1"/>
  <c r="F218" i="1" l="1"/>
  <c r="H212" i="1"/>
  <c r="G212" i="1" s="1"/>
  <c r="I212" i="1" s="1"/>
  <c r="C213" i="1" s="1"/>
  <c r="A220" i="1"/>
  <c r="B219" i="1"/>
  <c r="D219" i="1"/>
  <c r="E219" i="1"/>
  <c r="F219" i="1" l="1"/>
  <c r="H213" i="1"/>
  <c r="G213" i="1" s="1"/>
  <c r="I213" i="1" s="1"/>
  <c r="C214" i="1" s="1"/>
  <c r="A221" i="1"/>
  <c r="E220" i="1"/>
  <c r="D220" i="1"/>
  <c r="B220" i="1"/>
  <c r="F220" i="1" l="1"/>
  <c r="H214" i="1"/>
  <c r="G214" i="1" s="1"/>
  <c r="I214" i="1" s="1"/>
  <c r="C215" i="1" s="1"/>
  <c r="A222" i="1"/>
  <c r="D221" i="1"/>
  <c r="E221" i="1"/>
  <c r="B221" i="1"/>
  <c r="F221" i="1" l="1"/>
  <c r="H215" i="1"/>
  <c r="G215" i="1" s="1"/>
  <c r="I215" i="1" s="1"/>
  <c r="C216" i="1" s="1"/>
  <c r="A223" i="1"/>
  <c r="D222" i="1"/>
  <c r="E222" i="1"/>
  <c r="B222" i="1"/>
  <c r="F222" i="1" l="1"/>
  <c r="H216" i="1"/>
  <c r="G216" i="1" s="1"/>
  <c r="I216" i="1" s="1"/>
  <c r="C217" i="1" s="1"/>
  <c r="A224" i="1"/>
  <c r="D223" i="1"/>
  <c r="E223" i="1"/>
  <c r="B223" i="1"/>
  <c r="F223" i="1" l="1"/>
  <c r="H217" i="1"/>
  <c r="G217" i="1" s="1"/>
  <c r="I217" i="1" s="1"/>
  <c r="C218" i="1" s="1"/>
  <c r="A225" i="1"/>
  <c r="D224" i="1"/>
  <c r="E224" i="1"/>
  <c r="B224" i="1"/>
  <c r="F224" i="1" l="1"/>
  <c r="H218" i="1"/>
  <c r="G218" i="1" s="1"/>
  <c r="I218" i="1" s="1"/>
  <c r="C219" i="1" s="1"/>
  <c r="D225" i="1"/>
  <c r="A226" i="1"/>
  <c r="E225" i="1"/>
  <c r="B225" i="1"/>
  <c r="F225" i="1" l="1"/>
  <c r="H219" i="1"/>
  <c r="G219" i="1" s="1"/>
  <c r="I219" i="1" s="1"/>
  <c r="C220" i="1" s="1"/>
  <c r="A227" i="1"/>
  <c r="E226" i="1"/>
  <c r="D226" i="1"/>
  <c r="B226" i="1"/>
  <c r="F226" i="1" l="1"/>
  <c r="H220" i="1"/>
  <c r="G220" i="1" s="1"/>
  <c r="I220" i="1" s="1"/>
  <c r="C221" i="1" s="1"/>
  <c r="A228" i="1"/>
  <c r="D227" i="1"/>
  <c r="F227" i="1" s="1"/>
  <c r="E227" i="1"/>
  <c r="B227" i="1"/>
  <c r="H221" i="1" l="1"/>
  <c r="G221" i="1" s="1"/>
  <c r="I221" i="1" s="1"/>
  <c r="C222" i="1" s="1"/>
  <c r="A229" i="1"/>
  <c r="E228" i="1"/>
  <c r="D228" i="1"/>
  <c r="B228" i="1"/>
  <c r="F228" i="1" l="1"/>
  <c r="H222" i="1"/>
  <c r="G222" i="1" s="1"/>
  <c r="I222" i="1" s="1"/>
  <c r="C223" i="1" s="1"/>
  <c r="A230" i="1"/>
  <c r="D229" i="1"/>
  <c r="E229" i="1"/>
  <c r="B229" i="1"/>
  <c r="F229" i="1" l="1"/>
  <c r="H223" i="1"/>
  <c r="G223" i="1" s="1"/>
  <c r="I223" i="1" s="1"/>
  <c r="C224" i="1" s="1"/>
  <c r="A231" i="1"/>
  <c r="D230" i="1"/>
  <c r="B230" i="1"/>
  <c r="E230" i="1"/>
  <c r="F230" i="1" l="1"/>
  <c r="H224" i="1"/>
  <c r="G224" i="1" s="1"/>
  <c r="I224" i="1" s="1"/>
  <c r="C225" i="1" s="1"/>
  <c r="A232" i="1"/>
  <c r="D231" i="1"/>
  <c r="E231" i="1"/>
  <c r="B231" i="1"/>
  <c r="F231" i="1" l="1"/>
  <c r="H225" i="1"/>
  <c r="G225" i="1" s="1"/>
  <c r="I225" i="1" s="1"/>
  <c r="C226" i="1" s="1"/>
  <c r="A233" i="1"/>
  <c r="D232" i="1"/>
  <c r="E232" i="1"/>
  <c r="B232" i="1"/>
  <c r="F232" i="1" l="1"/>
  <c r="H226" i="1"/>
  <c r="G226" i="1" s="1"/>
  <c r="I226" i="1" s="1"/>
  <c r="C227" i="1" s="1"/>
  <c r="A234" i="1"/>
  <c r="B233" i="1"/>
  <c r="D233" i="1"/>
  <c r="E233" i="1"/>
  <c r="F233" i="1" l="1"/>
  <c r="H227" i="1"/>
  <c r="G227" i="1" s="1"/>
  <c r="I227" i="1" s="1"/>
  <c r="C228" i="1" s="1"/>
  <c r="A235" i="1"/>
  <c r="E234" i="1"/>
  <c r="D234" i="1"/>
  <c r="B234" i="1"/>
  <c r="F234" i="1" l="1"/>
  <c r="H228" i="1"/>
  <c r="G228" i="1" s="1"/>
  <c r="I228" i="1" s="1"/>
  <c r="C229" i="1" s="1"/>
  <c r="A236" i="1"/>
  <c r="D235" i="1"/>
  <c r="E235" i="1"/>
  <c r="B235" i="1"/>
  <c r="F235" i="1" l="1"/>
  <c r="H229" i="1"/>
  <c r="G229" i="1" s="1"/>
  <c r="I229" i="1" s="1"/>
  <c r="C230" i="1" s="1"/>
  <c r="A237" i="1"/>
  <c r="E236" i="1"/>
  <c r="B236" i="1"/>
  <c r="D236" i="1"/>
  <c r="F236" i="1" l="1"/>
  <c r="H230" i="1"/>
  <c r="G230" i="1" s="1"/>
  <c r="I230" i="1" s="1"/>
  <c r="C231" i="1" s="1"/>
  <c r="A238" i="1"/>
  <c r="D237" i="1"/>
  <c r="E237" i="1"/>
  <c r="B237" i="1"/>
  <c r="F237" i="1" l="1"/>
  <c r="H231" i="1"/>
  <c r="G231" i="1" s="1"/>
  <c r="I231" i="1" s="1"/>
  <c r="C232" i="1" s="1"/>
  <c r="A239" i="1"/>
  <c r="D238" i="1"/>
  <c r="E238" i="1"/>
  <c r="B238" i="1"/>
  <c r="F238" i="1" l="1"/>
  <c r="H232" i="1"/>
  <c r="G232" i="1" s="1"/>
  <c r="I232" i="1" s="1"/>
  <c r="C233" i="1" s="1"/>
  <c r="A240" i="1"/>
  <c r="D239" i="1"/>
  <c r="E239" i="1"/>
  <c r="B239" i="1"/>
  <c r="F239" i="1" l="1"/>
  <c r="A241" i="1"/>
  <c r="E240" i="1"/>
  <c r="D240" i="1"/>
  <c r="F240" i="1" s="1"/>
  <c r="B240" i="1"/>
  <c r="H233" i="1"/>
  <c r="G233" i="1" s="1"/>
  <c r="I233" i="1" s="1"/>
  <c r="C234" i="1" s="1"/>
  <c r="H234" i="1" l="1"/>
  <c r="G234" i="1" s="1"/>
  <c r="I234" i="1" s="1"/>
  <c r="C235" i="1" s="1"/>
  <c r="A242" i="1"/>
  <c r="D241" i="1"/>
  <c r="E241" i="1"/>
  <c r="B241" i="1"/>
  <c r="F241" i="1" l="1"/>
  <c r="A243" i="1"/>
  <c r="E242" i="1"/>
  <c r="D242" i="1"/>
  <c r="F242" i="1" s="1"/>
  <c r="B242" i="1"/>
  <c r="H235" i="1"/>
  <c r="G235" i="1" s="1"/>
  <c r="I235" i="1" s="1"/>
  <c r="C236" i="1" s="1"/>
  <c r="H236" i="1" l="1"/>
  <c r="G236" i="1" s="1"/>
  <c r="I236" i="1" s="1"/>
  <c r="C237" i="1" s="1"/>
  <c r="D243" i="1"/>
  <c r="A244" i="1"/>
  <c r="E243" i="1"/>
  <c r="B243" i="1"/>
  <c r="F243" i="1" l="1"/>
  <c r="H237" i="1"/>
  <c r="G237" i="1" s="1"/>
  <c r="I237" i="1" s="1"/>
  <c r="C238" i="1" s="1"/>
  <c r="A245" i="1"/>
  <c r="D244" i="1"/>
  <c r="F244" i="1" s="1"/>
  <c r="E244" i="1"/>
  <c r="B244" i="1"/>
  <c r="H238" i="1" l="1"/>
  <c r="G238" i="1" s="1"/>
  <c r="I238" i="1" s="1"/>
  <c r="C239" i="1" s="1"/>
  <c r="A246" i="1"/>
  <c r="D245" i="1"/>
  <c r="E245" i="1"/>
  <c r="B245" i="1"/>
  <c r="F245" i="1" l="1"/>
  <c r="H239" i="1"/>
  <c r="G239" i="1" s="1"/>
  <c r="I239" i="1" s="1"/>
  <c r="C240" i="1" s="1"/>
  <c r="A247" i="1"/>
  <c r="D246" i="1"/>
  <c r="B246" i="1"/>
  <c r="E246" i="1"/>
  <c r="F246" i="1" l="1"/>
  <c r="A248" i="1"/>
  <c r="B247" i="1"/>
  <c r="D247" i="1"/>
  <c r="E247" i="1"/>
  <c r="H240" i="1"/>
  <c r="G240" i="1" s="1"/>
  <c r="I240" i="1" s="1"/>
  <c r="C241" i="1" s="1"/>
  <c r="F247" i="1" l="1"/>
  <c r="H241" i="1"/>
  <c r="G241" i="1" s="1"/>
  <c r="I241" i="1" s="1"/>
  <c r="C242" i="1" s="1"/>
  <c r="A249" i="1"/>
  <c r="D248" i="1"/>
  <c r="F248" i="1" s="1"/>
  <c r="E248" i="1"/>
  <c r="B248" i="1"/>
  <c r="A250" i="1" l="1"/>
  <c r="B249" i="1"/>
  <c r="D249" i="1"/>
  <c r="E249" i="1"/>
  <c r="H242" i="1"/>
  <c r="G242" i="1" s="1"/>
  <c r="I242" i="1" s="1"/>
  <c r="C243" i="1" s="1"/>
  <c r="F249" i="1" l="1"/>
  <c r="H243" i="1"/>
  <c r="G243" i="1" s="1"/>
  <c r="I243" i="1" s="1"/>
  <c r="C244" i="1" s="1"/>
  <c r="A251" i="1"/>
  <c r="E250" i="1"/>
  <c r="D250" i="1"/>
  <c r="B250" i="1"/>
  <c r="F250" i="1" l="1"/>
  <c r="H244" i="1"/>
  <c r="G244" i="1" s="1"/>
  <c r="I244" i="1" s="1"/>
  <c r="C245" i="1" s="1"/>
  <c r="A252" i="1"/>
  <c r="D251" i="1"/>
  <c r="E251" i="1"/>
  <c r="B251" i="1"/>
  <c r="F251" i="1" l="1"/>
  <c r="H245" i="1"/>
  <c r="G245" i="1" s="1"/>
  <c r="I245" i="1" s="1"/>
  <c r="C246" i="1" s="1"/>
  <c r="A253" i="1"/>
  <c r="E252" i="1"/>
  <c r="B252" i="1"/>
  <c r="D252" i="1"/>
  <c r="F252" i="1" l="1"/>
  <c r="A254" i="1"/>
  <c r="D253" i="1"/>
  <c r="E253" i="1"/>
  <c r="B253" i="1"/>
  <c r="H246" i="1"/>
  <c r="G246" i="1" s="1"/>
  <c r="I246" i="1" s="1"/>
  <c r="C247" i="1" s="1"/>
  <c r="F253" i="1" l="1"/>
  <c r="H247" i="1"/>
  <c r="G247" i="1" s="1"/>
  <c r="I247" i="1" s="1"/>
  <c r="C248" i="1" s="1"/>
  <c r="A255" i="1"/>
  <c r="D254" i="1"/>
  <c r="B254" i="1"/>
  <c r="E254" i="1"/>
  <c r="F254" i="1" l="1"/>
  <c r="H248" i="1"/>
  <c r="G248" i="1" s="1"/>
  <c r="I248" i="1" s="1"/>
  <c r="C249" i="1" s="1"/>
  <c r="A256" i="1"/>
  <c r="D255" i="1"/>
  <c r="F255" i="1" s="1"/>
  <c r="E255" i="1"/>
  <c r="B255" i="1"/>
  <c r="H249" i="1" l="1"/>
  <c r="G249" i="1" s="1"/>
  <c r="I249" i="1" s="1"/>
  <c r="C250" i="1" s="1"/>
  <c r="A257" i="1"/>
  <c r="D256" i="1"/>
  <c r="E256" i="1"/>
  <c r="B256" i="1"/>
  <c r="F256" i="1" l="1"/>
  <c r="H250" i="1"/>
  <c r="G250" i="1" s="1"/>
  <c r="I250" i="1" s="1"/>
  <c r="C251" i="1" s="1"/>
  <c r="A258" i="1"/>
  <c r="E257" i="1"/>
  <c r="D257" i="1"/>
  <c r="B257" i="1"/>
  <c r="F257" i="1" l="1"/>
  <c r="H251" i="1"/>
  <c r="G251" i="1" s="1"/>
  <c r="I251" i="1" s="1"/>
  <c r="C252" i="1" s="1"/>
  <c r="A259" i="1"/>
  <c r="D258" i="1"/>
  <c r="E258" i="1"/>
  <c r="B258" i="1"/>
  <c r="F258" i="1" l="1"/>
  <c r="H252" i="1"/>
  <c r="G252" i="1" s="1"/>
  <c r="I252" i="1" s="1"/>
  <c r="C253" i="1" s="1"/>
  <c r="A260" i="1"/>
  <c r="D259" i="1"/>
  <c r="E259" i="1"/>
  <c r="B259" i="1"/>
  <c r="F259" i="1" l="1"/>
  <c r="A261" i="1"/>
  <c r="D260" i="1"/>
  <c r="E260" i="1"/>
  <c r="F260" i="1" s="1"/>
  <c r="B260" i="1"/>
  <c r="H253" i="1"/>
  <c r="G253" i="1" s="1"/>
  <c r="I253" i="1" s="1"/>
  <c r="C254" i="1" s="1"/>
  <c r="H254" i="1" l="1"/>
  <c r="G254" i="1" s="1"/>
  <c r="I254" i="1" s="1"/>
  <c r="C255" i="1" s="1"/>
  <c r="A262" i="1"/>
  <c r="D261" i="1"/>
  <c r="F261" i="1" s="1"/>
  <c r="E261" i="1"/>
  <c r="B261" i="1"/>
  <c r="A263" i="1" l="1"/>
  <c r="B262" i="1"/>
  <c r="D262" i="1"/>
  <c r="E262" i="1"/>
  <c r="F262" i="1" s="1"/>
  <c r="H255" i="1"/>
  <c r="G255" i="1" s="1"/>
  <c r="I255" i="1" s="1"/>
  <c r="C256" i="1" s="1"/>
  <c r="H256" i="1" l="1"/>
  <c r="G256" i="1" s="1"/>
  <c r="I256" i="1" s="1"/>
  <c r="C257" i="1" s="1"/>
  <c r="A264" i="1"/>
  <c r="B263" i="1"/>
  <c r="D263" i="1"/>
  <c r="E263" i="1"/>
  <c r="F263" i="1" l="1"/>
  <c r="H257" i="1"/>
  <c r="G257" i="1" s="1"/>
  <c r="I257" i="1" s="1"/>
  <c r="C258" i="1" s="1"/>
  <c r="A265" i="1"/>
  <c r="E264" i="1"/>
  <c r="B264" i="1"/>
  <c r="D264" i="1"/>
  <c r="F264" i="1" l="1"/>
  <c r="A266" i="1"/>
  <c r="D265" i="1"/>
  <c r="E265" i="1"/>
  <c r="B265" i="1"/>
  <c r="H258" i="1"/>
  <c r="G258" i="1" s="1"/>
  <c r="I258" i="1" s="1"/>
  <c r="C259" i="1" s="1"/>
  <c r="F265" i="1" l="1"/>
  <c r="H259" i="1"/>
  <c r="G259" i="1" s="1"/>
  <c r="I259" i="1" s="1"/>
  <c r="C260" i="1" s="1"/>
  <c r="A267" i="1"/>
  <c r="D266" i="1"/>
  <c r="E266" i="1"/>
  <c r="B266" i="1"/>
  <c r="F266" i="1" l="1"/>
  <c r="A268" i="1"/>
  <c r="B267" i="1"/>
  <c r="D267" i="1"/>
  <c r="E267" i="1"/>
  <c r="H260" i="1"/>
  <c r="G260" i="1" s="1"/>
  <c r="I260" i="1" s="1"/>
  <c r="C261" i="1" s="1"/>
  <c r="F267" i="1" l="1"/>
  <c r="H261" i="1"/>
  <c r="G261" i="1" s="1"/>
  <c r="I261" i="1" s="1"/>
  <c r="C262" i="1" s="1"/>
  <c r="A269" i="1"/>
  <c r="E268" i="1"/>
  <c r="B268" i="1"/>
  <c r="D268" i="1"/>
  <c r="F268" i="1" l="1"/>
  <c r="H262" i="1"/>
  <c r="G262" i="1" s="1"/>
  <c r="I262" i="1" s="1"/>
  <c r="C263" i="1" s="1"/>
  <c r="A270" i="1"/>
  <c r="D269" i="1"/>
  <c r="F269" i="1" s="1"/>
  <c r="E269" i="1"/>
  <c r="B269" i="1"/>
  <c r="H263" i="1" l="1"/>
  <c r="G263" i="1" s="1"/>
  <c r="I263" i="1" s="1"/>
  <c r="C264" i="1" s="1"/>
  <c r="A271" i="1"/>
  <c r="D270" i="1"/>
  <c r="E270" i="1"/>
  <c r="B270" i="1"/>
  <c r="F270" i="1" l="1"/>
  <c r="H264" i="1"/>
  <c r="G264" i="1" s="1"/>
  <c r="I264" i="1" s="1"/>
  <c r="C265" i="1" s="1"/>
  <c r="A272" i="1"/>
  <c r="E271" i="1"/>
  <c r="D271" i="1"/>
  <c r="B271" i="1"/>
  <c r="F271" i="1" l="1"/>
  <c r="H265" i="1"/>
  <c r="G265" i="1" s="1"/>
  <c r="I265" i="1" s="1"/>
  <c r="C266" i="1" s="1"/>
  <c r="A273" i="1"/>
  <c r="D272" i="1"/>
  <c r="E272" i="1"/>
  <c r="B272" i="1"/>
  <c r="F272" i="1" l="1"/>
  <c r="H266" i="1"/>
  <c r="G266" i="1" s="1"/>
  <c r="I266" i="1" s="1"/>
  <c r="C267" i="1" s="1"/>
  <c r="A274" i="1"/>
  <c r="D273" i="1"/>
  <c r="E273" i="1"/>
  <c r="B273" i="1"/>
  <c r="F273" i="1" l="1"/>
  <c r="H267" i="1"/>
  <c r="G267" i="1" s="1"/>
  <c r="I267" i="1" s="1"/>
  <c r="C268" i="1" s="1"/>
  <c r="A275" i="1"/>
  <c r="D274" i="1"/>
  <c r="E274" i="1"/>
  <c r="B274" i="1"/>
  <c r="F274" i="1" l="1"/>
  <c r="H268" i="1"/>
  <c r="G268" i="1" s="1"/>
  <c r="I268" i="1" s="1"/>
  <c r="C269" i="1" s="1"/>
  <c r="A276" i="1"/>
  <c r="D275" i="1"/>
  <c r="E275" i="1"/>
  <c r="B275" i="1"/>
  <c r="F275" i="1" l="1"/>
  <c r="H269" i="1"/>
  <c r="G269" i="1" s="1"/>
  <c r="I269" i="1" s="1"/>
  <c r="C270" i="1" s="1"/>
  <c r="A277" i="1"/>
  <c r="D276" i="1"/>
  <c r="E276" i="1"/>
  <c r="B276" i="1"/>
  <c r="F276" i="1" l="1"/>
  <c r="H270" i="1"/>
  <c r="G270" i="1" s="1"/>
  <c r="I270" i="1" s="1"/>
  <c r="C271" i="1" s="1"/>
  <c r="A278" i="1"/>
  <c r="D277" i="1"/>
  <c r="E277" i="1"/>
  <c r="B277" i="1"/>
  <c r="F277" i="1" l="1"/>
  <c r="H271" i="1"/>
  <c r="G271" i="1" s="1"/>
  <c r="I271" i="1" s="1"/>
  <c r="C272" i="1" s="1"/>
  <c r="A279" i="1"/>
  <c r="D278" i="1"/>
  <c r="B278" i="1"/>
  <c r="E278" i="1"/>
  <c r="F278" i="1" l="1"/>
  <c r="H272" i="1"/>
  <c r="G272" i="1" s="1"/>
  <c r="I272" i="1" s="1"/>
  <c r="C273" i="1" s="1"/>
  <c r="A280" i="1"/>
  <c r="B279" i="1"/>
  <c r="D279" i="1"/>
  <c r="E279" i="1"/>
  <c r="F279" i="1" l="1"/>
  <c r="H273" i="1"/>
  <c r="G273" i="1" s="1"/>
  <c r="I273" i="1" s="1"/>
  <c r="C274" i="1" s="1"/>
  <c r="A281" i="1"/>
  <c r="D280" i="1"/>
  <c r="B280" i="1"/>
  <c r="E280" i="1"/>
  <c r="F280" i="1" l="1"/>
  <c r="H274" i="1"/>
  <c r="G274" i="1" s="1"/>
  <c r="I274" i="1" s="1"/>
  <c r="C275" i="1" s="1"/>
  <c r="A282" i="1"/>
  <c r="B281" i="1"/>
  <c r="D281" i="1"/>
  <c r="E281" i="1"/>
  <c r="F281" i="1" l="1"/>
  <c r="H275" i="1"/>
  <c r="G275" i="1" s="1"/>
  <c r="I275" i="1" s="1"/>
  <c r="C276" i="1" s="1"/>
  <c r="A283" i="1"/>
  <c r="D282" i="1"/>
  <c r="E282" i="1"/>
  <c r="B282" i="1"/>
  <c r="F282" i="1" l="1"/>
  <c r="H276" i="1"/>
  <c r="G276" i="1" s="1"/>
  <c r="I276" i="1" s="1"/>
  <c r="C277" i="1" s="1"/>
  <c r="A284" i="1"/>
  <c r="D283" i="1"/>
  <c r="B283" i="1"/>
  <c r="E283" i="1"/>
  <c r="F283" i="1" l="1"/>
  <c r="H277" i="1"/>
  <c r="G277" i="1" s="1"/>
  <c r="I277" i="1" s="1"/>
  <c r="C278" i="1" s="1"/>
  <c r="A285" i="1"/>
  <c r="E284" i="1"/>
  <c r="B284" i="1"/>
  <c r="D284" i="1"/>
  <c r="F284" i="1" l="1"/>
  <c r="H278" i="1"/>
  <c r="G278" i="1" s="1"/>
  <c r="I278" i="1" s="1"/>
  <c r="C279" i="1" s="1"/>
  <c r="A286" i="1"/>
  <c r="E285" i="1"/>
  <c r="D285" i="1"/>
  <c r="B285" i="1"/>
  <c r="F285" i="1" l="1"/>
  <c r="H279" i="1"/>
  <c r="G279" i="1" s="1"/>
  <c r="I279" i="1" s="1"/>
  <c r="C280" i="1" s="1"/>
  <c r="A287" i="1"/>
  <c r="D286" i="1"/>
  <c r="F286" i="1" s="1"/>
  <c r="E286" i="1"/>
  <c r="B286" i="1"/>
  <c r="H280" i="1" l="1"/>
  <c r="G280" i="1" s="1"/>
  <c r="I280" i="1" s="1"/>
  <c r="C281" i="1" s="1"/>
  <c r="A288" i="1"/>
  <c r="E287" i="1"/>
  <c r="D287" i="1"/>
  <c r="B287" i="1"/>
  <c r="F287" i="1" l="1"/>
  <c r="H281" i="1"/>
  <c r="G281" i="1" s="1"/>
  <c r="I281" i="1" s="1"/>
  <c r="C282" i="1" s="1"/>
  <c r="A289" i="1"/>
  <c r="B288" i="1"/>
  <c r="D288" i="1"/>
  <c r="E288" i="1"/>
  <c r="F288" i="1" l="1"/>
  <c r="H282" i="1"/>
  <c r="G282" i="1" s="1"/>
  <c r="I282" i="1" s="1"/>
  <c r="C283" i="1" s="1"/>
  <c r="A290" i="1"/>
  <c r="D289" i="1"/>
  <c r="E289" i="1"/>
  <c r="B289" i="1"/>
  <c r="F289" i="1" l="1"/>
  <c r="H283" i="1"/>
  <c r="G283" i="1" s="1"/>
  <c r="I283" i="1" s="1"/>
  <c r="C284" i="1" s="1"/>
  <c r="A291" i="1"/>
  <c r="D290" i="1"/>
  <c r="E290" i="1"/>
  <c r="B290" i="1"/>
  <c r="F290" i="1" l="1"/>
  <c r="H284" i="1"/>
  <c r="G284" i="1" s="1"/>
  <c r="I284" i="1" s="1"/>
  <c r="C285" i="1" s="1"/>
  <c r="A292" i="1"/>
  <c r="D291" i="1"/>
  <c r="E291" i="1"/>
  <c r="B291" i="1"/>
  <c r="F291" i="1" l="1"/>
  <c r="H285" i="1"/>
  <c r="G285" i="1" s="1"/>
  <c r="I285" i="1" s="1"/>
  <c r="C286" i="1" s="1"/>
  <c r="A293" i="1"/>
  <c r="D292" i="1"/>
  <c r="E292" i="1"/>
  <c r="B292" i="1"/>
  <c r="F292" i="1" l="1"/>
  <c r="H286" i="1"/>
  <c r="G286" i="1" s="1"/>
  <c r="I286" i="1" s="1"/>
  <c r="C287" i="1" s="1"/>
  <c r="A294" i="1"/>
  <c r="D293" i="1"/>
  <c r="E293" i="1"/>
  <c r="B293" i="1"/>
  <c r="F293" i="1" l="1"/>
  <c r="H287" i="1"/>
  <c r="G287" i="1" s="1"/>
  <c r="I287" i="1" s="1"/>
  <c r="C288" i="1" s="1"/>
  <c r="A295" i="1"/>
  <c r="D294" i="1"/>
  <c r="B294" i="1"/>
  <c r="E294" i="1"/>
  <c r="F294" i="1" l="1"/>
  <c r="H288" i="1"/>
  <c r="G288" i="1" s="1"/>
  <c r="I288" i="1" s="1"/>
  <c r="C289" i="1" s="1"/>
  <c r="A296" i="1"/>
  <c r="D295" i="1"/>
  <c r="F295" i="1" s="1"/>
  <c r="E295" i="1"/>
  <c r="B295" i="1"/>
  <c r="H289" i="1" l="1"/>
  <c r="G289" i="1" s="1"/>
  <c r="I289" i="1" s="1"/>
  <c r="C290" i="1" s="1"/>
  <c r="A297" i="1"/>
  <c r="D296" i="1"/>
  <c r="B296" i="1"/>
  <c r="E296" i="1"/>
  <c r="F296" i="1" l="1"/>
  <c r="H290" i="1"/>
  <c r="G290" i="1" s="1"/>
  <c r="I290" i="1" s="1"/>
  <c r="C291" i="1" s="1"/>
  <c r="A298" i="1"/>
  <c r="B297" i="1"/>
  <c r="D297" i="1"/>
  <c r="E297" i="1"/>
  <c r="F297" i="1" l="1"/>
  <c r="H291" i="1"/>
  <c r="G291" i="1" s="1"/>
  <c r="I291" i="1" s="1"/>
  <c r="C292" i="1" s="1"/>
  <c r="A299" i="1"/>
  <c r="D298" i="1"/>
  <c r="E298" i="1"/>
  <c r="B298" i="1"/>
  <c r="F298" i="1" l="1"/>
  <c r="H292" i="1"/>
  <c r="G292" i="1" s="1"/>
  <c r="I292" i="1" s="1"/>
  <c r="C293" i="1" s="1"/>
  <c r="A300" i="1"/>
  <c r="D299" i="1"/>
  <c r="E299" i="1"/>
  <c r="B299" i="1"/>
  <c r="F299" i="1" l="1"/>
  <c r="H293" i="1"/>
  <c r="G293" i="1" s="1"/>
  <c r="I293" i="1" s="1"/>
  <c r="C294" i="1" s="1"/>
  <c r="A301" i="1"/>
  <c r="E300" i="1"/>
  <c r="B300" i="1"/>
  <c r="D300" i="1"/>
  <c r="F300" i="1" l="1"/>
  <c r="H294" i="1"/>
  <c r="G294" i="1" s="1"/>
  <c r="I294" i="1" s="1"/>
  <c r="C295" i="1" s="1"/>
  <c r="A302" i="1"/>
  <c r="D301" i="1"/>
  <c r="E301" i="1"/>
  <c r="B301" i="1"/>
  <c r="F301" i="1" l="1"/>
  <c r="H295" i="1"/>
  <c r="G295" i="1" s="1"/>
  <c r="I295" i="1" s="1"/>
  <c r="C296" i="1" s="1"/>
  <c r="A303" i="1"/>
  <c r="D302" i="1"/>
  <c r="E302" i="1"/>
  <c r="B302" i="1"/>
  <c r="F302" i="1" l="1"/>
  <c r="H296" i="1"/>
  <c r="G296" i="1" s="1"/>
  <c r="I296" i="1" s="1"/>
  <c r="C297" i="1" s="1"/>
  <c r="A304" i="1"/>
  <c r="E303" i="1"/>
  <c r="D303" i="1"/>
  <c r="B303" i="1"/>
  <c r="F303" i="1" l="1"/>
  <c r="H297" i="1"/>
  <c r="G297" i="1" s="1"/>
  <c r="I297" i="1" s="1"/>
  <c r="C298" i="1" s="1"/>
  <c r="A305" i="1"/>
  <c r="D304" i="1"/>
  <c r="E304" i="1"/>
  <c r="B304" i="1"/>
  <c r="F304" i="1" l="1"/>
  <c r="H298" i="1"/>
  <c r="G298" i="1" s="1"/>
  <c r="I298" i="1" s="1"/>
  <c r="C299" i="1" s="1"/>
  <c r="A306" i="1"/>
  <c r="D305" i="1"/>
  <c r="E305" i="1"/>
  <c r="B305" i="1"/>
  <c r="F305" i="1" l="1"/>
  <c r="H299" i="1"/>
  <c r="G299" i="1" s="1"/>
  <c r="I299" i="1" s="1"/>
  <c r="C300" i="1" s="1"/>
  <c r="A307" i="1"/>
  <c r="D306" i="1"/>
  <c r="E306" i="1"/>
  <c r="B306" i="1"/>
  <c r="F306" i="1" l="1"/>
  <c r="H300" i="1"/>
  <c r="G300" i="1" s="1"/>
  <c r="I300" i="1" s="1"/>
  <c r="C301" i="1" s="1"/>
  <c r="A308" i="1"/>
  <c r="D307" i="1"/>
  <c r="F307" i="1" s="1"/>
  <c r="E307" i="1"/>
  <c r="B307" i="1"/>
  <c r="H301" i="1" l="1"/>
  <c r="G301" i="1" s="1"/>
  <c r="I301" i="1" s="1"/>
  <c r="C302" i="1" s="1"/>
  <c r="A309" i="1"/>
  <c r="D308" i="1"/>
  <c r="B308" i="1"/>
  <c r="E308" i="1"/>
  <c r="F308" i="1" l="1"/>
  <c r="H302" i="1"/>
  <c r="G302" i="1" s="1"/>
  <c r="I302" i="1" s="1"/>
  <c r="C303" i="1" s="1"/>
  <c r="A310" i="1"/>
  <c r="D309" i="1"/>
  <c r="E309" i="1"/>
  <c r="B309" i="1"/>
  <c r="F309" i="1" l="1"/>
  <c r="H303" i="1"/>
  <c r="G303" i="1" s="1"/>
  <c r="I303" i="1" s="1"/>
  <c r="C304" i="1" s="1"/>
  <c r="A311" i="1"/>
  <c r="D310" i="1"/>
  <c r="B310" i="1"/>
  <c r="E310" i="1"/>
  <c r="F310" i="1" l="1"/>
  <c r="H304" i="1"/>
  <c r="G304" i="1" s="1"/>
  <c r="I304" i="1" s="1"/>
  <c r="C305" i="1" s="1"/>
  <c r="A312" i="1"/>
  <c r="B311" i="1"/>
  <c r="D311" i="1"/>
  <c r="E311" i="1"/>
  <c r="F311" i="1" l="1"/>
  <c r="H305" i="1"/>
  <c r="G305" i="1" s="1"/>
  <c r="I305" i="1" s="1"/>
  <c r="C306" i="1" s="1"/>
  <c r="A313" i="1"/>
  <c r="D312" i="1"/>
  <c r="E312" i="1"/>
  <c r="B312" i="1"/>
  <c r="F312" i="1" l="1"/>
  <c r="H306" i="1"/>
  <c r="G306" i="1" s="1"/>
  <c r="I306" i="1" s="1"/>
  <c r="C307" i="1" s="1"/>
  <c r="A314" i="1"/>
  <c r="B313" i="1"/>
  <c r="D313" i="1"/>
  <c r="E313" i="1"/>
  <c r="F313" i="1" l="1"/>
  <c r="H307" i="1"/>
  <c r="G307" i="1" s="1"/>
  <c r="I307" i="1" s="1"/>
  <c r="C308" i="1" s="1"/>
  <c r="A315" i="1"/>
  <c r="D314" i="1"/>
  <c r="E314" i="1"/>
  <c r="B314" i="1"/>
  <c r="F314" i="1" l="1"/>
  <c r="H308" i="1"/>
  <c r="G308" i="1" s="1"/>
  <c r="I308" i="1" s="1"/>
  <c r="C309" i="1" s="1"/>
  <c r="A316" i="1"/>
  <c r="E315" i="1"/>
  <c r="B315" i="1"/>
  <c r="D315" i="1"/>
  <c r="F315" i="1" l="1"/>
  <c r="H309" i="1"/>
  <c r="G309" i="1" s="1"/>
  <c r="I309" i="1" s="1"/>
  <c r="C310" i="1" s="1"/>
  <c r="A317" i="1"/>
  <c r="E316" i="1"/>
  <c r="B316" i="1"/>
  <c r="D316" i="1"/>
  <c r="F316" i="1" l="1"/>
  <c r="H310" i="1"/>
  <c r="G310" i="1" s="1"/>
  <c r="I310" i="1" s="1"/>
  <c r="C311" i="1" s="1"/>
  <c r="A318" i="1"/>
  <c r="D317" i="1"/>
  <c r="E317" i="1"/>
  <c r="B317" i="1"/>
  <c r="F317" i="1" l="1"/>
  <c r="H311" i="1"/>
  <c r="G311" i="1" s="1"/>
  <c r="I311" i="1"/>
  <c r="C312" i="1" s="1"/>
  <c r="A319" i="1"/>
  <c r="E318" i="1"/>
  <c r="B318" i="1"/>
  <c r="D318" i="1"/>
  <c r="F318" i="1" s="1"/>
  <c r="H312" i="1" l="1"/>
  <c r="G312" i="1" s="1"/>
  <c r="I312" i="1" s="1"/>
  <c r="C313" i="1" s="1"/>
  <c r="A320" i="1"/>
  <c r="E319" i="1"/>
  <c r="D319" i="1"/>
  <c r="B319" i="1"/>
  <c r="F319" i="1" l="1"/>
  <c r="H313" i="1"/>
  <c r="G313" i="1" s="1"/>
  <c r="I313" i="1" s="1"/>
  <c r="C314" i="1" s="1"/>
  <c r="A321" i="1"/>
  <c r="D320" i="1"/>
  <c r="E320" i="1"/>
  <c r="B320" i="1"/>
  <c r="F320" i="1" l="1"/>
  <c r="H314" i="1"/>
  <c r="G314" i="1" s="1"/>
  <c r="I314" i="1" s="1"/>
  <c r="C315" i="1" s="1"/>
  <c r="A322" i="1"/>
  <c r="D321" i="1"/>
  <c r="E321" i="1"/>
  <c r="B321" i="1"/>
  <c r="F321" i="1" l="1"/>
  <c r="A323" i="1"/>
  <c r="D322" i="1"/>
  <c r="E322" i="1"/>
  <c r="F322" i="1" s="1"/>
  <c r="B322" i="1"/>
  <c r="H315" i="1"/>
  <c r="G315" i="1" s="1"/>
  <c r="I315" i="1" s="1"/>
  <c r="C316" i="1" s="1"/>
  <c r="H316" i="1" l="1"/>
  <c r="G316" i="1" s="1"/>
  <c r="I316" i="1" s="1"/>
  <c r="C317" i="1" s="1"/>
  <c r="A324" i="1"/>
  <c r="D323" i="1"/>
  <c r="E323" i="1"/>
  <c r="B323" i="1"/>
  <c r="F323" i="1" l="1"/>
  <c r="H317" i="1"/>
  <c r="G317" i="1" s="1"/>
  <c r="I317" i="1" s="1"/>
  <c r="C318" i="1" s="1"/>
  <c r="A325" i="1"/>
  <c r="D324" i="1"/>
  <c r="E324" i="1"/>
  <c r="B324" i="1"/>
  <c r="F324" i="1" l="1"/>
  <c r="H318" i="1"/>
  <c r="G318" i="1" s="1"/>
  <c r="I318" i="1" s="1"/>
  <c r="C319" i="1" s="1"/>
  <c r="A326" i="1"/>
  <c r="D325" i="1"/>
  <c r="E325" i="1"/>
  <c r="B325" i="1"/>
  <c r="F325" i="1" l="1"/>
  <c r="H319" i="1"/>
  <c r="G319" i="1" s="1"/>
  <c r="I319" i="1" s="1"/>
  <c r="C320" i="1" s="1"/>
  <c r="A327" i="1"/>
  <c r="D326" i="1"/>
  <c r="B326" i="1"/>
  <c r="E326" i="1"/>
  <c r="F326" i="1" l="1"/>
  <c r="H320" i="1"/>
  <c r="G320" i="1" s="1"/>
  <c r="I320" i="1" s="1"/>
  <c r="C321" i="1" s="1"/>
  <c r="A328" i="1"/>
  <c r="B327" i="1"/>
  <c r="D327" i="1"/>
  <c r="E327" i="1"/>
  <c r="F327" i="1" l="1"/>
  <c r="H321" i="1"/>
  <c r="G321" i="1" s="1"/>
  <c r="I321" i="1" s="1"/>
  <c r="C322" i="1" s="1"/>
  <c r="A329" i="1"/>
  <c r="D328" i="1"/>
  <c r="B328" i="1"/>
  <c r="E328" i="1"/>
  <c r="F328" i="1" l="1"/>
  <c r="H322" i="1"/>
  <c r="G322" i="1" s="1"/>
  <c r="I322" i="1" s="1"/>
  <c r="C323" i="1" s="1"/>
  <c r="A330" i="1"/>
  <c r="B329" i="1"/>
  <c r="D329" i="1"/>
  <c r="E329" i="1"/>
  <c r="F329" i="1" l="1"/>
  <c r="H323" i="1"/>
  <c r="G323" i="1" s="1"/>
  <c r="I323" i="1" s="1"/>
  <c r="C324" i="1" s="1"/>
  <c r="A331" i="1"/>
  <c r="D330" i="1"/>
  <c r="E330" i="1"/>
  <c r="B330" i="1"/>
  <c r="F330" i="1" l="1"/>
  <c r="H324" i="1"/>
  <c r="G324" i="1" s="1"/>
  <c r="I324" i="1" s="1"/>
  <c r="C325" i="1" s="1"/>
  <c r="A332" i="1"/>
  <c r="B331" i="1"/>
  <c r="D331" i="1"/>
  <c r="E331" i="1"/>
  <c r="F331" i="1" s="1"/>
  <c r="H325" i="1" l="1"/>
  <c r="G325" i="1" s="1"/>
  <c r="I325" i="1" s="1"/>
  <c r="C326" i="1" s="1"/>
  <c r="A333" i="1"/>
  <c r="E332" i="1"/>
  <c r="D332" i="1"/>
  <c r="B332" i="1"/>
  <c r="F332" i="1" l="1"/>
  <c r="H326" i="1"/>
  <c r="G326" i="1" s="1"/>
  <c r="I326" i="1" s="1"/>
  <c r="C327" i="1" s="1"/>
  <c r="A334" i="1"/>
  <c r="D333" i="1"/>
  <c r="E333" i="1"/>
  <c r="B333" i="1"/>
  <c r="F333" i="1" l="1"/>
  <c r="H327" i="1"/>
  <c r="G327" i="1" s="1"/>
  <c r="I327" i="1" s="1"/>
  <c r="C328" i="1" s="1"/>
  <c r="A335" i="1"/>
  <c r="E334" i="1"/>
  <c r="B334" i="1"/>
  <c r="D334" i="1"/>
  <c r="F334" i="1" l="1"/>
  <c r="A336" i="1"/>
  <c r="D335" i="1"/>
  <c r="E335" i="1"/>
  <c r="F335" i="1" s="1"/>
  <c r="B335" i="1"/>
  <c r="H328" i="1"/>
  <c r="G328" i="1" s="1"/>
  <c r="I328" i="1" s="1"/>
  <c r="C329" i="1" s="1"/>
  <c r="H329" i="1" l="1"/>
  <c r="G329" i="1" s="1"/>
  <c r="I329" i="1" s="1"/>
  <c r="C330" i="1" s="1"/>
  <c r="A337" i="1"/>
  <c r="D336" i="1"/>
  <c r="E336" i="1"/>
  <c r="B336" i="1"/>
  <c r="F336" i="1" l="1"/>
  <c r="H330" i="1"/>
  <c r="G330" i="1" s="1"/>
  <c r="I330" i="1" s="1"/>
  <c r="C331" i="1" s="1"/>
  <c r="A338" i="1"/>
  <c r="E337" i="1"/>
  <c r="B337" i="1"/>
  <c r="D337" i="1"/>
  <c r="F337" i="1" l="1"/>
  <c r="H331" i="1"/>
  <c r="G331" i="1" s="1"/>
  <c r="I331" i="1" s="1"/>
  <c r="C332" i="1" s="1"/>
  <c r="A339" i="1"/>
  <c r="D338" i="1"/>
  <c r="E338" i="1"/>
  <c r="B338" i="1"/>
  <c r="F338" i="1" l="1"/>
  <c r="H332" i="1"/>
  <c r="G332" i="1" s="1"/>
  <c r="I332" i="1" s="1"/>
  <c r="C333" i="1" s="1"/>
  <c r="A340" i="1"/>
  <c r="D339" i="1"/>
  <c r="E339" i="1"/>
  <c r="B339" i="1"/>
  <c r="F339" i="1" l="1"/>
  <c r="H333" i="1"/>
  <c r="G333" i="1" s="1"/>
  <c r="I333" i="1" s="1"/>
  <c r="C334" i="1" s="1"/>
  <c r="A341" i="1"/>
  <c r="E340" i="1"/>
  <c r="D340" i="1"/>
  <c r="B340" i="1"/>
  <c r="F340" i="1" l="1"/>
  <c r="H334" i="1"/>
  <c r="G334" i="1" s="1"/>
  <c r="I334" i="1" s="1"/>
  <c r="C335" i="1" s="1"/>
  <c r="A342" i="1"/>
  <c r="D341" i="1"/>
  <c r="E341" i="1"/>
  <c r="B341" i="1"/>
  <c r="F341" i="1" l="1"/>
  <c r="H335" i="1"/>
  <c r="G335" i="1" s="1"/>
  <c r="I335" i="1" s="1"/>
  <c r="C336" i="1" s="1"/>
  <c r="A343" i="1"/>
  <c r="B342" i="1"/>
  <c r="D342" i="1"/>
  <c r="E342" i="1"/>
  <c r="F342" i="1" s="1"/>
  <c r="H336" i="1" l="1"/>
  <c r="G336" i="1" s="1"/>
  <c r="I336" i="1" s="1"/>
  <c r="C337" i="1" s="1"/>
  <c r="A344" i="1"/>
  <c r="D343" i="1"/>
  <c r="B343" i="1"/>
  <c r="E343" i="1"/>
  <c r="F343" i="1" s="1"/>
  <c r="H337" i="1" l="1"/>
  <c r="G337" i="1" s="1"/>
  <c r="I337" i="1" s="1"/>
  <c r="C338" i="1" s="1"/>
  <c r="A345" i="1"/>
  <c r="D344" i="1"/>
  <c r="B344" i="1"/>
  <c r="E344" i="1"/>
  <c r="F344" i="1" l="1"/>
  <c r="H338" i="1"/>
  <c r="G338" i="1" s="1"/>
  <c r="I338" i="1" s="1"/>
  <c r="C339" i="1" s="1"/>
  <c r="A346" i="1"/>
  <c r="B345" i="1"/>
  <c r="D345" i="1"/>
  <c r="E345" i="1"/>
  <c r="F345" i="1" l="1"/>
  <c r="A347" i="1"/>
  <c r="D346" i="1"/>
  <c r="B346" i="1"/>
  <c r="E346" i="1"/>
  <c r="F346" i="1" s="1"/>
  <c r="H339" i="1"/>
  <c r="G339" i="1" s="1"/>
  <c r="I339" i="1" s="1"/>
  <c r="C340" i="1" s="1"/>
  <c r="H340" i="1" l="1"/>
  <c r="G340" i="1" s="1"/>
  <c r="I340" i="1" s="1"/>
  <c r="C341" i="1" s="1"/>
  <c r="A348" i="1"/>
  <c r="B347" i="1"/>
  <c r="D347" i="1"/>
  <c r="E347" i="1"/>
  <c r="F347" i="1" l="1"/>
  <c r="H341" i="1"/>
  <c r="G341" i="1" s="1"/>
  <c r="I341" i="1" s="1"/>
  <c r="C342" i="1" s="1"/>
  <c r="A349" i="1"/>
  <c r="E348" i="1"/>
  <c r="B348" i="1"/>
  <c r="D348" i="1"/>
  <c r="F348" i="1" l="1"/>
  <c r="A350" i="1"/>
  <c r="D349" i="1"/>
  <c r="E349" i="1"/>
  <c r="B349" i="1"/>
  <c r="H342" i="1"/>
  <c r="G342" i="1" s="1"/>
  <c r="I342" i="1" s="1"/>
  <c r="C343" i="1" s="1"/>
  <c r="F349" i="1" l="1"/>
  <c r="H343" i="1"/>
  <c r="G343" i="1" s="1"/>
  <c r="I343" i="1" s="1"/>
  <c r="C344" i="1" s="1"/>
  <c r="A351" i="1"/>
  <c r="D350" i="1"/>
  <c r="F350" i="1" s="1"/>
  <c r="E350" i="1"/>
  <c r="B350" i="1"/>
  <c r="H344" i="1" l="1"/>
  <c r="G344" i="1" s="1"/>
  <c r="I344" i="1" s="1"/>
  <c r="C345" i="1" s="1"/>
  <c r="A352" i="1"/>
  <c r="E351" i="1"/>
  <c r="B351" i="1"/>
  <c r="D351" i="1"/>
  <c r="F351" i="1" s="1"/>
  <c r="H345" i="1" l="1"/>
  <c r="G345" i="1" s="1"/>
  <c r="I345" i="1" s="1"/>
  <c r="C346" i="1" s="1"/>
  <c r="A353" i="1"/>
  <c r="D352" i="1"/>
  <c r="E352" i="1"/>
  <c r="B352" i="1"/>
  <c r="F352" i="1" l="1"/>
  <c r="H346" i="1"/>
  <c r="G346" i="1" s="1"/>
  <c r="I346" i="1" s="1"/>
  <c r="C347" i="1" s="1"/>
  <c r="A354" i="1"/>
  <c r="D353" i="1"/>
  <c r="B353" i="1"/>
  <c r="E353" i="1"/>
  <c r="F353" i="1" l="1"/>
  <c r="A355" i="1"/>
  <c r="D354" i="1"/>
  <c r="E354" i="1"/>
  <c r="F354" i="1" s="1"/>
  <c r="B354" i="1"/>
  <c r="H347" i="1"/>
  <c r="G347" i="1" s="1"/>
  <c r="I347" i="1" s="1"/>
  <c r="C348" i="1" s="1"/>
  <c r="H348" i="1" l="1"/>
  <c r="G348" i="1" s="1"/>
  <c r="I348" i="1" s="1"/>
  <c r="C349" i="1" s="1"/>
  <c r="A356" i="1"/>
  <c r="D355" i="1"/>
  <c r="E355" i="1"/>
  <c r="B355" i="1"/>
  <c r="F355" i="1" l="1"/>
  <c r="A357" i="1"/>
  <c r="D356" i="1"/>
  <c r="B356" i="1"/>
  <c r="E356" i="1"/>
  <c r="H349" i="1"/>
  <c r="G349" i="1" s="1"/>
  <c r="I349" i="1" s="1"/>
  <c r="C350" i="1" s="1"/>
  <c r="F356" i="1" l="1"/>
  <c r="H350" i="1"/>
  <c r="G350" i="1" s="1"/>
  <c r="I350" i="1" s="1"/>
  <c r="C351" i="1" s="1"/>
  <c r="A358" i="1"/>
  <c r="D357" i="1"/>
  <c r="E357" i="1"/>
  <c r="B357" i="1"/>
  <c r="F357" i="1" l="1"/>
  <c r="H351" i="1"/>
  <c r="G351" i="1" s="1"/>
  <c r="I351" i="1" s="1"/>
  <c r="C352" i="1" s="1"/>
  <c r="A359" i="1"/>
  <c r="B358" i="1"/>
  <c r="D358" i="1"/>
  <c r="E358" i="1"/>
  <c r="F358" i="1" l="1"/>
  <c r="H352" i="1"/>
  <c r="G352" i="1" s="1"/>
  <c r="I352" i="1" s="1"/>
  <c r="C353" i="1" s="1"/>
  <c r="A360" i="1"/>
  <c r="D359" i="1"/>
  <c r="B359" i="1"/>
  <c r="E359" i="1"/>
  <c r="F359" i="1" l="1"/>
  <c r="H353" i="1"/>
  <c r="G353" i="1" s="1"/>
  <c r="I353" i="1" s="1"/>
  <c r="C354" i="1" s="1"/>
  <c r="A361" i="1"/>
  <c r="B360" i="1"/>
  <c r="D360" i="1"/>
  <c r="E360" i="1"/>
  <c r="F360" i="1" l="1"/>
  <c r="H354" i="1"/>
  <c r="G354" i="1" s="1"/>
  <c r="I354" i="1" s="1"/>
  <c r="C355" i="1" s="1"/>
  <c r="A362" i="1"/>
  <c r="B361" i="1"/>
  <c r="D361" i="1"/>
  <c r="E361" i="1"/>
  <c r="F361" i="1" l="1"/>
  <c r="H355" i="1"/>
  <c r="G355" i="1" s="1"/>
  <c r="I355" i="1" s="1"/>
  <c r="C356" i="1" s="1"/>
  <c r="A363" i="1"/>
  <c r="D362" i="1"/>
  <c r="E362" i="1"/>
  <c r="B362" i="1"/>
  <c r="F362" i="1" l="1"/>
  <c r="A364" i="1"/>
  <c r="B363" i="1"/>
  <c r="D363" i="1"/>
  <c r="F363" i="1" s="1"/>
  <c r="E363" i="1"/>
  <c r="H356" i="1"/>
  <c r="G356" i="1" s="1"/>
  <c r="I356" i="1" s="1"/>
  <c r="C357" i="1" s="1"/>
  <c r="H357" i="1" l="1"/>
  <c r="G357" i="1" s="1"/>
  <c r="I357" i="1" s="1"/>
  <c r="C358" i="1" s="1"/>
  <c r="A365" i="1"/>
  <c r="E364" i="1"/>
  <c r="D364" i="1"/>
  <c r="B364" i="1"/>
  <c r="F364" i="1" l="1"/>
  <c r="H358" i="1"/>
  <c r="G358" i="1" s="1"/>
  <c r="I358" i="1" s="1"/>
  <c r="C359" i="1" s="1"/>
  <c r="A366" i="1"/>
  <c r="E365" i="1"/>
  <c r="D365" i="1"/>
  <c r="B365" i="1"/>
  <c r="F365" i="1" l="1"/>
  <c r="H359" i="1"/>
  <c r="G359" i="1" s="1"/>
  <c r="I359" i="1" s="1"/>
  <c r="C360" i="1" s="1"/>
  <c r="A367" i="1"/>
  <c r="E366" i="1"/>
  <c r="D366" i="1"/>
  <c r="B366" i="1"/>
  <c r="F366" i="1" l="1"/>
  <c r="H360" i="1"/>
  <c r="G360" i="1" s="1"/>
  <c r="I360" i="1" s="1"/>
  <c r="C361" i="1" s="1"/>
  <c r="A368" i="1"/>
  <c r="D367" i="1"/>
  <c r="E367" i="1"/>
  <c r="B367" i="1"/>
  <c r="F367" i="1" l="1"/>
  <c r="H361" i="1"/>
  <c r="G361" i="1" s="1"/>
  <c r="I361" i="1" s="1"/>
  <c r="C362" i="1" s="1"/>
  <c r="A369" i="1"/>
  <c r="D368" i="1"/>
  <c r="E368" i="1"/>
  <c r="B368" i="1"/>
  <c r="F368" i="1" l="1"/>
  <c r="H362" i="1"/>
  <c r="G362" i="1" s="1"/>
  <c r="I362" i="1" s="1"/>
  <c r="C363" i="1" s="1"/>
  <c r="A370" i="1"/>
  <c r="E369" i="1"/>
  <c r="B369" i="1"/>
  <c r="D369" i="1"/>
  <c r="F369" i="1" l="1"/>
  <c r="H363" i="1"/>
  <c r="G363" i="1" s="1"/>
  <c r="I363" i="1" s="1"/>
  <c r="C364" i="1" s="1"/>
  <c r="A371" i="1"/>
  <c r="E370" i="1"/>
  <c r="D370" i="1"/>
  <c r="B370" i="1"/>
  <c r="F370" i="1" l="1"/>
  <c r="H364" i="1"/>
  <c r="G364" i="1" s="1"/>
  <c r="I364" i="1"/>
  <c r="C365" i="1" s="1"/>
  <c r="A372" i="1"/>
  <c r="D371" i="1"/>
  <c r="B371" i="1"/>
  <c r="E371" i="1"/>
  <c r="F371" i="1" l="1"/>
  <c r="H365" i="1"/>
  <c r="G365" i="1" s="1"/>
  <c r="I365" i="1" s="1"/>
  <c r="C366" i="1" s="1"/>
  <c r="A373" i="1"/>
  <c r="D372" i="1"/>
  <c r="E372" i="1"/>
  <c r="B372" i="1"/>
  <c r="F372" i="1" l="1"/>
  <c r="A374" i="1"/>
  <c r="D373" i="1"/>
  <c r="E373" i="1"/>
  <c r="F373" i="1" s="1"/>
  <c r="B373" i="1"/>
  <c r="H366" i="1"/>
  <c r="G366" i="1" s="1"/>
  <c r="I366" i="1" s="1"/>
  <c r="C367" i="1" s="1"/>
  <c r="H367" i="1" l="1"/>
  <c r="G367" i="1" s="1"/>
  <c r="I367" i="1" s="1"/>
  <c r="C368" i="1" s="1"/>
  <c r="A375" i="1"/>
  <c r="B374" i="1"/>
  <c r="D374" i="1"/>
  <c r="E374" i="1"/>
  <c r="F374" i="1" l="1"/>
  <c r="H368" i="1"/>
  <c r="G368" i="1" s="1"/>
  <c r="I368" i="1" s="1"/>
  <c r="C369" i="1" s="1"/>
  <c r="A376" i="1"/>
  <c r="B375" i="1"/>
  <c r="D375" i="1"/>
  <c r="E375" i="1"/>
  <c r="F375" i="1" l="1"/>
  <c r="H369" i="1"/>
  <c r="G369" i="1" s="1"/>
  <c r="I369" i="1" s="1"/>
  <c r="C370" i="1" s="1"/>
  <c r="A377" i="1"/>
  <c r="E376" i="1"/>
  <c r="B376" i="1"/>
  <c r="D376" i="1"/>
  <c r="F376" i="1" l="1"/>
  <c r="H370" i="1"/>
  <c r="G370" i="1" s="1"/>
  <c r="I370" i="1" s="1"/>
  <c r="C371" i="1" s="1"/>
  <c r="B377" i="1"/>
  <c r="D377" i="1"/>
  <c r="F377" i="1" s="1"/>
  <c r="E377" i="1"/>
  <c r="H371" i="1" l="1"/>
  <c r="G371" i="1" s="1"/>
  <c r="I371" i="1" s="1"/>
  <c r="C372" i="1" s="1"/>
  <c r="H372" i="1" l="1"/>
  <c r="G372" i="1" s="1"/>
  <c r="I372" i="1" s="1"/>
  <c r="C373" i="1" s="1"/>
  <c r="H373" i="1" l="1"/>
  <c r="G373" i="1" s="1"/>
  <c r="I373" i="1" s="1"/>
  <c r="C374" i="1" s="1"/>
  <c r="H374" i="1" l="1"/>
  <c r="G374" i="1" s="1"/>
  <c r="I374" i="1" s="1"/>
  <c r="C375" i="1" s="1"/>
  <c r="H375" i="1" l="1"/>
  <c r="G375" i="1" s="1"/>
  <c r="I375" i="1" s="1"/>
  <c r="C376" i="1" s="1"/>
  <c r="H376" i="1" l="1"/>
  <c r="G376" i="1" s="1"/>
  <c r="I376" i="1" s="1"/>
  <c r="C377" i="1" s="1"/>
  <c r="D15" i="1" l="1"/>
  <c r="H377" i="1"/>
  <c r="G377" i="1" s="1"/>
  <c r="I377" i="1" s="1"/>
  <c r="D13" i="1" s="1"/>
</calcChain>
</file>

<file path=xl/sharedStrings.xml><?xml version="1.0" encoding="utf-8"?>
<sst xmlns="http://schemas.openxmlformats.org/spreadsheetml/2006/main" count="24" uniqueCount="24">
  <si>
    <t>Loan Calculator with Extra Payments</t>
  </si>
  <si>
    <t>Enter values</t>
  </si>
  <si>
    <t>Instructions</t>
  </si>
  <si>
    <t>Loan amount</t>
  </si>
  <si>
    <t>Must be between 1 and 30 years.</t>
  </si>
  <si>
    <t>Annual interest rate</t>
  </si>
  <si>
    <t>If your extra payments vary, enter them in the table below.</t>
  </si>
  <si>
    <t>Loan period in years</t>
  </si>
  <si>
    <t>Start date of loan</t>
  </si>
  <si>
    <t>Optional extra payments</t>
  </si>
  <si>
    <t>Scheduled monthly payment</t>
  </si>
  <si>
    <t>Scheduled number of payments</t>
  </si>
  <si>
    <t>Actual number of payments</t>
  </si>
  <si>
    <t>Total of early payments</t>
  </si>
  <si>
    <t>Total interest</t>
  </si>
  <si>
    <t>No.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</si>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</sst>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Century Gothic"/>
      <family val="2"/>
    </font>
    <font>
      <sz val="18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indexed="23"/>
      <name val="Century Gothic"/>
      <family val="2"/>
    </font>
    <font>
      <sz val="9"/>
      <color indexed="23"/>
      <name val="Century Gothic"/>
      <family val="2"/>
    </font>
    <font>
      <sz val="10"/>
      <color indexed="23"/>
      <name val="Century Gothic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1" applyFont="1" applyBorder="1"/>
    <xf numFmtId="0" fontId="5" fillId="0" borderId="1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left"/>
    </xf>
    <xf numFmtId="44" fontId="6" fillId="0" borderId="3" xfId="1" applyNumberFormat="1" applyFont="1" applyFill="1" applyBorder="1" applyAlignment="1"/>
    <xf numFmtId="164" fontId="6" fillId="0" borderId="3" xfId="1" applyNumberFormat="1" applyFont="1" applyFill="1" applyBorder="1" applyAlignment="1">
      <alignment horizontal="right"/>
    </xf>
    <xf numFmtId="1" fontId="6" fillId="0" borderId="3" xfId="1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0" xfId="1" applyNumberFormat="1" applyFont="1" applyBorder="1" applyAlignment="1">
      <alignment horizontal="left"/>
    </xf>
    <xf numFmtId="14" fontId="6" fillId="0" borderId="3" xfId="1" applyNumberFormat="1" applyFont="1" applyFill="1" applyBorder="1" applyAlignment="1">
      <alignment horizontal="right"/>
    </xf>
    <xf numFmtId="0" fontId="6" fillId="0" borderId="1" xfId="1" applyFont="1" applyBorder="1" applyAlignment="1">
      <alignment horizontal="left"/>
    </xf>
    <xf numFmtId="14" fontId="6" fillId="0" borderId="1" xfId="1" applyNumberFormat="1" applyFont="1" applyBorder="1" applyAlignment="1">
      <alignment horizontal="left"/>
    </xf>
    <xf numFmtId="0" fontId="6" fillId="0" borderId="1" xfId="1" applyNumberFormat="1" applyFont="1" applyBorder="1" applyAlignment="1">
      <alignment horizontal="left"/>
    </xf>
    <xf numFmtId="44" fontId="6" fillId="2" borderId="3" xfId="2" applyFont="1" applyFill="1" applyBorder="1" applyAlignment="1"/>
    <xf numFmtId="7" fontId="6" fillId="0" borderId="0" xfId="1" applyNumberFormat="1" applyFont="1" applyFill="1" applyBorder="1" applyAlignment="1">
      <alignment horizontal="left"/>
    </xf>
    <xf numFmtId="1" fontId="6" fillId="2" borderId="3" xfId="1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left"/>
    </xf>
    <xf numFmtId="0" fontId="7" fillId="0" borderId="4" xfId="1" applyFont="1" applyFill="1" applyBorder="1" applyAlignment="1" applyProtection="1">
      <alignment horizontal="right" wrapText="1"/>
    </xf>
    <xf numFmtId="0" fontId="5" fillId="0" borderId="0" xfId="1" applyFont="1" applyBorder="1" applyAlignment="1">
      <alignment wrapText="1"/>
    </xf>
    <xf numFmtId="1" fontId="9" fillId="2" borderId="0" xfId="1" applyNumberFormat="1" applyFont="1" applyFill="1" applyBorder="1" applyAlignment="1">
      <alignment horizontal="right"/>
    </xf>
    <xf numFmtId="14" fontId="9" fillId="2" borderId="0" xfId="1" applyNumberFormat="1" applyFont="1" applyFill="1" applyBorder="1" applyAlignment="1">
      <alignment horizontal="right"/>
    </xf>
    <xf numFmtId="44" fontId="9" fillId="2" borderId="0" xfId="2" applyNumberFormat="1" applyFont="1" applyFill="1" applyBorder="1" applyAlignment="1">
      <alignment horizontal="right"/>
    </xf>
    <xf numFmtId="44" fontId="9" fillId="3" borderId="0" xfId="2" applyNumberFormat="1" applyFont="1" applyFill="1" applyBorder="1" applyAlignment="1">
      <alignment horizontal="right"/>
    </xf>
    <xf numFmtId="1" fontId="10" fillId="0" borderId="0" xfId="1" applyNumberFormat="1" applyFont="1" applyFill="1" applyBorder="1" applyAlignment="1">
      <alignment horizontal="right"/>
    </xf>
    <xf numFmtId="14" fontId="10" fillId="0" borderId="0" xfId="1" applyNumberFormat="1" applyFont="1" applyFill="1" applyBorder="1" applyAlignment="1">
      <alignment horizontal="right"/>
    </xf>
    <xf numFmtId="44" fontId="10" fillId="0" borderId="0" xfId="2" applyNumberFormat="1" applyFont="1" applyFill="1" applyBorder="1" applyAlignment="1">
      <alignment horizontal="right"/>
    </xf>
    <xf numFmtId="44" fontId="10" fillId="3" borderId="0" xfId="2" applyNumberFormat="1" applyFont="1" applyFill="1" applyBorder="1" applyAlignment="1">
      <alignment horizontal="right"/>
    </xf>
    <xf numFmtId="39" fontId="10" fillId="0" borderId="0" xfId="2" applyNumberFormat="1" applyFont="1" applyFill="1" applyBorder="1" applyAlignment="1">
      <alignment horizontal="right"/>
    </xf>
    <xf numFmtId="43" fontId="10" fillId="3" borderId="0" xfId="2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0" fontId="2" fillId="0" borderId="0" xfId="1"/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7" fontId="8" fillId="0" borderId="0" xfId="1" applyNumberFormat="1" applyFont="1" applyFill="1" applyBorder="1" applyAlignment="1">
      <alignment horizontal="left"/>
    </xf>
    <xf numFmtId="10" fontId="8" fillId="0" borderId="0" xfId="1" applyNumberFormat="1" applyFont="1" applyFill="1" applyBorder="1" applyAlignment="1">
      <alignment horizontal="left"/>
    </xf>
  </cellXfs>
  <cellStyles count="6">
    <cellStyle name="Currency 2" xfId="3" xr:uid="{00000000-0005-0000-0000-000000000000}"/>
    <cellStyle name="Currency 3" xfId="4" xr:uid="{00000000-0005-0000-0000-000001000000}"/>
    <cellStyle name="Currency 4" xfId="2" xr:uid="{00000000-0005-0000-0000-000002000000}"/>
    <cellStyle name="Normal" xfId="0" builtinId="0"/>
    <cellStyle name="Normal 2" xfId="1" xr:uid="{00000000-0005-0000-0000-000004000000}"/>
    <cellStyle name="Percent 2" xfId="5" xr:uid="{00000000-0005-0000-0000-000005000000}"/>
  </cellStyles>
  <dxfs count="2">
    <dxf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ktops\mannye\Lender%20Worksheet%2007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Calculator w extra payment"/>
      <sheetName val="Loan Calculator"/>
      <sheetName val="Refinance"/>
      <sheetName val="Purchase"/>
      <sheetName val="Income Calculation Worksheet"/>
      <sheetName val="Income Calculation Workshee (2)"/>
      <sheetName val="Rental Income"/>
      <sheetName val="Sheet2"/>
      <sheetName val="MI Comparison"/>
      <sheetName val="Employer Code"/>
      <sheetName val="Sheet1"/>
      <sheetName val="Sheet3"/>
      <sheetName val="Sheet4"/>
      <sheetName val="Sheet5"/>
      <sheetName val="Sheet6"/>
    </sheetNames>
    <sheetDataSet>
      <sheetData sheetId="0"/>
      <sheetData sheetId="1">
        <row r="4">
          <cell r="E4">
            <v>222000</v>
          </cell>
        </row>
        <row r="5">
          <cell r="E5">
            <v>0.03</v>
          </cell>
        </row>
        <row r="6">
          <cell r="E6">
            <v>20</v>
          </cell>
        </row>
        <row r="7">
          <cell r="E7">
            <v>41548</v>
          </cell>
        </row>
        <row r="10">
          <cell r="E10">
            <v>240</v>
          </cell>
        </row>
        <row r="12">
          <cell r="E12">
            <v>295489.60013656435</v>
          </cell>
        </row>
        <row r="15">
          <cell r="B15" t="str">
            <v>No.</v>
          </cell>
          <cell r="C15" t="str">
            <v>Payment 
Date</v>
          </cell>
          <cell r="D15" t="str">
            <v>Beginning 
Balance</v>
          </cell>
          <cell r="E15" t="str">
            <v>Payment</v>
          </cell>
          <cell r="F15" t="str">
            <v>Principal</v>
          </cell>
          <cell r="G15" t="str">
            <v>Interest</v>
          </cell>
          <cell r="H15" t="str">
            <v>Ending 
Balance</v>
          </cell>
        </row>
      </sheetData>
      <sheetData sheetId="2"/>
      <sheetData sheetId="3"/>
      <sheetData sheetId="4"/>
      <sheetData sheetId="5">
        <row r="41">
          <cell r="A41" t="str">
            <v>Yes</v>
          </cell>
        </row>
        <row r="42">
          <cell r="A42" t="str">
            <v>No</v>
          </cell>
        </row>
        <row r="43">
          <cell r="A43" t="str">
            <v>N/A</v>
          </cell>
        </row>
        <row r="45">
          <cell r="A45" t="str">
            <v>Average</v>
          </cell>
        </row>
        <row r="46">
          <cell r="A46" t="str">
            <v>Current</v>
          </cell>
        </row>
        <row r="47">
          <cell r="A47" t="str">
            <v>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9"/>
  <sheetViews>
    <sheetView showGridLines="0" tabSelected="1" zoomScale="150" zoomScaleNormal="150" workbookViewId="0">
      <pane ySplit="17" topLeftCell="A18" activePane="bottomLeft" state="frozenSplit"/>
      <selection pane="bottomLeft" activeCell="G11" sqref="G11"/>
    </sheetView>
  </sheetViews>
  <sheetFormatPr defaultRowHeight="13.5" x14ac:dyDescent="0.25"/>
  <cols>
    <col min="1" max="1" width="5.28515625" style="34" customWidth="1"/>
    <col min="2" max="2" width="14.42578125" style="34" customWidth="1"/>
    <col min="3" max="3" width="13.5703125" style="34" customWidth="1"/>
    <col min="4" max="4" width="14.7109375" style="34" customWidth="1"/>
    <col min="5" max="5" width="12.85546875" style="34" customWidth="1"/>
    <col min="6" max="6" width="13.140625" style="34" customWidth="1"/>
    <col min="7" max="8" width="13" style="34" customWidth="1"/>
    <col min="9" max="9" width="15.42578125" style="34" customWidth="1"/>
    <col min="10" max="256" width="9.140625" style="1"/>
    <col min="257" max="257" width="5.28515625" style="1" customWidth="1"/>
    <col min="258" max="258" width="14.42578125" style="1" customWidth="1"/>
    <col min="259" max="259" width="13.5703125" style="1" customWidth="1"/>
    <col min="260" max="260" width="14.7109375" style="1" customWidth="1"/>
    <col min="261" max="261" width="12.85546875" style="1" customWidth="1"/>
    <col min="262" max="262" width="13.140625" style="1" customWidth="1"/>
    <col min="263" max="264" width="13" style="1" customWidth="1"/>
    <col min="265" max="265" width="15.42578125" style="1" customWidth="1"/>
    <col min="266" max="512" width="9.140625" style="1"/>
    <col min="513" max="513" width="5.28515625" style="1" customWidth="1"/>
    <col min="514" max="514" width="14.42578125" style="1" customWidth="1"/>
    <col min="515" max="515" width="13.5703125" style="1" customWidth="1"/>
    <col min="516" max="516" width="14.7109375" style="1" customWidth="1"/>
    <col min="517" max="517" width="12.85546875" style="1" customWidth="1"/>
    <col min="518" max="518" width="13.140625" style="1" customWidth="1"/>
    <col min="519" max="520" width="13" style="1" customWidth="1"/>
    <col min="521" max="521" width="15.42578125" style="1" customWidth="1"/>
    <col min="522" max="768" width="9.140625" style="1"/>
    <col min="769" max="769" width="5.28515625" style="1" customWidth="1"/>
    <col min="770" max="770" width="14.42578125" style="1" customWidth="1"/>
    <col min="771" max="771" width="13.5703125" style="1" customWidth="1"/>
    <col min="772" max="772" width="14.7109375" style="1" customWidth="1"/>
    <col min="773" max="773" width="12.85546875" style="1" customWidth="1"/>
    <col min="774" max="774" width="13.140625" style="1" customWidth="1"/>
    <col min="775" max="776" width="13" style="1" customWidth="1"/>
    <col min="777" max="777" width="15.42578125" style="1" customWidth="1"/>
    <col min="778" max="1024" width="9.140625" style="1"/>
    <col min="1025" max="1025" width="5.28515625" style="1" customWidth="1"/>
    <col min="1026" max="1026" width="14.42578125" style="1" customWidth="1"/>
    <col min="1027" max="1027" width="13.5703125" style="1" customWidth="1"/>
    <col min="1028" max="1028" width="14.7109375" style="1" customWidth="1"/>
    <col min="1029" max="1029" width="12.85546875" style="1" customWidth="1"/>
    <col min="1030" max="1030" width="13.140625" style="1" customWidth="1"/>
    <col min="1031" max="1032" width="13" style="1" customWidth="1"/>
    <col min="1033" max="1033" width="15.42578125" style="1" customWidth="1"/>
    <col min="1034" max="1280" width="9.140625" style="1"/>
    <col min="1281" max="1281" width="5.28515625" style="1" customWidth="1"/>
    <col min="1282" max="1282" width="14.42578125" style="1" customWidth="1"/>
    <col min="1283" max="1283" width="13.5703125" style="1" customWidth="1"/>
    <col min="1284" max="1284" width="14.7109375" style="1" customWidth="1"/>
    <col min="1285" max="1285" width="12.85546875" style="1" customWidth="1"/>
    <col min="1286" max="1286" width="13.140625" style="1" customWidth="1"/>
    <col min="1287" max="1288" width="13" style="1" customWidth="1"/>
    <col min="1289" max="1289" width="15.42578125" style="1" customWidth="1"/>
    <col min="1290" max="1536" width="9.140625" style="1"/>
    <col min="1537" max="1537" width="5.28515625" style="1" customWidth="1"/>
    <col min="1538" max="1538" width="14.42578125" style="1" customWidth="1"/>
    <col min="1539" max="1539" width="13.5703125" style="1" customWidth="1"/>
    <col min="1540" max="1540" width="14.7109375" style="1" customWidth="1"/>
    <col min="1541" max="1541" width="12.85546875" style="1" customWidth="1"/>
    <col min="1542" max="1542" width="13.140625" style="1" customWidth="1"/>
    <col min="1543" max="1544" width="13" style="1" customWidth="1"/>
    <col min="1545" max="1545" width="15.42578125" style="1" customWidth="1"/>
    <col min="1546" max="1792" width="9.140625" style="1"/>
    <col min="1793" max="1793" width="5.28515625" style="1" customWidth="1"/>
    <col min="1794" max="1794" width="14.42578125" style="1" customWidth="1"/>
    <col min="1795" max="1795" width="13.5703125" style="1" customWidth="1"/>
    <col min="1796" max="1796" width="14.7109375" style="1" customWidth="1"/>
    <col min="1797" max="1797" width="12.85546875" style="1" customWidth="1"/>
    <col min="1798" max="1798" width="13.140625" style="1" customWidth="1"/>
    <col min="1799" max="1800" width="13" style="1" customWidth="1"/>
    <col min="1801" max="1801" width="15.42578125" style="1" customWidth="1"/>
    <col min="1802" max="2048" width="9.140625" style="1"/>
    <col min="2049" max="2049" width="5.28515625" style="1" customWidth="1"/>
    <col min="2050" max="2050" width="14.42578125" style="1" customWidth="1"/>
    <col min="2051" max="2051" width="13.5703125" style="1" customWidth="1"/>
    <col min="2052" max="2052" width="14.7109375" style="1" customWidth="1"/>
    <col min="2053" max="2053" width="12.85546875" style="1" customWidth="1"/>
    <col min="2054" max="2054" width="13.140625" style="1" customWidth="1"/>
    <col min="2055" max="2056" width="13" style="1" customWidth="1"/>
    <col min="2057" max="2057" width="15.42578125" style="1" customWidth="1"/>
    <col min="2058" max="2304" width="9.140625" style="1"/>
    <col min="2305" max="2305" width="5.28515625" style="1" customWidth="1"/>
    <col min="2306" max="2306" width="14.42578125" style="1" customWidth="1"/>
    <col min="2307" max="2307" width="13.5703125" style="1" customWidth="1"/>
    <col min="2308" max="2308" width="14.7109375" style="1" customWidth="1"/>
    <col min="2309" max="2309" width="12.85546875" style="1" customWidth="1"/>
    <col min="2310" max="2310" width="13.140625" style="1" customWidth="1"/>
    <col min="2311" max="2312" width="13" style="1" customWidth="1"/>
    <col min="2313" max="2313" width="15.42578125" style="1" customWidth="1"/>
    <col min="2314" max="2560" width="9.140625" style="1"/>
    <col min="2561" max="2561" width="5.28515625" style="1" customWidth="1"/>
    <col min="2562" max="2562" width="14.42578125" style="1" customWidth="1"/>
    <col min="2563" max="2563" width="13.5703125" style="1" customWidth="1"/>
    <col min="2564" max="2564" width="14.7109375" style="1" customWidth="1"/>
    <col min="2565" max="2565" width="12.85546875" style="1" customWidth="1"/>
    <col min="2566" max="2566" width="13.140625" style="1" customWidth="1"/>
    <col min="2567" max="2568" width="13" style="1" customWidth="1"/>
    <col min="2569" max="2569" width="15.42578125" style="1" customWidth="1"/>
    <col min="2570" max="2816" width="9.140625" style="1"/>
    <col min="2817" max="2817" width="5.28515625" style="1" customWidth="1"/>
    <col min="2818" max="2818" width="14.42578125" style="1" customWidth="1"/>
    <col min="2819" max="2819" width="13.5703125" style="1" customWidth="1"/>
    <col min="2820" max="2820" width="14.7109375" style="1" customWidth="1"/>
    <col min="2821" max="2821" width="12.85546875" style="1" customWidth="1"/>
    <col min="2822" max="2822" width="13.140625" style="1" customWidth="1"/>
    <col min="2823" max="2824" width="13" style="1" customWidth="1"/>
    <col min="2825" max="2825" width="15.42578125" style="1" customWidth="1"/>
    <col min="2826" max="3072" width="9.140625" style="1"/>
    <col min="3073" max="3073" width="5.28515625" style="1" customWidth="1"/>
    <col min="3074" max="3074" width="14.42578125" style="1" customWidth="1"/>
    <col min="3075" max="3075" width="13.5703125" style="1" customWidth="1"/>
    <col min="3076" max="3076" width="14.7109375" style="1" customWidth="1"/>
    <col min="3077" max="3077" width="12.85546875" style="1" customWidth="1"/>
    <col min="3078" max="3078" width="13.140625" style="1" customWidth="1"/>
    <col min="3079" max="3080" width="13" style="1" customWidth="1"/>
    <col min="3081" max="3081" width="15.42578125" style="1" customWidth="1"/>
    <col min="3082" max="3328" width="9.140625" style="1"/>
    <col min="3329" max="3329" width="5.28515625" style="1" customWidth="1"/>
    <col min="3330" max="3330" width="14.42578125" style="1" customWidth="1"/>
    <col min="3331" max="3331" width="13.5703125" style="1" customWidth="1"/>
    <col min="3332" max="3332" width="14.7109375" style="1" customWidth="1"/>
    <col min="3333" max="3333" width="12.85546875" style="1" customWidth="1"/>
    <col min="3334" max="3334" width="13.140625" style="1" customWidth="1"/>
    <col min="3335" max="3336" width="13" style="1" customWidth="1"/>
    <col min="3337" max="3337" width="15.42578125" style="1" customWidth="1"/>
    <col min="3338" max="3584" width="9.140625" style="1"/>
    <col min="3585" max="3585" width="5.28515625" style="1" customWidth="1"/>
    <col min="3586" max="3586" width="14.42578125" style="1" customWidth="1"/>
    <col min="3587" max="3587" width="13.5703125" style="1" customWidth="1"/>
    <col min="3588" max="3588" width="14.7109375" style="1" customWidth="1"/>
    <col min="3589" max="3589" width="12.85546875" style="1" customWidth="1"/>
    <col min="3590" max="3590" width="13.140625" style="1" customWidth="1"/>
    <col min="3591" max="3592" width="13" style="1" customWidth="1"/>
    <col min="3593" max="3593" width="15.42578125" style="1" customWidth="1"/>
    <col min="3594" max="3840" width="9.140625" style="1"/>
    <col min="3841" max="3841" width="5.28515625" style="1" customWidth="1"/>
    <col min="3842" max="3842" width="14.42578125" style="1" customWidth="1"/>
    <col min="3843" max="3843" width="13.5703125" style="1" customWidth="1"/>
    <col min="3844" max="3844" width="14.7109375" style="1" customWidth="1"/>
    <col min="3845" max="3845" width="12.85546875" style="1" customWidth="1"/>
    <col min="3846" max="3846" width="13.140625" style="1" customWidth="1"/>
    <col min="3847" max="3848" width="13" style="1" customWidth="1"/>
    <col min="3849" max="3849" width="15.42578125" style="1" customWidth="1"/>
    <col min="3850" max="4096" width="9.140625" style="1"/>
    <col min="4097" max="4097" width="5.28515625" style="1" customWidth="1"/>
    <col min="4098" max="4098" width="14.42578125" style="1" customWidth="1"/>
    <col min="4099" max="4099" width="13.5703125" style="1" customWidth="1"/>
    <col min="4100" max="4100" width="14.7109375" style="1" customWidth="1"/>
    <col min="4101" max="4101" width="12.85546875" style="1" customWidth="1"/>
    <col min="4102" max="4102" width="13.140625" style="1" customWidth="1"/>
    <col min="4103" max="4104" width="13" style="1" customWidth="1"/>
    <col min="4105" max="4105" width="15.42578125" style="1" customWidth="1"/>
    <col min="4106" max="4352" width="9.140625" style="1"/>
    <col min="4353" max="4353" width="5.28515625" style="1" customWidth="1"/>
    <col min="4354" max="4354" width="14.42578125" style="1" customWidth="1"/>
    <col min="4355" max="4355" width="13.5703125" style="1" customWidth="1"/>
    <col min="4356" max="4356" width="14.7109375" style="1" customWidth="1"/>
    <col min="4357" max="4357" width="12.85546875" style="1" customWidth="1"/>
    <col min="4358" max="4358" width="13.140625" style="1" customWidth="1"/>
    <col min="4359" max="4360" width="13" style="1" customWidth="1"/>
    <col min="4361" max="4361" width="15.42578125" style="1" customWidth="1"/>
    <col min="4362" max="4608" width="9.140625" style="1"/>
    <col min="4609" max="4609" width="5.28515625" style="1" customWidth="1"/>
    <col min="4610" max="4610" width="14.42578125" style="1" customWidth="1"/>
    <col min="4611" max="4611" width="13.5703125" style="1" customWidth="1"/>
    <col min="4612" max="4612" width="14.7109375" style="1" customWidth="1"/>
    <col min="4613" max="4613" width="12.85546875" style="1" customWidth="1"/>
    <col min="4614" max="4614" width="13.140625" style="1" customWidth="1"/>
    <col min="4615" max="4616" width="13" style="1" customWidth="1"/>
    <col min="4617" max="4617" width="15.42578125" style="1" customWidth="1"/>
    <col min="4618" max="4864" width="9.140625" style="1"/>
    <col min="4865" max="4865" width="5.28515625" style="1" customWidth="1"/>
    <col min="4866" max="4866" width="14.42578125" style="1" customWidth="1"/>
    <col min="4867" max="4867" width="13.5703125" style="1" customWidth="1"/>
    <col min="4868" max="4868" width="14.7109375" style="1" customWidth="1"/>
    <col min="4869" max="4869" width="12.85546875" style="1" customWidth="1"/>
    <col min="4870" max="4870" width="13.140625" style="1" customWidth="1"/>
    <col min="4871" max="4872" width="13" style="1" customWidth="1"/>
    <col min="4873" max="4873" width="15.42578125" style="1" customWidth="1"/>
    <col min="4874" max="5120" width="9.140625" style="1"/>
    <col min="5121" max="5121" width="5.28515625" style="1" customWidth="1"/>
    <col min="5122" max="5122" width="14.42578125" style="1" customWidth="1"/>
    <col min="5123" max="5123" width="13.5703125" style="1" customWidth="1"/>
    <col min="5124" max="5124" width="14.7109375" style="1" customWidth="1"/>
    <col min="5125" max="5125" width="12.85546875" style="1" customWidth="1"/>
    <col min="5126" max="5126" width="13.140625" style="1" customWidth="1"/>
    <col min="5127" max="5128" width="13" style="1" customWidth="1"/>
    <col min="5129" max="5129" width="15.42578125" style="1" customWidth="1"/>
    <col min="5130" max="5376" width="9.140625" style="1"/>
    <col min="5377" max="5377" width="5.28515625" style="1" customWidth="1"/>
    <col min="5378" max="5378" width="14.42578125" style="1" customWidth="1"/>
    <col min="5379" max="5379" width="13.5703125" style="1" customWidth="1"/>
    <col min="5380" max="5380" width="14.7109375" style="1" customWidth="1"/>
    <col min="5381" max="5381" width="12.85546875" style="1" customWidth="1"/>
    <col min="5382" max="5382" width="13.140625" style="1" customWidth="1"/>
    <col min="5383" max="5384" width="13" style="1" customWidth="1"/>
    <col min="5385" max="5385" width="15.42578125" style="1" customWidth="1"/>
    <col min="5386" max="5632" width="9.140625" style="1"/>
    <col min="5633" max="5633" width="5.28515625" style="1" customWidth="1"/>
    <col min="5634" max="5634" width="14.42578125" style="1" customWidth="1"/>
    <col min="5635" max="5635" width="13.5703125" style="1" customWidth="1"/>
    <col min="5636" max="5636" width="14.7109375" style="1" customWidth="1"/>
    <col min="5637" max="5637" width="12.85546875" style="1" customWidth="1"/>
    <col min="5638" max="5638" width="13.140625" style="1" customWidth="1"/>
    <col min="5639" max="5640" width="13" style="1" customWidth="1"/>
    <col min="5641" max="5641" width="15.42578125" style="1" customWidth="1"/>
    <col min="5642" max="5888" width="9.140625" style="1"/>
    <col min="5889" max="5889" width="5.28515625" style="1" customWidth="1"/>
    <col min="5890" max="5890" width="14.42578125" style="1" customWidth="1"/>
    <col min="5891" max="5891" width="13.5703125" style="1" customWidth="1"/>
    <col min="5892" max="5892" width="14.7109375" style="1" customWidth="1"/>
    <col min="5893" max="5893" width="12.85546875" style="1" customWidth="1"/>
    <col min="5894" max="5894" width="13.140625" style="1" customWidth="1"/>
    <col min="5895" max="5896" width="13" style="1" customWidth="1"/>
    <col min="5897" max="5897" width="15.42578125" style="1" customWidth="1"/>
    <col min="5898" max="6144" width="9.140625" style="1"/>
    <col min="6145" max="6145" width="5.28515625" style="1" customWidth="1"/>
    <col min="6146" max="6146" width="14.42578125" style="1" customWidth="1"/>
    <col min="6147" max="6147" width="13.5703125" style="1" customWidth="1"/>
    <col min="6148" max="6148" width="14.7109375" style="1" customWidth="1"/>
    <col min="6149" max="6149" width="12.85546875" style="1" customWidth="1"/>
    <col min="6150" max="6150" width="13.140625" style="1" customWidth="1"/>
    <col min="6151" max="6152" width="13" style="1" customWidth="1"/>
    <col min="6153" max="6153" width="15.42578125" style="1" customWidth="1"/>
    <col min="6154" max="6400" width="9.140625" style="1"/>
    <col min="6401" max="6401" width="5.28515625" style="1" customWidth="1"/>
    <col min="6402" max="6402" width="14.42578125" style="1" customWidth="1"/>
    <col min="6403" max="6403" width="13.5703125" style="1" customWidth="1"/>
    <col min="6404" max="6404" width="14.7109375" style="1" customWidth="1"/>
    <col min="6405" max="6405" width="12.85546875" style="1" customWidth="1"/>
    <col min="6406" max="6406" width="13.140625" style="1" customWidth="1"/>
    <col min="6407" max="6408" width="13" style="1" customWidth="1"/>
    <col min="6409" max="6409" width="15.42578125" style="1" customWidth="1"/>
    <col min="6410" max="6656" width="9.140625" style="1"/>
    <col min="6657" max="6657" width="5.28515625" style="1" customWidth="1"/>
    <col min="6658" max="6658" width="14.42578125" style="1" customWidth="1"/>
    <col min="6659" max="6659" width="13.5703125" style="1" customWidth="1"/>
    <col min="6660" max="6660" width="14.7109375" style="1" customWidth="1"/>
    <col min="6661" max="6661" width="12.85546875" style="1" customWidth="1"/>
    <col min="6662" max="6662" width="13.140625" style="1" customWidth="1"/>
    <col min="6663" max="6664" width="13" style="1" customWidth="1"/>
    <col min="6665" max="6665" width="15.42578125" style="1" customWidth="1"/>
    <col min="6666" max="6912" width="9.140625" style="1"/>
    <col min="6913" max="6913" width="5.28515625" style="1" customWidth="1"/>
    <col min="6914" max="6914" width="14.42578125" style="1" customWidth="1"/>
    <col min="6915" max="6915" width="13.5703125" style="1" customWidth="1"/>
    <col min="6916" max="6916" width="14.7109375" style="1" customWidth="1"/>
    <col min="6917" max="6917" width="12.85546875" style="1" customWidth="1"/>
    <col min="6918" max="6918" width="13.140625" style="1" customWidth="1"/>
    <col min="6919" max="6920" width="13" style="1" customWidth="1"/>
    <col min="6921" max="6921" width="15.42578125" style="1" customWidth="1"/>
    <col min="6922" max="7168" width="9.140625" style="1"/>
    <col min="7169" max="7169" width="5.28515625" style="1" customWidth="1"/>
    <col min="7170" max="7170" width="14.42578125" style="1" customWidth="1"/>
    <col min="7171" max="7171" width="13.5703125" style="1" customWidth="1"/>
    <col min="7172" max="7172" width="14.7109375" style="1" customWidth="1"/>
    <col min="7173" max="7173" width="12.85546875" style="1" customWidth="1"/>
    <col min="7174" max="7174" width="13.140625" style="1" customWidth="1"/>
    <col min="7175" max="7176" width="13" style="1" customWidth="1"/>
    <col min="7177" max="7177" width="15.42578125" style="1" customWidth="1"/>
    <col min="7178" max="7424" width="9.140625" style="1"/>
    <col min="7425" max="7425" width="5.28515625" style="1" customWidth="1"/>
    <col min="7426" max="7426" width="14.42578125" style="1" customWidth="1"/>
    <col min="7427" max="7427" width="13.5703125" style="1" customWidth="1"/>
    <col min="7428" max="7428" width="14.7109375" style="1" customWidth="1"/>
    <col min="7429" max="7429" width="12.85546875" style="1" customWidth="1"/>
    <col min="7430" max="7430" width="13.140625" style="1" customWidth="1"/>
    <col min="7431" max="7432" width="13" style="1" customWidth="1"/>
    <col min="7433" max="7433" width="15.42578125" style="1" customWidth="1"/>
    <col min="7434" max="7680" width="9.140625" style="1"/>
    <col min="7681" max="7681" width="5.28515625" style="1" customWidth="1"/>
    <col min="7682" max="7682" width="14.42578125" style="1" customWidth="1"/>
    <col min="7683" max="7683" width="13.5703125" style="1" customWidth="1"/>
    <col min="7684" max="7684" width="14.7109375" style="1" customWidth="1"/>
    <col min="7685" max="7685" width="12.85546875" style="1" customWidth="1"/>
    <col min="7686" max="7686" width="13.140625" style="1" customWidth="1"/>
    <col min="7687" max="7688" width="13" style="1" customWidth="1"/>
    <col min="7689" max="7689" width="15.42578125" style="1" customWidth="1"/>
    <col min="7690" max="7936" width="9.140625" style="1"/>
    <col min="7937" max="7937" width="5.28515625" style="1" customWidth="1"/>
    <col min="7938" max="7938" width="14.42578125" style="1" customWidth="1"/>
    <col min="7939" max="7939" width="13.5703125" style="1" customWidth="1"/>
    <col min="7940" max="7940" width="14.7109375" style="1" customWidth="1"/>
    <col min="7941" max="7941" width="12.85546875" style="1" customWidth="1"/>
    <col min="7942" max="7942" width="13.140625" style="1" customWidth="1"/>
    <col min="7943" max="7944" width="13" style="1" customWidth="1"/>
    <col min="7945" max="7945" width="15.42578125" style="1" customWidth="1"/>
    <col min="7946" max="8192" width="9.140625" style="1"/>
    <col min="8193" max="8193" width="5.28515625" style="1" customWidth="1"/>
    <col min="8194" max="8194" width="14.42578125" style="1" customWidth="1"/>
    <col min="8195" max="8195" width="13.5703125" style="1" customWidth="1"/>
    <col min="8196" max="8196" width="14.7109375" style="1" customWidth="1"/>
    <col min="8197" max="8197" width="12.85546875" style="1" customWidth="1"/>
    <col min="8198" max="8198" width="13.140625" style="1" customWidth="1"/>
    <col min="8199" max="8200" width="13" style="1" customWidth="1"/>
    <col min="8201" max="8201" width="15.42578125" style="1" customWidth="1"/>
    <col min="8202" max="8448" width="9.140625" style="1"/>
    <col min="8449" max="8449" width="5.28515625" style="1" customWidth="1"/>
    <col min="8450" max="8450" width="14.42578125" style="1" customWidth="1"/>
    <col min="8451" max="8451" width="13.5703125" style="1" customWidth="1"/>
    <col min="8452" max="8452" width="14.7109375" style="1" customWidth="1"/>
    <col min="8453" max="8453" width="12.85546875" style="1" customWidth="1"/>
    <col min="8454" max="8454" width="13.140625" style="1" customWidth="1"/>
    <col min="8455" max="8456" width="13" style="1" customWidth="1"/>
    <col min="8457" max="8457" width="15.42578125" style="1" customWidth="1"/>
    <col min="8458" max="8704" width="9.140625" style="1"/>
    <col min="8705" max="8705" width="5.28515625" style="1" customWidth="1"/>
    <col min="8706" max="8706" width="14.42578125" style="1" customWidth="1"/>
    <col min="8707" max="8707" width="13.5703125" style="1" customWidth="1"/>
    <col min="8708" max="8708" width="14.7109375" style="1" customWidth="1"/>
    <col min="8709" max="8709" width="12.85546875" style="1" customWidth="1"/>
    <col min="8710" max="8710" width="13.140625" style="1" customWidth="1"/>
    <col min="8711" max="8712" width="13" style="1" customWidth="1"/>
    <col min="8713" max="8713" width="15.42578125" style="1" customWidth="1"/>
    <col min="8714" max="8960" width="9.140625" style="1"/>
    <col min="8961" max="8961" width="5.28515625" style="1" customWidth="1"/>
    <col min="8962" max="8962" width="14.42578125" style="1" customWidth="1"/>
    <col min="8963" max="8963" width="13.5703125" style="1" customWidth="1"/>
    <col min="8964" max="8964" width="14.7109375" style="1" customWidth="1"/>
    <col min="8965" max="8965" width="12.85546875" style="1" customWidth="1"/>
    <col min="8966" max="8966" width="13.140625" style="1" customWidth="1"/>
    <col min="8967" max="8968" width="13" style="1" customWidth="1"/>
    <col min="8969" max="8969" width="15.42578125" style="1" customWidth="1"/>
    <col min="8970" max="9216" width="9.140625" style="1"/>
    <col min="9217" max="9217" width="5.28515625" style="1" customWidth="1"/>
    <col min="9218" max="9218" width="14.42578125" style="1" customWidth="1"/>
    <col min="9219" max="9219" width="13.5703125" style="1" customWidth="1"/>
    <col min="9220" max="9220" width="14.7109375" style="1" customWidth="1"/>
    <col min="9221" max="9221" width="12.85546875" style="1" customWidth="1"/>
    <col min="9222" max="9222" width="13.140625" style="1" customWidth="1"/>
    <col min="9223" max="9224" width="13" style="1" customWidth="1"/>
    <col min="9225" max="9225" width="15.42578125" style="1" customWidth="1"/>
    <col min="9226" max="9472" width="9.140625" style="1"/>
    <col min="9473" max="9473" width="5.28515625" style="1" customWidth="1"/>
    <col min="9474" max="9474" width="14.42578125" style="1" customWidth="1"/>
    <col min="9475" max="9475" width="13.5703125" style="1" customWidth="1"/>
    <col min="9476" max="9476" width="14.7109375" style="1" customWidth="1"/>
    <col min="9477" max="9477" width="12.85546875" style="1" customWidth="1"/>
    <col min="9478" max="9478" width="13.140625" style="1" customWidth="1"/>
    <col min="9479" max="9480" width="13" style="1" customWidth="1"/>
    <col min="9481" max="9481" width="15.42578125" style="1" customWidth="1"/>
    <col min="9482" max="9728" width="9.140625" style="1"/>
    <col min="9729" max="9729" width="5.28515625" style="1" customWidth="1"/>
    <col min="9730" max="9730" width="14.42578125" style="1" customWidth="1"/>
    <col min="9731" max="9731" width="13.5703125" style="1" customWidth="1"/>
    <col min="9732" max="9732" width="14.7109375" style="1" customWidth="1"/>
    <col min="9733" max="9733" width="12.85546875" style="1" customWidth="1"/>
    <col min="9734" max="9734" width="13.140625" style="1" customWidth="1"/>
    <col min="9735" max="9736" width="13" style="1" customWidth="1"/>
    <col min="9737" max="9737" width="15.42578125" style="1" customWidth="1"/>
    <col min="9738" max="9984" width="9.140625" style="1"/>
    <col min="9985" max="9985" width="5.28515625" style="1" customWidth="1"/>
    <col min="9986" max="9986" width="14.42578125" style="1" customWidth="1"/>
    <col min="9987" max="9987" width="13.5703125" style="1" customWidth="1"/>
    <col min="9988" max="9988" width="14.7109375" style="1" customWidth="1"/>
    <col min="9989" max="9989" width="12.85546875" style="1" customWidth="1"/>
    <col min="9990" max="9990" width="13.140625" style="1" customWidth="1"/>
    <col min="9991" max="9992" width="13" style="1" customWidth="1"/>
    <col min="9993" max="9993" width="15.42578125" style="1" customWidth="1"/>
    <col min="9994" max="10240" width="9.140625" style="1"/>
    <col min="10241" max="10241" width="5.28515625" style="1" customWidth="1"/>
    <col min="10242" max="10242" width="14.42578125" style="1" customWidth="1"/>
    <col min="10243" max="10243" width="13.5703125" style="1" customWidth="1"/>
    <col min="10244" max="10244" width="14.7109375" style="1" customWidth="1"/>
    <col min="10245" max="10245" width="12.85546875" style="1" customWidth="1"/>
    <col min="10246" max="10246" width="13.140625" style="1" customWidth="1"/>
    <col min="10247" max="10248" width="13" style="1" customWidth="1"/>
    <col min="10249" max="10249" width="15.42578125" style="1" customWidth="1"/>
    <col min="10250" max="10496" width="9.140625" style="1"/>
    <col min="10497" max="10497" width="5.28515625" style="1" customWidth="1"/>
    <col min="10498" max="10498" width="14.42578125" style="1" customWidth="1"/>
    <col min="10499" max="10499" width="13.5703125" style="1" customWidth="1"/>
    <col min="10500" max="10500" width="14.7109375" style="1" customWidth="1"/>
    <col min="10501" max="10501" width="12.85546875" style="1" customWidth="1"/>
    <col min="10502" max="10502" width="13.140625" style="1" customWidth="1"/>
    <col min="10503" max="10504" width="13" style="1" customWidth="1"/>
    <col min="10505" max="10505" width="15.42578125" style="1" customWidth="1"/>
    <col min="10506" max="10752" width="9.140625" style="1"/>
    <col min="10753" max="10753" width="5.28515625" style="1" customWidth="1"/>
    <col min="10754" max="10754" width="14.42578125" style="1" customWidth="1"/>
    <col min="10755" max="10755" width="13.5703125" style="1" customWidth="1"/>
    <col min="10756" max="10756" width="14.7109375" style="1" customWidth="1"/>
    <col min="10757" max="10757" width="12.85546875" style="1" customWidth="1"/>
    <col min="10758" max="10758" width="13.140625" style="1" customWidth="1"/>
    <col min="10759" max="10760" width="13" style="1" customWidth="1"/>
    <col min="10761" max="10761" width="15.42578125" style="1" customWidth="1"/>
    <col min="10762" max="11008" width="9.140625" style="1"/>
    <col min="11009" max="11009" width="5.28515625" style="1" customWidth="1"/>
    <col min="11010" max="11010" width="14.42578125" style="1" customWidth="1"/>
    <col min="11011" max="11011" width="13.5703125" style="1" customWidth="1"/>
    <col min="11012" max="11012" width="14.7109375" style="1" customWidth="1"/>
    <col min="11013" max="11013" width="12.85546875" style="1" customWidth="1"/>
    <col min="11014" max="11014" width="13.140625" style="1" customWidth="1"/>
    <col min="11015" max="11016" width="13" style="1" customWidth="1"/>
    <col min="11017" max="11017" width="15.42578125" style="1" customWidth="1"/>
    <col min="11018" max="11264" width="9.140625" style="1"/>
    <col min="11265" max="11265" width="5.28515625" style="1" customWidth="1"/>
    <col min="11266" max="11266" width="14.42578125" style="1" customWidth="1"/>
    <col min="11267" max="11267" width="13.5703125" style="1" customWidth="1"/>
    <col min="11268" max="11268" width="14.7109375" style="1" customWidth="1"/>
    <col min="11269" max="11269" width="12.85546875" style="1" customWidth="1"/>
    <col min="11270" max="11270" width="13.140625" style="1" customWidth="1"/>
    <col min="11271" max="11272" width="13" style="1" customWidth="1"/>
    <col min="11273" max="11273" width="15.42578125" style="1" customWidth="1"/>
    <col min="11274" max="11520" width="9.140625" style="1"/>
    <col min="11521" max="11521" width="5.28515625" style="1" customWidth="1"/>
    <col min="11522" max="11522" width="14.42578125" style="1" customWidth="1"/>
    <col min="11523" max="11523" width="13.5703125" style="1" customWidth="1"/>
    <col min="11524" max="11524" width="14.7109375" style="1" customWidth="1"/>
    <col min="11525" max="11525" width="12.85546875" style="1" customWidth="1"/>
    <col min="11526" max="11526" width="13.140625" style="1" customWidth="1"/>
    <col min="11527" max="11528" width="13" style="1" customWidth="1"/>
    <col min="11529" max="11529" width="15.42578125" style="1" customWidth="1"/>
    <col min="11530" max="11776" width="9.140625" style="1"/>
    <col min="11777" max="11777" width="5.28515625" style="1" customWidth="1"/>
    <col min="11778" max="11778" width="14.42578125" style="1" customWidth="1"/>
    <col min="11779" max="11779" width="13.5703125" style="1" customWidth="1"/>
    <col min="11780" max="11780" width="14.7109375" style="1" customWidth="1"/>
    <col min="11781" max="11781" width="12.85546875" style="1" customWidth="1"/>
    <col min="11782" max="11782" width="13.140625" style="1" customWidth="1"/>
    <col min="11783" max="11784" width="13" style="1" customWidth="1"/>
    <col min="11785" max="11785" width="15.42578125" style="1" customWidth="1"/>
    <col min="11786" max="12032" width="9.140625" style="1"/>
    <col min="12033" max="12033" width="5.28515625" style="1" customWidth="1"/>
    <col min="12034" max="12034" width="14.42578125" style="1" customWidth="1"/>
    <col min="12035" max="12035" width="13.5703125" style="1" customWidth="1"/>
    <col min="12036" max="12036" width="14.7109375" style="1" customWidth="1"/>
    <col min="12037" max="12037" width="12.85546875" style="1" customWidth="1"/>
    <col min="12038" max="12038" width="13.140625" style="1" customWidth="1"/>
    <col min="12039" max="12040" width="13" style="1" customWidth="1"/>
    <col min="12041" max="12041" width="15.42578125" style="1" customWidth="1"/>
    <col min="12042" max="12288" width="9.140625" style="1"/>
    <col min="12289" max="12289" width="5.28515625" style="1" customWidth="1"/>
    <col min="12290" max="12290" width="14.42578125" style="1" customWidth="1"/>
    <col min="12291" max="12291" width="13.5703125" style="1" customWidth="1"/>
    <col min="12292" max="12292" width="14.7109375" style="1" customWidth="1"/>
    <col min="12293" max="12293" width="12.85546875" style="1" customWidth="1"/>
    <col min="12294" max="12294" width="13.140625" style="1" customWidth="1"/>
    <col min="12295" max="12296" width="13" style="1" customWidth="1"/>
    <col min="12297" max="12297" width="15.42578125" style="1" customWidth="1"/>
    <col min="12298" max="12544" width="9.140625" style="1"/>
    <col min="12545" max="12545" width="5.28515625" style="1" customWidth="1"/>
    <col min="12546" max="12546" width="14.42578125" style="1" customWidth="1"/>
    <col min="12547" max="12547" width="13.5703125" style="1" customWidth="1"/>
    <col min="12548" max="12548" width="14.7109375" style="1" customWidth="1"/>
    <col min="12549" max="12549" width="12.85546875" style="1" customWidth="1"/>
    <col min="12550" max="12550" width="13.140625" style="1" customWidth="1"/>
    <col min="12551" max="12552" width="13" style="1" customWidth="1"/>
    <col min="12553" max="12553" width="15.42578125" style="1" customWidth="1"/>
    <col min="12554" max="12800" width="9.140625" style="1"/>
    <col min="12801" max="12801" width="5.28515625" style="1" customWidth="1"/>
    <col min="12802" max="12802" width="14.42578125" style="1" customWidth="1"/>
    <col min="12803" max="12803" width="13.5703125" style="1" customWidth="1"/>
    <col min="12804" max="12804" width="14.7109375" style="1" customWidth="1"/>
    <col min="12805" max="12805" width="12.85546875" style="1" customWidth="1"/>
    <col min="12806" max="12806" width="13.140625" style="1" customWidth="1"/>
    <col min="12807" max="12808" width="13" style="1" customWidth="1"/>
    <col min="12809" max="12809" width="15.42578125" style="1" customWidth="1"/>
    <col min="12810" max="13056" width="9.140625" style="1"/>
    <col min="13057" max="13057" width="5.28515625" style="1" customWidth="1"/>
    <col min="13058" max="13058" width="14.42578125" style="1" customWidth="1"/>
    <col min="13059" max="13059" width="13.5703125" style="1" customWidth="1"/>
    <col min="13060" max="13060" width="14.7109375" style="1" customWidth="1"/>
    <col min="13061" max="13061" width="12.85546875" style="1" customWidth="1"/>
    <col min="13062" max="13062" width="13.140625" style="1" customWidth="1"/>
    <col min="13063" max="13064" width="13" style="1" customWidth="1"/>
    <col min="13065" max="13065" width="15.42578125" style="1" customWidth="1"/>
    <col min="13066" max="13312" width="9.140625" style="1"/>
    <col min="13313" max="13313" width="5.28515625" style="1" customWidth="1"/>
    <col min="13314" max="13314" width="14.42578125" style="1" customWidth="1"/>
    <col min="13315" max="13315" width="13.5703125" style="1" customWidth="1"/>
    <col min="13316" max="13316" width="14.7109375" style="1" customWidth="1"/>
    <col min="13317" max="13317" width="12.85546875" style="1" customWidth="1"/>
    <col min="13318" max="13318" width="13.140625" style="1" customWidth="1"/>
    <col min="13319" max="13320" width="13" style="1" customWidth="1"/>
    <col min="13321" max="13321" width="15.42578125" style="1" customWidth="1"/>
    <col min="13322" max="13568" width="9.140625" style="1"/>
    <col min="13569" max="13569" width="5.28515625" style="1" customWidth="1"/>
    <col min="13570" max="13570" width="14.42578125" style="1" customWidth="1"/>
    <col min="13571" max="13571" width="13.5703125" style="1" customWidth="1"/>
    <col min="13572" max="13572" width="14.7109375" style="1" customWidth="1"/>
    <col min="13573" max="13573" width="12.85546875" style="1" customWidth="1"/>
    <col min="13574" max="13574" width="13.140625" style="1" customWidth="1"/>
    <col min="13575" max="13576" width="13" style="1" customWidth="1"/>
    <col min="13577" max="13577" width="15.42578125" style="1" customWidth="1"/>
    <col min="13578" max="13824" width="9.140625" style="1"/>
    <col min="13825" max="13825" width="5.28515625" style="1" customWidth="1"/>
    <col min="13826" max="13826" width="14.42578125" style="1" customWidth="1"/>
    <col min="13827" max="13827" width="13.5703125" style="1" customWidth="1"/>
    <col min="13828" max="13828" width="14.7109375" style="1" customWidth="1"/>
    <col min="13829" max="13829" width="12.85546875" style="1" customWidth="1"/>
    <col min="13830" max="13830" width="13.140625" style="1" customWidth="1"/>
    <col min="13831" max="13832" width="13" style="1" customWidth="1"/>
    <col min="13833" max="13833" width="15.42578125" style="1" customWidth="1"/>
    <col min="13834" max="14080" width="9.140625" style="1"/>
    <col min="14081" max="14081" width="5.28515625" style="1" customWidth="1"/>
    <col min="14082" max="14082" width="14.42578125" style="1" customWidth="1"/>
    <col min="14083" max="14083" width="13.5703125" style="1" customWidth="1"/>
    <col min="14084" max="14084" width="14.7109375" style="1" customWidth="1"/>
    <col min="14085" max="14085" width="12.85546875" style="1" customWidth="1"/>
    <col min="14086" max="14086" width="13.140625" style="1" customWidth="1"/>
    <col min="14087" max="14088" width="13" style="1" customWidth="1"/>
    <col min="14089" max="14089" width="15.42578125" style="1" customWidth="1"/>
    <col min="14090" max="14336" width="9.140625" style="1"/>
    <col min="14337" max="14337" width="5.28515625" style="1" customWidth="1"/>
    <col min="14338" max="14338" width="14.42578125" style="1" customWidth="1"/>
    <col min="14339" max="14339" width="13.5703125" style="1" customWidth="1"/>
    <col min="14340" max="14340" width="14.7109375" style="1" customWidth="1"/>
    <col min="14341" max="14341" width="12.85546875" style="1" customWidth="1"/>
    <col min="14342" max="14342" width="13.140625" style="1" customWidth="1"/>
    <col min="14343" max="14344" width="13" style="1" customWidth="1"/>
    <col min="14345" max="14345" width="15.42578125" style="1" customWidth="1"/>
    <col min="14346" max="14592" width="9.140625" style="1"/>
    <col min="14593" max="14593" width="5.28515625" style="1" customWidth="1"/>
    <col min="14594" max="14594" width="14.42578125" style="1" customWidth="1"/>
    <col min="14595" max="14595" width="13.5703125" style="1" customWidth="1"/>
    <col min="14596" max="14596" width="14.7109375" style="1" customWidth="1"/>
    <col min="14597" max="14597" width="12.85546875" style="1" customWidth="1"/>
    <col min="14598" max="14598" width="13.140625" style="1" customWidth="1"/>
    <col min="14599" max="14600" width="13" style="1" customWidth="1"/>
    <col min="14601" max="14601" width="15.42578125" style="1" customWidth="1"/>
    <col min="14602" max="14848" width="9.140625" style="1"/>
    <col min="14849" max="14849" width="5.28515625" style="1" customWidth="1"/>
    <col min="14850" max="14850" width="14.42578125" style="1" customWidth="1"/>
    <col min="14851" max="14851" width="13.5703125" style="1" customWidth="1"/>
    <col min="14852" max="14852" width="14.7109375" style="1" customWidth="1"/>
    <col min="14853" max="14853" width="12.85546875" style="1" customWidth="1"/>
    <col min="14854" max="14854" width="13.140625" style="1" customWidth="1"/>
    <col min="14855" max="14856" width="13" style="1" customWidth="1"/>
    <col min="14857" max="14857" width="15.42578125" style="1" customWidth="1"/>
    <col min="14858" max="15104" width="9.140625" style="1"/>
    <col min="15105" max="15105" width="5.28515625" style="1" customWidth="1"/>
    <col min="15106" max="15106" width="14.42578125" style="1" customWidth="1"/>
    <col min="15107" max="15107" width="13.5703125" style="1" customWidth="1"/>
    <col min="15108" max="15108" width="14.7109375" style="1" customWidth="1"/>
    <col min="15109" max="15109" width="12.85546875" style="1" customWidth="1"/>
    <col min="15110" max="15110" width="13.140625" style="1" customWidth="1"/>
    <col min="15111" max="15112" width="13" style="1" customWidth="1"/>
    <col min="15113" max="15113" width="15.42578125" style="1" customWidth="1"/>
    <col min="15114" max="15360" width="9.140625" style="1"/>
    <col min="15361" max="15361" width="5.28515625" style="1" customWidth="1"/>
    <col min="15362" max="15362" width="14.42578125" style="1" customWidth="1"/>
    <col min="15363" max="15363" width="13.5703125" style="1" customWidth="1"/>
    <col min="15364" max="15364" width="14.7109375" style="1" customWidth="1"/>
    <col min="15365" max="15365" width="12.85546875" style="1" customWidth="1"/>
    <col min="15366" max="15366" width="13.140625" style="1" customWidth="1"/>
    <col min="15367" max="15368" width="13" style="1" customWidth="1"/>
    <col min="15369" max="15369" width="15.42578125" style="1" customWidth="1"/>
    <col min="15370" max="15616" width="9.140625" style="1"/>
    <col min="15617" max="15617" width="5.28515625" style="1" customWidth="1"/>
    <col min="15618" max="15618" width="14.42578125" style="1" customWidth="1"/>
    <col min="15619" max="15619" width="13.5703125" style="1" customWidth="1"/>
    <col min="15620" max="15620" width="14.7109375" style="1" customWidth="1"/>
    <col min="15621" max="15621" width="12.85546875" style="1" customWidth="1"/>
    <col min="15622" max="15622" width="13.140625" style="1" customWidth="1"/>
    <col min="15623" max="15624" width="13" style="1" customWidth="1"/>
    <col min="15625" max="15625" width="15.42578125" style="1" customWidth="1"/>
    <col min="15626" max="15872" width="9.140625" style="1"/>
    <col min="15873" max="15873" width="5.28515625" style="1" customWidth="1"/>
    <col min="15874" max="15874" width="14.42578125" style="1" customWidth="1"/>
    <col min="15875" max="15875" width="13.5703125" style="1" customWidth="1"/>
    <col min="15876" max="15876" width="14.7109375" style="1" customWidth="1"/>
    <col min="15877" max="15877" width="12.85546875" style="1" customWidth="1"/>
    <col min="15878" max="15878" width="13.140625" style="1" customWidth="1"/>
    <col min="15879" max="15880" width="13" style="1" customWidth="1"/>
    <col min="15881" max="15881" width="15.42578125" style="1" customWidth="1"/>
    <col min="15882" max="16128" width="9.140625" style="1"/>
    <col min="16129" max="16129" width="5.28515625" style="1" customWidth="1"/>
    <col min="16130" max="16130" width="14.42578125" style="1" customWidth="1"/>
    <col min="16131" max="16131" width="13.5703125" style="1" customWidth="1"/>
    <col min="16132" max="16132" width="14.7109375" style="1" customWidth="1"/>
    <col min="16133" max="16133" width="12.85546875" style="1" customWidth="1"/>
    <col min="16134" max="16134" width="13.140625" style="1" customWidth="1"/>
    <col min="16135" max="16136" width="13" style="1" customWidth="1"/>
    <col min="16137" max="16137" width="15.42578125" style="1" customWidth="1"/>
    <col min="16138" max="16384" width="9.140625" style="1"/>
  </cols>
  <sheetData>
    <row r="1" spans="1:9" ht="33" customHeight="1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</row>
    <row r="2" spans="1:9" ht="4.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9.5" customHeight="1" x14ac:dyDescent="0.3">
      <c r="A3" s="3"/>
      <c r="B3" s="3"/>
      <c r="C3" s="3"/>
      <c r="D3" s="4" t="s">
        <v>1</v>
      </c>
      <c r="E3" s="3"/>
      <c r="F3" s="5" t="s">
        <v>2</v>
      </c>
      <c r="G3" s="5"/>
      <c r="H3" s="3"/>
      <c r="I3" s="3"/>
    </row>
    <row r="4" spans="1:9" ht="14.25" x14ac:dyDescent="0.3">
      <c r="A4" s="35" t="s">
        <v>3</v>
      </c>
      <c r="B4" s="35"/>
      <c r="C4" s="36"/>
      <c r="D4" s="6">
        <v>446758</v>
      </c>
      <c r="E4" s="3"/>
      <c r="F4" s="39" t="s">
        <v>4</v>
      </c>
      <c r="G4" s="39"/>
      <c r="H4" s="39"/>
      <c r="I4" s="39"/>
    </row>
    <row r="5" spans="1:9" ht="14.25" x14ac:dyDescent="0.3">
      <c r="A5" s="35" t="s">
        <v>5</v>
      </c>
      <c r="B5" s="35"/>
      <c r="C5" s="36"/>
      <c r="D5" s="7">
        <v>3.875E-2</v>
      </c>
      <c r="E5" s="3"/>
      <c r="F5" s="40" t="s">
        <v>6</v>
      </c>
      <c r="G5" s="40"/>
      <c r="H5" s="40"/>
      <c r="I5" s="40"/>
    </row>
    <row r="6" spans="1:9" ht="14.25" x14ac:dyDescent="0.3">
      <c r="A6" s="35" t="s">
        <v>7</v>
      </c>
      <c r="B6" s="35"/>
      <c r="C6" s="36"/>
      <c r="D6" s="8">
        <v>30</v>
      </c>
      <c r="E6" s="3"/>
      <c r="F6" s="9"/>
      <c r="G6" s="10"/>
      <c r="H6" s="3"/>
      <c r="I6" s="11"/>
    </row>
    <row r="7" spans="1:9" ht="14.25" x14ac:dyDescent="0.3">
      <c r="A7" s="35" t="s">
        <v>8</v>
      </c>
      <c r="B7" s="35"/>
      <c r="C7" s="36"/>
      <c r="D7" s="12">
        <v>43678</v>
      </c>
      <c r="E7" s="3"/>
      <c r="F7" s="9"/>
      <c r="G7" s="10"/>
      <c r="H7" s="3"/>
      <c r="I7" s="11"/>
    </row>
    <row r="8" spans="1:9" ht="14.25" x14ac:dyDescent="0.3">
      <c r="A8" s="35" t="s">
        <v>9</v>
      </c>
      <c r="B8" s="35"/>
      <c r="C8" s="36"/>
      <c r="D8" s="6"/>
      <c r="E8" s="3"/>
      <c r="F8" s="9"/>
      <c r="G8" s="10"/>
      <c r="H8" s="3"/>
      <c r="I8" s="11"/>
    </row>
    <row r="9" spans="1:9" ht="14.25" x14ac:dyDescent="0.3">
      <c r="A9" s="13"/>
      <c r="B9" s="13"/>
      <c r="C9" s="13"/>
      <c r="D9" s="14"/>
      <c r="E9" s="13"/>
      <c r="F9" s="14"/>
      <c r="G9" s="14"/>
      <c r="H9" s="13"/>
      <c r="I9" s="15"/>
    </row>
    <row r="10" spans="1:9" ht="14.25" x14ac:dyDescent="0.3">
      <c r="A10" s="3"/>
      <c r="B10" s="3"/>
      <c r="C10" s="3"/>
      <c r="D10" s="3"/>
      <c r="E10" s="3"/>
      <c r="F10" s="3"/>
      <c r="G10" s="3"/>
      <c r="H10" s="3"/>
      <c r="I10" s="11"/>
    </row>
    <row r="11" spans="1:9" ht="14.25" x14ac:dyDescent="0.3">
      <c r="A11" s="35" t="s">
        <v>10</v>
      </c>
      <c r="B11" s="35"/>
      <c r="C11" s="36"/>
      <c r="D11" s="16">
        <f>IF(Values_Entered,-PMT(Interest_Rate/12,Loan_Years*12,Loan_Amount),"")</f>
        <v>2100.82179113958</v>
      </c>
      <c r="E11" s="3"/>
      <c r="F11" s="17"/>
      <c r="G11" s="17"/>
      <c r="H11" s="3"/>
      <c r="I11" s="11"/>
    </row>
    <row r="12" spans="1:9" ht="14.25" customHeight="1" x14ac:dyDescent="0.3">
      <c r="A12" s="35" t="s">
        <v>11</v>
      </c>
      <c r="B12" s="35"/>
      <c r="C12" s="36"/>
      <c r="D12" s="18">
        <f>IF(Values_Entered,Loan_Years*12,"")</f>
        <v>360</v>
      </c>
      <c r="E12" s="3"/>
      <c r="F12" s="17"/>
      <c r="G12" s="17"/>
      <c r="H12" s="3"/>
      <c r="I12" s="11"/>
    </row>
    <row r="13" spans="1:9" ht="14.25" x14ac:dyDescent="0.3">
      <c r="A13" s="35" t="s">
        <v>12</v>
      </c>
      <c r="B13" s="35"/>
      <c r="C13" s="36"/>
      <c r="D13" s="18">
        <f>IF(Values_Entered,Number_of_Payments,"")</f>
        <v>360</v>
      </c>
      <c r="E13" s="3"/>
      <c r="F13" s="19"/>
      <c r="G13" s="19"/>
      <c r="H13" s="3"/>
      <c r="I13" s="11"/>
    </row>
    <row r="14" spans="1:9" ht="14.25" x14ac:dyDescent="0.3">
      <c r="A14" s="35" t="s">
        <v>13</v>
      </c>
      <c r="B14" s="35"/>
      <c r="C14" s="36"/>
      <c r="D14" s="16"/>
      <c r="E14" s="3"/>
      <c r="F14" s="19"/>
      <c r="G14" s="19"/>
      <c r="H14" s="3"/>
      <c r="I14" s="11"/>
    </row>
    <row r="15" spans="1:9" ht="14.25" x14ac:dyDescent="0.3">
      <c r="A15" s="35" t="s">
        <v>14</v>
      </c>
      <c r="B15" s="35"/>
      <c r="C15" s="36"/>
      <c r="D15" s="16">
        <f>IF(Values_Entered,SUMIF(Beg_Bal,"&gt;0",Int),"")</f>
        <v>309537.84481024882</v>
      </c>
      <c r="E15" s="3"/>
      <c r="F15" s="17"/>
      <c r="G15" s="17"/>
      <c r="H15" s="3"/>
      <c r="I15" s="11"/>
    </row>
    <row r="16" spans="1:9" ht="15.75" customHeight="1" x14ac:dyDescent="0.3">
      <c r="A16" s="13"/>
      <c r="B16" s="13"/>
      <c r="C16" s="13"/>
      <c r="D16" s="13"/>
      <c r="E16" s="14"/>
      <c r="F16" s="14"/>
      <c r="G16" s="14"/>
      <c r="H16" s="13"/>
      <c r="I16" s="13"/>
    </row>
    <row r="17" spans="1:9" s="21" customFormat="1" ht="28.5" customHeight="1" x14ac:dyDescent="0.25">
      <c r="A17" s="20" t="s">
        <v>15</v>
      </c>
      <c r="B17" s="20" t="s">
        <v>16</v>
      </c>
      <c r="C17" s="20" t="s">
        <v>17</v>
      </c>
      <c r="D17" s="20" t="s">
        <v>18</v>
      </c>
      <c r="E17" s="20" t="s">
        <v>19</v>
      </c>
      <c r="F17" s="20" t="s">
        <v>20</v>
      </c>
      <c r="G17" s="20" t="s">
        <v>21</v>
      </c>
      <c r="H17" s="20" t="s">
        <v>22</v>
      </c>
      <c r="I17" s="20" t="s">
        <v>23</v>
      </c>
    </row>
    <row r="18" spans="1:9" s="21" customFormat="1" ht="15.95" customHeight="1" x14ac:dyDescent="0.3">
      <c r="A18" s="22">
        <f>IF(Values_Entered,1,"")</f>
        <v>1</v>
      </c>
      <c r="B18" s="23">
        <f>IF(Pay_Num&lt;&gt;"",Loan_Start,"")</f>
        <v>43678</v>
      </c>
      <c r="C18" s="24">
        <f>IF(Values_Entered,Loan_Amount,"")</f>
        <v>446758</v>
      </c>
      <c r="D18" s="24">
        <f>IF(Pay_Num&lt;&gt;"",Scheduled_Monthly_Payment,"")</f>
        <v>2100.82179113958</v>
      </c>
      <c r="E18" s="25">
        <f>IF(Pay_Num&lt;&gt;"",Scheduled_Extra_Payments,"")</f>
        <v>0</v>
      </c>
      <c r="F18" s="24">
        <f>IF(Pay_Num&lt;&gt;"",Sched_Pay+Extra_Pay,"")</f>
        <v>2100.82179113958</v>
      </c>
      <c r="G18" s="24">
        <f>IF(Pay_Num&lt;&gt;"",Total_Pay-Int,"")</f>
        <v>658.16574947291315</v>
      </c>
      <c r="H18" s="24">
        <f>IF(Pay_Num&lt;&gt;"",Beg_Bal*Interest_Rate/12,"")</f>
        <v>1442.6560416666669</v>
      </c>
      <c r="I18" s="24">
        <f>IF(Pay_Num&lt;&gt;"",Beg_Bal-Princ,"")</f>
        <v>446099.83425052708</v>
      </c>
    </row>
    <row r="19" spans="1:9" s="21" customFormat="1" ht="12.75" customHeight="1" x14ac:dyDescent="0.3">
      <c r="A19" s="22">
        <f>IF(Values_Entered,A18+1,"")</f>
        <v>2</v>
      </c>
      <c r="B19" s="23">
        <f t="shared" ref="B19:B82" si="0">IF(Pay_Num&lt;&gt;"",DATE(YEAR(B18),MONTH(B18)+1,DAY(B18)),"")</f>
        <v>43709</v>
      </c>
      <c r="C19" s="24">
        <f>IF(Pay_Num&lt;&gt;"",I18,"")</f>
        <v>446099.83425052708</v>
      </c>
      <c r="D19" s="24">
        <f>IF(Pay_Num&lt;&gt;"",Scheduled_Monthly_Payment,"")</f>
        <v>2100.82179113958</v>
      </c>
      <c r="E19" s="25">
        <f>IF(Pay_Num&lt;&gt;"",Scheduled_Extra_Payments,"")</f>
        <v>0</v>
      </c>
      <c r="F19" s="24">
        <f t="shared" ref="F19:F82" si="1">IF(Pay_Num&lt;&gt;"",Sched_Pay+Extra_Pay,"")</f>
        <v>2100.82179113958</v>
      </c>
      <c r="G19" s="24">
        <f t="shared" ref="G19:G82" si="2">IF(Pay_Num&lt;&gt;"",Total_Pay-Int,"")</f>
        <v>660.29107637225275</v>
      </c>
      <c r="H19" s="24">
        <f>IF(Pay_Num&lt;&gt;"",Beg_Bal*Interest_Rate/12,"")</f>
        <v>1440.5307147673273</v>
      </c>
      <c r="I19" s="24">
        <f t="shared" ref="I19:I82" si="3">IF(Pay_Num&lt;&gt;"",Beg_Bal-Princ,"")</f>
        <v>445439.54317415482</v>
      </c>
    </row>
    <row r="20" spans="1:9" s="21" customFormat="1" ht="12.75" customHeight="1" x14ac:dyDescent="0.3">
      <c r="A20" s="22">
        <f>IF(Values_Entered,A19+1,"")</f>
        <v>3</v>
      </c>
      <c r="B20" s="23">
        <f t="shared" si="0"/>
        <v>43739</v>
      </c>
      <c r="C20" s="24">
        <f t="shared" ref="C20:C83" si="4">IF(Pay_Num&lt;&gt;"",I19,"")</f>
        <v>445439.54317415482</v>
      </c>
      <c r="D20" s="24">
        <f t="shared" ref="D20:D83" si="5">IF(Pay_Num&lt;&gt;"",Scheduled_Monthly_Payment,"")</f>
        <v>2100.82179113958</v>
      </c>
      <c r="E20" s="25">
        <f t="shared" ref="E20:E82" si="6">IF(Pay_Num&lt;&gt;"",Scheduled_Extra_Payments,"")</f>
        <v>0</v>
      </c>
      <c r="F20" s="24">
        <f t="shared" si="1"/>
        <v>2100.82179113958</v>
      </c>
      <c r="G20" s="24">
        <f t="shared" si="2"/>
        <v>662.42326630637172</v>
      </c>
      <c r="H20" s="24">
        <f t="shared" ref="H20:H83" si="7">IF(Pay_Num&lt;&gt;"",Beg_Bal*Interest_Rate/12,"")</f>
        <v>1438.3985248332083</v>
      </c>
      <c r="I20" s="24">
        <f t="shared" si="3"/>
        <v>444777.11990784848</v>
      </c>
    </row>
    <row r="21" spans="1:9" s="21" customFormat="1" ht="14.25" x14ac:dyDescent="0.3">
      <c r="A21" s="22">
        <f>IF(Values_Entered,A20+1,"")</f>
        <v>4</v>
      </c>
      <c r="B21" s="23">
        <f t="shared" si="0"/>
        <v>43770</v>
      </c>
      <c r="C21" s="24">
        <f t="shared" si="4"/>
        <v>444777.11990784848</v>
      </c>
      <c r="D21" s="24">
        <f t="shared" si="5"/>
        <v>2100.82179113958</v>
      </c>
      <c r="E21" s="25">
        <f t="shared" si="6"/>
        <v>0</v>
      </c>
      <c r="F21" s="24">
        <f t="shared" si="1"/>
        <v>2100.82179113958</v>
      </c>
      <c r="G21" s="24">
        <f t="shared" si="2"/>
        <v>664.56234143715255</v>
      </c>
      <c r="H21" s="24">
        <f t="shared" si="7"/>
        <v>1436.2594497024274</v>
      </c>
      <c r="I21" s="24">
        <f t="shared" si="3"/>
        <v>444112.55756641133</v>
      </c>
    </row>
    <row r="22" spans="1:9" s="21" customFormat="1" ht="14.25" x14ac:dyDescent="0.3">
      <c r="A22" s="22">
        <f>IF(Values_Entered,A21+1,"")</f>
        <v>5</v>
      </c>
      <c r="B22" s="23">
        <f t="shared" si="0"/>
        <v>43800</v>
      </c>
      <c r="C22" s="24">
        <f t="shared" si="4"/>
        <v>444112.55756641133</v>
      </c>
      <c r="D22" s="24">
        <f t="shared" si="5"/>
        <v>2100.82179113958</v>
      </c>
      <c r="E22" s="25">
        <f t="shared" si="6"/>
        <v>0</v>
      </c>
      <c r="F22" s="24">
        <f t="shared" si="1"/>
        <v>2100.82179113958</v>
      </c>
      <c r="G22" s="24">
        <f t="shared" si="2"/>
        <v>666.7083239980434</v>
      </c>
      <c r="H22" s="24">
        <f t="shared" si="7"/>
        <v>1434.1134671415366</v>
      </c>
      <c r="I22" s="24">
        <f t="shared" si="3"/>
        <v>443445.8492424133</v>
      </c>
    </row>
    <row r="23" spans="1:9" ht="14.25" x14ac:dyDescent="0.3">
      <c r="A23" s="22">
        <f>IF(Values_Entered,A22+1,"")</f>
        <v>6</v>
      </c>
      <c r="B23" s="23">
        <f t="shared" si="0"/>
        <v>43831</v>
      </c>
      <c r="C23" s="24">
        <f>IF(Pay_Num&lt;&gt;"",I22,"")</f>
        <v>443445.8492424133</v>
      </c>
      <c r="D23" s="24">
        <f t="shared" si="5"/>
        <v>2100.82179113958</v>
      </c>
      <c r="E23" s="25">
        <f t="shared" si="6"/>
        <v>0</v>
      </c>
      <c r="F23" s="24">
        <f t="shared" si="1"/>
        <v>2100.82179113958</v>
      </c>
      <c r="G23" s="24">
        <f t="shared" si="2"/>
        <v>668.86123629428721</v>
      </c>
      <c r="H23" s="24">
        <f t="shared" si="7"/>
        <v>1431.9605548452928</v>
      </c>
      <c r="I23" s="24">
        <f t="shared" si="3"/>
        <v>442776.98800611903</v>
      </c>
    </row>
    <row r="24" spans="1:9" ht="14.25" x14ac:dyDescent="0.3">
      <c r="A24" s="22">
        <f>IF(Values_Entered,A23+1,"")</f>
        <v>7</v>
      </c>
      <c r="B24" s="23">
        <f t="shared" si="0"/>
        <v>43862</v>
      </c>
      <c r="C24" s="24">
        <f t="shared" si="4"/>
        <v>442776.98800611903</v>
      </c>
      <c r="D24" s="24">
        <f t="shared" si="5"/>
        <v>2100.82179113958</v>
      </c>
      <c r="E24" s="25">
        <f t="shared" si="6"/>
        <v>0</v>
      </c>
      <c r="F24" s="24">
        <f t="shared" si="1"/>
        <v>2100.82179113958</v>
      </c>
      <c r="G24" s="24">
        <f t="shared" si="2"/>
        <v>671.02110070315416</v>
      </c>
      <c r="H24" s="24">
        <f t="shared" si="7"/>
        <v>1429.8006904364258</v>
      </c>
      <c r="I24" s="24">
        <f t="shared" si="3"/>
        <v>442105.96690541587</v>
      </c>
    </row>
    <row r="25" spans="1:9" ht="14.25" x14ac:dyDescent="0.3">
      <c r="A25" s="22">
        <f>IF(Values_Entered,A24+1,"")</f>
        <v>8</v>
      </c>
      <c r="B25" s="23">
        <f t="shared" si="0"/>
        <v>43891</v>
      </c>
      <c r="C25" s="24">
        <f>IF(Pay_Num&lt;&gt;"",I24,"")</f>
        <v>442105.96690541587</v>
      </c>
      <c r="D25" s="24">
        <f t="shared" si="5"/>
        <v>2100.82179113958</v>
      </c>
      <c r="E25" s="25">
        <f t="shared" si="6"/>
        <v>0</v>
      </c>
      <c r="F25" s="24">
        <f t="shared" si="1"/>
        <v>2100.82179113958</v>
      </c>
      <c r="G25" s="24">
        <f t="shared" si="2"/>
        <v>673.18793967417469</v>
      </c>
      <c r="H25" s="24">
        <f t="shared" si="7"/>
        <v>1427.6338514654053</v>
      </c>
      <c r="I25" s="24">
        <f t="shared" si="3"/>
        <v>441432.77896574169</v>
      </c>
    </row>
    <row r="26" spans="1:9" ht="14.25" x14ac:dyDescent="0.3">
      <c r="A26" s="22">
        <f>IF(Values_Entered,A25+1,"")</f>
        <v>9</v>
      </c>
      <c r="B26" s="23">
        <f t="shared" si="0"/>
        <v>43922</v>
      </c>
      <c r="C26" s="24">
        <f t="shared" si="4"/>
        <v>441432.77896574169</v>
      </c>
      <c r="D26" s="24">
        <f t="shared" si="5"/>
        <v>2100.82179113958</v>
      </c>
      <c r="E26" s="25">
        <f t="shared" si="6"/>
        <v>0</v>
      </c>
      <c r="F26" s="24">
        <f t="shared" si="1"/>
        <v>2100.82179113958</v>
      </c>
      <c r="G26" s="24">
        <f t="shared" si="2"/>
        <v>675.36177572937254</v>
      </c>
      <c r="H26" s="24">
        <f t="shared" si="7"/>
        <v>1425.4600154102075</v>
      </c>
      <c r="I26" s="24">
        <f t="shared" si="3"/>
        <v>440757.41719001229</v>
      </c>
    </row>
    <row r="27" spans="1:9" ht="14.25" x14ac:dyDescent="0.3">
      <c r="A27" s="22">
        <f>IF(Values_Entered,A26+1,"")</f>
        <v>10</v>
      </c>
      <c r="B27" s="23">
        <f t="shared" si="0"/>
        <v>43952</v>
      </c>
      <c r="C27" s="24">
        <f t="shared" si="4"/>
        <v>440757.41719001229</v>
      </c>
      <c r="D27" s="24">
        <f t="shared" si="5"/>
        <v>2100.82179113958</v>
      </c>
      <c r="E27" s="25">
        <f t="shared" si="6"/>
        <v>0</v>
      </c>
      <c r="F27" s="24">
        <f t="shared" si="1"/>
        <v>2100.82179113958</v>
      </c>
      <c r="G27" s="24">
        <f t="shared" si="2"/>
        <v>677.54263146349854</v>
      </c>
      <c r="H27" s="24">
        <f t="shared" si="7"/>
        <v>1423.2791596760815</v>
      </c>
      <c r="I27" s="24">
        <f t="shared" si="3"/>
        <v>440079.87455854879</v>
      </c>
    </row>
    <row r="28" spans="1:9" ht="14.25" x14ac:dyDescent="0.3">
      <c r="A28" s="22">
        <f>IF(Values_Entered,A27+1,"")</f>
        <v>11</v>
      </c>
      <c r="B28" s="23">
        <f t="shared" si="0"/>
        <v>43983</v>
      </c>
      <c r="C28" s="24">
        <f t="shared" si="4"/>
        <v>440079.87455854879</v>
      </c>
      <c r="D28" s="24">
        <f t="shared" si="5"/>
        <v>2100.82179113958</v>
      </c>
      <c r="E28" s="25">
        <f t="shared" si="6"/>
        <v>0</v>
      </c>
      <c r="F28" s="24">
        <f t="shared" si="1"/>
        <v>2100.82179113958</v>
      </c>
      <c r="G28" s="24">
        <f t="shared" si="2"/>
        <v>679.73052954426612</v>
      </c>
      <c r="H28" s="24">
        <f t="shared" si="7"/>
        <v>1421.0912615953139</v>
      </c>
      <c r="I28" s="24">
        <f t="shared" si="3"/>
        <v>439400.1440290045</v>
      </c>
    </row>
    <row r="29" spans="1:9" ht="14.25" x14ac:dyDescent="0.3">
      <c r="A29" s="22">
        <f>IF(Values_Entered,A28+1,"")</f>
        <v>12</v>
      </c>
      <c r="B29" s="23">
        <f t="shared" si="0"/>
        <v>44013</v>
      </c>
      <c r="C29" s="24">
        <f t="shared" si="4"/>
        <v>439400.1440290045</v>
      </c>
      <c r="D29" s="24">
        <f t="shared" si="5"/>
        <v>2100.82179113958</v>
      </c>
      <c r="E29" s="25">
        <f t="shared" si="6"/>
        <v>0</v>
      </c>
      <c r="F29" s="24">
        <f t="shared" si="1"/>
        <v>2100.82179113958</v>
      </c>
      <c r="G29" s="24">
        <f t="shared" si="2"/>
        <v>681.92549271258622</v>
      </c>
      <c r="H29" s="24">
        <f t="shared" si="7"/>
        <v>1418.8962984269938</v>
      </c>
      <c r="I29" s="24">
        <f t="shared" si="3"/>
        <v>438718.21853629191</v>
      </c>
    </row>
    <row r="30" spans="1:9" ht="14.25" x14ac:dyDescent="0.3">
      <c r="A30" s="22">
        <f>IF(Values_Entered,A29+1,"")</f>
        <v>13</v>
      </c>
      <c r="B30" s="23">
        <f t="shared" si="0"/>
        <v>44044</v>
      </c>
      <c r="C30" s="24">
        <f t="shared" si="4"/>
        <v>438718.21853629191</v>
      </c>
      <c r="D30" s="24">
        <f t="shared" si="5"/>
        <v>2100.82179113958</v>
      </c>
      <c r="E30" s="25">
        <f t="shared" si="6"/>
        <v>0</v>
      </c>
      <c r="F30" s="24">
        <f t="shared" si="1"/>
        <v>2100.82179113958</v>
      </c>
      <c r="G30" s="24">
        <f t="shared" si="2"/>
        <v>684.12754378280397</v>
      </c>
      <c r="H30" s="24">
        <f t="shared" si="7"/>
        <v>1416.694247356776</v>
      </c>
      <c r="I30" s="24">
        <f t="shared" si="3"/>
        <v>438034.0909925091</v>
      </c>
    </row>
    <row r="31" spans="1:9" ht="14.25" x14ac:dyDescent="0.3">
      <c r="A31" s="22">
        <f>IF(Values_Entered,A30+1,"")</f>
        <v>14</v>
      </c>
      <c r="B31" s="23">
        <f t="shared" si="0"/>
        <v>44075</v>
      </c>
      <c r="C31" s="24">
        <f t="shared" si="4"/>
        <v>438034.0909925091</v>
      </c>
      <c r="D31" s="24">
        <f t="shared" si="5"/>
        <v>2100.82179113958</v>
      </c>
      <c r="E31" s="25">
        <f t="shared" si="6"/>
        <v>0</v>
      </c>
      <c r="F31" s="24">
        <f t="shared" si="1"/>
        <v>2100.82179113958</v>
      </c>
      <c r="G31" s="24">
        <f t="shared" si="2"/>
        <v>686.33670564293584</v>
      </c>
      <c r="H31" s="24">
        <f t="shared" si="7"/>
        <v>1414.4850854966442</v>
      </c>
      <c r="I31" s="24">
        <f t="shared" si="3"/>
        <v>437347.75428686617</v>
      </c>
    </row>
    <row r="32" spans="1:9" ht="14.25" x14ac:dyDescent="0.3">
      <c r="A32" s="22">
        <f>IF(Values_Entered,A31+1,"")</f>
        <v>15</v>
      </c>
      <c r="B32" s="23">
        <f t="shared" si="0"/>
        <v>44105</v>
      </c>
      <c r="C32" s="24">
        <f t="shared" si="4"/>
        <v>437347.75428686617</v>
      </c>
      <c r="D32" s="24">
        <f t="shared" si="5"/>
        <v>2100.82179113958</v>
      </c>
      <c r="E32" s="25">
        <f t="shared" si="6"/>
        <v>0</v>
      </c>
      <c r="F32" s="24">
        <f t="shared" si="1"/>
        <v>2100.82179113958</v>
      </c>
      <c r="G32" s="24">
        <f t="shared" si="2"/>
        <v>688.55300125490817</v>
      </c>
      <c r="H32" s="24">
        <f t="shared" si="7"/>
        <v>1412.2687898846718</v>
      </c>
      <c r="I32" s="24">
        <f t="shared" si="3"/>
        <v>436659.20128561126</v>
      </c>
    </row>
    <row r="33" spans="1:9" ht="14.25" x14ac:dyDescent="0.3">
      <c r="A33" s="22">
        <f>IF(Values_Entered,A32+1,"")</f>
        <v>16</v>
      </c>
      <c r="B33" s="23">
        <f t="shared" si="0"/>
        <v>44136</v>
      </c>
      <c r="C33" s="24">
        <f t="shared" si="4"/>
        <v>436659.20128561126</v>
      </c>
      <c r="D33" s="24">
        <f t="shared" si="5"/>
        <v>2100.82179113958</v>
      </c>
      <c r="E33" s="25">
        <f t="shared" si="6"/>
        <v>0</v>
      </c>
      <c r="F33" s="24">
        <f t="shared" si="1"/>
        <v>2100.82179113958</v>
      </c>
      <c r="G33" s="24">
        <f t="shared" si="2"/>
        <v>690.77645365479361</v>
      </c>
      <c r="H33" s="24">
        <f t="shared" si="7"/>
        <v>1410.0453374847864</v>
      </c>
      <c r="I33" s="24">
        <f t="shared" si="3"/>
        <v>435968.42483195645</v>
      </c>
    </row>
    <row r="34" spans="1:9" ht="14.25" x14ac:dyDescent="0.3">
      <c r="A34" s="22">
        <f>IF(Values_Entered,A33+1,"")</f>
        <v>17</v>
      </c>
      <c r="B34" s="23">
        <f t="shared" si="0"/>
        <v>44166</v>
      </c>
      <c r="C34" s="24">
        <f t="shared" si="4"/>
        <v>435968.42483195645</v>
      </c>
      <c r="D34" s="24">
        <f t="shared" si="5"/>
        <v>2100.82179113958</v>
      </c>
      <c r="E34" s="25">
        <f t="shared" si="6"/>
        <v>0</v>
      </c>
      <c r="F34" s="24">
        <f t="shared" si="1"/>
        <v>2100.82179113958</v>
      </c>
      <c r="G34" s="24">
        <f t="shared" si="2"/>
        <v>693.007085953054</v>
      </c>
      <c r="H34" s="24">
        <f t="shared" si="7"/>
        <v>1407.814705186526</v>
      </c>
      <c r="I34" s="24">
        <f t="shared" si="3"/>
        <v>435275.41774600337</v>
      </c>
    </row>
    <row r="35" spans="1:9" ht="14.25" x14ac:dyDescent="0.3">
      <c r="A35" s="22">
        <f>IF(Values_Entered,A34+1,"")</f>
        <v>18</v>
      </c>
      <c r="B35" s="23">
        <f t="shared" si="0"/>
        <v>44197</v>
      </c>
      <c r="C35" s="24">
        <f t="shared" si="4"/>
        <v>435275.41774600337</v>
      </c>
      <c r="D35" s="24">
        <f t="shared" si="5"/>
        <v>2100.82179113958</v>
      </c>
      <c r="E35" s="25">
        <f t="shared" si="6"/>
        <v>0</v>
      </c>
      <c r="F35" s="24">
        <f t="shared" si="1"/>
        <v>2100.82179113958</v>
      </c>
      <c r="G35" s="24">
        <f t="shared" si="2"/>
        <v>695.24492133477747</v>
      </c>
      <c r="H35" s="24">
        <f t="shared" si="7"/>
        <v>1405.5768698048025</v>
      </c>
      <c r="I35" s="24">
        <f t="shared" si="3"/>
        <v>434580.17282466858</v>
      </c>
    </row>
    <row r="36" spans="1:9" ht="14.25" x14ac:dyDescent="0.3">
      <c r="A36" s="22">
        <f>IF(Values_Entered,A35+1,"")</f>
        <v>19</v>
      </c>
      <c r="B36" s="23">
        <f t="shared" si="0"/>
        <v>44228</v>
      </c>
      <c r="C36" s="24">
        <f t="shared" si="4"/>
        <v>434580.17282466858</v>
      </c>
      <c r="D36" s="24">
        <f t="shared" si="5"/>
        <v>2100.82179113958</v>
      </c>
      <c r="E36" s="25">
        <f t="shared" si="6"/>
        <v>0</v>
      </c>
      <c r="F36" s="24">
        <f t="shared" si="1"/>
        <v>2100.82179113958</v>
      </c>
      <c r="G36" s="24">
        <f t="shared" si="2"/>
        <v>697.48998305992109</v>
      </c>
      <c r="H36" s="24">
        <f t="shared" si="7"/>
        <v>1403.3318080796589</v>
      </c>
      <c r="I36" s="24">
        <f t="shared" si="3"/>
        <v>433882.68284160865</v>
      </c>
    </row>
    <row r="37" spans="1:9" ht="14.25" x14ac:dyDescent="0.3">
      <c r="A37" s="22">
        <f>IF(Values_Entered,A36+1,"")</f>
        <v>20</v>
      </c>
      <c r="B37" s="23">
        <f t="shared" si="0"/>
        <v>44256</v>
      </c>
      <c r="C37" s="24">
        <f t="shared" si="4"/>
        <v>433882.68284160865</v>
      </c>
      <c r="D37" s="24">
        <f t="shared" si="5"/>
        <v>2100.82179113958</v>
      </c>
      <c r="E37" s="25">
        <f t="shared" si="6"/>
        <v>0</v>
      </c>
      <c r="F37" s="24">
        <f t="shared" si="1"/>
        <v>2100.82179113958</v>
      </c>
      <c r="G37" s="24">
        <f t="shared" si="2"/>
        <v>699.74229446355207</v>
      </c>
      <c r="H37" s="24">
        <f t="shared" si="7"/>
        <v>1401.0794966760279</v>
      </c>
      <c r="I37" s="24">
        <f t="shared" si="3"/>
        <v>433182.94054714509</v>
      </c>
    </row>
    <row r="38" spans="1:9" ht="14.25" x14ac:dyDescent="0.3">
      <c r="A38" s="22">
        <f>IF(Values_Entered,A37+1,"")</f>
        <v>21</v>
      </c>
      <c r="B38" s="23">
        <f t="shared" si="0"/>
        <v>44287</v>
      </c>
      <c r="C38" s="24">
        <f t="shared" si="4"/>
        <v>433182.94054714509</v>
      </c>
      <c r="D38" s="24">
        <f t="shared" si="5"/>
        <v>2100.82179113958</v>
      </c>
      <c r="E38" s="25">
        <f t="shared" si="6"/>
        <v>0</v>
      </c>
      <c r="F38" s="24">
        <f t="shared" si="1"/>
        <v>2100.82179113958</v>
      </c>
      <c r="G38" s="24">
        <f t="shared" si="2"/>
        <v>702.00187895609065</v>
      </c>
      <c r="H38" s="24">
        <f t="shared" si="7"/>
        <v>1398.8199121834894</v>
      </c>
      <c r="I38" s="24">
        <f t="shared" si="3"/>
        <v>432480.93866818899</v>
      </c>
    </row>
    <row r="39" spans="1:9" ht="14.25" x14ac:dyDescent="0.3">
      <c r="A39" s="22">
        <f>IF(Values_Entered,A38+1,"")</f>
        <v>22</v>
      </c>
      <c r="B39" s="23">
        <f t="shared" si="0"/>
        <v>44317</v>
      </c>
      <c r="C39" s="24">
        <f t="shared" si="4"/>
        <v>432480.93866818899</v>
      </c>
      <c r="D39" s="24">
        <f t="shared" si="5"/>
        <v>2100.82179113958</v>
      </c>
      <c r="E39" s="25">
        <f t="shared" si="6"/>
        <v>0</v>
      </c>
      <c r="F39" s="24">
        <f t="shared" si="1"/>
        <v>2100.82179113958</v>
      </c>
      <c r="G39" s="24">
        <f t="shared" si="2"/>
        <v>704.26876002355289</v>
      </c>
      <c r="H39" s="24">
        <f t="shared" si="7"/>
        <v>1396.5530311160271</v>
      </c>
      <c r="I39" s="24">
        <f t="shared" si="3"/>
        <v>431776.66990816541</v>
      </c>
    </row>
    <row r="40" spans="1:9" ht="14.25" x14ac:dyDescent="0.3">
      <c r="A40" s="22">
        <f>IF(Values_Entered,A39+1,"")</f>
        <v>23</v>
      </c>
      <c r="B40" s="23">
        <f t="shared" si="0"/>
        <v>44348</v>
      </c>
      <c r="C40" s="24">
        <f t="shared" si="4"/>
        <v>431776.66990816541</v>
      </c>
      <c r="D40" s="24">
        <f t="shared" si="5"/>
        <v>2100.82179113958</v>
      </c>
      <c r="E40" s="25">
        <f t="shared" si="6"/>
        <v>0</v>
      </c>
      <c r="F40" s="24">
        <f t="shared" si="1"/>
        <v>2100.82179113958</v>
      </c>
      <c r="G40" s="24">
        <f t="shared" si="2"/>
        <v>706.54296122779601</v>
      </c>
      <c r="H40" s="24">
        <f t="shared" si="7"/>
        <v>1394.278829911784</v>
      </c>
      <c r="I40" s="24">
        <f t="shared" si="3"/>
        <v>431070.12694693758</v>
      </c>
    </row>
    <row r="41" spans="1:9" ht="14.25" x14ac:dyDescent="0.3">
      <c r="A41" s="22">
        <f>IF(Values_Entered,A40+1,"")</f>
        <v>24</v>
      </c>
      <c r="B41" s="23">
        <f t="shared" si="0"/>
        <v>44378</v>
      </c>
      <c r="C41" s="24">
        <f t="shared" si="4"/>
        <v>431070.12694693758</v>
      </c>
      <c r="D41" s="24">
        <f t="shared" si="5"/>
        <v>2100.82179113958</v>
      </c>
      <c r="E41" s="25">
        <f t="shared" si="6"/>
        <v>0</v>
      </c>
      <c r="F41" s="24">
        <f t="shared" si="1"/>
        <v>2100.82179113958</v>
      </c>
      <c r="G41" s="24">
        <f t="shared" si="2"/>
        <v>708.82450620676059</v>
      </c>
      <c r="H41" s="24">
        <f t="shared" si="7"/>
        <v>1391.9972849328194</v>
      </c>
      <c r="I41" s="24">
        <f t="shared" si="3"/>
        <v>430361.3024407308</v>
      </c>
    </row>
    <row r="42" spans="1:9" ht="14.25" x14ac:dyDescent="0.3">
      <c r="A42" s="22">
        <f>IF(Values_Entered,A41+1,"")</f>
        <v>25</v>
      </c>
      <c r="B42" s="23">
        <f t="shared" si="0"/>
        <v>44409</v>
      </c>
      <c r="C42" s="24">
        <f t="shared" si="4"/>
        <v>430361.3024407308</v>
      </c>
      <c r="D42" s="24">
        <f t="shared" si="5"/>
        <v>2100.82179113958</v>
      </c>
      <c r="E42" s="25">
        <f t="shared" si="6"/>
        <v>0</v>
      </c>
      <c r="F42" s="24">
        <f t="shared" si="1"/>
        <v>2100.82179113958</v>
      </c>
      <c r="G42" s="24">
        <f t="shared" si="2"/>
        <v>711.11341867472015</v>
      </c>
      <c r="H42" s="24">
        <f t="shared" si="7"/>
        <v>1389.7083724648598</v>
      </c>
      <c r="I42" s="24">
        <f t="shared" si="3"/>
        <v>429650.18902205606</v>
      </c>
    </row>
    <row r="43" spans="1:9" ht="14.25" x14ac:dyDescent="0.3">
      <c r="A43" s="22">
        <f>IF(Values_Entered,A42+1,"")</f>
        <v>26</v>
      </c>
      <c r="B43" s="23">
        <f t="shared" si="0"/>
        <v>44440</v>
      </c>
      <c r="C43" s="24">
        <f t="shared" si="4"/>
        <v>429650.18902205606</v>
      </c>
      <c r="D43" s="24">
        <f t="shared" si="5"/>
        <v>2100.82179113958</v>
      </c>
      <c r="E43" s="25">
        <f t="shared" si="6"/>
        <v>0</v>
      </c>
      <c r="F43" s="24">
        <f t="shared" si="1"/>
        <v>2100.82179113958</v>
      </c>
      <c r="G43" s="24">
        <f t="shared" si="2"/>
        <v>713.40972242252406</v>
      </c>
      <c r="H43" s="24">
        <f t="shared" si="7"/>
        <v>1387.4120687170559</v>
      </c>
      <c r="I43" s="24">
        <f t="shared" si="3"/>
        <v>428936.77929963352</v>
      </c>
    </row>
    <row r="44" spans="1:9" ht="14.25" x14ac:dyDescent="0.3">
      <c r="A44" s="22">
        <f>IF(Values_Entered,A43+1,"")</f>
        <v>27</v>
      </c>
      <c r="B44" s="23">
        <f t="shared" si="0"/>
        <v>44470</v>
      </c>
      <c r="C44" s="24">
        <f t="shared" si="4"/>
        <v>428936.77929963352</v>
      </c>
      <c r="D44" s="24">
        <f t="shared" si="5"/>
        <v>2100.82179113958</v>
      </c>
      <c r="E44" s="25">
        <f t="shared" si="6"/>
        <v>0</v>
      </c>
      <c r="F44" s="24">
        <f t="shared" si="1"/>
        <v>2100.82179113958</v>
      </c>
      <c r="G44" s="24">
        <f t="shared" si="2"/>
        <v>715.7134413178469</v>
      </c>
      <c r="H44" s="24">
        <f t="shared" si="7"/>
        <v>1385.1083498217331</v>
      </c>
      <c r="I44" s="24">
        <f t="shared" si="3"/>
        <v>428221.06585831568</v>
      </c>
    </row>
    <row r="45" spans="1:9" ht="14.25" x14ac:dyDescent="0.3">
      <c r="A45" s="22">
        <f>IF(Values_Entered,A44+1,"")</f>
        <v>28</v>
      </c>
      <c r="B45" s="23">
        <f t="shared" si="0"/>
        <v>44501</v>
      </c>
      <c r="C45" s="24">
        <f t="shared" si="4"/>
        <v>428221.06585831568</v>
      </c>
      <c r="D45" s="24">
        <f t="shared" si="5"/>
        <v>2100.82179113958</v>
      </c>
      <c r="E45" s="25">
        <f t="shared" si="6"/>
        <v>0</v>
      </c>
      <c r="F45" s="24">
        <f t="shared" si="1"/>
        <v>2100.82179113958</v>
      </c>
      <c r="G45" s="24">
        <f t="shared" si="2"/>
        <v>718.02459930543569</v>
      </c>
      <c r="H45" s="24">
        <f t="shared" si="7"/>
        <v>1382.7971918341443</v>
      </c>
      <c r="I45" s="24">
        <f t="shared" si="3"/>
        <v>427503.04125901026</v>
      </c>
    </row>
    <row r="46" spans="1:9" ht="14.25" x14ac:dyDescent="0.3">
      <c r="A46" s="22">
        <f>IF(Values_Entered,A45+1,"")</f>
        <v>29</v>
      </c>
      <c r="B46" s="23">
        <f t="shared" si="0"/>
        <v>44531</v>
      </c>
      <c r="C46" s="24">
        <f t="shared" si="4"/>
        <v>427503.04125901026</v>
      </c>
      <c r="D46" s="24">
        <f t="shared" si="5"/>
        <v>2100.82179113958</v>
      </c>
      <c r="E46" s="25">
        <f t="shared" si="6"/>
        <v>0</v>
      </c>
      <c r="F46" s="24">
        <f t="shared" si="1"/>
        <v>2100.82179113958</v>
      </c>
      <c r="G46" s="24">
        <f t="shared" si="2"/>
        <v>720.34322040735924</v>
      </c>
      <c r="H46" s="24">
        <f t="shared" si="7"/>
        <v>1380.4785707322208</v>
      </c>
      <c r="I46" s="24">
        <f t="shared" si="3"/>
        <v>426782.69803860289</v>
      </c>
    </row>
    <row r="47" spans="1:9" ht="14.25" x14ac:dyDescent="0.3">
      <c r="A47" s="22">
        <f>IF(Values_Entered,A46+1,"")</f>
        <v>30</v>
      </c>
      <c r="B47" s="23">
        <f t="shared" si="0"/>
        <v>44562</v>
      </c>
      <c r="C47" s="24">
        <f t="shared" si="4"/>
        <v>426782.69803860289</v>
      </c>
      <c r="D47" s="24">
        <f t="shared" si="5"/>
        <v>2100.82179113958</v>
      </c>
      <c r="E47" s="25">
        <f t="shared" si="6"/>
        <v>0</v>
      </c>
      <c r="F47" s="24">
        <f t="shared" si="1"/>
        <v>2100.82179113958</v>
      </c>
      <c r="G47" s="24">
        <f t="shared" si="2"/>
        <v>722.6693287232581</v>
      </c>
      <c r="H47" s="24">
        <f t="shared" si="7"/>
        <v>1378.1524624163219</v>
      </c>
      <c r="I47" s="24">
        <f t="shared" si="3"/>
        <v>426060.02870987961</v>
      </c>
    </row>
    <row r="48" spans="1:9" ht="14.25" x14ac:dyDescent="0.3">
      <c r="A48" s="22">
        <f>IF(Values_Entered,A47+1,"")</f>
        <v>31</v>
      </c>
      <c r="B48" s="23">
        <f t="shared" si="0"/>
        <v>44593</v>
      </c>
      <c r="C48" s="24">
        <f t="shared" si="4"/>
        <v>426060.02870987961</v>
      </c>
      <c r="D48" s="24">
        <f t="shared" si="5"/>
        <v>2100.82179113958</v>
      </c>
      <c r="E48" s="25">
        <f t="shared" si="6"/>
        <v>0</v>
      </c>
      <c r="F48" s="24">
        <f t="shared" si="1"/>
        <v>2100.82179113958</v>
      </c>
      <c r="G48" s="24">
        <f t="shared" si="2"/>
        <v>725.00294843059373</v>
      </c>
      <c r="H48" s="24">
        <f t="shared" si="7"/>
        <v>1375.8188427089863</v>
      </c>
      <c r="I48" s="24">
        <f t="shared" si="3"/>
        <v>425335.02576144901</v>
      </c>
    </row>
    <row r="49" spans="1:9" ht="14.25" x14ac:dyDescent="0.3">
      <c r="A49" s="22">
        <f>IF(Values_Entered,A48+1,"")</f>
        <v>32</v>
      </c>
      <c r="B49" s="23">
        <f t="shared" si="0"/>
        <v>44621</v>
      </c>
      <c r="C49" s="24">
        <f t="shared" si="4"/>
        <v>425335.02576144901</v>
      </c>
      <c r="D49" s="24">
        <f t="shared" si="5"/>
        <v>2100.82179113958</v>
      </c>
      <c r="E49" s="25">
        <f t="shared" si="6"/>
        <v>0</v>
      </c>
      <c r="F49" s="24">
        <f t="shared" si="1"/>
        <v>2100.82179113958</v>
      </c>
      <c r="G49" s="24">
        <f t="shared" si="2"/>
        <v>727.34410378490088</v>
      </c>
      <c r="H49" s="24">
        <f t="shared" si="7"/>
        <v>1373.4776873546791</v>
      </c>
      <c r="I49" s="24">
        <f t="shared" si="3"/>
        <v>424607.68165766413</v>
      </c>
    </row>
    <row r="50" spans="1:9" ht="14.25" x14ac:dyDescent="0.3">
      <c r="A50" s="22">
        <f>IF(Values_Entered,A49+1,"")</f>
        <v>33</v>
      </c>
      <c r="B50" s="23">
        <f t="shared" si="0"/>
        <v>44652</v>
      </c>
      <c r="C50" s="24">
        <f t="shared" si="4"/>
        <v>424607.68165766413</v>
      </c>
      <c r="D50" s="24">
        <f t="shared" si="5"/>
        <v>2100.82179113958</v>
      </c>
      <c r="E50" s="25">
        <f t="shared" si="6"/>
        <v>0</v>
      </c>
      <c r="F50" s="24">
        <f t="shared" si="1"/>
        <v>2100.82179113958</v>
      </c>
      <c r="G50" s="24">
        <f t="shared" si="2"/>
        <v>729.69281912003976</v>
      </c>
      <c r="H50" s="24">
        <f t="shared" si="7"/>
        <v>1371.1289720195402</v>
      </c>
      <c r="I50" s="24">
        <f t="shared" si="3"/>
        <v>423877.98883854412</v>
      </c>
    </row>
    <row r="51" spans="1:9" ht="14.25" x14ac:dyDescent="0.3">
      <c r="A51" s="22">
        <f>IF(Values_Entered,A50+1,"")</f>
        <v>34</v>
      </c>
      <c r="B51" s="23">
        <f t="shared" si="0"/>
        <v>44682</v>
      </c>
      <c r="C51" s="24">
        <f t="shared" si="4"/>
        <v>423877.98883854412</v>
      </c>
      <c r="D51" s="24">
        <f t="shared" si="5"/>
        <v>2100.82179113958</v>
      </c>
      <c r="E51" s="25">
        <f t="shared" si="6"/>
        <v>0</v>
      </c>
      <c r="F51" s="24">
        <f t="shared" si="1"/>
        <v>2100.82179113958</v>
      </c>
      <c r="G51" s="24">
        <f t="shared" si="2"/>
        <v>732.04911884844796</v>
      </c>
      <c r="H51" s="24">
        <f t="shared" si="7"/>
        <v>1368.772672291132</v>
      </c>
      <c r="I51" s="24">
        <f t="shared" si="3"/>
        <v>423145.93971969566</v>
      </c>
    </row>
    <row r="52" spans="1:9" ht="14.25" x14ac:dyDescent="0.3">
      <c r="A52" s="22">
        <f>IF(Values_Entered,A51+1,"")</f>
        <v>35</v>
      </c>
      <c r="B52" s="23">
        <f t="shared" si="0"/>
        <v>44713</v>
      </c>
      <c r="C52" s="24">
        <f t="shared" si="4"/>
        <v>423145.93971969566</v>
      </c>
      <c r="D52" s="24">
        <f t="shared" si="5"/>
        <v>2100.82179113958</v>
      </c>
      <c r="E52" s="25">
        <f t="shared" si="6"/>
        <v>0</v>
      </c>
      <c r="F52" s="24">
        <f t="shared" si="1"/>
        <v>2100.82179113958</v>
      </c>
      <c r="G52" s="24">
        <f t="shared" si="2"/>
        <v>734.41302746139604</v>
      </c>
      <c r="H52" s="24">
        <f t="shared" si="7"/>
        <v>1366.408763678184</v>
      </c>
      <c r="I52" s="24">
        <f t="shared" si="3"/>
        <v>422411.52669223427</v>
      </c>
    </row>
    <row r="53" spans="1:9" ht="14.25" x14ac:dyDescent="0.3">
      <c r="A53" s="22">
        <f>IF(Values_Entered,A52+1,"")</f>
        <v>36</v>
      </c>
      <c r="B53" s="23">
        <f t="shared" si="0"/>
        <v>44743</v>
      </c>
      <c r="C53" s="24">
        <f t="shared" si="4"/>
        <v>422411.52669223427</v>
      </c>
      <c r="D53" s="24">
        <f t="shared" si="5"/>
        <v>2100.82179113958</v>
      </c>
      <c r="E53" s="25">
        <f t="shared" si="6"/>
        <v>0</v>
      </c>
      <c r="F53" s="24">
        <f t="shared" si="1"/>
        <v>2100.82179113958</v>
      </c>
      <c r="G53" s="24">
        <f t="shared" si="2"/>
        <v>736.78456952924012</v>
      </c>
      <c r="H53" s="24">
        <f t="shared" si="7"/>
        <v>1364.0372216103399</v>
      </c>
      <c r="I53" s="24">
        <f t="shared" si="3"/>
        <v>421674.74212270504</v>
      </c>
    </row>
    <row r="54" spans="1:9" ht="14.25" x14ac:dyDescent="0.3">
      <c r="A54" s="22">
        <f>IF(Values_Entered,A53+1,"")</f>
        <v>37</v>
      </c>
      <c r="B54" s="23">
        <f t="shared" si="0"/>
        <v>44774</v>
      </c>
      <c r="C54" s="24">
        <f t="shared" si="4"/>
        <v>421674.74212270504</v>
      </c>
      <c r="D54" s="24">
        <f t="shared" si="5"/>
        <v>2100.82179113958</v>
      </c>
      <c r="E54" s="25">
        <f t="shared" si="6"/>
        <v>0</v>
      </c>
      <c r="F54" s="24">
        <f t="shared" si="1"/>
        <v>2100.82179113958</v>
      </c>
      <c r="G54" s="24">
        <f t="shared" si="2"/>
        <v>739.16376970167835</v>
      </c>
      <c r="H54" s="24">
        <f t="shared" si="7"/>
        <v>1361.6580214379017</v>
      </c>
      <c r="I54" s="24">
        <f t="shared" si="3"/>
        <v>420935.57835300337</v>
      </c>
    </row>
    <row r="55" spans="1:9" ht="14.25" x14ac:dyDescent="0.3">
      <c r="A55" s="22">
        <f>IF(Values_Entered,A54+1,"")</f>
        <v>38</v>
      </c>
      <c r="B55" s="23">
        <f t="shared" si="0"/>
        <v>44805</v>
      </c>
      <c r="C55" s="24">
        <f t="shared" si="4"/>
        <v>420935.57835300337</v>
      </c>
      <c r="D55" s="24">
        <f t="shared" si="5"/>
        <v>2100.82179113958</v>
      </c>
      <c r="E55" s="25">
        <f t="shared" si="6"/>
        <v>0</v>
      </c>
      <c r="F55" s="24">
        <f t="shared" si="1"/>
        <v>2100.82179113958</v>
      </c>
      <c r="G55" s="24">
        <f t="shared" si="2"/>
        <v>741.55065270800674</v>
      </c>
      <c r="H55" s="24">
        <f t="shared" si="7"/>
        <v>1359.2711384315733</v>
      </c>
      <c r="I55" s="24">
        <f t="shared" si="3"/>
        <v>420194.02770029538</v>
      </c>
    </row>
    <row r="56" spans="1:9" ht="14.25" x14ac:dyDescent="0.3">
      <c r="A56" s="22">
        <f>IF(Values_Entered,A55+1,"")</f>
        <v>39</v>
      </c>
      <c r="B56" s="23">
        <f t="shared" si="0"/>
        <v>44835</v>
      </c>
      <c r="C56" s="24">
        <f t="shared" si="4"/>
        <v>420194.02770029538</v>
      </c>
      <c r="D56" s="24">
        <f t="shared" si="5"/>
        <v>2100.82179113958</v>
      </c>
      <c r="E56" s="25">
        <f t="shared" si="6"/>
        <v>0</v>
      </c>
      <c r="F56" s="24">
        <f t="shared" si="1"/>
        <v>2100.82179113958</v>
      </c>
      <c r="G56" s="24">
        <f t="shared" si="2"/>
        <v>743.94524335737628</v>
      </c>
      <c r="H56" s="24">
        <f t="shared" si="7"/>
        <v>1356.8765477822037</v>
      </c>
      <c r="I56" s="24">
        <f t="shared" si="3"/>
        <v>419450.08245693799</v>
      </c>
    </row>
    <row r="57" spans="1:9" ht="14.25" x14ac:dyDescent="0.3">
      <c r="A57" s="22">
        <f>IF(Values_Entered,A56+1,"")</f>
        <v>40</v>
      </c>
      <c r="B57" s="23">
        <f t="shared" si="0"/>
        <v>44866</v>
      </c>
      <c r="C57" s="24">
        <f t="shared" si="4"/>
        <v>419450.08245693799</v>
      </c>
      <c r="D57" s="24">
        <f t="shared" si="5"/>
        <v>2100.82179113958</v>
      </c>
      <c r="E57" s="25">
        <f t="shared" si="6"/>
        <v>0</v>
      </c>
      <c r="F57" s="24">
        <f t="shared" si="1"/>
        <v>2100.82179113958</v>
      </c>
      <c r="G57" s="24">
        <f t="shared" si="2"/>
        <v>746.34756653905106</v>
      </c>
      <c r="H57" s="24">
        <f t="shared" si="7"/>
        <v>1354.4742246005289</v>
      </c>
      <c r="I57" s="24">
        <f t="shared" si="3"/>
        <v>418703.73489039892</v>
      </c>
    </row>
    <row r="58" spans="1:9" ht="14.25" x14ac:dyDescent="0.3">
      <c r="A58" s="22">
        <f>IF(Values_Entered,A57+1,"")</f>
        <v>41</v>
      </c>
      <c r="B58" s="23">
        <f t="shared" si="0"/>
        <v>44896</v>
      </c>
      <c r="C58" s="24">
        <f t="shared" si="4"/>
        <v>418703.73489039892</v>
      </c>
      <c r="D58" s="24">
        <f t="shared" si="5"/>
        <v>2100.82179113958</v>
      </c>
      <c r="E58" s="25">
        <f t="shared" si="6"/>
        <v>0</v>
      </c>
      <c r="F58" s="24">
        <f t="shared" si="1"/>
        <v>2100.82179113958</v>
      </c>
      <c r="G58" s="24">
        <f t="shared" si="2"/>
        <v>748.75764722266672</v>
      </c>
      <c r="H58" s="24">
        <f t="shared" si="7"/>
        <v>1352.0641439169133</v>
      </c>
      <c r="I58" s="24">
        <f t="shared" si="3"/>
        <v>417954.97724317625</v>
      </c>
    </row>
    <row r="59" spans="1:9" ht="14.25" x14ac:dyDescent="0.3">
      <c r="A59" s="22">
        <f>IF(Values_Entered,A58+1,"")</f>
        <v>42</v>
      </c>
      <c r="B59" s="23">
        <f t="shared" si="0"/>
        <v>44927</v>
      </c>
      <c r="C59" s="24">
        <f t="shared" si="4"/>
        <v>417954.97724317625</v>
      </c>
      <c r="D59" s="24">
        <f t="shared" si="5"/>
        <v>2100.82179113958</v>
      </c>
      <c r="E59" s="25">
        <f t="shared" si="6"/>
        <v>0</v>
      </c>
      <c r="F59" s="24">
        <f t="shared" si="1"/>
        <v>2100.82179113958</v>
      </c>
      <c r="G59" s="24">
        <f t="shared" si="2"/>
        <v>751.17551045848995</v>
      </c>
      <c r="H59" s="24">
        <f t="shared" si="7"/>
        <v>1349.64628068109</v>
      </c>
      <c r="I59" s="24">
        <f t="shared" si="3"/>
        <v>417203.80173271778</v>
      </c>
    </row>
    <row r="60" spans="1:9" ht="14.25" x14ac:dyDescent="0.3">
      <c r="A60" s="22">
        <f>IF(Values_Entered,A59+1,"")</f>
        <v>43</v>
      </c>
      <c r="B60" s="23">
        <f t="shared" si="0"/>
        <v>44958</v>
      </c>
      <c r="C60" s="24">
        <f t="shared" si="4"/>
        <v>417203.80173271778</v>
      </c>
      <c r="D60" s="24">
        <f t="shared" si="5"/>
        <v>2100.82179113958</v>
      </c>
      <c r="E60" s="25">
        <f t="shared" si="6"/>
        <v>0</v>
      </c>
      <c r="F60" s="24">
        <f t="shared" si="1"/>
        <v>2100.82179113958</v>
      </c>
      <c r="G60" s="24">
        <f t="shared" si="2"/>
        <v>753.60118137767881</v>
      </c>
      <c r="H60" s="24">
        <f t="shared" si="7"/>
        <v>1347.2206097619012</v>
      </c>
      <c r="I60" s="24">
        <f t="shared" si="3"/>
        <v>416450.20055134012</v>
      </c>
    </row>
    <row r="61" spans="1:9" ht="14.25" x14ac:dyDescent="0.3">
      <c r="A61" s="22">
        <f>IF(Values_Entered,A60+1,"")</f>
        <v>44</v>
      </c>
      <c r="B61" s="23">
        <f t="shared" si="0"/>
        <v>44986</v>
      </c>
      <c r="C61" s="24">
        <f t="shared" si="4"/>
        <v>416450.20055134012</v>
      </c>
      <c r="D61" s="24">
        <f t="shared" si="5"/>
        <v>2100.82179113958</v>
      </c>
      <c r="E61" s="25">
        <f t="shared" si="6"/>
        <v>0</v>
      </c>
      <c r="F61" s="24">
        <f t="shared" si="1"/>
        <v>2100.82179113958</v>
      </c>
      <c r="G61" s="24">
        <f t="shared" si="2"/>
        <v>756.0346851925442</v>
      </c>
      <c r="H61" s="24">
        <f t="shared" si="7"/>
        <v>1344.7871059470358</v>
      </c>
      <c r="I61" s="24">
        <f t="shared" si="3"/>
        <v>415694.16586614755</v>
      </c>
    </row>
    <row r="62" spans="1:9" ht="14.25" x14ac:dyDescent="0.3">
      <c r="A62" s="22">
        <f>IF(Values_Entered,A61+1,"")</f>
        <v>45</v>
      </c>
      <c r="B62" s="23">
        <f t="shared" si="0"/>
        <v>45017</v>
      </c>
      <c r="C62" s="24">
        <f t="shared" si="4"/>
        <v>415694.16586614755</v>
      </c>
      <c r="D62" s="24">
        <f t="shared" si="5"/>
        <v>2100.82179113958</v>
      </c>
      <c r="E62" s="25">
        <f t="shared" si="6"/>
        <v>0</v>
      </c>
      <c r="F62" s="24">
        <f t="shared" si="1"/>
        <v>2100.82179113958</v>
      </c>
      <c r="G62" s="24">
        <f t="shared" si="2"/>
        <v>758.47604719681181</v>
      </c>
      <c r="H62" s="24">
        <f t="shared" si="7"/>
        <v>1342.3457439427682</v>
      </c>
      <c r="I62" s="24">
        <f t="shared" si="3"/>
        <v>414935.68981895072</v>
      </c>
    </row>
    <row r="63" spans="1:9" ht="14.25" x14ac:dyDescent="0.3">
      <c r="A63" s="22">
        <f>IF(Values_Entered,A62+1,"")</f>
        <v>46</v>
      </c>
      <c r="B63" s="23">
        <f t="shared" si="0"/>
        <v>45047</v>
      </c>
      <c r="C63" s="24">
        <f t="shared" si="4"/>
        <v>414935.68981895072</v>
      </c>
      <c r="D63" s="24">
        <f t="shared" si="5"/>
        <v>2100.82179113958</v>
      </c>
      <c r="E63" s="25">
        <f t="shared" si="6"/>
        <v>0</v>
      </c>
      <c r="F63" s="24">
        <f t="shared" si="1"/>
        <v>2100.82179113958</v>
      </c>
      <c r="G63" s="24">
        <f t="shared" si="2"/>
        <v>760.92529276588493</v>
      </c>
      <c r="H63" s="24">
        <f t="shared" si="7"/>
        <v>1339.8964983736951</v>
      </c>
      <c r="I63" s="24">
        <f t="shared" si="3"/>
        <v>414174.76452618482</v>
      </c>
    </row>
    <row r="64" spans="1:9" ht="14.25" x14ac:dyDescent="0.3">
      <c r="A64" s="22">
        <f>IF(Values_Entered,A63+1,"")</f>
        <v>47</v>
      </c>
      <c r="B64" s="23">
        <f t="shared" si="0"/>
        <v>45078</v>
      </c>
      <c r="C64" s="24">
        <f t="shared" si="4"/>
        <v>414174.76452618482</v>
      </c>
      <c r="D64" s="24">
        <f t="shared" si="5"/>
        <v>2100.82179113958</v>
      </c>
      <c r="E64" s="25">
        <f t="shared" si="6"/>
        <v>0</v>
      </c>
      <c r="F64" s="24">
        <f t="shared" si="1"/>
        <v>2100.82179113958</v>
      </c>
      <c r="G64" s="24">
        <f t="shared" si="2"/>
        <v>763.38244735710828</v>
      </c>
      <c r="H64" s="24">
        <f t="shared" si="7"/>
        <v>1337.4393437824717</v>
      </c>
      <c r="I64" s="24">
        <f t="shared" si="3"/>
        <v>413411.38207882771</v>
      </c>
    </row>
    <row r="65" spans="1:9" ht="14.25" x14ac:dyDescent="0.3">
      <c r="A65" s="22">
        <f>IF(Values_Entered,A64+1,"")</f>
        <v>48</v>
      </c>
      <c r="B65" s="23">
        <f t="shared" si="0"/>
        <v>45108</v>
      </c>
      <c r="C65" s="24">
        <f t="shared" si="4"/>
        <v>413411.38207882771</v>
      </c>
      <c r="D65" s="24">
        <f t="shared" si="5"/>
        <v>2100.82179113958</v>
      </c>
      <c r="E65" s="25">
        <f t="shared" si="6"/>
        <v>0</v>
      </c>
      <c r="F65" s="24">
        <f t="shared" si="1"/>
        <v>2100.82179113958</v>
      </c>
      <c r="G65" s="24">
        <f t="shared" si="2"/>
        <v>765.84753651003234</v>
      </c>
      <c r="H65" s="24">
        <f t="shared" si="7"/>
        <v>1334.9742546295477</v>
      </c>
      <c r="I65" s="24">
        <f t="shared" si="3"/>
        <v>412645.53454231768</v>
      </c>
    </row>
    <row r="66" spans="1:9" ht="14.25" x14ac:dyDescent="0.3">
      <c r="A66" s="22">
        <f>IF(Values_Entered,A65+1,"")</f>
        <v>49</v>
      </c>
      <c r="B66" s="23">
        <f t="shared" si="0"/>
        <v>45139</v>
      </c>
      <c r="C66" s="24">
        <f t="shared" si="4"/>
        <v>412645.53454231768</v>
      </c>
      <c r="D66" s="24">
        <f t="shared" si="5"/>
        <v>2100.82179113958</v>
      </c>
      <c r="E66" s="25">
        <f t="shared" si="6"/>
        <v>0</v>
      </c>
      <c r="F66" s="24">
        <f t="shared" si="1"/>
        <v>2100.82179113958</v>
      </c>
      <c r="G66" s="24">
        <f t="shared" si="2"/>
        <v>768.32058584667925</v>
      </c>
      <c r="H66" s="24">
        <f t="shared" si="7"/>
        <v>1332.5012052929007</v>
      </c>
      <c r="I66" s="24">
        <f t="shared" si="3"/>
        <v>411877.21395647101</v>
      </c>
    </row>
    <row r="67" spans="1:9" ht="14.25" x14ac:dyDescent="0.3">
      <c r="A67" s="22">
        <f>IF(Values_Entered,A66+1,"")</f>
        <v>50</v>
      </c>
      <c r="B67" s="23">
        <f t="shared" si="0"/>
        <v>45170</v>
      </c>
      <c r="C67" s="24">
        <f t="shared" si="4"/>
        <v>411877.21395647101</v>
      </c>
      <c r="D67" s="24">
        <f t="shared" si="5"/>
        <v>2100.82179113958</v>
      </c>
      <c r="E67" s="25">
        <f t="shared" si="6"/>
        <v>0</v>
      </c>
      <c r="F67" s="24">
        <f t="shared" si="1"/>
        <v>2100.82179113958</v>
      </c>
      <c r="G67" s="24">
        <f t="shared" si="2"/>
        <v>770.801621071809</v>
      </c>
      <c r="H67" s="24">
        <f t="shared" si="7"/>
        <v>1330.020170067771</v>
      </c>
      <c r="I67" s="24">
        <f t="shared" si="3"/>
        <v>411106.41233539919</v>
      </c>
    </row>
    <row r="68" spans="1:9" ht="14.25" x14ac:dyDescent="0.3">
      <c r="A68" s="22">
        <f>IF(Values_Entered,A67+1,"")</f>
        <v>51</v>
      </c>
      <c r="B68" s="23">
        <f t="shared" si="0"/>
        <v>45200</v>
      </c>
      <c r="C68" s="24">
        <f t="shared" si="4"/>
        <v>411106.41233539919</v>
      </c>
      <c r="D68" s="24">
        <f t="shared" si="5"/>
        <v>2100.82179113958</v>
      </c>
      <c r="E68" s="25">
        <f t="shared" si="6"/>
        <v>0</v>
      </c>
      <c r="F68" s="24">
        <f t="shared" si="1"/>
        <v>2100.82179113958</v>
      </c>
      <c r="G68" s="24">
        <f t="shared" si="2"/>
        <v>773.29066797318683</v>
      </c>
      <c r="H68" s="24">
        <f t="shared" si="7"/>
        <v>1327.5311231663932</v>
      </c>
      <c r="I68" s="24">
        <f t="shared" si="3"/>
        <v>410333.12166742602</v>
      </c>
    </row>
    <row r="69" spans="1:9" ht="14.25" x14ac:dyDescent="0.3">
      <c r="A69" s="22">
        <f>IF(Values_Entered,A68+1,"")</f>
        <v>52</v>
      </c>
      <c r="B69" s="23">
        <f t="shared" si="0"/>
        <v>45231</v>
      </c>
      <c r="C69" s="24">
        <f t="shared" si="4"/>
        <v>410333.12166742602</v>
      </c>
      <c r="D69" s="24">
        <f t="shared" si="5"/>
        <v>2100.82179113958</v>
      </c>
      <c r="E69" s="25">
        <f t="shared" si="6"/>
        <v>0</v>
      </c>
      <c r="F69" s="24">
        <f t="shared" si="1"/>
        <v>2100.82179113958</v>
      </c>
      <c r="G69" s="24">
        <f t="shared" si="2"/>
        <v>775.7877524218502</v>
      </c>
      <c r="H69" s="24">
        <f t="shared" si="7"/>
        <v>1325.0340387177298</v>
      </c>
      <c r="I69" s="24">
        <f t="shared" si="3"/>
        <v>409557.33391500416</v>
      </c>
    </row>
    <row r="70" spans="1:9" ht="14.25" x14ac:dyDescent="0.3">
      <c r="A70" s="22">
        <f>IF(Values_Entered,A69+1,"")</f>
        <v>53</v>
      </c>
      <c r="B70" s="23">
        <f t="shared" si="0"/>
        <v>45261</v>
      </c>
      <c r="C70" s="24">
        <f t="shared" si="4"/>
        <v>409557.33391500416</v>
      </c>
      <c r="D70" s="24">
        <f t="shared" si="5"/>
        <v>2100.82179113958</v>
      </c>
      <c r="E70" s="25">
        <f t="shared" si="6"/>
        <v>0</v>
      </c>
      <c r="F70" s="24">
        <f t="shared" si="1"/>
        <v>2100.82179113958</v>
      </c>
      <c r="G70" s="24">
        <f t="shared" si="2"/>
        <v>778.29290037237911</v>
      </c>
      <c r="H70" s="24">
        <f t="shared" si="7"/>
        <v>1322.5288907672009</v>
      </c>
      <c r="I70" s="24">
        <f t="shared" si="3"/>
        <v>408779.0410146318</v>
      </c>
    </row>
    <row r="71" spans="1:9" ht="14.25" x14ac:dyDescent="0.3">
      <c r="A71" s="22">
        <f>IF(Values_Entered,A70+1,"")</f>
        <v>54</v>
      </c>
      <c r="B71" s="23">
        <f t="shared" si="0"/>
        <v>45292</v>
      </c>
      <c r="C71" s="24">
        <f t="shared" si="4"/>
        <v>408779.0410146318</v>
      </c>
      <c r="D71" s="24">
        <f t="shared" si="5"/>
        <v>2100.82179113958</v>
      </c>
      <c r="E71" s="25">
        <f t="shared" si="6"/>
        <v>0</v>
      </c>
      <c r="F71" s="24">
        <f t="shared" si="1"/>
        <v>2100.82179113958</v>
      </c>
      <c r="G71" s="24">
        <f t="shared" si="2"/>
        <v>780.80613786316485</v>
      </c>
      <c r="H71" s="24">
        <f t="shared" si="7"/>
        <v>1320.0156532764152</v>
      </c>
      <c r="I71" s="24">
        <f t="shared" si="3"/>
        <v>407998.23487676866</v>
      </c>
    </row>
    <row r="72" spans="1:9" ht="14.25" x14ac:dyDescent="0.3">
      <c r="A72" s="22">
        <f>IF(Values_Entered,A71+1,"")</f>
        <v>55</v>
      </c>
      <c r="B72" s="23">
        <f t="shared" si="0"/>
        <v>45323</v>
      </c>
      <c r="C72" s="24">
        <f t="shared" si="4"/>
        <v>407998.23487676866</v>
      </c>
      <c r="D72" s="24">
        <f t="shared" si="5"/>
        <v>2100.82179113958</v>
      </c>
      <c r="E72" s="25">
        <f t="shared" si="6"/>
        <v>0</v>
      </c>
      <c r="F72" s="24">
        <f t="shared" si="1"/>
        <v>2100.82179113958</v>
      </c>
      <c r="G72" s="24">
        <f t="shared" si="2"/>
        <v>783.32749101668128</v>
      </c>
      <c r="H72" s="24">
        <f t="shared" si="7"/>
        <v>1317.4943001228987</v>
      </c>
      <c r="I72" s="24">
        <f t="shared" si="3"/>
        <v>407214.90738575195</v>
      </c>
    </row>
    <row r="73" spans="1:9" ht="14.25" x14ac:dyDescent="0.3">
      <c r="A73" s="22">
        <f>IF(Values_Entered,A72+1,"")</f>
        <v>56</v>
      </c>
      <c r="B73" s="23">
        <f t="shared" si="0"/>
        <v>45352</v>
      </c>
      <c r="C73" s="24">
        <f t="shared" si="4"/>
        <v>407214.90738575195</v>
      </c>
      <c r="D73" s="24">
        <f t="shared" si="5"/>
        <v>2100.82179113958</v>
      </c>
      <c r="E73" s="25">
        <f t="shared" si="6"/>
        <v>0</v>
      </c>
      <c r="F73" s="24">
        <f t="shared" si="1"/>
        <v>2100.82179113958</v>
      </c>
      <c r="G73" s="24">
        <f t="shared" si="2"/>
        <v>785.85698603975607</v>
      </c>
      <c r="H73" s="24">
        <f t="shared" si="7"/>
        <v>1314.9648050998239</v>
      </c>
      <c r="I73" s="24">
        <f t="shared" si="3"/>
        <v>406429.05039971217</v>
      </c>
    </row>
    <row r="74" spans="1:9" ht="14.25" x14ac:dyDescent="0.3">
      <c r="A74" s="22">
        <f>IF(Values_Entered,A73+1,"")</f>
        <v>57</v>
      </c>
      <c r="B74" s="23">
        <f t="shared" si="0"/>
        <v>45383</v>
      </c>
      <c r="C74" s="24">
        <f t="shared" si="4"/>
        <v>406429.05039971217</v>
      </c>
      <c r="D74" s="24">
        <f t="shared" si="5"/>
        <v>2100.82179113958</v>
      </c>
      <c r="E74" s="25">
        <f t="shared" si="6"/>
        <v>0</v>
      </c>
      <c r="F74" s="24">
        <f t="shared" si="1"/>
        <v>2100.82179113958</v>
      </c>
      <c r="G74" s="24">
        <f t="shared" si="2"/>
        <v>788.39464922384286</v>
      </c>
      <c r="H74" s="24">
        <f t="shared" si="7"/>
        <v>1312.4271419157371</v>
      </c>
      <c r="I74" s="24">
        <f t="shared" si="3"/>
        <v>405640.65575048834</v>
      </c>
    </row>
    <row r="75" spans="1:9" ht="14.25" x14ac:dyDescent="0.3">
      <c r="A75" s="22">
        <f>IF(Values_Entered,A74+1,"")</f>
        <v>58</v>
      </c>
      <c r="B75" s="23">
        <f t="shared" si="0"/>
        <v>45413</v>
      </c>
      <c r="C75" s="24">
        <f t="shared" si="4"/>
        <v>405640.65575048834</v>
      </c>
      <c r="D75" s="24">
        <f t="shared" si="5"/>
        <v>2100.82179113958</v>
      </c>
      <c r="E75" s="25">
        <f t="shared" si="6"/>
        <v>0</v>
      </c>
      <c r="F75" s="24">
        <f t="shared" si="1"/>
        <v>2100.82179113958</v>
      </c>
      <c r="G75" s="24">
        <f t="shared" si="2"/>
        <v>790.94050694529483</v>
      </c>
      <c r="H75" s="24">
        <f t="shared" si="7"/>
        <v>1309.8812841942852</v>
      </c>
      <c r="I75" s="24">
        <f t="shared" si="3"/>
        <v>404849.71524354303</v>
      </c>
    </row>
    <row r="76" spans="1:9" ht="14.25" x14ac:dyDescent="0.3">
      <c r="A76" s="22">
        <f>IF(Values_Entered,A75+1,"")</f>
        <v>59</v>
      </c>
      <c r="B76" s="23">
        <f t="shared" si="0"/>
        <v>45444</v>
      </c>
      <c r="C76" s="24">
        <f t="shared" si="4"/>
        <v>404849.71524354303</v>
      </c>
      <c r="D76" s="24">
        <f t="shared" si="5"/>
        <v>2100.82179113958</v>
      </c>
      <c r="E76" s="25">
        <f t="shared" si="6"/>
        <v>0</v>
      </c>
      <c r="F76" s="24">
        <f t="shared" si="1"/>
        <v>2100.82179113958</v>
      </c>
      <c r="G76" s="24">
        <f t="shared" si="2"/>
        <v>793.49458566563885</v>
      </c>
      <c r="H76" s="24">
        <f t="shared" si="7"/>
        <v>1307.3272054739411</v>
      </c>
      <c r="I76" s="24">
        <f t="shared" si="3"/>
        <v>404056.22065787739</v>
      </c>
    </row>
    <row r="77" spans="1:9" ht="14.25" x14ac:dyDescent="0.3">
      <c r="A77" s="22">
        <f>IF(Values_Entered,A76+1,"")</f>
        <v>60</v>
      </c>
      <c r="B77" s="23">
        <f t="shared" si="0"/>
        <v>45474</v>
      </c>
      <c r="C77" s="24">
        <f t="shared" si="4"/>
        <v>404056.22065787739</v>
      </c>
      <c r="D77" s="24">
        <f t="shared" si="5"/>
        <v>2100.82179113958</v>
      </c>
      <c r="E77" s="25">
        <f t="shared" si="6"/>
        <v>0</v>
      </c>
      <c r="F77" s="24">
        <f t="shared" si="1"/>
        <v>2100.82179113958</v>
      </c>
      <c r="G77" s="24">
        <f t="shared" si="2"/>
        <v>796.05691193185089</v>
      </c>
      <c r="H77" s="24">
        <f t="shared" si="7"/>
        <v>1304.7648792077291</v>
      </c>
      <c r="I77" s="24">
        <f t="shared" si="3"/>
        <v>403260.16374594555</v>
      </c>
    </row>
    <row r="78" spans="1:9" x14ac:dyDescent="0.25">
      <c r="A78" s="26">
        <f>IF(Values_Entered,A77+1,"")</f>
        <v>61</v>
      </c>
      <c r="B78" s="27">
        <f t="shared" si="0"/>
        <v>45505</v>
      </c>
      <c r="C78" s="28">
        <f t="shared" si="4"/>
        <v>403260.16374594555</v>
      </c>
      <c r="D78" s="28">
        <f t="shared" si="5"/>
        <v>2100.82179113958</v>
      </c>
      <c r="E78" s="29">
        <f t="shared" si="6"/>
        <v>0</v>
      </c>
      <c r="F78" s="28">
        <f t="shared" si="1"/>
        <v>2100.82179113958</v>
      </c>
      <c r="G78" s="28">
        <f t="shared" si="2"/>
        <v>798.62751237663088</v>
      </c>
      <c r="H78" s="28">
        <f t="shared" si="7"/>
        <v>1302.1942787629491</v>
      </c>
      <c r="I78" s="28">
        <f t="shared" si="3"/>
        <v>402461.53623356891</v>
      </c>
    </row>
    <row r="79" spans="1:9" x14ac:dyDescent="0.25">
      <c r="A79" s="26">
        <f>IF(Values_Entered,A78+1,"")</f>
        <v>62</v>
      </c>
      <c r="B79" s="27">
        <f t="shared" si="0"/>
        <v>45536</v>
      </c>
      <c r="C79" s="28">
        <f t="shared" si="4"/>
        <v>402461.53623356891</v>
      </c>
      <c r="D79" s="28">
        <f t="shared" si="5"/>
        <v>2100.82179113958</v>
      </c>
      <c r="E79" s="29">
        <f t="shared" si="6"/>
        <v>0</v>
      </c>
      <c r="F79" s="28">
        <f t="shared" si="1"/>
        <v>2100.82179113958</v>
      </c>
      <c r="G79" s="28">
        <f t="shared" si="2"/>
        <v>801.20641371868032</v>
      </c>
      <c r="H79" s="28">
        <f t="shared" si="7"/>
        <v>1299.6153774208997</v>
      </c>
      <c r="I79" s="28">
        <f t="shared" si="3"/>
        <v>401660.32981985022</v>
      </c>
    </row>
    <row r="80" spans="1:9" x14ac:dyDescent="0.25">
      <c r="A80" s="26">
        <f>IF(Values_Entered,A79+1,"")</f>
        <v>63</v>
      </c>
      <c r="B80" s="27">
        <f t="shared" si="0"/>
        <v>45566</v>
      </c>
      <c r="C80" s="28">
        <f t="shared" si="4"/>
        <v>401660.32981985022</v>
      </c>
      <c r="D80" s="28">
        <f t="shared" si="5"/>
        <v>2100.82179113958</v>
      </c>
      <c r="E80" s="29">
        <f t="shared" si="6"/>
        <v>0</v>
      </c>
      <c r="F80" s="28">
        <f t="shared" si="1"/>
        <v>2100.82179113958</v>
      </c>
      <c r="G80" s="28">
        <f t="shared" si="2"/>
        <v>803.79364276298043</v>
      </c>
      <c r="H80" s="28">
        <f t="shared" si="7"/>
        <v>1297.0281483765996</v>
      </c>
      <c r="I80" s="28">
        <f t="shared" si="3"/>
        <v>400856.53617708723</v>
      </c>
    </row>
    <row r="81" spans="1:9" x14ac:dyDescent="0.25">
      <c r="A81" s="26">
        <f>IF(Values_Entered,A80+1,"")</f>
        <v>64</v>
      </c>
      <c r="B81" s="27">
        <f t="shared" si="0"/>
        <v>45597</v>
      </c>
      <c r="C81" s="28">
        <f t="shared" si="4"/>
        <v>400856.53617708723</v>
      </c>
      <c r="D81" s="28">
        <f t="shared" si="5"/>
        <v>2100.82179113958</v>
      </c>
      <c r="E81" s="29">
        <f t="shared" si="6"/>
        <v>0</v>
      </c>
      <c r="F81" s="28">
        <f t="shared" si="1"/>
        <v>2100.82179113958</v>
      </c>
      <c r="G81" s="28">
        <f t="shared" si="2"/>
        <v>806.38922640106921</v>
      </c>
      <c r="H81" s="28">
        <f t="shared" si="7"/>
        <v>1294.4325647385108</v>
      </c>
      <c r="I81" s="28">
        <f t="shared" si="3"/>
        <v>400050.14695068618</v>
      </c>
    </row>
    <row r="82" spans="1:9" x14ac:dyDescent="0.25">
      <c r="A82" s="26">
        <f>IF(Values_Entered,A81+1,"")</f>
        <v>65</v>
      </c>
      <c r="B82" s="27">
        <f t="shared" si="0"/>
        <v>45627</v>
      </c>
      <c r="C82" s="28">
        <f t="shared" si="4"/>
        <v>400050.14695068618</v>
      </c>
      <c r="D82" s="28">
        <f t="shared" si="5"/>
        <v>2100.82179113958</v>
      </c>
      <c r="E82" s="29">
        <f t="shared" si="6"/>
        <v>0</v>
      </c>
      <c r="F82" s="28">
        <f t="shared" si="1"/>
        <v>2100.82179113958</v>
      </c>
      <c r="G82" s="28">
        <f t="shared" si="2"/>
        <v>808.99319161132257</v>
      </c>
      <c r="H82" s="28">
        <f t="shared" si="7"/>
        <v>1291.8285995282574</v>
      </c>
      <c r="I82" s="28">
        <f t="shared" si="3"/>
        <v>399241.15375907486</v>
      </c>
    </row>
    <row r="83" spans="1:9" x14ac:dyDescent="0.25">
      <c r="A83" s="26">
        <f>IF(Values_Entered,A82+1,"")</f>
        <v>66</v>
      </c>
      <c r="B83" s="27">
        <f t="shared" ref="B83:B146" si="8">IF(Pay_Num&lt;&gt;"",DATE(YEAR(B82),MONTH(B82)+1,DAY(B82)),"")</f>
        <v>45658</v>
      </c>
      <c r="C83" s="28">
        <f t="shared" si="4"/>
        <v>399241.15375907486</v>
      </c>
      <c r="D83" s="28">
        <f t="shared" si="5"/>
        <v>2100.82179113958</v>
      </c>
      <c r="E83" s="29">
        <f t="shared" ref="E83:E146" si="9">IF(Pay_Num&lt;&gt;"",Scheduled_Extra_Payments,"")</f>
        <v>0</v>
      </c>
      <c r="F83" s="28">
        <f t="shared" ref="F83:F146" si="10">IF(Pay_Num&lt;&gt;"",Sched_Pay+Extra_Pay,"")</f>
        <v>2100.82179113958</v>
      </c>
      <c r="G83" s="28">
        <f t="shared" ref="G83:G146" si="11">IF(Pay_Num&lt;&gt;"",Total_Pay-Int,"")</f>
        <v>811.60556545923396</v>
      </c>
      <c r="H83" s="28">
        <f t="shared" si="7"/>
        <v>1289.216225680346</v>
      </c>
      <c r="I83" s="28">
        <f t="shared" ref="I83:I146" si="12">IF(Pay_Num&lt;&gt;"",Beg_Bal-Princ,"")</f>
        <v>398429.54819361563</v>
      </c>
    </row>
    <row r="84" spans="1:9" x14ac:dyDescent="0.25">
      <c r="A84" s="26">
        <f>IF(Values_Entered,A83+1,"")</f>
        <v>67</v>
      </c>
      <c r="B84" s="27">
        <f t="shared" si="8"/>
        <v>45689</v>
      </c>
      <c r="C84" s="28">
        <f t="shared" ref="C84:C147" si="13">IF(Pay_Num&lt;&gt;"",I83,"")</f>
        <v>398429.54819361563</v>
      </c>
      <c r="D84" s="28">
        <f t="shared" ref="D84:D147" si="14">IF(Pay_Num&lt;&gt;"",Scheduled_Monthly_Payment,"")</f>
        <v>2100.82179113958</v>
      </c>
      <c r="E84" s="29">
        <f t="shared" si="9"/>
        <v>0</v>
      </c>
      <c r="F84" s="28">
        <f t="shared" si="10"/>
        <v>2100.82179113958</v>
      </c>
      <c r="G84" s="28">
        <f t="shared" si="11"/>
        <v>814.22637509769606</v>
      </c>
      <c r="H84" s="28">
        <f t="shared" ref="H84:H147" si="15">IF(Pay_Num&lt;&gt;"",Beg_Bal*Interest_Rate/12,"")</f>
        <v>1286.5954160418839</v>
      </c>
      <c r="I84" s="28">
        <f t="shared" si="12"/>
        <v>397615.32181851793</v>
      </c>
    </row>
    <row r="85" spans="1:9" x14ac:dyDescent="0.25">
      <c r="A85" s="26">
        <f>IF(Values_Entered,A84+1,"")</f>
        <v>68</v>
      </c>
      <c r="B85" s="27">
        <f t="shared" si="8"/>
        <v>45717</v>
      </c>
      <c r="C85" s="28">
        <f t="shared" si="13"/>
        <v>397615.32181851793</v>
      </c>
      <c r="D85" s="28">
        <f t="shared" si="14"/>
        <v>2100.82179113958</v>
      </c>
      <c r="E85" s="29">
        <f t="shared" si="9"/>
        <v>0</v>
      </c>
      <c r="F85" s="28">
        <f t="shared" si="10"/>
        <v>2100.82179113958</v>
      </c>
      <c r="G85" s="28">
        <f t="shared" si="11"/>
        <v>816.85564776728256</v>
      </c>
      <c r="H85" s="28">
        <f t="shared" si="15"/>
        <v>1283.9661433722974</v>
      </c>
      <c r="I85" s="28">
        <f t="shared" si="12"/>
        <v>396798.46617075067</v>
      </c>
    </row>
    <row r="86" spans="1:9" x14ac:dyDescent="0.25">
      <c r="A86" s="26">
        <f>IF(Values_Entered,A85+1,"")</f>
        <v>69</v>
      </c>
      <c r="B86" s="27">
        <f t="shared" si="8"/>
        <v>45748</v>
      </c>
      <c r="C86" s="28">
        <f t="shared" si="13"/>
        <v>396798.46617075067</v>
      </c>
      <c r="D86" s="28">
        <f t="shared" si="14"/>
        <v>2100.82179113958</v>
      </c>
      <c r="E86" s="29">
        <f t="shared" si="9"/>
        <v>0</v>
      </c>
      <c r="F86" s="28">
        <f t="shared" si="10"/>
        <v>2100.82179113958</v>
      </c>
      <c r="G86" s="28">
        <f t="shared" si="11"/>
        <v>819.49341079653095</v>
      </c>
      <c r="H86" s="28">
        <f t="shared" si="15"/>
        <v>1281.328380343049</v>
      </c>
      <c r="I86" s="28">
        <f t="shared" si="12"/>
        <v>395978.97275995417</v>
      </c>
    </row>
    <row r="87" spans="1:9" x14ac:dyDescent="0.25">
      <c r="A87" s="26">
        <f>IF(Values_Entered,A86+1,"")</f>
        <v>70</v>
      </c>
      <c r="B87" s="27">
        <f t="shared" si="8"/>
        <v>45778</v>
      </c>
      <c r="C87" s="28">
        <f t="shared" si="13"/>
        <v>395978.97275995417</v>
      </c>
      <c r="D87" s="28">
        <f t="shared" si="14"/>
        <v>2100.82179113958</v>
      </c>
      <c r="E87" s="29">
        <f t="shared" si="9"/>
        <v>0</v>
      </c>
      <c r="F87" s="28">
        <f t="shared" si="10"/>
        <v>2100.82179113958</v>
      </c>
      <c r="G87" s="28">
        <f t="shared" si="11"/>
        <v>822.13969160222791</v>
      </c>
      <c r="H87" s="28">
        <f t="shared" si="15"/>
        <v>1278.6820995373521</v>
      </c>
      <c r="I87" s="28">
        <f t="shared" si="12"/>
        <v>395156.83306835196</v>
      </c>
    </row>
    <row r="88" spans="1:9" x14ac:dyDescent="0.25">
      <c r="A88" s="26">
        <f>IF(Values_Entered,A87+1,"")</f>
        <v>71</v>
      </c>
      <c r="B88" s="27">
        <f t="shared" si="8"/>
        <v>45809</v>
      </c>
      <c r="C88" s="28">
        <f t="shared" si="13"/>
        <v>395156.83306835196</v>
      </c>
      <c r="D88" s="28">
        <f t="shared" si="14"/>
        <v>2100.82179113958</v>
      </c>
      <c r="E88" s="29">
        <f t="shared" si="9"/>
        <v>0</v>
      </c>
      <c r="F88" s="28">
        <f t="shared" si="10"/>
        <v>2100.82179113958</v>
      </c>
      <c r="G88" s="28">
        <f t="shared" si="11"/>
        <v>824.79451768969352</v>
      </c>
      <c r="H88" s="28">
        <f t="shared" si="15"/>
        <v>1276.0272734498865</v>
      </c>
      <c r="I88" s="28">
        <f t="shared" si="12"/>
        <v>394332.03855066228</v>
      </c>
    </row>
    <row r="89" spans="1:9" x14ac:dyDescent="0.25">
      <c r="A89" s="26">
        <f>IF(Values_Entered,A88+1,"")</f>
        <v>72</v>
      </c>
      <c r="B89" s="27">
        <f t="shared" si="8"/>
        <v>45839</v>
      </c>
      <c r="C89" s="28">
        <f t="shared" si="13"/>
        <v>394332.03855066228</v>
      </c>
      <c r="D89" s="28">
        <f t="shared" si="14"/>
        <v>2100.82179113958</v>
      </c>
      <c r="E89" s="29">
        <f t="shared" si="9"/>
        <v>0</v>
      </c>
      <c r="F89" s="28">
        <f t="shared" si="10"/>
        <v>2100.82179113958</v>
      </c>
      <c r="G89" s="28">
        <f t="shared" si="11"/>
        <v>827.45791665306638</v>
      </c>
      <c r="H89" s="28">
        <f t="shared" si="15"/>
        <v>1273.3638744865136</v>
      </c>
      <c r="I89" s="28">
        <f t="shared" si="12"/>
        <v>393504.58063400921</v>
      </c>
    </row>
    <row r="90" spans="1:9" x14ac:dyDescent="0.25">
      <c r="A90" s="26">
        <f>IF(Values_Entered,A89+1,"")</f>
        <v>73</v>
      </c>
      <c r="B90" s="27">
        <f t="shared" si="8"/>
        <v>45870</v>
      </c>
      <c r="C90" s="28">
        <f t="shared" si="13"/>
        <v>393504.58063400921</v>
      </c>
      <c r="D90" s="28">
        <f t="shared" si="14"/>
        <v>2100.82179113958</v>
      </c>
      <c r="E90" s="29">
        <f t="shared" si="9"/>
        <v>0</v>
      </c>
      <c r="F90" s="28">
        <f t="shared" si="10"/>
        <v>2100.82179113958</v>
      </c>
      <c r="G90" s="28">
        <f t="shared" si="11"/>
        <v>830.12991617559192</v>
      </c>
      <c r="H90" s="28">
        <f t="shared" si="15"/>
        <v>1270.6918749639881</v>
      </c>
      <c r="I90" s="28">
        <f t="shared" si="12"/>
        <v>392674.45071783359</v>
      </c>
    </row>
    <row r="91" spans="1:9" x14ac:dyDescent="0.25">
      <c r="A91" s="26">
        <f>IF(Values_Entered,A90+1,"")</f>
        <v>74</v>
      </c>
      <c r="B91" s="27">
        <f t="shared" si="8"/>
        <v>45901</v>
      </c>
      <c r="C91" s="28">
        <f t="shared" si="13"/>
        <v>392674.45071783359</v>
      </c>
      <c r="D91" s="28">
        <f t="shared" si="14"/>
        <v>2100.82179113958</v>
      </c>
      <c r="E91" s="29">
        <f t="shared" si="9"/>
        <v>0</v>
      </c>
      <c r="F91" s="28">
        <f t="shared" si="10"/>
        <v>2100.82179113958</v>
      </c>
      <c r="G91" s="28">
        <f t="shared" si="11"/>
        <v>832.8105440299089</v>
      </c>
      <c r="H91" s="28">
        <f t="shared" si="15"/>
        <v>1268.0112471096711</v>
      </c>
      <c r="I91" s="28">
        <f t="shared" si="12"/>
        <v>391841.64017380367</v>
      </c>
    </row>
    <row r="92" spans="1:9" x14ac:dyDescent="0.25">
      <c r="A92" s="26">
        <f>IF(Values_Entered,A91+1,"")</f>
        <v>75</v>
      </c>
      <c r="B92" s="27">
        <f t="shared" si="8"/>
        <v>45931</v>
      </c>
      <c r="C92" s="28">
        <f t="shared" si="13"/>
        <v>391841.64017380367</v>
      </c>
      <c r="D92" s="28">
        <f t="shared" si="14"/>
        <v>2100.82179113958</v>
      </c>
      <c r="E92" s="29">
        <f t="shared" si="9"/>
        <v>0</v>
      </c>
      <c r="F92" s="28">
        <f t="shared" si="10"/>
        <v>2100.82179113958</v>
      </c>
      <c r="G92" s="28">
        <f t="shared" si="11"/>
        <v>835.49982807833908</v>
      </c>
      <c r="H92" s="28">
        <f t="shared" si="15"/>
        <v>1265.3219630612409</v>
      </c>
      <c r="I92" s="28">
        <f t="shared" si="12"/>
        <v>391006.14034572535</v>
      </c>
    </row>
    <row r="93" spans="1:9" x14ac:dyDescent="0.25">
      <c r="A93" s="26">
        <f>IF(Values_Entered,A92+1,"")</f>
        <v>76</v>
      </c>
      <c r="B93" s="27">
        <f t="shared" si="8"/>
        <v>45962</v>
      </c>
      <c r="C93" s="28">
        <f t="shared" si="13"/>
        <v>391006.14034572535</v>
      </c>
      <c r="D93" s="28">
        <f t="shared" si="14"/>
        <v>2100.82179113958</v>
      </c>
      <c r="E93" s="29">
        <f t="shared" si="9"/>
        <v>0</v>
      </c>
      <c r="F93" s="28">
        <f t="shared" si="10"/>
        <v>2100.82179113958</v>
      </c>
      <c r="G93" s="28">
        <f t="shared" si="11"/>
        <v>838.1977962731753</v>
      </c>
      <c r="H93" s="28">
        <f t="shared" si="15"/>
        <v>1262.6239948664047</v>
      </c>
      <c r="I93" s="28">
        <f t="shared" si="12"/>
        <v>390167.94254945219</v>
      </c>
    </row>
    <row r="94" spans="1:9" x14ac:dyDescent="0.25">
      <c r="A94" s="26">
        <f>IF(Values_Entered,A93+1,"")</f>
        <v>77</v>
      </c>
      <c r="B94" s="27">
        <f t="shared" si="8"/>
        <v>45992</v>
      </c>
      <c r="C94" s="28">
        <f t="shared" si="13"/>
        <v>390167.94254945219</v>
      </c>
      <c r="D94" s="28">
        <f t="shared" si="14"/>
        <v>2100.82179113958</v>
      </c>
      <c r="E94" s="29">
        <f t="shared" si="9"/>
        <v>0</v>
      </c>
      <c r="F94" s="28">
        <f t="shared" si="10"/>
        <v>2100.82179113958</v>
      </c>
      <c r="G94" s="28">
        <f t="shared" si="11"/>
        <v>840.90447665697388</v>
      </c>
      <c r="H94" s="28">
        <f t="shared" si="15"/>
        <v>1259.9173144826061</v>
      </c>
      <c r="I94" s="28">
        <f t="shared" si="12"/>
        <v>389327.0380727952</v>
      </c>
    </row>
    <row r="95" spans="1:9" x14ac:dyDescent="0.25">
      <c r="A95" s="26">
        <f>IF(Values_Entered,A94+1,"")</f>
        <v>78</v>
      </c>
      <c r="B95" s="27">
        <f t="shared" si="8"/>
        <v>46023</v>
      </c>
      <c r="C95" s="28">
        <f t="shared" si="13"/>
        <v>389327.0380727952</v>
      </c>
      <c r="D95" s="28">
        <f t="shared" si="14"/>
        <v>2100.82179113958</v>
      </c>
      <c r="E95" s="29">
        <f t="shared" si="9"/>
        <v>0</v>
      </c>
      <c r="F95" s="28">
        <f t="shared" si="10"/>
        <v>2100.82179113958</v>
      </c>
      <c r="G95" s="28">
        <f t="shared" si="11"/>
        <v>843.61989736284545</v>
      </c>
      <c r="H95" s="28">
        <f t="shared" si="15"/>
        <v>1257.2018937767346</v>
      </c>
      <c r="I95" s="28">
        <f t="shared" si="12"/>
        <v>388483.41817543237</v>
      </c>
    </row>
    <row r="96" spans="1:9" x14ac:dyDescent="0.25">
      <c r="A96" s="26">
        <f>IF(Values_Entered,A95+1,"")</f>
        <v>79</v>
      </c>
      <c r="B96" s="27">
        <f t="shared" si="8"/>
        <v>46054</v>
      </c>
      <c r="C96" s="28">
        <f t="shared" si="13"/>
        <v>388483.41817543237</v>
      </c>
      <c r="D96" s="28">
        <f t="shared" si="14"/>
        <v>2100.82179113958</v>
      </c>
      <c r="E96" s="29">
        <f t="shared" si="9"/>
        <v>0</v>
      </c>
      <c r="F96" s="28">
        <f t="shared" si="10"/>
        <v>2100.82179113958</v>
      </c>
      <c r="G96" s="28">
        <f t="shared" si="11"/>
        <v>846.3440866147464</v>
      </c>
      <c r="H96" s="28">
        <f t="shared" si="15"/>
        <v>1254.4777045248336</v>
      </c>
      <c r="I96" s="28">
        <f t="shared" si="12"/>
        <v>387637.07408881764</v>
      </c>
    </row>
    <row r="97" spans="1:9" x14ac:dyDescent="0.25">
      <c r="A97" s="26">
        <f>IF(Values_Entered,A96+1,"")</f>
        <v>80</v>
      </c>
      <c r="B97" s="27">
        <f t="shared" si="8"/>
        <v>46082</v>
      </c>
      <c r="C97" s="28">
        <f t="shared" si="13"/>
        <v>387637.07408881764</v>
      </c>
      <c r="D97" s="28">
        <f t="shared" si="14"/>
        <v>2100.82179113958</v>
      </c>
      <c r="E97" s="29">
        <f t="shared" si="9"/>
        <v>0</v>
      </c>
      <c r="F97" s="28">
        <f t="shared" si="10"/>
        <v>2100.82179113958</v>
      </c>
      <c r="G97" s="28">
        <f t="shared" si="11"/>
        <v>849.07707272777293</v>
      </c>
      <c r="H97" s="28">
        <f t="shared" si="15"/>
        <v>1251.7447184118071</v>
      </c>
      <c r="I97" s="28">
        <f t="shared" si="12"/>
        <v>386787.99701608985</v>
      </c>
    </row>
    <row r="98" spans="1:9" x14ac:dyDescent="0.25">
      <c r="A98" s="26">
        <f>IF(Values_Entered,A97+1,"")</f>
        <v>81</v>
      </c>
      <c r="B98" s="27">
        <f t="shared" si="8"/>
        <v>46113</v>
      </c>
      <c r="C98" s="28">
        <f t="shared" si="13"/>
        <v>386787.99701608985</v>
      </c>
      <c r="D98" s="28">
        <f t="shared" si="14"/>
        <v>2100.82179113958</v>
      </c>
      <c r="E98" s="29">
        <f t="shared" si="9"/>
        <v>0</v>
      </c>
      <c r="F98" s="28">
        <f t="shared" si="10"/>
        <v>2100.82179113958</v>
      </c>
      <c r="G98" s="28">
        <f t="shared" si="11"/>
        <v>851.81888410845659</v>
      </c>
      <c r="H98" s="28">
        <f t="shared" si="15"/>
        <v>1249.0029070311234</v>
      </c>
      <c r="I98" s="28">
        <f t="shared" si="12"/>
        <v>385936.1781319814</v>
      </c>
    </row>
    <row r="99" spans="1:9" x14ac:dyDescent="0.25">
      <c r="A99" s="26">
        <f>IF(Values_Entered,A98+1,"")</f>
        <v>82</v>
      </c>
      <c r="B99" s="27">
        <f t="shared" si="8"/>
        <v>46143</v>
      </c>
      <c r="C99" s="28">
        <f t="shared" si="13"/>
        <v>385936.1781319814</v>
      </c>
      <c r="D99" s="28">
        <f t="shared" si="14"/>
        <v>2100.82179113958</v>
      </c>
      <c r="E99" s="29">
        <f t="shared" si="9"/>
        <v>0</v>
      </c>
      <c r="F99" s="28">
        <f t="shared" si="10"/>
        <v>2100.82179113958</v>
      </c>
      <c r="G99" s="28">
        <f t="shared" si="11"/>
        <v>854.5695492550567</v>
      </c>
      <c r="H99" s="28">
        <f t="shared" si="15"/>
        <v>1246.2522418845233</v>
      </c>
      <c r="I99" s="28">
        <f t="shared" si="12"/>
        <v>385081.60858272633</v>
      </c>
    </row>
    <row r="100" spans="1:9" x14ac:dyDescent="0.25">
      <c r="A100" s="26">
        <f>IF(Values_Entered,A99+1,"")</f>
        <v>83</v>
      </c>
      <c r="B100" s="27">
        <f t="shared" si="8"/>
        <v>46174</v>
      </c>
      <c r="C100" s="28">
        <f t="shared" si="13"/>
        <v>385081.60858272633</v>
      </c>
      <c r="D100" s="28">
        <f t="shared" si="14"/>
        <v>2100.82179113958</v>
      </c>
      <c r="E100" s="29">
        <f t="shared" si="9"/>
        <v>0</v>
      </c>
      <c r="F100" s="28">
        <f t="shared" si="10"/>
        <v>2100.82179113958</v>
      </c>
      <c r="G100" s="28">
        <f t="shared" si="11"/>
        <v>857.32909675785959</v>
      </c>
      <c r="H100" s="28">
        <f t="shared" si="15"/>
        <v>1243.4926943817204</v>
      </c>
      <c r="I100" s="28">
        <f t="shared" si="12"/>
        <v>384224.27948596847</v>
      </c>
    </row>
    <row r="101" spans="1:9" x14ac:dyDescent="0.25">
      <c r="A101" s="26">
        <f>IF(Values_Entered,A100+1,"")</f>
        <v>84</v>
      </c>
      <c r="B101" s="27">
        <f t="shared" si="8"/>
        <v>46204</v>
      </c>
      <c r="C101" s="28">
        <f t="shared" si="13"/>
        <v>384224.27948596847</v>
      </c>
      <c r="D101" s="28">
        <f t="shared" si="14"/>
        <v>2100.82179113958</v>
      </c>
      <c r="E101" s="29">
        <f t="shared" si="9"/>
        <v>0</v>
      </c>
      <c r="F101" s="28">
        <f t="shared" si="10"/>
        <v>2100.82179113958</v>
      </c>
      <c r="G101" s="28">
        <f t="shared" si="11"/>
        <v>860.09755529947347</v>
      </c>
      <c r="H101" s="28">
        <f t="shared" si="15"/>
        <v>1240.7242358401065</v>
      </c>
      <c r="I101" s="28">
        <f t="shared" si="12"/>
        <v>383364.181930669</v>
      </c>
    </row>
    <row r="102" spans="1:9" x14ac:dyDescent="0.25">
      <c r="A102" s="26">
        <f>IF(Values_Entered,A101+1,"")</f>
        <v>85</v>
      </c>
      <c r="B102" s="27">
        <f t="shared" si="8"/>
        <v>46235</v>
      </c>
      <c r="C102" s="28">
        <f t="shared" si="13"/>
        <v>383364.181930669</v>
      </c>
      <c r="D102" s="28">
        <f t="shared" si="14"/>
        <v>2100.82179113958</v>
      </c>
      <c r="E102" s="29">
        <f t="shared" si="9"/>
        <v>0</v>
      </c>
      <c r="F102" s="28">
        <f t="shared" si="10"/>
        <v>2100.82179113958</v>
      </c>
      <c r="G102" s="28">
        <f t="shared" si="11"/>
        <v>862.87495365512791</v>
      </c>
      <c r="H102" s="28">
        <f t="shared" si="15"/>
        <v>1237.9468374844521</v>
      </c>
      <c r="I102" s="28">
        <f t="shared" si="12"/>
        <v>382501.30697701388</v>
      </c>
    </row>
    <row r="103" spans="1:9" x14ac:dyDescent="0.25">
      <c r="A103" s="26">
        <f>IF(Values_Entered,A102+1,"")</f>
        <v>86</v>
      </c>
      <c r="B103" s="27">
        <f t="shared" si="8"/>
        <v>46266</v>
      </c>
      <c r="C103" s="28">
        <f t="shared" si="13"/>
        <v>382501.30697701388</v>
      </c>
      <c r="D103" s="28">
        <f t="shared" si="14"/>
        <v>2100.82179113958</v>
      </c>
      <c r="E103" s="29">
        <f t="shared" si="9"/>
        <v>0</v>
      </c>
      <c r="F103" s="28">
        <f t="shared" si="10"/>
        <v>2100.82179113958</v>
      </c>
      <c r="G103" s="28">
        <f t="shared" si="11"/>
        <v>865.66132069297259</v>
      </c>
      <c r="H103" s="28">
        <f t="shared" si="15"/>
        <v>1235.1604704466074</v>
      </c>
      <c r="I103" s="28">
        <f t="shared" si="12"/>
        <v>381635.64565632091</v>
      </c>
    </row>
    <row r="104" spans="1:9" x14ac:dyDescent="0.25">
      <c r="A104" s="26">
        <f>IF(Values_Entered,A103+1,"")</f>
        <v>87</v>
      </c>
      <c r="B104" s="27">
        <f t="shared" si="8"/>
        <v>46296</v>
      </c>
      <c r="C104" s="28">
        <f t="shared" si="13"/>
        <v>381635.64565632091</v>
      </c>
      <c r="D104" s="28">
        <f t="shared" si="14"/>
        <v>2100.82179113958</v>
      </c>
      <c r="E104" s="29">
        <f t="shared" si="9"/>
        <v>0</v>
      </c>
      <c r="F104" s="28">
        <f t="shared" si="10"/>
        <v>2100.82179113958</v>
      </c>
      <c r="G104" s="28">
        <f t="shared" si="11"/>
        <v>868.456685374377</v>
      </c>
      <c r="H104" s="28">
        <f t="shared" si="15"/>
        <v>1232.365105765203</v>
      </c>
      <c r="I104" s="28">
        <f t="shared" si="12"/>
        <v>380767.18897094653</v>
      </c>
    </row>
    <row r="105" spans="1:9" x14ac:dyDescent="0.25">
      <c r="A105" s="26">
        <f>IF(Values_Entered,A104+1,"")</f>
        <v>88</v>
      </c>
      <c r="B105" s="27">
        <f t="shared" si="8"/>
        <v>46327</v>
      </c>
      <c r="C105" s="28">
        <f t="shared" si="13"/>
        <v>380767.18897094653</v>
      </c>
      <c r="D105" s="28">
        <f t="shared" si="14"/>
        <v>2100.82179113958</v>
      </c>
      <c r="E105" s="29">
        <f t="shared" si="9"/>
        <v>0</v>
      </c>
      <c r="F105" s="28">
        <f t="shared" si="10"/>
        <v>2100.82179113958</v>
      </c>
      <c r="G105" s="28">
        <f t="shared" si="11"/>
        <v>871.26107675423168</v>
      </c>
      <c r="H105" s="28">
        <f t="shared" si="15"/>
        <v>1229.5607143853483</v>
      </c>
      <c r="I105" s="28">
        <f t="shared" si="12"/>
        <v>379895.92789419228</v>
      </c>
    </row>
    <row r="106" spans="1:9" x14ac:dyDescent="0.25">
      <c r="A106" s="26">
        <f>IF(Values_Entered,A105+1,"")</f>
        <v>89</v>
      </c>
      <c r="B106" s="27">
        <f t="shared" si="8"/>
        <v>46357</v>
      </c>
      <c r="C106" s="28">
        <f t="shared" si="13"/>
        <v>379895.92789419228</v>
      </c>
      <c r="D106" s="28">
        <f t="shared" si="14"/>
        <v>2100.82179113958</v>
      </c>
      <c r="E106" s="29">
        <f t="shared" si="9"/>
        <v>0</v>
      </c>
      <c r="F106" s="28">
        <f t="shared" si="10"/>
        <v>2100.82179113958</v>
      </c>
      <c r="G106" s="28">
        <f t="shared" si="11"/>
        <v>874.07452398125065</v>
      </c>
      <c r="H106" s="28">
        <f t="shared" si="15"/>
        <v>1226.7472671583294</v>
      </c>
      <c r="I106" s="28">
        <f t="shared" si="12"/>
        <v>379021.85337021103</v>
      </c>
    </row>
    <row r="107" spans="1:9" x14ac:dyDescent="0.25">
      <c r="A107" s="26">
        <f>IF(Values_Entered,A106+1,"")</f>
        <v>90</v>
      </c>
      <c r="B107" s="27">
        <f t="shared" si="8"/>
        <v>46388</v>
      </c>
      <c r="C107" s="28">
        <f t="shared" si="13"/>
        <v>379021.85337021103</v>
      </c>
      <c r="D107" s="28">
        <f t="shared" si="14"/>
        <v>2100.82179113958</v>
      </c>
      <c r="E107" s="29">
        <f t="shared" si="9"/>
        <v>0</v>
      </c>
      <c r="F107" s="28">
        <f t="shared" si="10"/>
        <v>2100.82179113958</v>
      </c>
      <c r="G107" s="28">
        <f t="shared" si="11"/>
        <v>876.89705629827358</v>
      </c>
      <c r="H107" s="28">
        <f t="shared" si="15"/>
        <v>1223.9247348413064</v>
      </c>
      <c r="I107" s="28">
        <f t="shared" si="12"/>
        <v>378144.95631391276</v>
      </c>
    </row>
    <row r="108" spans="1:9" x14ac:dyDescent="0.25">
      <c r="A108" s="26">
        <f>IF(Values_Entered,A107+1,"")</f>
        <v>91</v>
      </c>
      <c r="B108" s="27">
        <f t="shared" si="8"/>
        <v>46419</v>
      </c>
      <c r="C108" s="28">
        <f t="shared" si="13"/>
        <v>378144.95631391276</v>
      </c>
      <c r="D108" s="28">
        <f t="shared" si="14"/>
        <v>2100.82179113958</v>
      </c>
      <c r="E108" s="29">
        <f t="shared" si="9"/>
        <v>0</v>
      </c>
      <c r="F108" s="28">
        <f t="shared" si="10"/>
        <v>2100.82179113958</v>
      </c>
      <c r="G108" s="28">
        <f t="shared" si="11"/>
        <v>879.72870304257003</v>
      </c>
      <c r="H108" s="28">
        <f t="shared" si="15"/>
        <v>1221.09308809701</v>
      </c>
      <c r="I108" s="28">
        <f t="shared" si="12"/>
        <v>377265.22761087021</v>
      </c>
    </row>
    <row r="109" spans="1:9" x14ac:dyDescent="0.25">
      <c r="A109" s="26">
        <f>IF(Values_Entered,A108+1,"")</f>
        <v>92</v>
      </c>
      <c r="B109" s="27">
        <f t="shared" si="8"/>
        <v>46447</v>
      </c>
      <c r="C109" s="28">
        <f t="shared" si="13"/>
        <v>377265.22761087021</v>
      </c>
      <c r="D109" s="28">
        <f t="shared" si="14"/>
        <v>2100.82179113958</v>
      </c>
      <c r="E109" s="29">
        <f t="shared" si="9"/>
        <v>0</v>
      </c>
      <c r="F109" s="28">
        <f t="shared" si="10"/>
        <v>2100.82179113958</v>
      </c>
      <c r="G109" s="28">
        <f t="shared" si="11"/>
        <v>882.56949364614502</v>
      </c>
      <c r="H109" s="28">
        <f t="shared" si="15"/>
        <v>1218.252297493435</v>
      </c>
      <c r="I109" s="28">
        <f t="shared" si="12"/>
        <v>376382.65811722405</v>
      </c>
    </row>
    <row r="110" spans="1:9" x14ac:dyDescent="0.25">
      <c r="A110" s="26">
        <f>IF(Values_Entered,A109+1,"")</f>
        <v>93</v>
      </c>
      <c r="B110" s="27">
        <f t="shared" si="8"/>
        <v>46478</v>
      </c>
      <c r="C110" s="28">
        <f t="shared" si="13"/>
        <v>376382.65811722405</v>
      </c>
      <c r="D110" s="28">
        <f t="shared" si="14"/>
        <v>2100.82179113958</v>
      </c>
      <c r="E110" s="29">
        <f t="shared" si="9"/>
        <v>0</v>
      </c>
      <c r="F110" s="28">
        <f t="shared" si="10"/>
        <v>2100.82179113958</v>
      </c>
      <c r="G110" s="28">
        <f t="shared" si="11"/>
        <v>885.41945763604394</v>
      </c>
      <c r="H110" s="28">
        <f t="shared" si="15"/>
        <v>1215.4023335035361</v>
      </c>
      <c r="I110" s="28">
        <f t="shared" si="12"/>
        <v>375497.23865958804</v>
      </c>
    </row>
    <row r="111" spans="1:9" x14ac:dyDescent="0.25">
      <c r="A111" s="26">
        <f>IF(Values_Entered,A110+1,"")</f>
        <v>94</v>
      </c>
      <c r="B111" s="27">
        <f t="shared" si="8"/>
        <v>46508</v>
      </c>
      <c r="C111" s="28">
        <f t="shared" si="13"/>
        <v>375497.23865958804</v>
      </c>
      <c r="D111" s="28">
        <f t="shared" si="14"/>
        <v>2100.82179113958</v>
      </c>
      <c r="E111" s="29">
        <f t="shared" si="9"/>
        <v>0</v>
      </c>
      <c r="F111" s="28">
        <f t="shared" si="10"/>
        <v>2100.82179113958</v>
      </c>
      <c r="G111" s="28">
        <f t="shared" si="11"/>
        <v>888.27862463466022</v>
      </c>
      <c r="H111" s="28">
        <f t="shared" si="15"/>
        <v>1212.5431665049198</v>
      </c>
      <c r="I111" s="28">
        <f t="shared" si="12"/>
        <v>374608.96003495337</v>
      </c>
    </row>
    <row r="112" spans="1:9" x14ac:dyDescent="0.25">
      <c r="A112" s="26">
        <f>IF(Values_Entered,A111+1,"")</f>
        <v>95</v>
      </c>
      <c r="B112" s="27">
        <f t="shared" si="8"/>
        <v>46539</v>
      </c>
      <c r="C112" s="28">
        <f t="shared" si="13"/>
        <v>374608.96003495337</v>
      </c>
      <c r="D112" s="28">
        <f t="shared" si="14"/>
        <v>2100.82179113958</v>
      </c>
      <c r="E112" s="29">
        <f t="shared" si="9"/>
        <v>0</v>
      </c>
      <c r="F112" s="28">
        <f t="shared" si="10"/>
        <v>2100.82179113958</v>
      </c>
      <c r="G112" s="28">
        <f t="shared" si="11"/>
        <v>891.14702436004313</v>
      </c>
      <c r="H112" s="28">
        <f t="shared" si="15"/>
        <v>1209.6747667795369</v>
      </c>
      <c r="I112" s="28">
        <f t="shared" si="12"/>
        <v>373717.81301059335</v>
      </c>
    </row>
    <row r="113" spans="1:9" x14ac:dyDescent="0.25">
      <c r="A113" s="26">
        <f>IF(Values_Entered,A112+1,"")</f>
        <v>96</v>
      </c>
      <c r="B113" s="27">
        <f t="shared" si="8"/>
        <v>46569</v>
      </c>
      <c r="C113" s="28">
        <f t="shared" si="13"/>
        <v>373717.81301059335</v>
      </c>
      <c r="D113" s="28">
        <f t="shared" si="14"/>
        <v>2100.82179113958</v>
      </c>
      <c r="E113" s="29">
        <f t="shared" si="9"/>
        <v>0</v>
      </c>
      <c r="F113" s="28">
        <f t="shared" si="10"/>
        <v>2100.82179113958</v>
      </c>
      <c r="G113" s="28">
        <f t="shared" si="11"/>
        <v>894.02468662620572</v>
      </c>
      <c r="H113" s="28">
        <f t="shared" si="15"/>
        <v>1206.7971045133743</v>
      </c>
      <c r="I113" s="28">
        <f t="shared" si="12"/>
        <v>372823.78832396714</v>
      </c>
    </row>
    <row r="114" spans="1:9" x14ac:dyDescent="0.25">
      <c r="A114" s="26">
        <f>IF(Values_Entered,A113+1,"")</f>
        <v>97</v>
      </c>
      <c r="B114" s="27">
        <f t="shared" si="8"/>
        <v>46600</v>
      </c>
      <c r="C114" s="28">
        <f t="shared" si="13"/>
        <v>372823.78832396714</v>
      </c>
      <c r="D114" s="28">
        <f t="shared" si="14"/>
        <v>2100.82179113958</v>
      </c>
      <c r="E114" s="29">
        <f t="shared" si="9"/>
        <v>0</v>
      </c>
      <c r="F114" s="28">
        <f t="shared" si="10"/>
        <v>2100.82179113958</v>
      </c>
      <c r="G114" s="28">
        <f t="shared" si="11"/>
        <v>896.91164134343603</v>
      </c>
      <c r="H114" s="28">
        <f t="shared" si="15"/>
        <v>1203.910149796144</v>
      </c>
      <c r="I114" s="28">
        <f t="shared" si="12"/>
        <v>371926.8766826237</v>
      </c>
    </row>
    <row r="115" spans="1:9" x14ac:dyDescent="0.25">
      <c r="A115" s="26">
        <f>IF(Values_Entered,A114+1,"")</f>
        <v>98</v>
      </c>
      <c r="B115" s="27">
        <f t="shared" si="8"/>
        <v>46631</v>
      </c>
      <c r="C115" s="28">
        <f t="shared" si="13"/>
        <v>371926.8766826237</v>
      </c>
      <c r="D115" s="28">
        <f t="shared" si="14"/>
        <v>2100.82179113958</v>
      </c>
      <c r="E115" s="29">
        <f t="shared" si="9"/>
        <v>0</v>
      </c>
      <c r="F115" s="28">
        <f t="shared" si="10"/>
        <v>2100.82179113958</v>
      </c>
      <c r="G115" s="28">
        <f t="shared" si="11"/>
        <v>899.80791851860772</v>
      </c>
      <c r="H115" s="28">
        <f t="shared" si="15"/>
        <v>1201.0138726209723</v>
      </c>
      <c r="I115" s="28">
        <f t="shared" si="12"/>
        <v>371027.06876410509</v>
      </c>
    </row>
    <row r="116" spans="1:9" x14ac:dyDescent="0.25">
      <c r="A116" s="26">
        <f>IF(Values_Entered,A115+1,"")</f>
        <v>99</v>
      </c>
      <c r="B116" s="27">
        <f t="shared" si="8"/>
        <v>46661</v>
      </c>
      <c r="C116" s="28">
        <f t="shared" si="13"/>
        <v>371027.06876410509</v>
      </c>
      <c r="D116" s="28">
        <f t="shared" si="14"/>
        <v>2100.82179113958</v>
      </c>
      <c r="E116" s="29">
        <f t="shared" si="9"/>
        <v>0</v>
      </c>
      <c r="F116" s="28">
        <f t="shared" si="10"/>
        <v>2100.82179113958</v>
      </c>
      <c r="G116" s="28">
        <f t="shared" si="11"/>
        <v>902.71354825549065</v>
      </c>
      <c r="H116" s="28">
        <f t="shared" si="15"/>
        <v>1198.1082428840893</v>
      </c>
      <c r="I116" s="28">
        <f t="shared" si="12"/>
        <v>370124.35521584959</v>
      </c>
    </row>
    <row r="117" spans="1:9" x14ac:dyDescent="0.25">
      <c r="A117" s="26">
        <f>IF(Values_Entered,A116+1,"")</f>
        <v>100</v>
      </c>
      <c r="B117" s="27">
        <f t="shared" si="8"/>
        <v>46692</v>
      </c>
      <c r="C117" s="28">
        <f t="shared" si="13"/>
        <v>370124.35521584959</v>
      </c>
      <c r="D117" s="28">
        <f t="shared" si="14"/>
        <v>2100.82179113958</v>
      </c>
      <c r="E117" s="29">
        <f t="shared" si="9"/>
        <v>0</v>
      </c>
      <c r="F117" s="28">
        <f t="shared" si="10"/>
        <v>2100.82179113958</v>
      </c>
      <c r="G117" s="28">
        <f t="shared" si="11"/>
        <v>905.62856075506556</v>
      </c>
      <c r="H117" s="28">
        <f t="shared" si="15"/>
        <v>1195.1932303845144</v>
      </c>
      <c r="I117" s="28">
        <f t="shared" si="12"/>
        <v>369218.72665509454</v>
      </c>
    </row>
    <row r="118" spans="1:9" x14ac:dyDescent="0.25">
      <c r="A118" s="26">
        <f>IF(Values_Entered,A117+1,"")</f>
        <v>101</v>
      </c>
      <c r="B118" s="27">
        <f t="shared" si="8"/>
        <v>46722</v>
      </c>
      <c r="C118" s="28">
        <f t="shared" si="13"/>
        <v>369218.72665509454</v>
      </c>
      <c r="D118" s="28">
        <f t="shared" si="14"/>
        <v>2100.82179113958</v>
      </c>
      <c r="E118" s="29">
        <f t="shared" si="9"/>
        <v>0</v>
      </c>
      <c r="F118" s="28">
        <f t="shared" si="10"/>
        <v>2100.82179113958</v>
      </c>
      <c r="G118" s="28">
        <f t="shared" si="11"/>
        <v>908.55298631583719</v>
      </c>
      <c r="H118" s="28">
        <f t="shared" si="15"/>
        <v>1192.2688048237428</v>
      </c>
      <c r="I118" s="28">
        <f t="shared" si="12"/>
        <v>368310.17366877868</v>
      </c>
    </row>
    <row r="119" spans="1:9" x14ac:dyDescent="0.25">
      <c r="A119" s="26">
        <f>IF(Values_Entered,A118+1,"")</f>
        <v>102</v>
      </c>
      <c r="B119" s="27">
        <f t="shared" si="8"/>
        <v>46753</v>
      </c>
      <c r="C119" s="28">
        <f t="shared" si="13"/>
        <v>368310.17366877868</v>
      </c>
      <c r="D119" s="28">
        <f t="shared" si="14"/>
        <v>2100.82179113958</v>
      </c>
      <c r="E119" s="29">
        <f t="shared" si="9"/>
        <v>0</v>
      </c>
      <c r="F119" s="28">
        <f t="shared" si="10"/>
        <v>2100.82179113958</v>
      </c>
      <c r="G119" s="28">
        <f t="shared" si="11"/>
        <v>911.48685533414891</v>
      </c>
      <c r="H119" s="28">
        <f t="shared" si="15"/>
        <v>1189.3349358054311</v>
      </c>
      <c r="I119" s="28">
        <f t="shared" si="12"/>
        <v>367398.68681344454</v>
      </c>
    </row>
    <row r="120" spans="1:9" x14ac:dyDescent="0.25">
      <c r="A120" s="26">
        <f>IF(Values_Entered,A119+1,"")</f>
        <v>103</v>
      </c>
      <c r="B120" s="27">
        <f t="shared" si="8"/>
        <v>46784</v>
      </c>
      <c r="C120" s="28">
        <f t="shared" si="13"/>
        <v>367398.68681344454</v>
      </c>
      <c r="D120" s="28">
        <f t="shared" si="14"/>
        <v>2100.82179113958</v>
      </c>
      <c r="E120" s="29">
        <f t="shared" si="9"/>
        <v>0</v>
      </c>
      <c r="F120" s="28">
        <f t="shared" si="10"/>
        <v>2100.82179113958</v>
      </c>
      <c r="G120" s="28">
        <f t="shared" si="11"/>
        <v>914.43019830449862</v>
      </c>
      <c r="H120" s="28">
        <f t="shared" si="15"/>
        <v>1186.3915928350814</v>
      </c>
      <c r="I120" s="28">
        <f t="shared" si="12"/>
        <v>366484.25661514007</v>
      </c>
    </row>
    <row r="121" spans="1:9" x14ac:dyDescent="0.25">
      <c r="A121" s="26">
        <f>IF(Values_Entered,A120+1,"")</f>
        <v>104</v>
      </c>
      <c r="B121" s="27">
        <f t="shared" si="8"/>
        <v>46813</v>
      </c>
      <c r="C121" s="28">
        <f t="shared" si="13"/>
        <v>366484.25661514007</v>
      </c>
      <c r="D121" s="28">
        <f t="shared" si="14"/>
        <v>2100.82179113958</v>
      </c>
      <c r="E121" s="29">
        <f t="shared" si="9"/>
        <v>0</v>
      </c>
      <c r="F121" s="28">
        <f t="shared" si="10"/>
        <v>2100.82179113958</v>
      </c>
      <c r="G121" s="28">
        <f t="shared" si="11"/>
        <v>917.38304581985699</v>
      </c>
      <c r="H121" s="28">
        <f t="shared" si="15"/>
        <v>1183.438745319723</v>
      </c>
      <c r="I121" s="28">
        <f t="shared" si="12"/>
        <v>365566.87356932019</v>
      </c>
    </row>
    <row r="122" spans="1:9" x14ac:dyDescent="0.25">
      <c r="A122" s="26">
        <f>IF(Values_Entered,A121+1,"")</f>
        <v>105</v>
      </c>
      <c r="B122" s="27">
        <f t="shared" si="8"/>
        <v>46844</v>
      </c>
      <c r="C122" s="28">
        <f t="shared" si="13"/>
        <v>365566.87356932019</v>
      </c>
      <c r="D122" s="28">
        <f t="shared" si="14"/>
        <v>2100.82179113958</v>
      </c>
      <c r="E122" s="29">
        <f t="shared" si="9"/>
        <v>0</v>
      </c>
      <c r="F122" s="28">
        <f t="shared" si="10"/>
        <v>2100.82179113958</v>
      </c>
      <c r="G122" s="28">
        <f t="shared" si="11"/>
        <v>920.34542857198358</v>
      </c>
      <c r="H122" s="28">
        <f t="shared" si="15"/>
        <v>1180.4763625675964</v>
      </c>
      <c r="I122" s="28">
        <f t="shared" si="12"/>
        <v>364646.52814074821</v>
      </c>
    </row>
    <row r="123" spans="1:9" x14ac:dyDescent="0.25">
      <c r="A123" s="26">
        <f>IF(Values_Entered,A122+1,"")</f>
        <v>106</v>
      </c>
      <c r="B123" s="27">
        <f t="shared" si="8"/>
        <v>46874</v>
      </c>
      <c r="C123" s="28">
        <f t="shared" si="13"/>
        <v>364646.52814074821</v>
      </c>
      <c r="D123" s="28">
        <f t="shared" si="14"/>
        <v>2100.82179113958</v>
      </c>
      <c r="E123" s="29">
        <f t="shared" si="9"/>
        <v>0</v>
      </c>
      <c r="F123" s="28">
        <f t="shared" si="10"/>
        <v>2100.82179113958</v>
      </c>
      <c r="G123" s="28">
        <f t="shared" si="11"/>
        <v>923.31737735174715</v>
      </c>
      <c r="H123" s="28">
        <f t="shared" si="15"/>
        <v>1177.5044137878328</v>
      </c>
      <c r="I123" s="28">
        <f t="shared" si="12"/>
        <v>363723.21076339646</v>
      </c>
    </row>
    <row r="124" spans="1:9" x14ac:dyDescent="0.25">
      <c r="A124" s="26">
        <f>IF(Values_Entered,A123+1,"")</f>
        <v>107</v>
      </c>
      <c r="B124" s="27">
        <f t="shared" si="8"/>
        <v>46905</v>
      </c>
      <c r="C124" s="28">
        <f t="shared" si="13"/>
        <v>363723.21076339646</v>
      </c>
      <c r="D124" s="28">
        <f t="shared" si="14"/>
        <v>2100.82179113958</v>
      </c>
      <c r="E124" s="29">
        <f t="shared" si="9"/>
        <v>0</v>
      </c>
      <c r="F124" s="28">
        <f t="shared" si="10"/>
        <v>2100.82179113958</v>
      </c>
      <c r="G124" s="28">
        <f t="shared" si="11"/>
        <v>926.29892304944565</v>
      </c>
      <c r="H124" s="28">
        <f t="shared" si="15"/>
        <v>1174.5228680901344</v>
      </c>
      <c r="I124" s="28">
        <f t="shared" si="12"/>
        <v>362796.91184034699</v>
      </c>
    </row>
    <row r="125" spans="1:9" x14ac:dyDescent="0.25">
      <c r="A125" s="26">
        <f>IF(Values_Entered,A124+1,"")</f>
        <v>108</v>
      </c>
      <c r="B125" s="27">
        <f t="shared" si="8"/>
        <v>46935</v>
      </c>
      <c r="C125" s="28">
        <f t="shared" si="13"/>
        <v>362796.91184034699</v>
      </c>
      <c r="D125" s="28">
        <f t="shared" si="14"/>
        <v>2100.82179113958</v>
      </c>
      <c r="E125" s="29">
        <f t="shared" si="9"/>
        <v>0</v>
      </c>
      <c r="F125" s="28">
        <f t="shared" si="10"/>
        <v>2100.82179113958</v>
      </c>
      <c r="G125" s="28">
        <f t="shared" si="11"/>
        <v>929.29009665512626</v>
      </c>
      <c r="H125" s="28">
        <f t="shared" si="15"/>
        <v>1171.5316944844537</v>
      </c>
      <c r="I125" s="28">
        <f t="shared" si="12"/>
        <v>361867.62174369185</v>
      </c>
    </row>
    <row r="126" spans="1:9" x14ac:dyDescent="0.25">
      <c r="A126" s="26">
        <f>IF(Values_Entered,A125+1,"")</f>
        <v>109</v>
      </c>
      <c r="B126" s="27">
        <f t="shared" si="8"/>
        <v>46966</v>
      </c>
      <c r="C126" s="28">
        <f t="shared" si="13"/>
        <v>361867.62174369185</v>
      </c>
      <c r="D126" s="28">
        <f t="shared" si="14"/>
        <v>2100.82179113958</v>
      </c>
      <c r="E126" s="29">
        <f t="shared" si="9"/>
        <v>0</v>
      </c>
      <c r="F126" s="28">
        <f t="shared" si="10"/>
        <v>2100.82179113958</v>
      </c>
      <c r="G126" s="28">
        <f t="shared" si="11"/>
        <v>932.29092925890836</v>
      </c>
      <c r="H126" s="28">
        <f t="shared" si="15"/>
        <v>1168.5308618806716</v>
      </c>
      <c r="I126" s="28">
        <f t="shared" si="12"/>
        <v>360935.33081443293</v>
      </c>
    </row>
    <row r="127" spans="1:9" x14ac:dyDescent="0.25">
      <c r="A127" s="26">
        <f>IF(Values_Entered,A126+1,"")</f>
        <v>110</v>
      </c>
      <c r="B127" s="27">
        <f t="shared" si="8"/>
        <v>46997</v>
      </c>
      <c r="C127" s="28">
        <f t="shared" si="13"/>
        <v>360935.33081443293</v>
      </c>
      <c r="D127" s="28">
        <f t="shared" si="14"/>
        <v>2100.82179113958</v>
      </c>
      <c r="E127" s="29">
        <f t="shared" si="9"/>
        <v>0</v>
      </c>
      <c r="F127" s="28">
        <f t="shared" si="10"/>
        <v>2100.82179113958</v>
      </c>
      <c r="G127" s="28">
        <f t="shared" si="11"/>
        <v>935.30145205130702</v>
      </c>
      <c r="H127" s="28">
        <f t="shared" si="15"/>
        <v>1165.520339088273</v>
      </c>
      <c r="I127" s="28">
        <f t="shared" si="12"/>
        <v>360000.02936238161</v>
      </c>
    </row>
    <row r="128" spans="1:9" x14ac:dyDescent="0.25">
      <c r="A128" s="26">
        <f>IF(Values_Entered,A127+1,"")</f>
        <v>111</v>
      </c>
      <c r="B128" s="27">
        <f t="shared" si="8"/>
        <v>47027</v>
      </c>
      <c r="C128" s="28">
        <f t="shared" si="13"/>
        <v>360000.02936238161</v>
      </c>
      <c r="D128" s="28">
        <f t="shared" si="14"/>
        <v>2100.82179113958</v>
      </c>
      <c r="E128" s="29">
        <f t="shared" si="9"/>
        <v>0</v>
      </c>
      <c r="F128" s="28">
        <f t="shared" si="10"/>
        <v>2100.82179113958</v>
      </c>
      <c r="G128" s="28">
        <f t="shared" si="11"/>
        <v>938.32169632355613</v>
      </c>
      <c r="H128" s="28">
        <f t="shared" si="15"/>
        <v>1162.5000948160239</v>
      </c>
      <c r="I128" s="28">
        <f t="shared" si="12"/>
        <v>359061.70766605804</v>
      </c>
    </row>
    <row r="129" spans="1:9" x14ac:dyDescent="0.25">
      <c r="A129" s="26">
        <f>IF(Values_Entered,A128+1,"")</f>
        <v>112</v>
      </c>
      <c r="B129" s="27">
        <f t="shared" si="8"/>
        <v>47058</v>
      </c>
      <c r="C129" s="28">
        <f t="shared" si="13"/>
        <v>359061.70766605804</v>
      </c>
      <c r="D129" s="28">
        <f t="shared" si="14"/>
        <v>2100.82179113958</v>
      </c>
      <c r="E129" s="29">
        <f t="shared" si="9"/>
        <v>0</v>
      </c>
      <c r="F129" s="28">
        <f t="shared" si="10"/>
        <v>2100.82179113958</v>
      </c>
      <c r="G129" s="28">
        <f t="shared" si="11"/>
        <v>941.35169346793441</v>
      </c>
      <c r="H129" s="28">
        <f t="shared" si="15"/>
        <v>1159.4700976716456</v>
      </c>
      <c r="I129" s="28">
        <f t="shared" si="12"/>
        <v>358120.3559725901</v>
      </c>
    </row>
    <row r="130" spans="1:9" x14ac:dyDescent="0.25">
      <c r="A130" s="26">
        <f>IF(Values_Entered,A129+1,"")</f>
        <v>113</v>
      </c>
      <c r="B130" s="27">
        <f t="shared" si="8"/>
        <v>47088</v>
      </c>
      <c r="C130" s="28">
        <f t="shared" si="13"/>
        <v>358120.3559725901</v>
      </c>
      <c r="D130" s="28">
        <f t="shared" si="14"/>
        <v>2100.82179113958</v>
      </c>
      <c r="E130" s="29">
        <f t="shared" si="9"/>
        <v>0</v>
      </c>
      <c r="F130" s="28">
        <f t="shared" si="10"/>
        <v>2100.82179113958</v>
      </c>
      <c r="G130" s="28">
        <f t="shared" si="11"/>
        <v>944.39147497809108</v>
      </c>
      <c r="H130" s="28">
        <f t="shared" si="15"/>
        <v>1156.4303161614889</v>
      </c>
      <c r="I130" s="28">
        <f t="shared" si="12"/>
        <v>357175.96449761203</v>
      </c>
    </row>
    <row r="131" spans="1:9" x14ac:dyDescent="0.25">
      <c r="A131" s="26">
        <f>IF(Values_Entered,A130+1,"")</f>
        <v>114</v>
      </c>
      <c r="B131" s="27">
        <f t="shared" si="8"/>
        <v>47119</v>
      </c>
      <c r="C131" s="28">
        <f t="shared" si="13"/>
        <v>357175.96449761203</v>
      </c>
      <c r="D131" s="28">
        <f t="shared" si="14"/>
        <v>2100.82179113958</v>
      </c>
      <c r="E131" s="29">
        <f t="shared" si="9"/>
        <v>0</v>
      </c>
      <c r="F131" s="28">
        <f t="shared" si="10"/>
        <v>2100.82179113958</v>
      </c>
      <c r="G131" s="28">
        <f t="shared" si="11"/>
        <v>947.44107244937436</v>
      </c>
      <c r="H131" s="28">
        <f t="shared" si="15"/>
        <v>1153.3807186902056</v>
      </c>
      <c r="I131" s="28">
        <f t="shared" si="12"/>
        <v>356228.52342516265</v>
      </c>
    </row>
    <row r="132" spans="1:9" x14ac:dyDescent="0.25">
      <c r="A132" s="26">
        <f>IF(Values_Entered,A131+1,"")</f>
        <v>115</v>
      </c>
      <c r="B132" s="27">
        <f t="shared" si="8"/>
        <v>47150</v>
      </c>
      <c r="C132" s="28">
        <f t="shared" si="13"/>
        <v>356228.52342516265</v>
      </c>
      <c r="D132" s="28">
        <f t="shared" si="14"/>
        <v>2100.82179113958</v>
      </c>
      <c r="E132" s="29">
        <f t="shared" si="9"/>
        <v>0</v>
      </c>
      <c r="F132" s="28">
        <f t="shared" si="10"/>
        <v>2100.82179113958</v>
      </c>
      <c r="G132" s="28">
        <f t="shared" si="11"/>
        <v>950.5005175791589</v>
      </c>
      <c r="H132" s="28">
        <f t="shared" si="15"/>
        <v>1150.3212735604211</v>
      </c>
      <c r="I132" s="28">
        <f t="shared" si="12"/>
        <v>355278.02290758351</v>
      </c>
    </row>
    <row r="133" spans="1:9" x14ac:dyDescent="0.25">
      <c r="A133" s="26">
        <f>IF(Values_Entered,A132+1,"")</f>
        <v>116</v>
      </c>
      <c r="B133" s="27">
        <f t="shared" si="8"/>
        <v>47178</v>
      </c>
      <c r="C133" s="28">
        <f t="shared" si="13"/>
        <v>355278.02290758351</v>
      </c>
      <c r="D133" s="28">
        <f t="shared" si="14"/>
        <v>2100.82179113958</v>
      </c>
      <c r="E133" s="29">
        <f t="shared" si="9"/>
        <v>0</v>
      </c>
      <c r="F133" s="28">
        <f t="shared" si="10"/>
        <v>2100.82179113958</v>
      </c>
      <c r="G133" s="28">
        <f t="shared" si="11"/>
        <v>953.56984216717478</v>
      </c>
      <c r="H133" s="28">
        <f t="shared" si="15"/>
        <v>1147.2519489724052</v>
      </c>
      <c r="I133" s="28">
        <f t="shared" si="12"/>
        <v>354324.45306541631</v>
      </c>
    </row>
    <row r="134" spans="1:9" x14ac:dyDescent="0.25">
      <c r="A134" s="26">
        <f>IF(Values_Entered,A133+1,"")</f>
        <v>117</v>
      </c>
      <c r="B134" s="27">
        <f t="shared" si="8"/>
        <v>47209</v>
      </c>
      <c r="C134" s="28">
        <f t="shared" si="13"/>
        <v>354324.45306541631</v>
      </c>
      <c r="D134" s="28">
        <f t="shared" si="14"/>
        <v>2100.82179113958</v>
      </c>
      <c r="E134" s="29">
        <f t="shared" si="9"/>
        <v>0</v>
      </c>
      <c r="F134" s="28">
        <f t="shared" si="10"/>
        <v>2100.82179113958</v>
      </c>
      <c r="G134" s="28">
        <f t="shared" si="11"/>
        <v>956.64907811583976</v>
      </c>
      <c r="H134" s="28">
        <f t="shared" si="15"/>
        <v>1144.1727130237402</v>
      </c>
      <c r="I134" s="28">
        <f t="shared" si="12"/>
        <v>353367.80398730049</v>
      </c>
    </row>
    <row r="135" spans="1:9" x14ac:dyDescent="0.25">
      <c r="A135" s="26">
        <f>IF(Values_Entered,A134+1,"")</f>
        <v>118</v>
      </c>
      <c r="B135" s="27">
        <f t="shared" si="8"/>
        <v>47239</v>
      </c>
      <c r="C135" s="28">
        <f t="shared" si="13"/>
        <v>353367.80398730049</v>
      </c>
      <c r="D135" s="28">
        <f t="shared" si="14"/>
        <v>2100.82179113958</v>
      </c>
      <c r="E135" s="29">
        <f t="shared" si="9"/>
        <v>0</v>
      </c>
      <c r="F135" s="28">
        <f t="shared" si="10"/>
        <v>2100.82179113958</v>
      </c>
      <c r="G135" s="28">
        <f t="shared" si="11"/>
        <v>959.73825743058887</v>
      </c>
      <c r="H135" s="28">
        <f t="shared" si="15"/>
        <v>1141.0835337089911</v>
      </c>
      <c r="I135" s="28">
        <f t="shared" si="12"/>
        <v>352408.06572986988</v>
      </c>
    </row>
    <row r="136" spans="1:9" x14ac:dyDescent="0.25">
      <c r="A136" s="26">
        <f>IF(Values_Entered,A135+1,"")</f>
        <v>119</v>
      </c>
      <c r="B136" s="27">
        <f t="shared" si="8"/>
        <v>47270</v>
      </c>
      <c r="C136" s="28">
        <f t="shared" si="13"/>
        <v>352408.06572986988</v>
      </c>
      <c r="D136" s="28">
        <f t="shared" si="14"/>
        <v>2100.82179113958</v>
      </c>
      <c r="E136" s="29">
        <f t="shared" si="9"/>
        <v>0</v>
      </c>
      <c r="F136" s="28">
        <f t="shared" si="10"/>
        <v>2100.82179113958</v>
      </c>
      <c r="G136" s="28">
        <f t="shared" si="11"/>
        <v>962.83741222020853</v>
      </c>
      <c r="H136" s="28">
        <f t="shared" si="15"/>
        <v>1137.9843789193715</v>
      </c>
      <c r="I136" s="28">
        <f t="shared" si="12"/>
        <v>351445.22831764969</v>
      </c>
    </row>
    <row r="137" spans="1:9" x14ac:dyDescent="0.25">
      <c r="A137" s="26">
        <f>IF(Values_Entered,A136+1,"")</f>
        <v>120</v>
      </c>
      <c r="B137" s="27">
        <f t="shared" si="8"/>
        <v>47300</v>
      </c>
      <c r="C137" s="28">
        <f t="shared" si="13"/>
        <v>351445.22831764969</v>
      </c>
      <c r="D137" s="28">
        <f t="shared" si="14"/>
        <v>2100.82179113958</v>
      </c>
      <c r="E137" s="29">
        <f t="shared" si="9"/>
        <v>0</v>
      </c>
      <c r="F137" s="28">
        <f t="shared" si="10"/>
        <v>2100.82179113958</v>
      </c>
      <c r="G137" s="28">
        <f t="shared" si="11"/>
        <v>965.94657469716958</v>
      </c>
      <c r="H137" s="28">
        <f t="shared" si="15"/>
        <v>1134.8752164424104</v>
      </c>
      <c r="I137" s="28">
        <f t="shared" si="12"/>
        <v>350479.28174295253</v>
      </c>
    </row>
    <row r="138" spans="1:9" x14ac:dyDescent="0.25">
      <c r="A138" s="26">
        <f>IF(Values_Entered,A137+1,"")</f>
        <v>121</v>
      </c>
      <c r="B138" s="27">
        <f t="shared" si="8"/>
        <v>47331</v>
      </c>
      <c r="C138" s="28">
        <f t="shared" si="13"/>
        <v>350479.28174295253</v>
      </c>
      <c r="D138" s="28">
        <f t="shared" si="14"/>
        <v>2100.82179113958</v>
      </c>
      <c r="E138" s="29">
        <f t="shared" si="9"/>
        <v>0</v>
      </c>
      <c r="F138" s="28">
        <f t="shared" si="10"/>
        <v>2100.82179113958</v>
      </c>
      <c r="G138" s="28">
        <f t="shared" si="11"/>
        <v>969.06577717796245</v>
      </c>
      <c r="H138" s="28">
        <f t="shared" si="15"/>
        <v>1131.7560139616176</v>
      </c>
      <c r="I138" s="28">
        <f t="shared" si="12"/>
        <v>349510.21596577455</v>
      </c>
    </row>
    <row r="139" spans="1:9" x14ac:dyDescent="0.25">
      <c r="A139" s="26">
        <f>IF(Values_Entered,A138+1,"")</f>
        <v>122</v>
      </c>
      <c r="B139" s="27">
        <f t="shared" si="8"/>
        <v>47362</v>
      </c>
      <c r="C139" s="28">
        <f t="shared" si="13"/>
        <v>349510.21596577455</v>
      </c>
      <c r="D139" s="28">
        <f t="shared" si="14"/>
        <v>2100.82179113958</v>
      </c>
      <c r="E139" s="29">
        <f t="shared" si="9"/>
        <v>0</v>
      </c>
      <c r="F139" s="28">
        <f t="shared" si="10"/>
        <v>2100.82179113958</v>
      </c>
      <c r="G139" s="28">
        <f t="shared" si="11"/>
        <v>972.19505208343298</v>
      </c>
      <c r="H139" s="28">
        <f t="shared" si="15"/>
        <v>1128.626739056147</v>
      </c>
      <c r="I139" s="28">
        <f t="shared" si="12"/>
        <v>348538.02091369114</v>
      </c>
    </row>
    <row r="140" spans="1:9" x14ac:dyDescent="0.25">
      <c r="A140" s="26">
        <f>IF(Values_Entered,A139+1,"")</f>
        <v>123</v>
      </c>
      <c r="B140" s="27">
        <f t="shared" si="8"/>
        <v>47392</v>
      </c>
      <c r="C140" s="28">
        <f t="shared" si="13"/>
        <v>348538.02091369114</v>
      </c>
      <c r="D140" s="28">
        <f t="shared" si="14"/>
        <v>2100.82179113958</v>
      </c>
      <c r="E140" s="29">
        <f t="shared" si="9"/>
        <v>0</v>
      </c>
      <c r="F140" s="28">
        <f t="shared" si="10"/>
        <v>2100.82179113958</v>
      </c>
      <c r="G140" s="28">
        <f t="shared" si="11"/>
        <v>975.33443193911899</v>
      </c>
      <c r="H140" s="28">
        <f t="shared" si="15"/>
        <v>1125.487359200461</v>
      </c>
      <c r="I140" s="28">
        <f t="shared" si="12"/>
        <v>347562.68648175203</v>
      </c>
    </row>
    <row r="141" spans="1:9" x14ac:dyDescent="0.25">
      <c r="A141" s="26">
        <f>IF(Values_Entered,A140+1,"")</f>
        <v>124</v>
      </c>
      <c r="B141" s="27">
        <f t="shared" si="8"/>
        <v>47423</v>
      </c>
      <c r="C141" s="28">
        <f t="shared" si="13"/>
        <v>347562.68648175203</v>
      </c>
      <c r="D141" s="28">
        <f t="shared" si="14"/>
        <v>2100.82179113958</v>
      </c>
      <c r="E141" s="29">
        <f t="shared" si="9"/>
        <v>0</v>
      </c>
      <c r="F141" s="28">
        <f t="shared" si="10"/>
        <v>2100.82179113958</v>
      </c>
      <c r="G141" s="28">
        <f t="shared" si="11"/>
        <v>978.48394937558919</v>
      </c>
      <c r="H141" s="28">
        <f t="shared" si="15"/>
        <v>1122.3378417639908</v>
      </c>
      <c r="I141" s="28">
        <f t="shared" si="12"/>
        <v>346584.20253237645</v>
      </c>
    </row>
    <row r="142" spans="1:9" x14ac:dyDescent="0.25">
      <c r="A142" s="26">
        <f>IF(Values_Entered,A141+1,"")</f>
        <v>125</v>
      </c>
      <c r="B142" s="27">
        <f t="shared" si="8"/>
        <v>47453</v>
      </c>
      <c r="C142" s="28">
        <f t="shared" si="13"/>
        <v>346584.20253237645</v>
      </c>
      <c r="D142" s="28">
        <f t="shared" si="14"/>
        <v>2100.82179113958</v>
      </c>
      <c r="E142" s="29">
        <f t="shared" si="9"/>
        <v>0</v>
      </c>
      <c r="F142" s="28">
        <f t="shared" si="10"/>
        <v>2100.82179113958</v>
      </c>
      <c r="G142" s="28">
        <f t="shared" si="11"/>
        <v>981.64363712878117</v>
      </c>
      <c r="H142" s="28">
        <f t="shared" si="15"/>
        <v>1119.1781540107988</v>
      </c>
      <c r="I142" s="28">
        <f t="shared" si="12"/>
        <v>345602.5588952477</v>
      </c>
    </row>
    <row r="143" spans="1:9" x14ac:dyDescent="0.25">
      <c r="A143" s="26">
        <f>IF(Values_Entered,A142+1,"")</f>
        <v>126</v>
      </c>
      <c r="B143" s="27">
        <f t="shared" si="8"/>
        <v>47484</v>
      </c>
      <c r="C143" s="28">
        <f t="shared" si="13"/>
        <v>345602.5588952477</v>
      </c>
      <c r="D143" s="28">
        <f t="shared" si="14"/>
        <v>2100.82179113958</v>
      </c>
      <c r="E143" s="29">
        <f t="shared" si="9"/>
        <v>0</v>
      </c>
      <c r="F143" s="28">
        <f t="shared" si="10"/>
        <v>2100.82179113958</v>
      </c>
      <c r="G143" s="28">
        <f t="shared" si="11"/>
        <v>984.81352804034259</v>
      </c>
      <c r="H143" s="28">
        <f t="shared" si="15"/>
        <v>1116.0082630992374</v>
      </c>
      <c r="I143" s="28">
        <f t="shared" si="12"/>
        <v>344617.74536720733</v>
      </c>
    </row>
    <row r="144" spans="1:9" x14ac:dyDescent="0.25">
      <c r="A144" s="26">
        <f>IF(Values_Entered,A143+1,"")</f>
        <v>127</v>
      </c>
      <c r="B144" s="27">
        <f t="shared" si="8"/>
        <v>47515</v>
      </c>
      <c r="C144" s="28">
        <f t="shared" si="13"/>
        <v>344617.74536720733</v>
      </c>
      <c r="D144" s="28">
        <f t="shared" si="14"/>
        <v>2100.82179113958</v>
      </c>
      <c r="E144" s="29">
        <f t="shared" si="9"/>
        <v>0</v>
      </c>
      <c r="F144" s="28">
        <f t="shared" si="10"/>
        <v>2100.82179113958</v>
      </c>
      <c r="G144" s="28">
        <f t="shared" si="11"/>
        <v>987.993655057973</v>
      </c>
      <c r="H144" s="28">
        <f t="shared" si="15"/>
        <v>1112.828136081607</v>
      </c>
      <c r="I144" s="28">
        <f t="shared" si="12"/>
        <v>343629.75171214936</v>
      </c>
    </row>
    <row r="145" spans="1:9" x14ac:dyDescent="0.25">
      <c r="A145" s="26">
        <f>IF(Values_Entered,A144+1,"")</f>
        <v>128</v>
      </c>
      <c r="B145" s="27">
        <f t="shared" si="8"/>
        <v>47543</v>
      </c>
      <c r="C145" s="28">
        <f t="shared" si="13"/>
        <v>343629.75171214936</v>
      </c>
      <c r="D145" s="28">
        <f t="shared" si="14"/>
        <v>2100.82179113958</v>
      </c>
      <c r="E145" s="29">
        <f t="shared" si="9"/>
        <v>0</v>
      </c>
      <c r="F145" s="28">
        <f t="shared" si="10"/>
        <v>2100.82179113958</v>
      </c>
      <c r="G145" s="28">
        <f t="shared" si="11"/>
        <v>991.1840512357644</v>
      </c>
      <c r="H145" s="28">
        <f t="shared" si="15"/>
        <v>1109.6377399038156</v>
      </c>
      <c r="I145" s="28">
        <f t="shared" si="12"/>
        <v>342638.56766091357</v>
      </c>
    </row>
    <row r="146" spans="1:9" x14ac:dyDescent="0.25">
      <c r="A146" s="26">
        <f>IF(Values_Entered,A145+1,"")</f>
        <v>129</v>
      </c>
      <c r="B146" s="27">
        <f t="shared" si="8"/>
        <v>47574</v>
      </c>
      <c r="C146" s="28">
        <f t="shared" si="13"/>
        <v>342638.56766091357</v>
      </c>
      <c r="D146" s="28">
        <f t="shared" si="14"/>
        <v>2100.82179113958</v>
      </c>
      <c r="E146" s="29">
        <f t="shared" si="9"/>
        <v>0</v>
      </c>
      <c r="F146" s="28">
        <f t="shared" si="10"/>
        <v>2100.82179113958</v>
      </c>
      <c r="G146" s="28">
        <f t="shared" si="11"/>
        <v>994.38474973454663</v>
      </c>
      <c r="H146" s="28">
        <f t="shared" si="15"/>
        <v>1106.4370414050334</v>
      </c>
      <c r="I146" s="28">
        <f t="shared" si="12"/>
        <v>341644.18291117903</v>
      </c>
    </row>
    <row r="147" spans="1:9" x14ac:dyDescent="0.25">
      <c r="A147" s="26">
        <f>IF(Values_Entered,A146+1,"")</f>
        <v>130</v>
      </c>
      <c r="B147" s="27">
        <f t="shared" ref="B147:B210" si="16">IF(Pay_Num&lt;&gt;"",DATE(YEAR(B146),MONTH(B146)+1,DAY(B146)),"")</f>
        <v>47604</v>
      </c>
      <c r="C147" s="28">
        <f t="shared" si="13"/>
        <v>341644.18291117903</v>
      </c>
      <c r="D147" s="28">
        <f t="shared" si="14"/>
        <v>2100.82179113958</v>
      </c>
      <c r="E147" s="29">
        <f t="shared" ref="E147:E210" si="17">IF(Pay_Num&lt;&gt;"",Scheduled_Extra_Payments,"")</f>
        <v>0</v>
      </c>
      <c r="F147" s="28">
        <f t="shared" ref="F147:F210" si="18">IF(Pay_Num&lt;&gt;"",Sched_Pay+Extra_Pay,"")</f>
        <v>2100.82179113958</v>
      </c>
      <c r="G147" s="28">
        <f t="shared" ref="G147:G210" si="19">IF(Pay_Num&lt;&gt;"",Total_Pay-Int,"")</f>
        <v>997.59578382223094</v>
      </c>
      <c r="H147" s="28">
        <f t="shared" si="15"/>
        <v>1103.2260073173491</v>
      </c>
      <c r="I147" s="28">
        <f t="shared" ref="I147:I210" si="20">IF(Pay_Num&lt;&gt;"",Beg_Bal-Princ,"")</f>
        <v>340646.58712735679</v>
      </c>
    </row>
    <row r="148" spans="1:9" x14ac:dyDescent="0.25">
      <c r="A148" s="26">
        <f>IF(Values_Entered,A147+1,"")</f>
        <v>131</v>
      </c>
      <c r="B148" s="27">
        <f t="shared" si="16"/>
        <v>47635</v>
      </c>
      <c r="C148" s="28">
        <f t="shared" ref="C148:C211" si="21">IF(Pay_Num&lt;&gt;"",I147,"")</f>
        <v>340646.58712735679</v>
      </c>
      <c r="D148" s="28">
        <f t="shared" ref="D148:D211" si="22">IF(Pay_Num&lt;&gt;"",Scheduled_Monthly_Payment,"")</f>
        <v>2100.82179113958</v>
      </c>
      <c r="E148" s="29">
        <f t="shared" si="17"/>
        <v>0</v>
      </c>
      <c r="F148" s="28">
        <f t="shared" si="18"/>
        <v>2100.82179113958</v>
      </c>
      <c r="G148" s="28">
        <f t="shared" si="19"/>
        <v>1000.8171868741572</v>
      </c>
      <c r="H148" s="28">
        <f t="shared" ref="H148:H211" si="23">IF(Pay_Num&lt;&gt;"",Beg_Bal*Interest_Rate/12,"")</f>
        <v>1100.0046042654228</v>
      </c>
      <c r="I148" s="28">
        <f t="shared" si="20"/>
        <v>339645.76994048263</v>
      </c>
    </row>
    <row r="149" spans="1:9" x14ac:dyDescent="0.25">
      <c r="A149" s="26">
        <f>IF(Values_Entered,A148+1,"")</f>
        <v>132</v>
      </c>
      <c r="B149" s="27">
        <f t="shared" si="16"/>
        <v>47665</v>
      </c>
      <c r="C149" s="28">
        <f t="shared" si="21"/>
        <v>339645.76994048263</v>
      </c>
      <c r="D149" s="28">
        <f t="shared" si="22"/>
        <v>2100.82179113958</v>
      </c>
      <c r="E149" s="29">
        <f t="shared" si="17"/>
        <v>0</v>
      </c>
      <c r="F149" s="28">
        <f t="shared" si="18"/>
        <v>2100.82179113958</v>
      </c>
      <c r="G149" s="28">
        <f t="shared" si="19"/>
        <v>1004.0489923734383</v>
      </c>
      <c r="H149" s="28">
        <f t="shared" si="23"/>
        <v>1096.7727987661417</v>
      </c>
      <c r="I149" s="28">
        <f t="shared" si="20"/>
        <v>338641.72094810917</v>
      </c>
    </row>
    <row r="150" spans="1:9" x14ac:dyDescent="0.25">
      <c r="A150" s="26">
        <f>IF(Values_Entered,A149+1,"")</f>
        <v>133</v>
      </c>
      <c r="B150" s="27">
        <f t="shared" si="16"/>
        <v>47696</v>
      </c>
      <c r="C150" s="28">
        <f t="shared" si="21"/>
        <v>338641.72094810917</v>
      </c>
      <c r="D150" s="28">
        <f t="shared" si="22"/>
        <v>2100.82179113958</v>
      </c>
      <c r="E150" s="29">
        <f t="shared" si="17"/>
        <v>0</v>
      </c>
      <c r="F150" s="28">
        <f t="shared" si="18"/>
        <v>2100.82179113958</v>
      </c>
      <c r="G150" s="28">
        <f t="shared" si="19"/>
        <v>1007.2912339113109</v>
      </c>
      <c r="H150" s="28">
        <f t="shared" si="23"/>
        <v>1093.5305572282691</v>
      </c>
      <c r="I150" s="28">
        <f t="shared" si="20"/>
        <v>337634.42971419788</v>
      </c>
    </row>
    <row r="151" spans="1:9" x14ac:dyDescent="0.25">
      <c r="A151" s="26">
        <f>IF(Values_Entered,A150+1,"")</f>
        <v>134</v>
      </c>
      <c r="B151" s="27">
        <f t="shared" si="16"/>
        <v>47727</v>
      </c>
      <c r="C151" s="28">
        <f t="shared" si="21"/>
        <v>337634.42971419788</v>
      </c>
      <c r="D151" s="28">
        <f t="shared" si="22"/>
        <v>2100.82179113958</v>
      </c>
      <c r="E151" s="29">
        <f t="shared" si="17"/>
        <v>0</v>
      </c>
      <c r="F151" s="28">
        <f t="shared" si="18"/>
        <v>2100.82179113958</v>
      </c>
      <c r="G151" s="28">
        <f t="shared" si="19"/>
        <v>1010.5439451874827</v>
      </c>
      <c r="H151" s="28">
        <f t="shared" si="23"/>
        <v>1090.2778459520973</v>
      </c>
      <c r="I151" s="28">
        <f t="shared" si="20"/>
        <v>336623.88576901041</v>
      </c>
    </row>
    <row r="152" spans="1:9" x14ac:dyDescent="0.25">
      <c r="A152" s="26">
        <f>IF(Values_Entered,A151+1,"")</f>
        <v>135</v>
      </c>
      <c r="B152" s="27">
        <f t="shared" si="16"/>
        <v>47757</v>
      </c>
      <c r="C152" s="28">
        <f t="shared" si="21"/>
        <v>336623.88576901041</v>
      </c>
      <c r="D152" s="28">
        <f t="shared" si="22"/>
        <v>2100.82179113958</v>
      </c>
      <c r="E152" s="29">
        <f t="shared" si="17"/>
        <v>0</v>
      </c>
      <c r="F152" s="28">
        <f t="shared" si="18"/>
        <v>2100.82179113958</v>
      </c>
      <c r="G152" s="28">
        <f t="shared" si="19"/>
        <v>1013.8071600104838</v>
      </c>
      <c r="H152" s="28">
        <f t="shared" si="23"/>
        <v>1087.0146311290962</v>
      </c>
      <c r="I152" s="28">
        <f t="shared" si="20"/>
        <v>335610.0786089999</v>
      </c>
    </row>
    <row r="153" spans="1:9" x14ac:dyDescent="0.25">
      <c r="A153" s="26">
        <f>IF(Values_Entered,A152+1,"")</f>
        <v>136</v>
      </c>
      <c r="B153" s="27">
        <f t="shared" si="16"/>
        <v>47788</v>
      </c>
      <c r="C153" s="28">
        <f t="shared" si="21"/>
        <v>335610.0786089999</v>
      </c>
      <c r="D153" s="28">
        <f t="shared" si="22"/>
        <v>2100.82179113958</v>
      </c>
      <c r="E153" s="29">
        <f t="shared" si="17"/>
        <v>0</v>
      </c>
      <c r="F153" s="28">
        <f t="shared" si="18"/>
        <v>2100.82179113958</v>
      </c>
      <c r="G153" s="28">
        <f t="shared" si="19"/>
        <v>1017.0809122980179</v>
      </c>
      <c r="H153" s="28">
        <f t="shared" si="23"/>
        <v>1083.7408788415621</v>
      </c>
      <c r="I153" s="28">
        <f t="shared" si="20"/>
        <v>334592.9976967019</v>
      </c>
    </row>
    <row r="154" spans="1:9" x14ac:dyDescent="0.25">
      <c r="A154" s="26">
        <f>IF(Values_Entered,A153+1,"")</f>
        <v>137</v>
      </c>
      <c r="B154" s="27">
        <f t="shared" si="16"/>
        <v>47818</v>
      </c>
      <c r="C154" s="28">
        <f t="shared" si="21"/>
        <v>334592.9976967019</v>
      </c>
      <c r="D154" s="28">
        <f t="shared" si="22"/>
        <v>2100.82179113958</v>
      </c>
      <c r="E154" s="29">
        <f t="shared" si="17"/>
        <v>0</v>
      </c>
      <c r="F154" s="28">
        <f t="shared" si="18"/>
        <v>2100.82179113958</v>
      </c>
      <c r="G154" s="28">
        <f t="shared" si="19"/>
        <v>1020.3652360773135</v>
      </c>
      <c r="H154" s="28">
        <f t="shared" si="23"/>
        <v>1080.4565550622665</v>
      </c>
      <c r="I154" s="28">
        <f t="shared" si="20"/>
        <v>333572.63246062456</v>
      </c>
    </row>
    <row r="155" spans="1:9" x14ac:dyDescent="0.25">
      <c r="A155" s="26">
        <f>IF(Values_Entered,A154+1,"")</f>
        <v>138</v>
      </c>
      <c r="B155" s="27">
        <f t="shared" si="16"/>
        <v>47849</v>
      </c>
      <c r="C155" s="28">
        <f t="shared" si="21"/>
        <v>333572.63246062456</v>
      </c>
      <c r="D155" s="28">
        <f t="shared" si="22"/>
        <v>2100.82179113958</v>
      </c>
      <c r="E155" s="29">
        <f t="shared" si="17"/>
        <v>0</v>
      </c>
      <c r="F155" s="28">
        <f t="shared" si="18"/>
        <v>2100.82179113958</v>
      </c>
      <c r="G155" s="28">
        <f t="shared" si="19"/>
        <v>1023.6601654854799</v>
      </c>
      <c r="H155" s="28">
        <f t="shared" si="23"/>
        <v>1077.1616256541001</v>
      </c>
      <c r="I155" s="28">
        <f t="shared" si="20"/>
        <v>332548.9722951391</v>
      </c>
    </row>
    <row r="156" spans="1:9" x14ac:dyDescent="0.25">
      <c r="A156" s="26">
        <f>IF(Values_Entered,A155+1,"")</f>
        <v>139</v>
      </c>
      <c r="B156" s="27">
        <f t="shared" si="16"/>
        <v>47880</v>
      </c>
      <c r="C156" s="28">
        <f t="shared" si="21"/>
        <v>332548.9722951391</v>
      </c>
      <c r="D156" s="28">
        <f t="shared" si="22"/>
        <v>2100.82179113958</v>
      </c>
      <c r="E156" s="29">
        <f t="shared" si="17"/>
        <v>0</v>
      </c>
      <c r="F156" s="28">
        <f t="shared" si="18"/>
        <v>2100.82179113958</v>
      </c>
      <c r="G156" s="28">
        <f t="shared" si="19"/>
        <v>1026.9657347698601</v>
      </c>
      <c r="H156" s="28">
        <f t="shared" si="23"/>
        <v>1073.8560563697199</v>
      </c>
      <c r="I156" s="28">
        <f t="shared" si="20"/>
        <v>331522.00656036922</v>
      </c>
    </row>
    <row r="157" spans="1:9" x14ac:dyDescent="0.25">
      <c r="A157" s="26">
        <f>IF(Values_Entered,A156+1,"")</f>
        <v>140</v>
      </c>
      <c r="B157" s="27">
        <f t="shared" si="16"/>
        <v>47908</v>
      </c>
      <c r="C157" s="28">
        <f t="shared" si="21"/>
        <v>331522.00656036922</v>
      </c>
      <c r="D157" s="28">
        <f t="shared" si="22"/>
        <v>2100.82179113958</v>
      </c>
      <c r="E157" s="29">
        <f t="shared" si="17"/>
        <v>0</v>
      </c>
      <c r="F157" s="28">
        <f t="shared" si="18"/>
        <v>2100.82179113958</v>
      </c>
      <c r="G157" s="28">
        <f t="shared" si="19"/>
        <v>1030.2819782883878</v>
      </c>
      <c r="H157" s="28">
        <f t="shared" si="23"/>
        <v>1070.5398128511922</v>
      </c>
      <c r="I157" s="28">
        <f t="shared" si="20"/>
        <v>330491.72458208085</v>
      </c>
    </row>
    <row r="158" spans="1:9" x14ac:dyDescent="0.25">
      <c r="A158" s="26">
        <f>IF(Values_Entered,A157+1,"")</f>
        <v>141</v>
      </c>
      <c r="B158" s="27">
        <f t="shared" si="16"/>
        <v>47939</v>
      </c>
      <c r="C158" s="28">
        <f t="shared" si="21"/>
        <v>330491.72458208085</v>
      </c>
      <c r="D158" s="28">
        <f t="shared" si="22"/>
        <v>2100.82179113958</v>
      </c>
      <c r="E158" s="29">
        <f t="shared" si="17"/>
        <v>0</v>
      </c>
      <c r="F158" s="28">
        <f t="shared" si="18"/>
        <v>2100.82179113958</v>
      </c>
      <c r="G158" s="28">
        <f t="shared" si="19"/>
        <v>1033.608930509944</v>
      </c>
      <c r="H158" s="28">
        <f t="shared" si="23"/>
        <v>1067.212860629636</v>
      </c>
      <c r="I158" s="28">
        <f t="shared" si="20"/>
        <v>329458.1156515709</v>
      </c>
    </row>
    <row r="159" spans="1:9" x14ac:dyDescent="0.25">
      <c r="A159" s="26">
        <f>IF(Values_Entered,A158+1,"")</f>
        <v>142</v>
      </c>
      <c r="B159" s="27">
        <f t="shared" si="16"/>
        <v>47969</v>
      </c>
      <c r="C159" s="28">
        <f t="shared" si="21"/>
        <v>329458.1156515709</v>
      </c>
      <c r="D159" s="28">
        <f t="shared" si="22"/>
        <v>2100.82179113958</v>
      </c>
      <c r="E159" s="29">
        <f t="shared" si="17"/>
        <v>0</v>
      </c>
      <c r="F159" s="28">
        <f t="shared" si="18"/>
        <v>2100.82179113958</v>
      </c>
      <c r="G159" s="28">
        <f t="shared" si="19"/>
        <v>1036.9466260147158</v>
      </c>
      <c r="H159" s="28">
        <f t="shared" si="23"/>
        <v>1063.8751651248642</v>
      </c>
      <c r="I159" s="28">
        <f t="shared" si="20"/>
        <v>328421.16902555618</v>
      </c>
    </row>
    <row r="160" spans="1:9" x14ac:dyDescent="0.25">
      <c r="A160" s="26">
        <f>IF(Values_Entered,A159+1,"")</f>
        <v>143</v>
      </c>
      <c r="B160" s="27">
        <f t="shared" si="16"/>
        <v>48000</v>
      </c>
      <c r="C160" s="28">
        <f t="shared" si="21"/>
        <v>328421.16902555618</v>
      </c>
      <c r="D160" s="28">
        <f t="shared" si="22"/>
        <v>2100.82179113958</v>
      </c>
      <c r="E160" s="29">
        <f t="shared" si="17"/>
        <v>0</v>
      </c>
      <c r="F160" s="28">
        <f t="shared" si="18"/>
        <v>2100.82179113958</v>
      </c>
      <c r="G160" s="28">
        <f t="shared" si="19"/>
        <v>1040.2950994945547</v>
      </c>
      <c r="H160" s="28">
        <f t="shared" si="23"/>
        <v>1060.5266916450253</v>
      </c>
      <c r="I160" s="28">
        <f t="shared" si="20"/>
        <v>327380.87392606161</v>
      </c>
    </row>
    <row r="161" spans="1:9" x14ac:dyDescent="0.25">
      <c r="A161" s="26">
        <f>IF(Values_Entered,A160+1,"")</f>
        <v>144</v>
      </c>
      <c r="B161" s="27">
        <f t="shared" si="16"/>
        <v>48030</v>
      </c>
      <c r="C161" s="28">
        <f t="shared" si="21"/>
        <v>327380.87392606161</v>
      </c>
      <c r="D161" s="28">
        <f t="shared" si="22"/>
        <v>2100.82179113958</v>
      </c>
      <c r="E161" s="29">
        <f t="shared" si="17"/>
        <v>0</v>
      </c>
      <c r="F161" s="28">
        <f t="shared" si="18"/>
        <v>2100.82179113958</v>
      </c>
      <c r="G161" s="28">
        <f t="shared" si="19"/>
        <v>1043.6543857533395</v>
      </c>
      <c r="H161" s="28">
        <f t="shared" si="23"/>
        <v>1057.1674053862405</v>
      </c>
      <c r="I161" s="28">
        <f t="shared" si="20"/>
        <v>326337.21954030829</v>
      </c>
    </row>
    <row r="162" spans="1:9" x14ac:dyDescent="0.25">
      <c r="A162" s="26">
        <f>IF(Values_Entered,A161+1,"")</f>
        <v>145</v>
      </c>
      <c r="B162" s="27">
        <f t="shared" si="16"/>
        <v>48061</v>
      </c>
      <c r="C162" s="28">
        <f t="shared" si="21"/>
        <v>326337.21954030829</v>
      </c>
      <c r="D162" s="28">
        <f t="shared" si="22"/>
        <v>2100.82179113958</v>
      </c>
      <c r="E162" s="29">
        <f t="shared" si="17"/>
        <v>0</v>
      </c>
      <c r="F162" s="28">
        <f t="shared" si="18"/>
        <v>2100.82179113958</v>
      </c>
      <c r="G162" s="28">
        <f t="shared" si="19"/>
        <v>1047.0245197073345</v>
      </c>
      <c r="H162" s="28">
        <f t="shared" si="23"/>
        <v>1053.7972714322455</v>
      </c>
      <c r="I162" s="28">
        <f t="shared" si="20"/>
        <v>325290.19502060098</v>
      </c>
    </row>
    <row r="163" spans="1:9" x14ac:dyDescent="0.25">
      <c r="A163" s="26">
        <f>IF(Values_Entered,A162+1,"")</f>
        <v>146</v>
      </c>
      <c r="B163" s="27">
        <f t="shared" si="16"/>
        <v>48092</v>
      </c>
      <c r="C163" s="28">
        <f t="shared" si="21"/>
        <v>325290.19502060098</v>
      </c>
      <c r="D163" s="28">
        <f t="shared" si="22"/>
        <v>2100.82179113958</v>
      </c>
      <c r="E163" s="29">
        <f t="shared" si="17"/>
        <v>0</v>
      </c>
      <c r="F163" s="28">
        <f t="shared" si="18"/>
        <v>2100.82179113958</v>
      </c>
      <c r="G163" s="28">
        <f t="shared" si="19"/>
        <v>1050.4055363855562</v>
      </c>
      <c r="H163" s="28">
        <f t="shared" si="23"/>
        <v>1050.4162547540238</v>
      </c>
      <c r="I163" s="28">
        <f t="shared" si="20"/>
        <v>324239.78948421543</v>
      </c>
    </row>
    <row r="164" spans="1:9" x14ac:dyDescent="0.25">
      <c r="A164" s="26">
        <f>IF(Values_Entered,A163+1,"")</f>
        <v>147</v>
      </c>
      <c r="B164" s="27">
        <f t="shared" si="16"/>
        <v>48122</v>
      </c>
      <c r="C164" s="28">
        <f t="shared" si="21"/>
        <v>324239.78948421543</v>
      </c>
      <c r="D164" s="28">
        <f t="shared" si="22"/>
        <v>2100.82179113958</v>
      </c>
      <c r="E164" s="29">
        <f t="shared" si="17"/>
        <v>0</v>
      </c>
      <c r="F164" s="28">
        <f t="shared" si="18"/>
        <v>2100.82179113958</v>
      </c>
      <c r="G164" s="28">
        <f t="shared" si="19"/>
        <v>1053.7974709301343</v>
      </c>
      <c r="H164" s="28">
        <f t="shared" si="23"/>
        <v>1047.0243202094457</v>
      </c>
      <c r="I164" s="28">
        <f t="shared" si="20"/>
        <v>323185.99201328529</v>
      </c>
    </row>
    <row r="165" spans="1:9" x14ac:dyDescent="0.25">
      <c r="A165" s="26">
        <f>IF(Values_Entered,A164+1,"")</f>
        <v>148</v>
      </c>
      <c r="B165" s="27">
        <f t="shared" si="16"/>
        <v>48153</v>
      </c>
      <c r="C165" s="28">
        <f t="shared" si="21"/>
        <v>323185.99201328529</v>
      </c>
      <c r="D165" s="28">
        <f t="shared" si="22"/>
        <v>2100.82179113958</v>
      </c>
      <c r="E165" s="29">
        <f t="shared" si="17"/>
        <v>0</v>
      </c>
      <c r="F165" s="28">
        <f t="shared" si="18"/>
        <v>2100.82179113958</v>
      </c>
      <c r="G165" s="28">
        <f t="shared" si="19"/>
        <v>1057.2003585966797</v>
      </c>
      <c r="H165" s="28">
        <f t="shared" si="23"/>
        <v>1043.6214325429003</v>
      </c>
      <c r="I165" s="28">
        <f t="shared" si="20"/>
        <v>322128.7916546886</v>
      </c>
    </row>
    <row r="166" spans="1:9" x14ac:dyDescent="0.25">
      <c r="A166" s="26">
        <f>IF(Values_Entered,A165+1,"")</f>
        <v>149</v>
      </c>
      <c r="B166" s="27">
        <f t="shared" si="16"/>
        <v>48183</v>
      </c>
      <c r="C166" s="28">
        <f t="shared" si="21"/>
        <v>322128.7916546886</v>
      </c>
      <c r="D166" s="28">
        <f t="shared" si="22"/>
        <v>2100.82179113958</v>
      </c>
      <c r="E166" s="29">
        <f t="shared" si="17"/>
        <v>0</v>
      </c>
      <c r="F166" s="28">
        <f t="shared" si="18"/>
        <v>2100.82179113958</v>
      </c>
      <c r="G166" s="28">
        <f t="shared" si="19"/>
        <v>1060.6142347546481</v>
      </c>
      <c r="H166" s="28">
        <f t="shared" si="23"/>
        <v>1040.2075563849319</v>
      </c>
      <c r="I166" s="28">
        <f t="shared" si="20"/>
        <v>321068.17741993396</v>
      </c>
    </row>
    <row r="167" spans="1:9" x14ac:dyDescent="0.25">
      <c r="A167" s="26">
        <f>IF(Values_Entered,A166+1,"")</f>
        <v>150</v>
      </c>
      <c r="B167" s="27">
        <f t="shared" si="16"/>
        <v>48214</v>
      </c>
      <c r="C167" s="28">
        <f t="shared" si="21"/>
        <v>321068.17741993396</v>
      </c>
      <c r="D167" s="28">
        <f t="shared" si="22"/>
        <v>2100.82179113958</v>
      </c>
      <c r="E167" s="29">
        <f t="shared" si="17"/>
        <v>0</v>
      </c>
      <c r="F167" s="28">
        <f t="shared" si="18"/>
        <v>2100.82179113958</v>
      </c>
      <c r="G167" s="28">
        <f t="shared" si="19"/>
        <v>1064.0391348877099</v>
      </c>
      <c r="H167" s="28">
        <f t="shared" si="23"/>
        <v>1036.7826562518701</v>
      </c>
      <c r="I167" s="28">
        <f t="shared" si="20"/>
        <v>320004.13828504627</v>
      </c>
    </row>
    <row r="168" spans="1:9" x14ac:dyDescent="0.25">
      <c r="A168" s="26">
        <f>IF(Values_Entered,A167+1,"")</f>
        <v>151</v>
      </c>
      <c r="B168" s="27">
        <f t="shared" si="16"/>
        <v>48245</v>
      </c>
      <c r="C168" s="28">
        <f t="shared" si="21"/>
        <v>320004.13828504627</v>
      </c>
      <c r="D168" s="28">
        <f t="shared" si="22"/>
        <v>2100.82179113958</v>
      </c>
      <c r="E168" s="29">
        <f t="shared" si="17"/>
        <v>0</v>
      </c>
      <c r="F168" s="28">
        <f t="shared" si="18"/>
        <v>2100.82179113958</v>
      </c>
      <c r="G168" s="28">
        <f t="shared" si="19"/>
        <v>1067.475094594118</v>
      </c>
      <c r="H168" s="28">
        <f t="shared" si="23"/>
        <v>1033.346696545462</v>
      </c>
      <c r="I168" s="28">
        <f t="shared" si="20"/>
        <v>318936.66319045215</v>
      </c>
    </row>
    <row r="169" spans="1:9" x14ac:dyDescent="0.25">
      <c r="A169" s="26">
        <f>IF(Values_Entered,A168+1,"")</f>
        <v>152</v>
      </c>
      <c r="B169" s="27">
        <f t="shared" si="16"/>
        <v>48274</v>
      </c>
      <c r="C169" s="28">
        <f t="shared" si="21"/>
        <v>318936.66319045215</v>
      </c>
      <c r="D169" s="28">
        <f t="shared" si="22"/>
        <v>2100.82179113958</v>
      </c>
      <c r="E169" s="29">
        <f t="shared" si="17"/>
        <v>0</v>
      </c>
      <c r="F169" s="28">
        <f t="shared" si="18"/>
        <v>2100.82179113958</v>
      </c>
      <c r="G169" s="28">
        <f t="shared" si="19"/>
        <v>1070.9221495870781</v>
      </c>
      <c r="H169" s="28">
        <f t="shared" si="23"/>
        <v>1029.8996415525019</v>
      </c>
      <c r="I169" s="28">
        <f t="shared" si="20"/>
        <v>317865.74104086508</v>
      </c>
    </row>
    <row r="170" spans="1:9" x14ac:dyDescent="0.25">
      <c r="A170" s="26">
        <f>IF(Values_Entered,A169+1,"")</f>
        <v>153</v>
      </c>
      <c r="B170" s="27">
        <f t="shared" si="16"/>
        <v>48305</v>
      </c>
      <c r="C170" s="28">
        <f t="shared" si="21"/>
        <v>317865.74104086508</v>
      </c>
      <c r="D170" s="28">
        <f t="shared" si="22"/>
        <v>2100.82179113958</v>
      </c>
      <c r="E170" s="29">
        <f t="shared" si="17"/>
        <v>0</v>
      </c>
      <c r="F170" s="28">
        <f t="shared" si="18"/>
        <v>2100.82179113958</v>
      </c>
      <c r="G170" s="28">
        <f t="shared" si="19"/>
        <v>1074.3803356951198</v>
      </c>
      <c r="H170" s="28">
        <f t="shared" si="23"/>
        <v>1026.4414554444602</v>
      </c>
      <c r="I170" s="28">
        <f t="shared" si="20"/>
        <v>316791.36070516997</v>
      </c>
    </row>
    <row r="171" spans="1:9" x14ac:dyDescent="0.25">
      <c r="A171" s="26">
        <f>IF(Values_Entered,A170+1,"")</f>
        <v>154</v>
      </c>
      <c r="B171" s="27">
        <f t="shared" si="16"/>
        <v>48335</v>
      </c>
      <c r="C171" s="28">
        <f t="shared" si="21"/>
        <v>316791.36070516997</v>
      </c>
      <c r="D171" s="28">
        <f t="shared" si="22"/>
        <v>2100.82179113958</v>
      </c>
      <c r="E171" s="29">
        <f t="shared" si="17"/>
        <v>0</v>
      </c>
      <c r="F171" s="28">
        <f t="shared" si="18"/>
        <v>2100.82179113958</v>
      </c>
      <c r="G171" s="28">
        <f t="shared" si="19"/>
        <v>1077.8496888624686</v>
      </c>
      <c r="H171" s="28">
        <f t="shared" si="23"/>
        <v>1022.9721022771114</v>
      </c>
      <c r="I171" s="28">
        <f t="shared" si="20"/>
        <v>315713.51101630752</v>
      </c>
    </row>
    <row r="172" spans="1:9" x14ac:dyDescent="0.25">
      <c r="A172" s="26">
        <f>IF(Values_Entered,A171+1,"")</f>
        <v>155</v>
      </c>
      <c r="B172" s="27">
        <f t="shared" si="16"/>
        <v>48366</v>
      </c>
      <c r="C172" s="28">
        <f t="shared" si="21"/>
        <v>315713.51101630752</v>
      </c>
      <c r="D172" s="28">
        <f t="shared" si="22"/>
        <v>2100.82179113958</v>
      </c>
      <c r="E172" s="29">
        <f t="shared" si="17"/>
        <v>0</v>
      </c>
      <c r="F172" s="28">
        <f t="shared" si="18"/>
        <v>2100.82179113958</v>
      </c>
      <c r="G172" s="28">
        <f t="shared" si="19"/>
        <v>1081.3302451494205</v>
      </c>
      <c r="H172" s="28">
        <f t="shared" si="23"/>
        <v>1019.4915459901596</v>
      </c>
      <c r="I172" s="28">
        <f t="shared" si="20"/>
        <v>314632.18077115808</v>
      </c>
    </row>
    <row r="173" spans="1:9" x14ac:dyDescent="0.25">
      <c r="A173" s="26">
        <f>IF(Values_Entered,A172+1,"")</f>
        <v>156</v>
      </c>
      <c r="B173" s="27">
        <f t="shared" si="16"/>
        <v>48396</v>
      </c>
      <c r="C173" s="28">
        <f t="shared" si="21"/>
        <v>314632.18077115808</v>
      </c>
      <c r="D173" s="28">
        <f t="shared" si="22"/>
        <v>2100.82179113958</v>
      </c>
      <c r="E173" s="29">
        <f t="shared" si="17"/>
        <v>0</v>
      </c>
      <c r="F173" s="28">
        <f t="shared" si="18"/>
        <v>2100.82179113958</v>
      </c>
      <c r="G173" s="28">
        <f t="shared" si="19"/>
        <v>1084.8220407327153</v>
      </c>
      <c r="H173" s="28">
        <f t="shared" si="23"/>
        <v>1015.9997504068647</v>
      </c>
      <c r="I173" s="28">
        <f t="shared" si="20"/>
        <v>313547.35873042536</v>
      </c>
    </row>
    <row r="174" spans="1:9" x14ac:dyDescent="0.25">
      <c r="A174" s="26">
        <f>IF(Values_Entered,A173+1,"")</f>
        <v>157</v>
      </c>
      <c r="B174" s="27">
        <f t="shared" si="16"/>
        <v>48427</v>
      </c>
      <c r="C174" s="28">
        <f t="shared" si="21"/>
        <v>313547.35873042536</v>
      </c>
      <c r="D174" s="28">
        <f t="shared" si="22"/>
        <v>2100.82179113958</v>
      </c>
      <c r="E174" s="29">
        <f t="shared" si="17"/>
        <v>0</v>
      </c>
      <c r="F174" s="28">
        <f t="shared" si="18"/>
        <v>2100.82179113958</v>
      </c>
      <c r="G174" s="28">
        <f t="shared" si="19"/>
        <v>1088.3251119059146</v>
      </c>
      <c r="H174" s="28">
        <f t="shared" si="23"/>
        <v>1012.4966792336653</v>
      </c>
      <c r="I174" s="28">
        <f t="shared" si="20"/>
        <v>312459.03361851943</v>
      </c>
    </row>
    <row r="175" spans="1:9" x14ac:dyDescent="0.25">
      <c r="A175" s="26">
        <f>IF(Values_Entered,A174+1,"")</f>
        <v>158</v>
      </c>
      <c r="B175" s="27">
        <f t="shared" si="16"/>
        <v>48458</v>
      </c>
      <c r="C175" s="28">
        <f t="shared" si="21"/>
        <v>312459.03361851943</v>
      </c>
      <c r="D175" s="28">
        <f t="shared" si="22"/>
        <v>2100.82179113958</v>
      </c>
      <c r="E175" s="29">
        <f t="shared" si="17"/>
        <v>0</v>
      </c>
      <c r="F175" s="28">
        <f t="shared" si="18"/>
        <v>2100.82179113958</v>
      </c>
      <c r="G175" s="28">
        <f t="shared" si="19"/>
        <v>1091.8394950797779</v>
      </c>
      <c r="H175" s="28">
        <f t="shared" si="23"/>
        <v>1008.9822960598023</v>
      </c>
      <c r="I175" s="28">
        <f t="shared" si="20"/>
        <v>311367.19412343967</v>
      </c>
    </row>
    <row r="176" spans="1:9" x14ac:dyDescent="0.25">
      <c r="A176" s="26">
        <f>IF(Values_Entered,A175+1,"")</f>
        <v>159</v>
      </c>
      <c r="B176" s="27">
        <f t="shared" si="16"/>
        <v>48488</v>
      </c>
      <c r="C176" s="28">
        <f t="shared" si="21"/>
        <v>311367.19412343967</v>
      </c>
      <c r="D176" s="28">
        <f t="shared" si="22"/>
        <v>2100.82179113958</v>
      </c>
      <c r="E176" s="29">
        <f t="shared" si="17"/>
        <v>0</v>
      </c>
      <c r="F176" s="28">
        <f t="shared" si="18"/>
        <v>2100.82179113958</v>
      </c>
      <c r="G176" s="28">
        <f t="shared" si="19"/>
        <v>1095.3652267826396</v>
      </c>
      <c r="H176" s="28">
        <f t="shared" si="23"/>
        <v>1005.4565643569405</v>
      </c>
      <c r="I176" s="28">
        <f t="shared" si="20"/>
        <v>310271.82889665704</v>
      </c>
    </row>
    <row r="177" spans="1:9" x14ac:dyDescent="0.25">
      <c r="A177" s="26">
        <f>IF(Values_Entered,A176+1,"")</f>
        <v>160</v>
      </c>
      <c r="B177" s="27">
        <f t="shared" si="16"/>
        <v>48519</v>
      </c>
      <c r="C177" s="28">
        <f t="shared" si="21"/>
        <v>310271.82889665704</v>
      </c>
      <c r="D177" s="28">
        <f t="shared" si="22"/>
        <v>2100.82179113958</v>
      </c>
      <c r="E177" s="29">
        <f t="shared" si="17"/>
        <v>0</v>
      </c>
      <c r="F177" s="28">
        <f t="shared" si="18"/>
        <v>2100.82179113958</v>
      </c>
      <c r="G177" s="28">
        <f t="shared" si="19"/>
        <v>1098.9023436607918</v>
      </c>
      <c r="H177" s="28">
        <f t="shared" si="23"/>
        <v>1001.9194474787884</v>
      </c>
      <c r="I177" s="28">
        <f t="shared" si="20"/>
        <v>309172.92655299627</v>
      </c>
    </row>
    <row r="178" spans="1:9" x14ac:dyDescent="0.25">
      <c r="A178" s="26">
        <f>IF(Values_Entered,A177+1,"")</f>
        <v>161</v>
      </c>
      <c r="B178" s="27">
        <f t="shared" si="16"/>
        <v>48549</v>
      </c>
      <c r="C178" s="28">
        <f t="shared" si="21"/>
        <v>309172.92655299627</v>
      </c>
      <c r="D178" s="28">
        <f t="shared" si="22"/>
        <v>2100.82179113958</v>
      </c>
      <c r="E178" s="29">
        <f t="shared" si="17"/>
        <v>0</v>
      </c>
      <c r="F178" s="28">
        <f t="shared" si="18"/>
        <v>2100.82179113958</v>
      </c>
      <c r="G178" s="28">
        <f t="shared" si="19"/>
        <v>1102.4508824788627</v>
      </c>
      <c r="H178" s="28">
        <f t="shared" si="23"/>
        <v>998.37090866071719</v>
      </c>
      <c r="I178" s="28">
        <f t="shared" si="20"/>
        <v>308070.47567051742</v>
      </c>
    </row>
    <row r="179" spans="1:9" x14ac:dyDescent="0.25">
      <c r="A179" s="26">
        <f>IF(Values_Entered,A178+1,"")</f>
        <v>162</v>
      </c>
      <c r="B179" s="27">
        <f t="shared" si="16"/>
        <v>48580</v>
      </c>
      <c r="C179" s="28">
        <f t="shared" si="21"/>
        <v>308070.47567051742</v>
      </c>
      <c r="D179" s="28">
        <f t="shared" si="22"/>
        <v>2100.82179113958</v>
      </c>
      <c r="E179" s="29">
        <f t="shared" si="17"/>
        <v>0</v>
      </c>
      <c r="F179" s="28">
        <f t="shared" si="18"/>
        <v>2100.82179113958</v>
      </c>
      <c r="G179" s="28">
        <f t="shared" si="19"/>
        <v>1106.0108801202009</v>
      </c>
      <c r="H179" s="28">
        <f t="shared" si="23"/>
        <v>994.8109110193792</v>
      </c>
      <c r="I179" s="28">
        <f t="shared" si="20"/>
        <v>306964.46479039721</v>
      </c>
    </row>
    <row r="180" spans="1:9" x14ac:dyDescent="0.25">
      <c r="A180" s="26">
        <f>IF(Values_Entered,A179+1,"")</f>
        <v>163</v>
      </c>
      <c r="B180" s="27">
        <f t="shared" si="16"/>
        <v>48611</v>
      </c>
      <c r="C180" s="28">
        <f t="shared" si="21"/>
        <v>306964.46479039721</v>
      </c>
      <c r="D180" s="28">
        <f t="shared" si="22"/>
        <v>2100.82179113958</v>
      </c>
      <c r="E180" s="29">
        <f t="shared" si="17"/>
        <v>0</v>
      </c>
      <c r="F180" s="28">
        <f t="shared" si="18"/>
        <v>2100.82179113958</v>
      </c>
      <c r="G180" s="28">
        <f t="shared" si="19"/>
        <v>1109.5823735872559</v>
      </c>
      <c r="H180" s="28">
        <f t="shared" si="23"/>
        <v>991.2394175523242</v>
      </c>
      <c r="I180" s="28">
        <f t="shared" si="20"/>
        <v>305854.88241680997</v>
      </c>
    </row>
    <row r="181" spans="1:9" x14ac:dyDescent="0.25">
      <c r="A181" s="26">
        <f>IF(Values_Entered,A180+1,"")</f>
        <v>164</v>
      </c>
      <c r="B181" s="27">
        <f t="shared" si="16"/>
        <v>48639</v>
      </c>
      <c r="C181" s="28">
        <f t="shared" si="21"/>
        <v>305854.88241680997</v>
      </c>
      <c r="D181" s="28">
        <f t="shared" si="22"/>
        <v>2100.82179113958</v>
      </c>
      <c r="E181" s="29">
        <f t="shared" si="17"/>
        <v>0</v>
      </c>
      <c r="F181" s="28">
        <f t="shared" si="18"/>
        <v>2100.82179113958</v>
      </c>
      <c r="G181" s="28">
        <f t="shared" si="19"/>
        <v>1113.1654000019644</v>
      </c>
      <c r="H181" s="28">
        <f t="shared" si="23"/>
        <v>987.65639113761551</v>
      </c>
      <c r="I181" s="28">
        <f t="shared" si="20"/>
        <v>304741.71701680799</v>
      </c>
    </row>
    <row r="182" spans="1:9" x14ac:dyDescent="0.25">
      <c r="A182" s="26">
        <f>IF(Values_Entered,A181+1,"")</f>
        <v>165</v>
      </c>
      <c r="B182" s="27">
        <f t="shared" si="16"/>
        <v>48670</v>
      </c>
      <c r="C182" s="28">
        <f t="shared" si="21"/>
        <v>304741.71701680799</v>
      </c>
      <c r="D182" s="28">
        <f t="shared" si="22"/>
        <v>2100.82179113958</v>
      </c>
      <c r="E182" s="29">
        <f t="shared" si="17"/>
        <v>0</v>
      </c>
      <c r="F182" s="28">
        <f t="shared" si="18"/>
        <v>2100.82179113958</v>
      </c>
      <c r="G182" s="28">
        <f t="shared" si="19"/>
        <v>1116.7599966061375</v>
      </c>
      <c r="H182" s="28">
        <f t="shared" si="23"/>
        <v>984.06179453344248</v>
      </c>
      <c r="I182" s="28">
        <f t="shared" si="20"/>
        <v>303624.95702020184</v>
      </c>
    </row>
    <row r="183" spans="1:9" x14ac:dyDescent="0.25">
      <c r="A183" s="26">
        <f>IF(Values_Entered,A182+1,"")</f>
        <v>166</v>
      </c>
      <c r="B183" s="27">
        <f t="shared" si="16"/>
        <v>48700</v>
      </c>
      <c r="C183" s="28">
        <f t="shared" si="21"/>
        <v>303624.95702020184</v>
      </c>
      <c r="D183" s="28">
        <f t="shared" si="22"/>
        <v>2100.82179113958</v>
      </c>
      <c r="E183" s="29">
        <f t="shared" si="17"/>
        <v>0</v>
      </c>
      <c r="F183" s="28">
        <f t="shared" si="18"/>
        <v>2100.82179113958</v>
      </c>
      <c r="G183" s="28">
        <f t="shared" si="19"/>
        <v>1120.366200761845</v>
      </c>
      <c r="H183" s="28">
        <f t="shared" si="23"/>
        <v>980.45559037773512</v>
      </c>
      <c r="I183" s="28">
        <f t="shared" si="20"/>
        <v>302504.59081943997</v>
      </c>
    </row>
    <row r="184" spans="1:9" x14ac:dyDescent="0.25">
      <c r="A184" s="26">
        <f>IF(Values_Entered,A183+1,"")</f>
        <v>167</v>
      </c>
      <c r="B184" s="27">
        <f t="shared" si="16"/>
        <v>48731</v>
      </c>
      <c r="C184" s="28">
        <f t="shared" si="21"/>
        <v>302504.59081943997</v>
      </c>
      <c r="D184" s="28">
        <f t="shared" si="22"/>
        <v>2100.82179113958</v>
      </c>
      <c r="E184" s="29">
        <f t="shared" si="17"/>
        <v>0</v>
      </c>
      <c r="F184" s="28">
        <f t="shared" si="18"/>
        <v>2100.82179113958</v>
      </c>
      <c r="G184" s="28">
        <f t="shared" si="19"/>
        <v>1123.984049951805</v>
      </c>
      <c r="H184" s="28">
        <f t="shared" si="23"/>
        <v>976.8377411877749</v>
      </c>
      <c r="I184" s="28">
        <f t="shared" si="20"/>
        <v>301380.60676948813</v>
      </c>
    </row>
    <row r="185" spans="1:9" x14ac:dyDescent="0.25">
      <c r="A185" s="26">
        <f>IF(Values_Entered,A184+1,"")</f>
        <v>168</v>
      </c>
      <c r="B185" s="27">
        <f t="shared" si="16"/>
        <v>48761</v>
      </c>
      <c r="C185" s="28">
        <f t="shared" si="21"/>
        <v>301380.60676948813</v>
      </c>
      <c r="D185" s="28">
        <f t="shared" si="22"/>
        <v>2100.82179113958</v>
      </c>
      <c r="E185" s="29">
        <f t="shared" si="17"/>
        <v>0</v>
      </c>
      <c r="F185" s="28">
        <f t="shared" si="18"/>
        <v>2100.82179113958</v>
      </c>
      <c r="G185" s="28">
        <f t="shared" si="19"/>
        <v>1127.6135817797744</v>
      </c>
      <c r="H185" s="28">
        <f t="shared" si="23"/>
        <v>973.20820935980544</v>
      </c>
      <c r="I185" s="28">
        <f t="shared" si="20"/>
        <v>300252.99318770837</v>
      </c>
    </row>
    <row r="186" spans="1:9" x14ac:dyDescent="0.25">
      <c r="A186" s="26">
        <f>IF(Values_Entered,A185+1,"")</f>
        <v>169</v>
      </c>
      <c r="B186" s="27">
        <f t="shared" si="16"/>
        <v>48792</v>
      </c>
      <c r="C186" s="28">
        <f t="shared" si="21"/>
        <v>300252.99318770837</v>
      </c>
      <c r="D186" s="28">
        <f t="shared" si="22"/>
        <v>2100.82179113958</v>
      </c>
      <c r="E186" s="29">
        <f t="shared" si="17"/>
        <v>0</v>
      </c>
      <c r="F186" s="28">
        <f t="shared" si="18"/>
        <v>2100.82179113958</v>
      </c>
      <c r="G186" s="28">
        <f t="shared" si="19"/>
        <v>1131.2548339709383</v>
      </c>
      <c r="H186" s="28">
        <f t="shared" si="23"/>
        <v>969.56695716864158</v>
      </c>
      <c r="I186" s="28">
        <f t="shared" si="20"/>
        <v>299121.73835373746</v>
      </c>
    </row>
    <row r="187" spans="1:9" x14ac:dyDescent="0.25">
      <c r="A187" s="26">
        <f>IF(Values_Entered,A186+1,"")</f>
        <v>170</v>
      </c>
      <c r="B187" s="27">
        <f t="shared" si="16"/>
        <v>48823</v>
      </c>
      <c r="C187" s="28">
        <f t="shared" si="21"/>
        <v>299121.73835373746</v>
      </c>
      <c r="D187" s="28">
        <f t="shared" si="22"/>
        <v>2100.82179113958</v>
      </c>
      <c r="E187" s="29">
        <f t="shared" si="17"/>
        <v>0</v>
      </c>
      <c r="F187" s="28">
        <f t="shared" si="18"/>
        <v>2100.82179113958</v>
      </c>
      <c r="G187" s="28">
        <f t="shared" si="19"/>
        <v>1134.9078443723029</v>
      </c>
      <c r="H187" s="28">
        <f t="shared" si="23"/>
        <v>965.91394676727714</v>
      </c>
      <c r="I187" s="28">
        <f t="shared" si="20"/>
        <v>297986.83050936513</v>
      </c>
    </row>
    <row r="188" spans="1:9" x14ac:dyDescent="0.25">
      <c r="A188" s="26">
        <f>IF(Values_Entered,A187+1,"")</f>
        <v>171</v>
      </c>
      <c r="B188" s="27">
        <f t="shared" si="16"/>
        <v>48853</v>
      </c>
      <c r="C188" s="28">
        <f t="shared" si="21"/>
        <v>297986.83050936513</v>
      </c>
      <c r="D188" s="28">
        <f t="shared" si="22"/>
        <v>2100.82179113958</v>
      </c>
      <c r="E188" s="29">
        <f t="shared" si="17"/>
        <v>0</v>
      </c>
      <c r="F188" s="28">
        <f t="shared" si="18"/>
        <v>2100.82179113958</v>
      </c>
      <c r="G188" s="28">
        <f t="shared" si="19"/>
        <v>1138.5726509530887</v>
      </c>
      <c r="H188" s="28">
        <f t="shared" si="23"/>
        <v>962.24914018649145</v>
      </c>
      <c r="I188" s="28">
        <f t="shared" si="20"/>
        <v>296848.25785841205</v>
      </c>
    </row>
    <row r="189" spans="1:9" x14ac:dyDescent="0.25">
      <c r="A189" s="26">
        <f>IF(Values_Entered,A188+1,"")</f>
        <v>172</v>
      </c>
      <c r="B189" s="27">
        <f t="shared" si="16"/>
        <v>48884</v>
      </c>
      <c r="C189" s="28">
        <f t="shared" si="21"/>
        <v>296848.25785841205</v>
      </c>
      <c r="D189" s="28">
        <f t="shared" si="22"/>
        <v>2100.82179113958</v>
      </c>
      <c r="E189" s="29">
        <f t="shared" si="17"/>
        <v>0</v>
      </c>
      <c r="F189" s="28">
        <f t="shared" si="18"/>
        <v>2100.82179113958</v>
      </c>
      <c r="G189" s="28">
        <f t="shared" si="19"/>
        <v>1142.2492918051244</v>
      </c>
      <c r="H189" s="28">
        <f t="shared" si="23"/>
        <v>958.57249933445564</v>
      </c>
      <c r="I189" s="28">
        <f t="shared" si="20"/>
        <v>295706.00856660691</v>
      </c>
    </row>
    <row r="190" spans="1:9" x14ac:dyDescent="0.25">
      <c r="A190" s="26">
        <f>IF(Values_Entered,A189+1,"")</f>
        <v>173</v>
      </c>
      <c r="B190" s="27">
        <f t="shared" si="16"/>
        <v>48914</v>
      </c>
      <c r="C190" s="28">
        <f t="shared" si="21"/>
        <v>295706.00856660691</v>
      </c>
      <c r="D190" s="28">
        <f t="shared" si="22"/>
        <v>2100.82179113958</v>
      </c>
      <c r="E190" s="29">
        <f t="shared" si="17"/>
        <v>0</v>
      </c>
      <c r="F190" s="28">
        <f t="shared" si="18"/>
        <v>2100.82179113958</v>
      </c>
      <c r="G190" s="28">
        <f t="shared" si="19"/>
        <v>1145.937805143245</v>
      </c>
      <c r="H190" s="28">
        <f t="shared" si="23"/>
        <v>954.8839859963349</v>
      </c>
      <c r="I190" s="28">
        <f t="shared" si="20"/>
        <v>294560.07076146366</v>
      </c>
    </row>
    <row r="191" spans="1:9" x14ac:dyDescent="0.25">
      <c r="A191" s="26">
        <f>IF(Values_Entered,A190+1,"")</f>
        <v>174</v>
      </c>
      <c r="B191" s="27">
        <f t="shared" si="16"/>
        <v>48945</v>
      </c>
      <c r="C191" s="28">
        <f t="shared" si="21"/>
        <v>294560.07076146366</v>
      </c>
      <c r="D191" s="28">
        <f t="shared" si="22"/>
        <v>2100.82179113958</v>
      </c>
      <c r="E191" s="29">
        <f t="shared" si="17"/>
        <v>0</v>
      </c>
      <c r="F191" s="28">
        <f t="shared" si="18"/>
        <v>2100.82179113958</v>
      </c>
      <c r="G191" s="28">
        <f t="shared" si="19"/>
        <v>1149.6382293056868</v>
      </c>
      <c r="H191" s="28">
        <f t="shared" si="23"/>
        <v>951.18356183389312</v>
      </c>
      <c r="I191" s="28">
        <f t="shared" si="20"/>
        <v>293410.43253215798</v>
      </c>
    </row>
    <row r="192" spans="1:9" x14ac:dyDescent="0.25">
      <c r="A192" s="26">
        <f>IF(Values_Entered,A191+1,"")</f>
        <v>175</v>
      </c>
      <c r="B192" s="27">
        <f t="shared" si="16"/>
        <v>48976</v>
      </c>
      <c r="C192" s="28">
        <f t="shared" si="21"/>
        <v>293410.43253215798</v>
      </c>
      <c r="D192" s="28">
        <f t="shared" si="22"/>
        <v>2100.82179113958</v>
      </c>
      <c r="E192" s="29">
        <f t="shared" si="17"/>
        <v>0</v>
      </c>
      <c r="F192" s="28">
        <f t="shared" si="18"/>
        <v>2100.82179113958</v>
      </c>
      <c r="G192" s="28">
        <f t="shared" si="19"/>
        <v>1153.3506027544863</v>
      </c>
      <c r="H192" s="28">
        <f t="shared" si="23"/>
        <v>947.47118838509357</v>
      </c>
      <c r="I192" s="28">
        <f t="shared" si="20"/>
        <v>292257.08192940347</v>
      </c>
    </row>
    <row r="193" spans="1:9" x14ac:dyDescent="0.25">
      <c r="A193" s="26">
        <f>IF(Values_Entered,A192+1,"")</f>
        <v>176</v>
      </c>
      <c r="B193" s="27">
        <f t="shared" si="16"/>
        <v>49004</v>
      </c>
      <c r="C193" s="28">
        <f t="shared" si="21"/>
        <v>292257.08192940347</v>
      </c>
      <c r="D193" s="28">
        <f t="shared" si="22"/>
        <v>2100.82179113958</v>
      </c>
      <c r="E193" s="29">
        <f t="shared" si="17"/>
        <v>0</v>
      </c>
      <c r="F193" s="28">
        <f t="shared" si="18"/>
        <v>2100.82179113958</v>
      </c>
      <c r="G193" s="28">
        <f t="shared" si="19"/>
        <v>1157.0749640758813</v>
      </c>
      <c r="H193" s="28">
        <f t="shared" si="23"/>
        <v>943.74682706369867</v>
      </c>
      <c r="I193" s="28">
        <f t="shared" si="20"/>
        <v>291100.0069653276</v>
      </c>
    </row>
    <row r="194" spans="1:9" x14ac:dyDescent="0.25">
      <c r="A194" s="26">
        <f>IF(Values_Entered,A193+1,"")</f>
        <v>177</v>
      </c>
      <c r="B194" s="27">
        <f t="shared" si="16"/>
        <v>49035</v>
      </c>
      <c r="C194" s="28">
        <f t="shared" si="21"/>
        <v>291100.0069653276</v>
      </c>
      <c r="D194" s="28">
        <f t="shared" si="22"/>
        <v>2100.82179113958</v>
      </c>
      <c r="E194" s="29">
        <f t="shared" si="17"/>
        <v>0</v>
      </c>
      <c r="F194" s="28">
        <f t="shared" si="18"/>
        <v>2100.82179113958</v>
      </c>
      <c r="G194" s="28">
        <f t="shared" si="19"/>
        <v>1160.8113519807098</v>
      </c>
      <c r="H194" s="28">
        <f t="shared" si="23"/>
        <v>940.01043915887033</v>
      </c>
      <c r="I194" s="28">
        <f t="shared" si="20"/>
        <v>289939.19561334688</v>
      </c>
    </row>
    <row r="195" spans="1:9" x14ac:dyDescent="0.25">
      <c r="A195" s="26">
        <f>IF(Values_Entered,A194+1,"")</f>
        <v>178</v>
      </c>
      <c r="B195" s="27">
        <f t="shared" si="16"/>
        <v>49065</v>
      </c>
      <c r="C195" s="28">
        <f t="shared" si="21"/>
        <v>289939.19561334688</v>
      </c>
      <c r="D195" s="28">
        <f t="shared" si="22"/>
        <v>2100.82179113958</v>
      </c>
      <c r="E195" s="29">
        <f t="shared" si="17"/>
        <v>0</v>
      </c>
      <c r="F195" s="28">
        <f t="shared" si="18"/>
        <v>2100.82179113958</v>
      </c>
      <c r="G195" s="28">
        <f t="shared" si="19"/>
        <v>1164.5598053048138</v>
      </c>
      <c r="H195" s="28">
        <f t="shared" si="23"/>
        <v>936.26198583476605</v>
      </c>
      <c r="I195" s="28">
        <f t="shared" si="20"/>
        <v>288774.63580804208</v>
      </c>
    </row>
    <row r="196" spans="1:9" x14ac:dyDescent="0.25">
      <c r="A196" s="26">
        <f>IF(Values_Entered,A195+1,"")</f>
        <v>179</v>
      </c>
      <c r="B196" s="27">
        <f t="shared" si="16"/>
        <v>49096</v>
      </c>
      <c r="C196" s="28">
        <f t="shared" si="21"/>
        <v>288774.63580804208</v>
      </c>
      <c r="D196" s="28">
        <f t="shared" si="22"/>
        <v>2100.82179113958</v>
      </c>
      <c r="E196" s="29">
        <f t="shared" si="17"/>
        <v>0</v>
      </c>
      <c r="F196" s="28">
        <f t="shared" si="18"/>
        <v>2100.82179113958</v>
      </c>
      <c r="G196" s="28">
        <f t="shared" si="19"/>
        <v>1168.320363009444</v>
      </c>
      <c r="H196" s="28">
        <f t="shared" si="23"/>
        <v>932.50142813013588</v>
      </c>
      <c r="I196" s="28">
        <f t="shared" si="20"/>
        <v>287606.31544503261</v>
      </c>
    </row>
    <row r="197" spans="1:9" x14ac:dyDescent="0.25">
      <c r="A197" s="26">
        <f>IF(Values_Entered,A196+1,"")</f>
        <v>180</v>
      </c>
      <c r="B197" s="27">
        <f t="shared" si="16"/>
        <v>49126</v>
      </c>
      <c r="C197" s="28">
        <f t="shared" si="21"/>
        <v>287606.31544503261</v>
      </c>
      <c r="D197" s="28">
        <f t="shared" si="22"/>
        <v>2100.82179113958</v>
      </c>
      <c r="E197" s="29">
        <f t="shared" si="17"/>
        <v>0</v>
      </c>
      <c r="F197" s="28">
        <f t="shared" si="18"/>
        <v>2100.82179113958</v>
      </c>
      <c r="G197" s="28">
        <f t="shared" si="19"/>
        <v>1172.0930641816622</v>
      </c>
      <c r="H197" s="28">
        <f t="shared" si="23"/>
        <v>928.72872695791784</v>
      </c>
      <c r="I197" s="28">
        <f t="shared" si="20"/>
        <v>286434.22238085093</v>
      </c>
    </row>
    <row r="198" spans="1:9" x14ac:dyDescent="0.25">
      <c r="A198" s="26">
        <f>IF(Values_Entered,A197+1,"")</f>
        <v>181</v>
      </c>
      <c r="B198" s="27">
        <f t="shared" si="16"/>
        <v>49157</v>
      </c>
      <c r="C198" s="28">
        <f t="shared" si="21"/>
        <v>286434.22238085093</v>
      </c>
      <c r="D198" s="28">
        <f t="shared" si="22"/>
        <v>2100.82179113958</v>
      </c>
      <c r="E198" s="29">
        <f t="shared" si="17"/>
        <v>0</v>
      </c>
      <c r="F198" s="28">
        <f t="shared" si="18"/>
        <v>2100.82179113958</v>
      </c>
      <c r="G198" s="28">
        <f t="shared" si="19"/>
        <v>1175.8779480347489</v>
      </c>
      <c r="H198" s="28">
        <f t="shared" si="23"/>
        <v>924.9438431048311</v>
      </c>
      <c r="I198" s="28">
        <f t="shared" si="20"/>
        <v>285258.3444328162</v>
      </c>
    </row>
    <row r="199" spans="1:9" x14ac:dyDescent="0.25">
      <c r="A199" s="26">
        <f>IF(Values_Entered,A198+1,"")</f>
        <v>182</v>
      </c>
      <c r="B199" s="27">
        <f t="shared" si="16"/>
        <v>49188</v>
      </c>
      <c r="C199" s="28">
        <f t="shared" si="21"/>
        <v>285258.3444328162</v>
      </c>
      <c r="D199" s="28">
        <f t="shared" si="22"/>
        <v>2100.82179113958</v>
      </c>
      <c r="E199" s="29">
        <f t="shared" si="17"/>
        <v>0</v>
      </c>
      <c r="F199" s="28">
        <f t="shared" si="18"/>
        <v>2100.82179113958</v>
      </c>
      <c r="G199" s="28">
        <f t="shared" si="19"/>
        <v>1179.6750539086111</v>
      </c>
      <c r="H199" s="28">
        <f t="shared" si="23"/>
        <v>921.14673723096894</v>
      </c>
      <c r="I199" s="28">
        <f t="shared" si="20"/>
        <v>284078.66937890759</v>
      </c>
    </row>
    <row r="200" spans="1:9" x14ac:dyDescent="0.25">
      <c r="A200" s="26">
        <f>IF(Values_Entered,A199+1,"")</f>
        <v>183</v>
      </c>
      <c r="B200" s="27">
        <f t="shared" si="16"/>
        <v>49218</v>
      </c>
      <c r="C200" s="28">
        <f t="shared" si="21"/>
        <v>284078.66937890759</v>
      </c>
      <c r="D200" s="28">
        <f t="shared" si="22"/>
        <v>2100.82179113958</v>
      </c>
      <c r="E200" s="29">
        <f t="shared" si="17"/>
        <v>0</v>
      </c>
      <c r="F200" s="28">
        <f t="shared" si="18"/>
        <v>2100.82179113958</v>
      </c>
      <c r="G200" s="28">
        <f t="shared" si="19"/>
        <v>1183.484421270191</v>
      </c>
      <c r="H200" s="28">
        <f t="shared" si="23"/>
        <v>917.33736986938914</v>
      </c>
      <c r="I200" s="28">
        <f t="shared" si="20"/>
        <v>282895.18495763739</v>
      </c>
    </row>
    <row r="201" spans="1:9" x14ac:dyDescent="0.25">
      <c r="A201" s="26">
        <f>IF(Values_Entered,A200+1,"")</f>
        <v>184</v>
      </c>
      <c r="B201" s="27">
        <f t="shared" si="16"/>
        <v>49249</v>
      </c>
      <c r="C201" s="28">
        <f t="shared" si="21"/>
        <v>282895.18495763739</v>
      </c>
      <c r="D201" s="28">
        <f t="shared" si="22"/>
        <v>2100.82179113958</v>
      </c>
      <c r="E201" s="29">
        <f t="shared" si="17"/>
        <v>0</v>
      </c>
      <c r="F201" s="28">
        <f t="shared" si="18"/>
        <v>2100.82179113958</v>
      </c>
      <c r="G201" s="28">
        <f t="shared" si="19"/>
        <v>1187.3060897138757</v>
      </c>
      <c r="H201" s="28">
        <f t="shared" si="23"/>
        <v>913.51570142570415</v>
      </c>
      <c r="I201" s="28">
        <f t="shared" si="20"/>
        <v>281707.87886792351</v>
      </c>
    </row>
    <row r="202" spans="1:9" x14ac:dyDescent="0.25">
      <c r="A202" s="26">
        <f>IF(Values_Entered,A201+1,"")</f>
        <v>185</v>
      </c>
      <c r="B202" s="27">
        <f t="shared" si="16"/>
        <v>49279</v>
      </c>
      <c r="C202" s="28">
        <f t="shared" si="21"/>
        <v>281707.87886792351</v>
      </c>
      <c r="D202" s="28">
        <f t="shared" si="22"/>
        <v>2100.82179113958</v>
      </c>
      <c r="E202" s="29">
        <f t="shared" si="17"/>
        <v>0</v>
      </c>
      <c r="F202" s="28">
        <f t="shared" si="18"/>
        <v>2100.82179113958</v>
      </c>
      <c r="G202" s="28">
        <f t="shared" si="19"/>
        <v>1191.1400989619101</v>
      </c>
      <c r="H202" s="28">
        <f t="shared" si="23"/>
        <v>909.68169217766979</v>
      </c>
      <c r="I202" s="28">
        <f t="shared" si="20"/>
        <v>280516.73876896163</v>
      </c>
    </row>
    <row r="203" spans="1:9" x14ac:dyDescent="0.25">
      <c r="A203" s="26">
        <f>IF(Values_Entered,A202+1,"")</f>
        <v>186</v>
      </c>
      <c r="B203" s="27">
        <f t="shared" si="16"/>
        <v>49310</v>
      </c>
      <c r="C203" s="28">
        <f t="shared" si="21"/>
        <v>280516.73876896163</v>
      </c>
      <c r="D203" s="28">
        <f t="shared" si="22"/>
        <v>2100.82179113958</v>
      </c>
      <c r="E203" s="29">
        <f t="shared" si="17"/>
        <v>0</v>
      </c>
      <c r="F203" s="28">
        <f t="shared" si="18"/>
        <v>2100.82179113958</v>
      </c>
      <c r="G203" s="28">
        <f t="shared" si="19"/>
        <v>1194.9864888648081</v>
      </c>
      <c r="H203" s="28">
        <f t="shared" si="23"/>
        <v>905.83530227477195</v>
      </c>
      <c r="I203" s="28">
        <f t="shared" si="20"/>
        <v>279321.75228009681</v>
      </c>
    </row>
    <row r="204" spans="1:9" x14ac:dyDescent="0.25">
      <c r="A204" s="26">
        <f>IF(Values_Entered,A203+1,"")</f>
        <v>187</v>
      </c>
      <c r="B204" s="27">
        <f t="shared" si="16"/>
        <v>49341</v>
      </c>
      <c r="C204" s="28">
        <f t="shared" si="21"/>
        <v>279321.75228009681</v>
      </c>
      <c r="D204" s="28">
        <f t="shared" si="22"/>
        <v>2100.82179113958</v>
      </c>
      <c r="E204" s="29">
        <f t="shared" si="17"/>
        <v>0</v>
      </c>
      <c r="F204" s="28">
        <f t="shared" si="18"/>
        <v>2100.82179113958</v>
      </c>
      <c r="G204" s="28">
        <f t="shared" si="19"/>
        <v>1198.8452994017675</v>
      </c>
      <c r="H204" s="28">
        <f t="shared" si="23"/>
        <v>901.97649173781258</v>
      </c>
      <c r="I204" s="28">
        <f t="shared" si="20"/>
        <v>278122.90698069503</v>
      </c>
    </row>
    <row r="205" spans="1:9" x14ac:dyDescent="0.25">
      <c r="A205" s="26">
        <f>IF(Values_Entered,A204+1,"")</f>
        <v>188</v>
      </c>
      <c r="B205" s="27">
        <f t="shared" si="16"/>
        <v>49369</v>
      </c>
      <c r="C205" s="28">
        <f t="shared" si="21"/>
        <v>278122.90698069503</v>
      </c>
      <c r="D205" s="28">
        <f t="shared" si="22"/>
        <v>2100.82179113958</v>
      </c>
      <c r="E205" s="29">
        <f t="shared" si="17"/>
        <v>0</v>
      </c>
      <c r="F205" s="28">
        <f t="shared" si="18"/>
        <v>2100.82179113958</v>
      </c>
      <c r="G205" s="28">
        <f t="shared" si="19"/>
        <v>1202.7165706810856</v>
      </c>
      <c r="H205" s="28">
        <f t="shared" si="23"/>
        <v>898.10522045849439</v>
      </c>
      <c r="I205" s="28">
        <f t="shared" si="20"/>
        <v>276920.19041001395</v>
      </c>
    </row>
    <row r="206" spans="1:9" x14ac:dyDescent="0.25">
      <c r="A206" s="26">
        <f>IF(Values_Entered,A205+1,"")</f>
        <v>189</v>
      </c>
      <c r="B206" s="27">
        <f t="shared" si="16"/>
        <v>49400</v>
      </c>
      <c r="C206" s="28">
        <f t="shared" si="21"/>
        <v>276920.19041001395</v>
      </c>
      <c r="D206" s="28">
        <f t="shared" si="22"/>
        <v>2100.82179113958</v>
      </c>
      <c r="E206" s="29">
        <f t="shared" si="17"/>
        <v>0</v>
      </c>
      <c r="F206" s="28">
        <f t="shared" si="18"/>
        <v>2100.82179113958</v>
      </c>
      <c r="G206" s="28">
        <f t="shared" si="19"/>
        <v>1206.6003429405764</v>
      </c>
      <c r="H206" s="28">
        <f t="shared" si="23"/>
        <v>894.22144819900348</v>
      </c>
      <c r="I206" s="28">
        <f t="shared" si="20"/>
        <v>275713.59006707335</v>
      </c>
    </row>
    <row r="207" spans="1:9" x14ac:dyDescent="0.25">
      <c r="A207" s="26">
        <f>IF(Values_Entered,A206+1,"")</f>
        <v>190</v>
      </c>
      <c r="B207" s="27">
        <f t="shared" si="16"/>
        <v>49430</v>
      </c>
      <c r="C207" s="28">
        <f t="shared" si="21"/>
        <v>275713.59006707335</v>
      </c>
      <c r="D207" s="28">
        <f t="shared" si="22"/>
        <v>2100.82179113958</v>
      </c>
      <c r="E207" s="29">
        <f t="shared" si="17"/>
        <v>0</v>
      </c>
      <c r="F207" s="28">
        <f t="shared" si="18"/>
        <v>2100.82179113958</v>
      </c>
      <c r="G207" s="28">
        <f t="shared" si="19"/>
        <v>1210.496656547989</v>
      </c>
      <c r="H207" s="28">
        <f t="shared" si="23"/>
        <v>890.325134591591</v>
      </c>
      <c r="I207" s="28">
        <f t="shared" si="20"/>
        <v>274503.09341052535</v>
      </c>
    </row>
    <row r="208" spans="1:9" x14ac:dyDescent="0.25">
      <c r="A208" s="26">
        <f>IF(Values_Entered,A207+1,"")</f>
        <v>191</v>
      </c>
      <c r="B208" s="27">
        <f t="shared" si="16"/>
        <v>49461</v>
      </c>
      <c r="C208" s="28">
        <f t="shared" si="21"/>
        <v>274503.09341052535</v>
      </c>
      <c r="D208" s="28">
        <f t="shared" si="22"/>
        <v>2100.82179113958</v>
      </c>
      <c r="E208" s="29">
        <f t="shared" si="17"/>
        <v>0</v>
      </c>
      <c r="F208" s="28">
        <f t="shared" si="18"/>
        <v>2100.82179113958</v>
      </c>
      <c r="G208" s="28">
        <f t="shared" si="19"/>
        <v>1214.4055520014253</v>
      </c>
      <c r="H208" s="28">
        <f t="shared" si="23"/>
        <v>886.41623913815476</v>
      </c>
      <c r="I208" s="28">
        <f t="shared" si="20"/>
        <v>273288.68785852392</v>
      </c>
    </row>
    <row r="209" spans="1:9" x14ac:dyDescent="0.25">
      <c r="A209" s="26">
        <f>IF(Values_Entered,A208+1,"")</f>
        <v>192</v>
      </c>
      <c r="B209" s="27">
        <f t="shared" si="16"/>
        <v>49491</v>
      </c>
      <c r="C209" s="28">
        <f t="shared" si="21"/>
        <v>273288.68785852392</v>
      </c>
      <c r="D209" s="28">
        <f t="shared" si="22"/>
        <v>2100.82179113958</v>
      </c>
      <c r="E209" s="29">
        <f t="shared" si="17"/>
        <v>0</v>
      </c>
      <c r="F209" s="28">
        <f t="shared" si="18"/>
        <v>2100.82179113958</v>
      </c>
      <c r="G209" s="28">
        <f t="shared" si="19"/>
        <v>1218.3270699297632</v>
      </c>
      <c r="H209" s="28">
        <f t="shared" si="23"/>
        <v>882.49472120981682</v>
      </c>
      <c r="I209" s="28">
        <f t="shared" si="20"/>
        <v>272070.36078859417</v>
      </c>
    </row>
    <row r="210" spans="1:9" x14ac:dyDescent="0.25">
      <c r="A210" s="26">
        <f>IF(Values_Entered,A209+1,"")</f>
        <v>193</v>
      </c>
      <c r="B210" s="27">
        <f t="shared" si="16"/>
        <v>49522</v>
      </c>
      <c r="C210" s="28">
        <f t="shared" si="21"/>
        <v>272070.36078859417</v>
      </c>
      <c r="D210" s="28">
        <f t="shared" si="22"/>
        <v>2100.82179113958</v>
      </c>
      <c r="E210" s="29">
        <f t="shared" si="17"/>
        <v>0</v>
      </c>
      <c r="F210" s="28">
        <f t="shared" si="18"/>
        <v>2100.82179113958</v>
      </c>
      <c r="G210" s="28">
        <f t="shared" si="19"/>
        <v>1222.261251093078</v>
      </c>
      <c r="H210" s="28">
        <f t="shared" si="23"/>
        <v>878.56054004650196</v>
      </c>
      <c r="I210" s="28">
        <f t="shared" si="20"/>
        <v>270848.09953750111</v>
      </c>
    </row>
    <row r="211" spans="1:9" x14ac:dyDescent="0.25">
      <c r="A211" s="26">
        <f>IF(Values_Entered,A210+1,"")</f>
        <v>194</v>
      </c>
      <c r="B211" s="27">
        <f t="shared" ref="B211:B274" si="24">IF(Pay_Num&lt;&gt;"",DATE(YEAR(B210),MONTH(B210)+1,DAY(B210)),"")</f>
        <v>49553</v>
      </c>
      <c r="C211" s="28">
        <f t="shared" si="21"/>
        <v>270848.09953750111</v>
      </c>
      <c r="D211" s="28">
        <f t="shared" si="22"/>
        <v>2100.82179113958</v>
      </c>
      <c r="E211" s="29">
        <f t="shared" ref="E211:E274" si="25">IF(Pay_Num&lt;&gt;"",Scheduled_Extra_Payments,"")</f>
        <v>0</v>
      </c>
      <c r="F211" s="28">
        <f t="shared" ref="F211:F274" si="26">IF(Pay_Num&lt;&gt;"",Sched_Pay+Extra_Pay,"")</f>
        <v>2100.82179113958</v>
      </c>
      <c r="G211" s="28">
        <f t="shared" ref="G211:G274" si="27">IF(Pay_Num&lt;&gt;"",Total_Pay-Int,"")</f>
        <v>1226.2081363830662</v>
      </c>
      <c r="H211" s="28">
        <f t="shared" si="23"/>
        <v>874.61365475651394</v>
      </c>
      <c r="I211" s="28">
        <f t="shared" ref="I211:I274" si="28">IF(Pay_Num&lt;&gt;"",Beg_Bal-Princ,"")</f>
        <v>269621.89140111802</v>
      </c>
    </row>
    <row r="212" spans="1:9" x14ac:dyDescent="0.25">
      <c r="A212" s="26">
        <f>IF(Values_Entered,A211+1,"")</f>
        <v>195</v>
      </c>
      <c r="B212" s="27">
        <f t="shared" si="24"/>
        <v>49583</v>
      </c>
      <c r="C212" s="28">
        <f t="shared" ref="C212:C275" si="29">IF(Pay_Num&lt;&gt;"",I211,"")</f>
        <v>269621.89140111802</v>
      </c>
      <c r="D212" s="28">
        <f t="shared" ref="D212:D275" si="30">IF(Pay_Num&lt;&gt;"",Scheduled_Monthly_Payment,"")</f>
        <v>2100.82179113958</v>
      </c>
      <c r="E212" s="29">
        <f t="shared" si="25"/>
        <v>0</v>
      </c>
      <c r="F212" s="28">
        <f t="shared" si="26"/>
        <v>2100.82179113958</v>
      </c>
      <c r="G212" s="28">
        <f t="shared" si="27"/>
        <v>1230.1677668234697</v>
      </c>
      <c r="H212" s="28">
        <f t="shared" ref="H212:H275" si="31">IF(Pay_Num&lt;&gt;"",Beg_Bal*Interest_Rate/12,"")</f>
        <v>870.65402431611028</v>
      </c>
      <c r="I212" s="28">
        <f t="shared" si="28"/>
        <v>268391.72363429453</v>
      </c>
    </row>
    <row r="213" spans="1:9" x14ac:dyDescent="0.25">
      <c r="A213" s="26">
        <f>IF(Values_Entered,A212+1,"")</f>
        <v>196</v>
      </c>
      <c r="B213" s="27">
        <f t="shared" si="24"/>
        <v>49614</v>
      </c>
      <c r="C213" s="28">
        <f t="shared" si="29"/>
        <v>268391.72363429453</v>
      </c>
      <c r="D213" s="28">
        <f t="shared" si="30"/>
        <v>2100.82179113958</v>
      </c>
      <c r="E213" s="29">
        <f t="shared" si="25"/>
        <v>0</v>
      </c>
      <c r="F213" s="28">
        <f t="shared" si="26"/>
        <v>2100.82179113958</v>
      </c>
      <c r="G213" s="28">
        <f t="shared" si="27"/>
        <v>1234.1401835705037</v>
      </c>
      <c r="H213" s="28">
        <f t="shared" si="31"/>
        <v>866.68160756907616</v>
      </c>
      <c r="I213" s="28">
        <f t="shared" si="28"/>
        <v>267157.58345072402</v>
      </c>
    </row>
    <row r="214" spans="1:9" x14ac:dyDescent="0.25">
      <c r="A214" s="26">
        <f>IF(Values_Entered,A213+1,"")</f>
        <v>197</v>
      </c>
      <c r="B214" s="27">
        <f t="shared" si="24"/>
        <v>49644</v>
      </c>
      <c r="C214" s="28">
        <f t="shared" si="29"/>
        <v>267157.58345072402</v>
      </c>
      <c r="D214" s="28">
        <f t="shared" si="30"/>
        <v>2100.82179113958</v>
      </c>
      <c r="E214" s="29">
        <f t="shared" si="25"/>
        <v>0</v>
      </c>
      <c r="F214" s="28">
        <f t="shared" si="26"/>
        <v>2100.82179113958</v>
      </c>
      <c r="G214" s="28">
        <f t="shared" si="27"/>
        <v>1238.1254279132836</v>
      </c>
      <c r="H214" s="28">
        <f t="shared" si="31"/>
        <v>862.69636322629628</v>
      </c>
      <c r="I214" s="28">
        <f t="shared" si="28"/>
        <v>265919.45802281075</v>
      </c>
    </row>
    <row r="215" spans="1:9" x14ac:dyDescent="0.25">
      <c r="A215" s="26">
        <f>IF(Values_Entered,A214+1,"")</f>
        <v>198</v>
      </c>
      <c r="B215" s="27">
        <f t="shared" si="24"/>
        <v>49675</v>
      </c>
      <c r="C215" s="28">
        <f t="shared" si="29"/>
        <v>265919.45802281075</v>
      </c>
      <c r="D215" s="28">
        <f t="shared" si="30"/>
        <v>2100.82179113958</v>
      </c>
      <c r="E215" s="29">
        <f t="shared" si="25"/>
        <v>0</v>
      </c>
      <c r="F215" s="28">
        <f t="shared" si="26"/>
        <v>2100.82179113958</v>
      </c>
      <c r="G215" s="28">
        <f t="shared" si="27"/>
        <v>1242.1235412742535</v>
      </c>
      <c r="H215" s="28">
        <f t="shared" si="31"/>
        <v>858.69824986532637</v>
      </c>
      <c r="I215" s="28">
        <f t="shared" si="28"/>
        <v>264677.33448153653</v>
      </c>
    </row>
    <row r="216" spans="1:9" x14ac:dyDescent="0.25">
      <c r="A216" s="26">
        <f>IF(Values_Entered,A215+1,"")</f>
        <v>199</v>
      </c>
      <c r="B216" s="27">
        <f t="shared" si="24"/>
        <v>49706</v>
      </c>
      <c r="C216" s="28">
        <f t="shared" si="29"/>
        <v>264677.33448153653</v>
      </c>
      <c r="D216" s="28">
        <f t="shared" si="30"/>
        <v>2100.82179113958</v>
      </c>
      <c r="E216" s="29">
        <f t="shared" si="25"/>
        <v>0</v>
      </c>
      <c r="F216" s="28">
        <f t="shared" si="26"/>
        <v>2100.82179113958</v>
      </c>
      <c r="G216" s="28">
        <f t="shared" si="27"/>
        <v>1246.1345652096184</v>
      </c>
      <c r="H216" s="28">
        <f t="shared" si="31"/>
        <v>854.68722592996164</v>
      </c>
      <c r="I216" s="28">
        <f t="shared" si="28"/>
        <v>263431.19991632691</v>
      </c>
    </row>
    <row r="217" spans="1:9" x14ac:dyDescent="0.25">
      <c r="A217" s="26">
        <f>IF(Values_Entered,A216+1,"")</f>
        <v>200</v>
      </c>
      <c r="B217" s="27">
        <f t="shared" si="24"/>
        <v>49735</v>
      </c>
      <c r="C217" s="28">
        <f t="shared" si="29"/>
        <v>263431.19991632691</v>
      </c>
      <c r="D217" s="28">
        <f t="shared" si="30"/>
        <v>2100.82179113958</v>
      </c>
      <c r="E217" s="29">
        <f t="shared" si="25"/>
        <v>0</v>
      </c>
      <c r="F217" s="28">
        <f t="shared" si="26"/>
        <v>2100.82179113958</v>
      </c>
      <c r="G217" s="28">
        <f t="shared" si="27"/>
        <v>1250.1585414097744</v>
      </c>
      <c r="H217" s="28">
        <f t="shared" si="31"/>
        <v>850.66324972980556</v>
      </c>
      <c r="I217" s="28">
        <f t="shared" si="28"/>
        <v>262181.04137491714</v>
      </c>
    </row>
    <row r="218" spans="1:9" x14ac:dyDescent="0.25">
      <c r="A218" s="26">
        <f>IF(Values_Entered,A217+1,"")</f>
        <v>201</v>
      </c>
      <c r="B218" s="27">
        <f t="shared" si="24"/>
        <v>49766</v>
      </c>
      <c r="C218" s="28">
        <f t="shared" si="29"/>
        <v>262181.04137491714</v>
      </c>
      <c r="D218" s="28">
        <f t="shared" si="30"/>
        <v>2100.82179113958</v>
      </c>
      <c r="E218" s="29">
        <f t="shared" si="25"/>
        <v>0</v>
      </c>
      <c r="F218" s="28">
        <f t="shared" si="26"/>
        <v>2100.82179113958</v>
      </c>
      <c r="G218" s="28">
        <f t="shared" si="27"/>
        <v>1254.1955116997433</v>
      </c>
      <c r="H218" s="28">
        <f t="shared" si="31"/>
        <v>846.62627943983659</v>
      </c>
      <c r="I218" s="28">
        <f t="shared" si="28"/>
        <v>260926.8458632174</v>
      </c>
    </row>
    <row r="219" spans="1:9" x14ac:dyDescent="0.25">
      <c r="A219" s="26">
        <f>IF(Values_Entered,A218+1,"")</f>
        <v>202</v>
      </c>
      <c r="B219" s="27">
        <f t="shared" si="24"/>
        <v>49796</v>
      </c>
      <c r="C219" s="28">
        <f t="shared" si="29"/>
        <v>260926.8458632174</v>
      </c>
      <c r="D219" s="28">
        <f t="shared" si="30"/>
        <v>2100.82179113958</v>
      </c>
      <c r="E219" s="29">
        <f t="shared" si="25"/>
        <v>0</v>
      </c>
      <c r="F219" s="28">
        <f t="shared" si="26"/>
        <v>2100.82179113958</v>
      </c>
      <c r="G219" s="28">
        <f t="shared" si="27"/>
        <v>1258.2455180396073</v>
      </c>
      <c r="H219" s="28">
        <f t="shared" si="31"/>
        <v>842.57627309997281</v>
      </c>
      <c r="I219" s="28">
        <f t="shared" si="28"/>
        <v>259668.60034517778</v>
      </c>
    </row>
    <row r="220" spans="1:9" x14ac:dyDescent="0.25">
      <c r="A220" s="26">
        <f>IF(Values_Entered,A219+1,"")</f>
        <v>203</v>
      </c>
      <c r="B220" s="27">
        <f t="shared" si="24"/>
        <v>49827</v>
      </c>
      <c r="C220" s="28">
        <f t="shared" si="29"/>
        <v>259668.60034517778</v>
      </c>
      <c r="D220" s="28">
        <f t="shared" si="30"/>
        <v>2100.82179113958</v>
      </c>
      <c r="E220" s="29">
        <f t="shared" si="25"/>
        <v>0</v>
      </c>
      <c r="F220" s="28">
        <f t="shared" si="26"/>
        <v>2100.82179113958</v>
      </c>
      <c r="G220" s="28">
        <f t="shared" si="27"/>
        <v>1262.3086025249436</v>
      </c>
      <c r="H220" s="28">
        <f t="shared" si="31"/>
        <v>838.51318861463653</v>
      </c>
      <c r="I220" s="28">
        <f t="shared" si="28"/>
        <v>258406.29174265283</v>
      </c>
    </row>
    <row r="221" spans="1:9" x14ac:dyDescent="0.25">
      <c r="A221" s="26">
        <f>IF(Values_Entered,A220+1,"")</f>
        <v>204</v>
      </c>
      <c r="B221" s="27">
        <f t="shared" si="24"/>
        <v>49857</v>
      </c>
      <c r="C221" s="28">
        <f t="shared" si="29"/>
        <v>258406.29174265283</v>
      </c>
      <c r="D221" s="28">
        <f t="shared" si="30"/>
        <v>2100.82179113958</v>
      </c>
      <c r="E221" s="29">
        <f t="shared" si="25"/>
        <v>0</v>
      </c>
      <c r="F221" s="28">
        <f t="shared" si="26"/>
        <v>2100.82179113958</v>
      </c>
      <c r="G221" s="28">
        <f t="shared" si="27"/>
        <v>1266.3848073872637</v>
      </c>
      <c r="H221" s="28">
        <f t="shared" si="31"/>
        <v>834.43698375231645</v>
      </c>
      <c r="I221" s="28">
        <f t="shared" si="28"/>
        <v>257139.90693526558</v>
      </c>
    </row>
    <row r="222" spans="1:9" x14ac:dyDescent="0.25">
      <c r="A222" s="26">
        <f>IF(Values_Entered,A221+1,"")</f>
        <v>205</v>
      </c>
      <c r="B222" s="27">
        <f t="shared" si="24"/>
        <v>49888</v>
      </c>
      <c r="C222" s="28">
        <f t="shared" si="29"/>
        <v>257139.90693526558</v>
      </c>
      <c r="D222" s="28">
        <f t="shared" si="30"/>
        <v>2100.82179113958</v>
      </c>
      <c r="E222" s="29">
        <f t="shared" si="25"/>
        <v>0</v>
      </c>
      <c r="F222" s="28">
        <f t="shared" si="26"/>
        <v>2100.82179113958</v>
      </c>
      <c r="G222" s="28">
        <f t="shared" si="27"/>
        <v>1270.4741749944515</v>
      </c>
      <c r="H222" s="28">
        <f t="shared" si="31"/>
        <v>830.34761614512843</v>
      </c>
      <c r="I222" s="28">
        <f t="shared" si="28"/>
        <v>255869.43276027113</v>
      </c>
    </row>
    <row r="223" spans="1:9" x14ac:dyDescent="0.25">
      <c r="A223" s="26">
        <f>IF(Values_Entered,A222+1,"")</f>
        <v>206</v>
      </c>
      <c r="B223" s="27">
        <f t="shared" si="24"/>
        <v>49919</v>
      </c>
      <c r="C223" s="28">
        <f t="shared" si="29"/>
        <v>255869.43276027113</v>
      </c>
      <c r="D223" s="28">
        <f t="shared" si="30"/>
        <v>2100.82179113958</v>
      </c>
      <c r="E223" s="29">
        <f t="shared" si="25"/>
        <v>0</v>
      </c>
      <c r="F223" s="28">
        <f t="shared" si="26"/>
        <v>2100.82179113958</v>
      </c>
      <c r="G223" s="28">
        <f t="shared" si="27"/>
        <v>1274.5767478512043</v>
      </c>
      <c r="H223" s="28">
        <f t="shared" si="31"/>
        <v>826.24504328837554</v>
      </c>
      <c r="I223" s="28">
        <f t="shared" si="28"/>
        <v>254594.85601241991</v>
      </c>
    </row>
    <row r="224" spans="1:9" x14ac:dyDescent="0.25">
      <c r="A224" s="26">
        <f>IF(Values_Entered,A223+1,"")</f>
        <v>207</v>
      </c>
      <c r="B224" s="27">
        <f t="shared" si="24"/>
        <v>49949</v>
      </c>
      <c r="C224" s="28">
        <f t="shared" si="29"/>
        <v>254594.85601241991</v>
      </c>
      <c r="D224" s="28">
        <f t="shared" si="30"/>
        <v>2100.82179113958</v>
      </c>
      <c r="E224" s="29">
        <f t="shared" si="25"/>
        <v>0</v>
      </c>
      <c r="F224" s="28">
        <f t="shared" si="26"/>
        <v>2100.82179113958</v>
      </c>
      <c r="G224" s="28">
        <f t="shared" si="27"/>
        <v>1278.6925685994738</v>
      </c>
      <c r="H224" s="28">
        <f t="shared" si="31"/>
        <v>822.12922254010607</v>
      </c>
      <c r="I224" s="28">
        <f t="shared" si="28"/>
        <v>253316.16344382043</v>
      </c>
    </row>
    <row r="225" spans="1:9" x14ac:dyDescent="0.25">
      <c r="A225" s="26">
        <f>IF(Values_Entered,A224+1,"")</f>
        <v>208</v>
      </c>
      <c r="B225" s="27">
        <f t="shared" si="24"/>
        <v>49980</v>
      </c>
      <c r="C225" s="28">
        <f t="shared" si="29"/>
        <v>253316.16344382043</v>
      </c>
      <c r="D225" s="28">
        <f t="shared" si="30"/>
        <v>2100.82179113958</v>
      </c>
      <c r="E225" s="29">
        <f t="shared" si="25"/>
        <v>0</v>
      </c>
      <c r="F225" s="28">
        <f t="shared" si="26"/>
        <v>2100.82179113958</v>
      </c>
      <c r="G225" s="28">
        <f t="shared" si="27"/>
        <v>1282.8216800189098</v>
      </c>
      <c r="H225" s="28">
        <f t="shared" si="31"/>
        <v>818.00011112067011</v>
      </c>
      <c r="I225" s="28">
        <f t="shared" si="28"/>
        <v>252033.34176380152</v>
      </c>
    </row>
    <row r="226" spans="1:9" x14ac:dyDescent="0.25">
      <c r="A226" s="26">
        <f>IF(Values_Entered,A225+1,"")</f>
        <v>209</v>
      </c>
      <c r="B226" s="27">
        <f t="shared" si="24"/>
        <v>50010</v>
      </c>
      <c r="C226" s="28">
        <f t="shared" si="29"/>
        <v>252033.34176380152</v>
      </c>
      <c r="D226" s="28">
        <f t="shared" si="30"/>
        <v>2100.82179113958</v>
      </c>
      <c r="E226" s="29">
        <f t="shared" si="25"/>
        <v>0</v>
      </c>
      <c r="F226" s="28">
        <f t="shared" si="26"/>
        <v>2100.82179113958</v>
      </c>
      <c r="G226" s="28">
        <f t="shared" si="27"/>
        <v>1286.9641250273044</v>
      </c>
      <c r="H226" s="28">
        <f t="shared" si="31"/>
        <v>813.85766611227575</v>
      </c>
      <c r="I226" s="28">
        <f t="shared" si="28"/>
        <v>250746.37763877423</v>
      </c>
    </row>
    <row r="227" spans="1:9" x14ac:dyDescent="0.25">
      <c r="A227" s="26">
        <f>IF(Values_Entered,A226+1,"")</f>
        <v>210</v>
      </c>
      <c r="B227" s="27">
        <f t="shared" si="24"/>
        <v>50041</v>
      </c>
      <c r="C227" s="28">
        <f t="shared" si="29"/>
        <v>250746.37763877423</v>
      </c>
      <c r="D227" s="28">
        <f t="shared" si="30"/>
        <v>2100.82179113958</v>
      </c>
      <c r="E227" s="29">
        <f t="shared" si="25"/>
        <v>0</v>
      </c>
      <c r="F227" s="28">
        <f t="shared" si="26"/>
        <v>2100.82179113958</v>
      </c>
      <c r="G227" s="28">
        <f t="shared" si="27"/>
        <v>1291.1199466810381</v>
      </c>
      <c r="H227" s="28">
        <f t="shared" si="31"/>
        <v>809.70184445854181</v>
      </c>
      <c r="I227" s="28">
        <f t="shared" si="28"/>
        <v>249455.25769209318</v>
      </c>
    </row>
    <row r="228" spans="1:9" x14ac:dyDescent="0.25">
      <c r="A228" s="26">
        <f>IF(Values_Entered,A227+1,"")</f>
        <v>211</v>
      </c>
      <c r="B228" s="27">
        <f t="shared" si="24"/>
        <v>50072</v>
      </c>
      <c r="C228" s="28">
        <f t="shared" si="29"/>
        <v>249455.25769209318</v>
      </c>
      <c r="D228" s="28">
        <f t="shared" si="30"/>
        <v>2100.82179113958</v>
      </c>
      <c r="E228" s="29">
        <f t="shared" si="25"/>
        <v>0</v>
      </c>
      <c r="F228" s="28">
        <f t="shared" si="26"/>
        <v>2100.82179113958</v>
      </c>
      <c r="G228" s="28">
        <f t="shared" si="27"/>
        <v>1295.289188175529</v>
      </c>
      <c r="H228" s="28">
        <f t="shared" si="31"/>
        <v>805.53260296405085</v>
      </c>
      <c r="I228" s="28">
        <f t="shared" si="28"/>
        <v>248159.96850391765</v>
      </c>
    </row>
    <row r="229" spans="1:9" x14ac:dyDescent="0.25">
      <c r="A229" s="26">
        <f>IF(Values_Entered,A228+1,"")</f>
        <v>212</v>
      </c>
      <c r="B229" s="27">
        <f t="shared" si="24"/>
        <v>50100</v>
      </c>
      <c r="C229" s="28">
        <f t="shared" si="29"/>
        <v>248159.96850391765</v>
      </c>
      <c r="D229" s="28">
        <f t="shared" si="30"/>
        <v>2100.82179113958</v>
      </c>
      <c r="E229" s="29">
        <f t="shared" si="25"/>
        <v>0</v>
      </c>
      <c r="F229" s="28">
        <f t="shared" si="26"/>
        <v>2100.82179113958</v>
      </c>
      <c r="G229" s="28">
        <f t="shared" si="27"/>
        <v>1299.4718928456791</v>
      </c>
      <c r="H229" s="28">
        <f t="shared" si="31"/>
        <v>801.34989829390076</v>
      </c>
      <c r="I229" s="28">
        <f t="shared" si="28"/>
        <v>246860.49661107198</v>
      </c>
    </row>
    <row r="230" spans="1:9" x14ac:dyDescent="0.25">
      <c r="A230" s="26">
        <f>IF(Values_Entered,A229+1,"")</f>
        <v>213</v>
      </c>
      <c r="B230" s="27">
        <f t="shared" si="24"/>
        <v>50131</v>
      </c>
      <c r="C230" s="28">
        <f t="shared" si="29"/>
        <v>246860.49661107198</v>
      </c>
      <c r="D230" s="28">
        <f t="shared" si="30"/>
        <v>2100.82179113958</v>
      </c>
      <c r="E230" s="29">
        <f t="shared" si="25"/>
        <v>0</v>
      </c>
      <c r="F230" s="28">
        <f t="shared" si="26"/>
        <v>2100.82179113958</v>
      </c>
      <c r="G230" s="28">
        <f t="shared" si="27"/>
        <v>1303.6681041663269</v>
      </c>
      <c r="H230" s="28">
        <f t="shared" si="31"/>
        <v>797.15368697325323</v>
      </c>
      <c r="I230" s="28">
        <f t="shared" si="28"/>
        <v>245556.82850690564</v>
      </c>
    </row>
    <row r="231" spans="1:9" x14ac:dyDescent="0.25">
      <c r="A231" s="26">
        <f>IF(Values_Entered,A230+1,"")</f>
        <v>214</v>
      </c>
      <c r="B231" s="27">
        <f t="shared" si="24"/>
        <v>50161</v>
      </c>
      <c r="C231" s="28">
        <f t="shared" si="29"/>
        <v>245556.82850690564</v>
      </c>
      <c r="D231" s="28">
        <f t="shared" si="30"/>
        <v>2100.82179113958</v>
      </c>
      <c r="E231" s="29">
        <f t="shared" si="25"/>
        <v>0</v>
      </c>
      <c r="F231" s="28">
        <f t="shared" si="26"/>
        <v>2100.82179113958</v>
      </c>
      <c r="G231" s="28">
        <f t="shared" si="27"/>
        <v>1307.8778657526973</v>
      </c>
      <c r="H231" s="28">
        <f t="shared" si="31"/>
        <v>792.94392538688282</v>
      </c>
      <c r="I231" s="28">
        <f t="shared" si="28"/>
        <v>244248.95064115294</v>
      </c>
    </row>
    <row r="232" spans="1:9" x14ac:dyDescent="0.25">
      <c r="A232" s="26">
        <f>IF(Values_Entered,A231+1,"")</f>
        <v>215</v>
      </c>
      <c r="B232" s="27">
        <f t="shared" si="24"/>
        <v>50192</v>
      </c>
      <c r="C232" s="28">
        <f t="shared" si="29"/>
        <v>244248.95064115294</v>
      </c>
      <c r="D232" s="28">
        <f t="shared" si="30"/>
        <v>2100.82179113958</v>
      </c>
      <c r="E232" s="29">
        <f t="shared" si="25"/>
        <v>0</v>
      </c>
      <c r="F232" s="28">
        <f t="shared" si="26"/>
        <v>2100.82179113958</v>
      </c>
      <c r="G232" s="28">
        <f t="shared" si="27"/>
        <v>1312.1012213608569</v>
      </c>
      <c r="H232" s="28">
        <f t="shared" si="31"/>
        <v>788.72056977872307</v>
      </c>
      <c r="I232" s="28">
        <f t="shared" si="28"/>
        <v>242936.8494197921</v>
      </c>
    </row>
    <row r="233" spans="1:9" x14ac:dyDescent="0.25">
      <c r="A233" s="26">
        <f>IF(Values_Entered,A232+1,"")</f>
        <v>216</v>
      </c>
      <c r="B233" s="27">
        <f t="shared" si="24"/>
        <v>50222</v>
      </c>
      <c r="C233" s="28">
        <f t="shared" si="29"/>
        <v>242936.8494197921</v>
      </c>
      <c r="D233" s="28">
        <f t="shared" si="30"/>
        <v>2100.82179113958</v>
      </c>
      <c r="E233" s="29">
        <f t="shared" si="25"/>
        <v>0</v>
      </c>
      <c r="F233" s="28">
        <f t="shared" si="26"/>
        <v>2100.82179113958</v>
      </c>
      <c r="G233" s="28">
        <f t="shared" si="27"/>
        <v>1316.3382148881678</v>
      </c>
      <c r="H233" s="28">
        <f t="shared" si="31"/>
        <v>784.48357625141205</v>
      </c>
      <c r="I233" s="28">
        <f t="shared" si="28"/>
        <v>241620.51120490392</v>
      </c>
    </row>
    <row r="234" spans="1:9" x14ac:dyDescent="0.25">
      <c r="A234" s="26">
        <f>IF(Values_Entered,A233+1,"")</f>
        <v>217</v>
      </c>
      <c r="B234" s="27">
        <f t="shared" si="24"/>
        <v>50253</v>
      </c>
      <c r="C234" s="28">
        <f t="shared" si="29"/>
        <v>241620.51120490392</v>
      </c>
      <c r="D234" s="28">
        <f t="shared" si="30"/>
        <v>2100.82179113958</v>
      </c>
      <c r="E234" s="29">
        <f t="shared" si="25"/>
        <v>0</v>
      </c>
      <c r="F234" s="28">
        <f t="shared" si="26"/>
        <v>2100.82179113958</v>
      </c>
      <c r="G234" s="28">
        <f t="shared" si="27"/>
        <v>1320.5888903737446</v>
      </c>
      <c r="H234" s="28">
        <f t="shared" si="31"/>
        <v>780.23290076583555</v>
      </c>
      <c r="I234" s="28">
        <f t="shared" si="28"/>
        <v>240299.92231453018</v>
      </c>
    </row>
    <row r="235" spans="1:9" x14ac:dyDescent="0.25">
      <c r="A235" s="26">
        <f>IF(Values_Entered,A234+1,"")</f>
        <v>218</v>
      </c>
      <c r="B235" s="27">
        <f t="shared" si="24"/>
        <v>50284</v>
      </c>
      <c r="C235" s="28">
        <f t="shared" si="29"/>
        <v>240299.92231453018</v>
      </c>
      <c r="D235" s="28">
        <f t="shared" si="30"/>
        <v>2100.82179113958</v>
      </c>
      <c r="E235" s="29">
        <f t="shared" si="25"/>
        <v>0</v>
      </c>
      <c r="F235" s="28">
        <f t="shared" si="26"/>
        <v>2100.82179113958</v>
      </c>
      <c r="G235" s="28">
        <f t="shared" si="27"/>
        <v>1324.8532919989098</v>
      </c>
      <c r="H235" s="28">
        <f t="shared" si="31"/>
        <v>775.96849914067036</v>
      </c>
      <c r="I235" s="28">
        <f t="shared" si="28"/>
        <v>238975.06902253127</v>
      </c>
    </row>
    <row r="236" spans="1:9" x14ac:dyDescent="0.25">
      <c r="A236" s="26">
        <f>IF(Values_Entered,A235+1,"")</f>
        <v>219</v>
      </c>
      <c r="B236" s="27">
        <f t="shared" si="24"/>
        <v>50314</v>
      </c>
      <c r="C236" s="28">
        <f t="shared" si="29"/>
        <v>238975.06902253127</v>
      </c>
      <c r="D236" s="28">
        <f t="shared" si="30"/>
        <v>2100.82179113958</v>
      </c>
      <c r="E236" s="29">
        <f t="shared" si="25"/>
        <v>0</v>
      </c>
      <c r="F236" s="28">
        <f t="shared" si="26"/>
        <v>2100.82179113958</v>
      </c>
      <c r="G236" s="28">
        <f t="shared" si="27"/>
        <v>1329.1314640876562</v>
      </c>
      <c r="H236" s="28">
        <f t="shared" si="31"/>
        <v>771.69032705192387</v>
      </c>
      <c r="I236" s="28">
        <f t="shared" si="28"/>
        <v>237645.93755844361</v>
      </c>
    </row>
    <row r="237" spans="1:9" x14ac:dyDescent="0.25">
      <c r="A237" s="26">
        <f>IF(Values_Entered,A236+1,"")</f>
        <v>220</v>
      </c>
      <c r="B237" s="27">
        <f t="shared" si="24"/>
        <v>50345</v>
      </c>
      <c r="C237" s="28">
        <f t="shared" si="29"/>
        <v>237645.93755844361</v>
      </c>
      <c r="D237" s="28">
        <f t="shared" si="30"/>
        <v>2100.82179113958</v>
      </c>
      <c r="E237" s="29">
        <f t="shared" si="25"/>
        <v>0</v>
      </c>
      <c r="F237" s="28">
        <f t="shared" si="26"/>
        <v>2100.82179113958</v>
      </c>
      <c r="G237" s="28">
        <f t="shared" si="27"/>
        <v>1333.4234511071058</v>
      </c>
      <c r="H237" s="28">
        <f t="shared" si="31"/>
        <v>767.39834003247415</v>
      </c>
      <c r="I237" s="28">
        <f t="shared" si="28"/>
        <v>236312.51410733649</v>
      </c>
    </row>
    <row r="238" spans="1:9" x14ac:dyDescent="0.25">
      <c r="A238" s="26">
        <f>IF(Values_Entered,A237+1,"")</f>
        <v>221</v>
      </c>
      <c r="B238" s="27">
        <f t="shared" si="24"/>
        <v>50375</v>
      </c>
      <c r="C238" s="28">
        <f t="shared" si="29"/>
        <v>236312.51410733649</v>
      </c>
      <c r="D238" s="28">
        <f t="shared" si="30"/>
        <v>2100.82179113958</v>
      </c>
      <c r="E238" s="29">
        <f t="shared" si="25"/>
        <v>0</v>
      </c>
      <c r="F238" s="28">
        <f t="shared" si="26"/>
        <v>2100.82179113958</v>
      </c>
      <c r="G238" s="28">
        <f t="shared" si="27"/>
        <v>1337.7292976679728</v>
      </c>
      <c r="H238" s="28">
        <f t="shared" si="31"/>
        <v>763.09249347160733</v>
      </c>
      <c r="I238" s="28">
        <f t="shared" si="28"/>
        <v>234974.78480966852</v>
      </c>
    </row>
    <row r="239" spans="1:9" x14ac:dyDescent="0.25">
      <c r="A239" s="26">
        <f>IF(Values_Entered,A238+1,"")</f>
        <v>222</v>
      </c>
      <c r="B239" s="27">
        <f t="shared" si="24"/>
        <v>50406</v>
      </c>
      <c r="C239" s="28">
        <f t="shared" si="29"/>
        <v>234974.78480966852</v>
      </c>
      <c r="D239" s="28">
        <f t="shared" si="30"/>
        <v>2100.82179113958</v>
      </c>
      <c r="E239" s="29">
        <f t="shared" si="25"/>
        <v>0</v>
      </c>
      <c r="F239" s="28">
        <f t="shared" si="26"/>
        <v>2100.82179113958</v>
      </c>
      <c r="G239" s="28">
        <f t="shared" si="27"/>
        <v>1342.0490485250252</v>
      </c>
      <c r="H239" s="28">
        <f t="shared" si="31"/>
        <v>758.77274261455466</v>
      </c>
      <c r="I239" s="28">
        <f t="shared" si="28"/>
        <v>233632.7357611435</v>
      </c>
    </row>
    <row r="240" spans="1:9" x14ac:dyDescent="0.25">
      <c r="A240" s="26">
        <f>IF(Values_Entered,A239+1,"")</f>
        <v>223</v>
      </c>
      <c r="B240" s="27">
        <f t="shared" si="24"/>
        <v>50437</v>
      </c>
      <c r="C240" s="28">
        <f t="shared" si="29"/>
        <v>233632.7357611435</v>
      </c>
      <c r="D240" s="28">
        <f t="shared" si="30"/>
        <v>2100.82179113958</v>
      </c>
      <c r="E240" s="29">
        <f t="shared" si="25"/>
        <v>0</v>
      </c>
      <c r="F240" s="28">
        <f t="shared" si="26"/>
        <v>2100.82179113958</v>
      </c>
      <c r="G240" s="28">
        <f t="shared" si="27"/>
        <v>1346.3827485775541</v>
      </c>
      <c r="H240" s="28">
        <f t="shared" si="31"/>
        <v>754.43904256202586</v>
      </c>
      <c r="I240" s="28">
        <f t="shared" si="28"/>
        <v>232286.35301256596</v>
      </c>
    </row>
    <row r="241" spans="1:9" x14ac:dyDescent="0.25">
      <c r="A241" s="26">
        <f>IF(Values_Entered,A240+1,"")</f>
        <v>224</v>
      </c>
      <c r="B241" s="27">
        <f t="shared" si="24"/>
        <v>50465</v>
      </c>
      <c r="C241" s="28">
        <f t="shared" si="29"/>
        <v>232286.35301256596</v>
      </c>
      <c r="D241" s="28">
        <f t="shared" si="30"/>
        <v>2100.82179113958</v>
      </c>
      <c r="E241" s="29">
        <f t="shared" si="25"/>
        <v>0</v>
      </c>
      <c r="F241" s="28">
        <f t="shared" si="26"/>
        <v>2100.82179113958</v>
      </c>
      <c r="G241" s="28">
        <f t="shared" si="27"/>
        <v>1350.7304428698358</v>
      </c>
      <c r="H241" s="28">
        <f t="shared" si="31"/>
        <v>750.09134826974423</v>
      </c>
      <c r="I241" s="28">
        <f t="shared" si="28"/>
        <v>230935.62256969613</v>
      </c>
    </row>
    <row r="242" spans="1:9" x14ac:dyDescent="0.25">
      <c r="A242" s="26">
        <f>IF(Values_Entered,A241+1,"")</f>
        <v>225</v>
      </c>
      <c r="B242" s="27">
        <f t="shared" si="24"/>
        <v>50496</v>
      </c>
      <c r="C242" s="28">
        <f t="shared" si="29"/>
        <v>230935.62256969613</v>
      </c>
      <c r="D242" s="28">
        <f t="shared" si="30"/>
        <v>2100.82179113958</v>
      </c>
      <c r="E242" s="29">
        <f t="shared" si="25"/>
        <v>0</v>
      </c>
      <c r="F242" s="28">
        <f t="shared" si="26"/>
        <v>2100.82179113958</v>
      </c>
      <c r="G242" s="28">
        <f t="shared" si="27"/>
        <v>1355.0921765916028</v>
      </c>
      <c r="H242" s="28">
        <f t="shared" si="31"/>
        <v>745.72961454797712</v>
      </c>
      <c r="I242" s="28">
        <f t="shared" si="28"/>
        <v>229580.53039310453</v>
      </c>
    </row>
    <row r="243" spans="1:9" x14ac:dyDescent="0.25">
      <c r="A243" s="26">
        <f>IF(Values_Entered,A242+1,"")</f>
        <v>226</v>
      </c>
      <c r="B243" s="27">
        <f t="shared" si="24"/>
        <v>50526</v>
      </c>
      <c r="C243" s="28">
        <f t="shared" si="29"/>
        <v>229580.53039310453</v>
      </c>
      <c r="D243" s="28">
        <f t="shared" si="30"/>
        <v>2100.82179113958</v>
      </c>
      <c r="E243" s="29">
        <f t="shared" si="25"/>
        <v>0</v>
      </c>
      <c r="F243" s="28">
        <f t="shared" si="26"/>
        <v>2100.82179113958</v>
      </c>
      <c r="G243" s="28">
        <f t="shared" si="27"/>
        <v>1359.4679950785135</v>
      </c>
      <c r="H243" s="28">
        <f t="shared" si="31"/>
        <v>741.35379606106665</v>
      </c>
      <c r="I243" s="28">
        <f t="shared" si="28"/>
        <v>228221.06239802603</v>
      </c>
    </row>
    <row r="244" spans="1:9" x14ac:dyDescent="0.25">
      <c r="A244" s="26">
        <f>IF(Values_Entered,A243+1,"")</f>
        <v>227</v>
      </c>
      <c r="B244" s="27">
        <f t="shared" si="24"/>
        <v>50557</v>
      </c>
      <c r="C244" s="28">
        <f t="shared" si="29"/>
        <v>228221.06239802603</v>
      </c>
      <c r="D244" s="28">
        <f t="shared" si="30"/>
        <v>2100.82179113958</v>
      </c>
      <c r="E244" s="29">
        <f t="shared" si="25"/>
        <v>0</v>
      </c>
      <c r="F244" s="28">
        <f t="shared" si="26"/>
        <v>2100.82179113958</v>
      </c>
      <c r="G244" s="28">
        <f t="shared" si="27"/>
        <v>1363.8579438126208</v>
      </c>
      <c r="H244" s="28">
        <f t="shared" si="31"/>
        <v>736.96384732695913</v>
      </c>
      <c r="I244" s="28">
        <f t="shared" si="28"/>
        <v>226857.20445421341</v>
      </c>
    </row>
    <row r="245" spans="1:9" x14ac:dyDescent="0.25">
      <c r="A245" s="26">
        <f>IF(Values_Entered,A244+1,"")</f>
        <v>228</v>
      </c>
      <c r="B245" s="27">
        <f t="shared" si="24"/>
        <v>50587</v>
      </c>
      <c r="C245" s="28">
        <f t="shared" si="29"/>
        <v>226857.20445421341</v>
      </c>
      <c r="D245" s="28">
        <f t="shared" si="30"/>
        <v>2100.82179113958</v>
      </c>
      <c r="E245" s="29">
        <f t="shared" si="25"/>
        <v>0</v>
      </c>
      <c r="F245" s="28">
        <f t="shared" si="26"/>
        <v>2100.82179113958</v>
      </c>
      <c r="G245" s="28">
        <f t="shared" si="27"/>
        <v>1368.2620684228491</v>
      </c>
      <c r="H245" s="28">
        <f t="shared" si="31"/>
        <v>732.55972271673079</v>
      </c>
      <c r="I245" s="28">
        <f t="shared" si="28"/>
        <v>225488.94238579055</v>
      </c>
    </row>
    <row r="246" spans="1:9" x14ac:dyDescent="0.25">
      <c r="A246" s="26">
        <f>IF(Values_Entered,A245+1,"")</f>
        <v>229</v>
      </c>
      <c r="B246" s="27">
        <f t="shared" si="24"/>
        <v>50618</v>
      </c>
      <c r="C246" s="28">
        <f t="shared" si="29"/>
        <v>225488.94238579055</v>
      </c>
      <c r="D246" s="28">
        <f t="shared" si="30"/>
        <v>2100.82179113958</v>
      </c>
      <c r="E246" s="29">
        <f t="shared" si="25"/>
        <v>0</v>
      </c>
      <c r="F246" s="28">
        <f t="shared" si="26"/>
        <v>2100.82179113958</v>
      </c>
      <c r="G246" s="28">
        <f t="shared" si="27"/>
        <v>1372.6804146854647</v>
      </c>
      <c r="H246" s="28">
        <f t="shared" si="31"/>
        <v>728.14137645411529</v>
      </c>
      <c r="I246" s="28">
        <f t="shared" si="28"/>
        <v>224116.26197110509</v>
      </c>
    </row>
    <row r="247" spans="1:9" x14ac:dyDescent="0.25">
      <c r="A247" s="26">
        <f>IF(Values_Entered,A246+1,"")</f>
        <v>230</v>
      </c>
      <c r="B247" s="27">
        <f t="shared" si="24"/>
        <v>50649</v>
      </c>
      <c r="C247" s="28">
        <f t="shared" si="29"/>
        <v>224116.26197110509</v>
      </c>
      <c r="D247" s="28">
        <f t="shared" si="30"/>
        <v>2100.82179113958</v>
      </c>
      <c r="E247" s="29">
        <f t="shared" si="25"/>
        <v>0</v>
      </c>
      <c r="F247" s="28">
        <f t="shared" si="26"/>
        <v>2100.82179113958</v>
      </c>
      <c r="G247" s="28">
        <f t="shared" si="27"/>
        <v>1377.1130285245531</v>
      </c>
      <c r="H247" s="28">
        <f t="shared" si="31"/>
        <v>723.7087626150269</v>
      </c>
      <c r="I247" s="28">
        <f t="shared" si="28"/>
        <v>222739.14894258053</v>
      </c>
    </row>
    <row r="248" spans="1:9" x14ac:dyDescent="0.25">
      <c r="A248" s="26">
        <f>IF(Values_Entered,A247+1,"")</f>
        <v>231</v>
      </c>
      <c r="B248" s="27">
        <f t="shared" si="24"/>
        <v>50679</v>
      </c>
      <c r="C248" s="28">
        <f t="shared" si="29"/>
        <v>222739.14894258053</v>
      </c>
      <c r="D248" s="28">
        <f t="shared" si="30"/>
        <v>2100.82179113958</v>
      </c>
      <c r="E248" s="29">
        <f t="shared" si="25"/>
        <v>0</v>
      </c>
      <c r="F248" s="28">
        <f t="shared" si="26"/>
        <v>2100.82179113958</v>
      </c>
      <c r="G248" s="28">
        <f t="shared" si="27"/>
        <v>1381.559956012497</v>
      </c>
      <c r="H248" s="28">
        <f t="shared" si="31"/>
        <v>719.26183512708303</v>
      </c>
      <c r="I248" s="28">
        <f t="shared" si="28"/>
        <v>221357.58898656804</v>
      </c>
    </row>
    <row r="249" spans="1:9" x14ac:dyDescent="0.25">
      <c r="A249" s="26">
        <f>IF(Values_Entered,A248+1,"")</f>
        <v>232</v>
      </c>
      <c r="B249" s="27">
        <f t="shared" si="24"/>
        <v>50710</v>
      </c>
      <c r="C249" s="28">
        <f t="shared" si="29"/>
        <v>221357.58898656804</v>
      </c>
      <c r="D249" s="28">
        <f t="shared" si="30"/>
        <v>2100.82179113958</v>
      </c>
      <c r="E249" s="29">
        <f t="shared" si="25"/>
        <v>0</v>
      </c>
      <c r="F249" s="28">
        <f t="shared" si="26"/>
        <v>2100.82179113958</v>
      </c>
      <c r="G249" s="28">
        <f t="shared" si="27"/>
        <v>1386.0212433704542</v>
      </c>
      <c r="H249" s="28">
        <f t="shared" si="31"/>
        <v>714.80054776912596</v>
      </c>
      <c r="I249" s="28">
        <f t="shared" si="28"/>
        <v>219971.56774319758</v>
      </c>
    </row>
    <row r="250" spans="1:9" x14ac:dyDescent="0.25">
      <c r="A250" s="26">
        <f>IF(Values_Entered,A249+1,"")</f>
        <v>233</v>
      </c>
      <c r="B250" s="27">
        <f t="shared" si="24"/>
        <v>50740</v>
      </c>
      <c r="C250" s="30">
        <f t="shared" si="29"/>
        <v>219971.56774319758</v>
      </c>
      <c r="D250" s="30">
        <f t="shared" si="30"/>
        <v>2100.82179113958</v>
      </c>
      <c r="E250" s="31">
        <f t="shared" si="25"/>
        <v>0</v>
      </c>
      <c r="F250" s="30">
        <f t="shared" si="26"/>
        <v>2100.82179113958</v>
      </c>
      <c r="G250" s="30">
        <f t="shared" si="27"/>
        <v>1390.4969369688379</v>
      </c>
      <c r="H250" s="30">
        <f t="shared" si="31"/>
        <v>710.32485417074213</v>
      </c>
      <c r="I250" s="30">
        <f t="shared" si="28"/>
        <v>218581.07080622873</v>
      </c>
    </row>
    <row r="251" spans="1:9" x14ac:dyDescent="0.25">
      <c r="A251" s="32">
        <f>IF(Values_Entered,A250+1,"")</f>
        <v>234</v>
      </c>
      <c r="B251" s="27">
        <f t="shared" si="24"/>
        <v>50771</v>
      </c>
      <c r="C251" s="30">
        <f t="shared" si="29"/>
        <v>218581.07080622873</v>
      </c>
      <c r="D251" s="30">
        <f t="shared" si="30"/>
        <v>2100.82179113958</v>
      </c>
      <c r="E251" s="31">
        <f t="shared" si="25"/>
        <v>0</v>
      </c>
      <c r="F251" s="30">
        <f t="shared" si="26"/>
        <v>2100.82179113958</v>
      </c>
      <c r="G251" s="30">
        <f t="shared" si="27"/>
        <v>1394.9870833277996</v>
      </c>
      <c r="H251" s="30">
        <f t="shared" si="31"/>
        <v>705.83470781178028</v>
      </c>
      <c r="I251" s="30">
        <f t="shared" si="28"/>
        <v>217186.08372290092</v>
      </c>
    </row>
    <row r="252" spans="1:9" x14ac:dyDescent="0.25">
      <c r="A252" s="32">
        <f>IF(Values_Entered,A251+1,"")</f>
        <v>235</v>
      </c>
      <c r="B252" s="27">
        <f t="shared" si="24"/>
        <v>50802</v>
      </c>
      <c r="C252" s="30">
        <f t="shared" si="29"/>
        <v>217186.08372290092</v>
      </c>
      <c r="D252" s="30">
        <f t="shared" si="30"/>
        <v>2100.82179113958</v>
      </c>
      <c r="E252" s="31">
        <f t="shared" si="25"/>
        <v>0</v>
      </c>
      <c r="F252" s="30">
        <f t="shared" si="26"/>
        <v>2100.82179113958</v>
      </c>
      <c r="G252" s="30">
        <f t="shared" si="27"/>
        <v>1399.4917291177126</v>
      </c>
      <c r="H252" s="30">
        <f t="shared" si="31"/>
        <v>701.33006202186755</v>
      </c>
      <c r="I252" s="30">
        <f t="shared" si="28"/>
        <v>215786.59199378319</v>
      </c>
    </row>
    <row r="253" spans="1:9" x14ac:dyDescent="0.25">
      <c r="A253" s="32">
        <f>IF(Values_Entered,A252+1,"")</f>
        <v>236</v>
      </c>
      <c r="B253" s="27">
        <f t="shared" si="24"/>
        <v>50830</v>
      </c>
      <c r="C253" s="30">
        <f t="shared" si="29"/>
        <v>215786.59199378319</v>
      </c>
      <c r="D253" s="30">
        <f t="shared" si="30"/>
        <v>2100.82179113958</v>
      </c>
      <c r="E253" s="31">
        <f t="shared" si="25"/>
        <v>0</v>
      </c>
      <c r="F253" s="30">
        <f t="shared" si="26"/>
        <v>2100.82179113958</v>
      </c>
      <c r="G253" s="30">
        <f t="shared" si="27"/>
        <v>1404.010921159655</v>
      </c>
      <c r="H253" s="30">
        <f t="shared" si="31"/>
        <v>696.81086997992486</v>
      </c>
      <c r="I253" s="30">
        <f t="shared" si="28"/>
        <v>214382.58107262355</v>
      </c>
    </row>
    <row r="254" spans="1:9" x14ac:dyDescent="0.25">
      <c r="A254" s="32">
        <f>IF(Values_Entered,A253+1,"")</f>
        <v>237</v>
      </c>
      <c r="B254" s="27">
        <f t="shared" si="24"/>
        <v>50861</v>
      </c>
      <c r="C254" s="30">
        <f t="shared" si="29"/>
        <v>214382.58107262355</v>
      </c>
      <c r="D254" s="30">
        <f t="shared" si="30"/>
        <v>2100.82179113958</v>
      </c>
      <c r="E254" s="31">
        <f t="shared" si="25"/>
        <v>0</v>
      </c>
      <c r="F254" s="30">
        <f t="shared" si="26"/>
        <v>2100.82179113958</v>
      </c>
      <c r="G254" s="30">
        <f t="shared" si="27"/>
        <v>1408.5447064258997</v>
      </c>
      <c r="H254" s="30">
        <f t="shared" si="31"/>
        <v>692.27708471368021</v>
      </c>
      <c r="I254" s="30">
        <f t="shared" si="28"/>
        <v>212974.03636619766</v>
      </c>
    </row>
    <row r="255" spans="1:9" x14ac:dyDescent="0.25">
      <c r="A255" s="32">
        <f>IF(Values_Entered,A254+1,"")</f>
        <v>238</v>
      </c>
      <c r="B255" s="27">
        <f t="shared" si="24"/>
        <v>50891</v>
      </c>
      <c r="C255" s="30">
        <f t="shared" si="29"/>
        <v>212974.03636619766</v>
      </c>
      <c r="D255" s="30">
        <f t="shared" si="30"/>
        <v>2100.82179113958</v>
      </c>
      <c r="E255" s="31">
        <f t="shared" si="25"/>
        <v>0</v>
      </c>
      <c r="F255" s="30">
        <f t="shared" si="26"/>
        <v>2100.82179113958</v>
      </c>
      <c r="G255" s="30">
        <f t="shared" si="27"/>
        <v>1413.0931320404002</v>
      </c>
      <c r="H255" s="30">
        <f t="shared" si="31"/>
        <v>687.72865909917994</v>
      </c>
      <c r="I255" s="30">
        <f t="shared" si="28"/>
        <v>211560.94323415725</v>
      </c>
    </row>
    <row r="256" spans="1:9" x14ac:dyDescent="0.25">
      <c r="A256" s="32">
        <f>IF(Values_Entered,A255+1,"")</f>
        <v>239</v>
      </c>
      <c r="B256" s="27">
        <f t="shared" si="24"/>
        <v>50922</v>
      </c>
      <c r="C256" s="30">
        <f t="shared" si="29"/>
        <v>211560.94323415725</v>
      </c>
      <c r="D256" s="30">
        <f t="shared" si="30"/>
        <v>2100.82179113958</v>
      </c>
      <c r="E256" s="31">
        <f t="shared" si="25"/>
        <v>0</v>
      </c>
      <c r="F256" s="30">
        <f t="shared" si="26"/>
        <v>2100.82179113958</v>
      </c>
      <c r="G256" s="30">
        <f t="shared" si="27"/>
        <v>1417.6562452792805</v>
      </c>
      <c r="H256" s="30">
        <f t="shared" si="31"/>
        <v>683.16554586029952</v>
      </c>
      <c r="I256" s="30">
        <f t="shared" si="28"/>
        <v>210143.28698887798</v>
      </c>
    </row>
    <row r="257" spans="1:9" x14ac:dyDescent="0.25">
      <c r="A257" s="32">
        <f>IF(Values_Entered,A256+1,"")</f>
        <v>240</v>
      </c>
      <c r="B257" s="27">
        <f t="shared" si="24"/>
        <v>50952</v>
      </c>
      <c r="C257" s="30">
        <f t="shared" si="29"/>
        <v>210143.28698887798</v>
      </c>
      <c r="D257" s="30">
        <f t="shared" si="30"/>
        <v>2100.82179113958</v>
      </c>
      <c r="E257" s="31">
        <f t="shared" si="25"/>
        <v>0</v>
      </c>
      <c r="F257" s="30">
        <f t="shared" si="26"/>
        <v>2100.82179113958</v>
      </c>
      <c r="G257" s="30">
        <f t="shared" si="27"/>
        <v>1422.2340935713282</v>
      </c>
      <c r="H257" s="30">
        <f t="shared" si="31"/>
        <v>678.58769756825188</v>
      </c>
      <c r="I257" s="30">
        <f t="shared" si="28"/>
        <v>208721.05289530667</v>
      </c>
    </row>
    <row r="258" spans="1:9" x14ac:dyDescent="0.25">
      <c r="A258" s="32">
        <f>IF(Values_Entered,A257+1,"")</f>
        <v>241</v>
      </c>
      <c r="B258" s="27">
        <f t="shared" si="24"/>
        <v>50983</v>
      </c>
      <c r="C258" s="30">
        <f t="shared" si="29"/>
        <v>208721.05289530667</v>
      </c>
      <c r="D258" s="30">
        <f t="shared" si="30"/>
        <v>2100.82179113958</v>
      </c>
      <c r="E258" s="31">
        <f t="shared" si="25"/>
        <v>0</v>
      </c>
      <c r="F258" s="30">
        <f t="shared" si="26"/>
        <v>2100.82179113958</v>
      </c>
      <c r="G258" s="30">
        <f t="shared" si="27"/>
        <v>1426.8267244984854</v>
      </c>
      <c r="H258" s="30">
        <f t="shared" si="31"/>
        <v>673.99506664109447</v>
      </c>
      <c r="I258" s="30">
        <f t="shared" si="28"/>
        <v>207294.22617080819</v>
      </c>
    </row>
    <row r="259" spans="1:9" x14ac:dyDescent="0.25">
      <c r="A259" s="32">
        <f>IF(Values_Entered,A258+1,"")</f>
        <v>242</v>
      </c>
      <c r="B259" s="27">
        <f t="shared" si="24"/>
        <v>51014</v>
      </c>
      <c r="C259" s="30">
        <f t="shared" si="29"/>
        <v>207294.22617080819</v>
      </c>
      <c r="D259" s="30">
        <f t="shared" si="30"/>
        <v>2100.82179113958</v>
      </c>
      <c r="E259" s="31">
        <f t="shared" si="25"/>
        <v>0</v>
      </c>
      <c r="F259" s="30">
        <f t="shared" si="26"/>
        <v>2100.82179113958</v>
      </c>
      <c r="G259" s="30">
        <f t="shared" si="27"/>
        <v>1431.4341857963452</v>
      </c>
      <c r="H259" s="30">
        <f t="shared" si="31"/>
        <v>669.38760534323478</v>
      </c>
      <c r="I259" s="30">
        <f t="shared" si="28"/>
        <v>205862.79198501183</v>
      </c>
    </row>
    <row r="260" spans="1:9" x14ac:dyDescent="0.25">
      <c r="A260" s="32">
        <f>IF(Values_Entered,A259+1,"")</f>
        <v>243</v>
      </c>
      <c r="B260" s="27">
        <f t="shared" si="24"/>
        <v>51044</v>
      </c>
      <c r="C260" s="30">
        <f t="shared" si="29"/>
        <v>205862.79198501183</v>
      </c>
      <c r="D260" s="30">
        <f t="shared" si="30"/>
        <v>2100.82179113958</v>
      </c>
      <c r="E260" s="31">
        <f t="shared" si="25"/>
        <v>0</v>
      </c>
      <c r="F260" s="30">
        <f t="shared" si="26"/>
        <v>2100.82179113958</v>
      </c>
      <c r="G260" s="30">
        <f t="shared" si="27"/>
        <v>1436.0565253546461</v>
      </c>
      <c r="H260" s="30">
        <f t="shared" si="31"/>
        <v>664.76526578493406</v>
      </c>
      <c r="I260" s="30">
        <f t="shared" si="28"/>
        <v>204426.73545965718</v>
      </c>
    </row>
    <row r="261" spans="1:9" x14ac:dyDescent="0.25">
      <c r="A261" s="32">
        <f>IF(Values_Entered,A260+1,"")</f>
        <v>244</v>
      </c>
      <c r="B261" s="27">
        <f t="shared" si="24"/>
        <v>51075</v>
      </c>
      <c r="C261" s="30">
        <f t="shared" si="29"/>
        <v>204426.73545965718</v>
      </c>
      <c r="D261" s="30">
        <f t="shared" si="30"/>
        <v>2100.82179113958</v>
      </c>
      <c r="E261" s="31">
        <f t="shared" si="25"/>
        <v>0</v>
      </c>
      <c r="F261" s="30">
        <f t="shared" si="26"/>
        <v>2100.82179113958</v>
      </c>
      <c r="G261" s="30">
        <f t="shared" si="27"/>
        <v>1440.6937912177705</v>
      </c>
      <c r="H261" s="30">
        <f t="shared" si="31"/>
        <v>660.12799992180965</v>
      </c>
      <c r="I261" s="30">
        <f t="shared" si="28"/>
        <v>202986.0416684394</v>
      </c>
    </row>
    <row r="262" spans="1:9" x14ac:dyDescent="0.25">
      <c r="A262" s="32">
        <f>IF(Values_Entered,A261+1,"")</f>
        <v>245</v>
      </c>
      <c r="B262" s="27">
        <f t="shared" si="24"/>
        <v>51105</v>
      </c>
      <c r="C262" s="30">
        <f t="shared" si="29"/>
        <v>202986.0416684394</v>
      </c>
      <c r="D262" s="30">
        <f t="shared" si="30"/>
        <v>2100.82179113958</v>
      </c>
      <c r="E262" s="31">
        <f t="shared" si="25"/>
        <v>0</v>
      </c>
      <c r="F262" s="30">
        <f t="shared" si="26"/>
        <v>2100.82179113958</v>
      </c>
      <c r="G262" s="30">
        <f t="shared" si="27"/>
        <v>1445.3460315852444</v>
      </c>
      <c r="H262" s="30">
        <f t="shared" si="31"/>
        <v>655.47575955433558</v>
      </c>
      <c r="I262" s="30">
        <f t="shared" si="28"/>
        <v>201540.69563685416</v>
      </c>
    </row>
    <row r="263" spans="1:9" x14ac:dyDescent="0.25">
      <c r="A263" s="32">
        <f>IF(Values_Entered,A262+1,"")</f>
        <v>246</v>
      </c>
      <c r="B263" s="27">
        <f t="shared" si="24"/>
        <v>51136</v>
      </c>
      <c r="C263" s="30">
        <f t="shared" si="29"/>
        <v>201540.69563685416</v>
      </c>
      <c r="D263" s="30">
        <f t="shared" si="30"/>
        <v>2100.82179113958</v>
      </c>
      <c r="E263" s="31">
        <f t="shared" si="25"/>
        <v>0</v>
      </c>
      <c r="F263" s="30">
        <f t="shared" si="26"/>
        <v>2100.82179113958</v>
      </c>
      <c r="G263" s="30">
        <f t="shared" si="27"/>
        <v>1450.0132948122384</v>
      </c>
      <c r="H263" s="30">
        <f t="shared" si="31"/>
        <v>650.80849632734157</v>
      </c>
      <c r="I263" s="30">
        <f t="shared" si="28"/>
        <v>200090.68234204192</v>
      </c>
    </row>
    <row r="264" spans="1:9" x14ac:dyDescent="0.25">
      <c r="A264" s="32">
        <f>IF(Values_Entered,A263+1,"")</f>
        <v>247</v>
      </c>
      <c r="B264" s="27">
        <f t="shared" si="24"/>
        <v>51167</v>
      </c>
      <c r="C264" s="30">
        <f t="shared" si="29"/>
        <v>200090.68234204192</v>
      </c>
      <c r="D264" s="30">
        <f t="shared" si="30"/>
        <v>2100.82179113958</v>
      </c>
      <c r="E264" s="31">
        <f t="shared" si="25"/>
        <v>0</v>
      </c>
      <c r="F264" s="30">
        <f t="shared" si="26"/>
        <v>2100.82179113958</v>
      </c>
      <c r="G264" s="30">
        <f t="shared" si="27"/>
        <v>1454.6956294100696</v>
      </c>
      <c r="H264" s="30">
        <f t="shared" si="31"/>
        <v>646.12616172951039</v>
      </c>
      <c r="I264" s="30">
        <f t="shared" si="28"/>
        <v>198635.98671263186</v>
      </c>
    </row>
    <row r="265" spans="1:9" x14ac:dyDescent="0.25">
      <c r="A265" s="32">
        <f>IF(Values_Entered,A264+1,"")</f>
        <v>248</v>
      </c>
      <c r="B265" s="27">
        <f t="shared" si="24"/>
        <v>51196</v>
      </c>
      <c r="C265" s="30">
        <f t="shared" si="29"/>
        <v>198635.98671263186</v>
      </c>
      <c r="D265" s="30">
        <f t="shared" si="30"/>
        <v>2100.82179113958</v>
      </c>
      <c r="E265" s="31">
        <f t="shared" si="25"/>
        <v>0</v>
      </c>
      <c r="F265" s="30">
        <f t="shared" si="26"/>
        <v>2100.82179113958</v>
      </c>
      <c r="G265" s="30">
        <f t="shared" si="27"/>
        <v>1459.3930840467065</v>
      </c>
      <c r="H265" s="30">
        <f t="shared" si="31"/>
        <v>641.42870709287365</v>
      </c>
      <c r="I265" s="30">
        <f t="shared" si="28"/>
        <v>197176.59362858516</v>
      </c>
    </row>
    <row r="266" spans="1:9" x14ac:dyDescent="0.25">
      <c r="A266" s="32">
        <f>IF(Values_Entered,A265+1,"")</f>
        <v>249</v>
      </c>
      <c r="B266" s="27">
        <f t="shared" si="24"/>
        <v>51227</v>
      </c>
      <c r="C266" s="30">
        <f t="shared" si="29"/>
        <v>197176.59362858516</v>
      </c>
      <c r="D266" s="30">
        <f t="shared" si="30"/>
        <v>2100.82179113958</v>
      </c>
      <c r="E266" s="31">
        <f t="shared" si="25"/>
        <v>0</v>
      </c>
      <c r="F266" s="30">
        <f t="shared" si="26"/>
        <v>2100.82179113958</v>
      </c>
      <c r="G266" s="30">
        <f t="shared" si="27"/>
        <v>1464.1057075472736</v>
      </c>
      <c r="H266" s="30">
        <f t="shared" si="31"/>
        <v>636.71608359230629</v>
      </c>
      <c r="I266" s="30">
        <f t="shared" si="28"/>
        <v>195712.48792103789</v>
      </c>
    </row>
    <row r="267" spans="1:9" x14ac:dyDescent="0.25">
      <c r="A267" s="32">
        <f>IF(Values_Entered,A266+1,"")</f>
        <v>250</v>
      </c>
      <c r="B267" s="27">
        <f t="shared" si="24"/>
        <v>51257</v>
      </c>
      <c r="C267" s="30">
        <f t="shared" si="29"/>
        <v>195712.48792103789</v>
      </c>
      <c r="D267" s="30">
        <f t="shared" si="30"/>
        <v>2100.82179113958</v>
      </c>
      <c r="E267" s="31">
        <f t="shared" si="25"/>
        <v>0</v>
      </c>
      <c r="F267" s="30">
        <f t="shared" si="26"/>
        <v>2100.82179113958</v>
      </c>
      <c r="G267" s="30">
        <f t="shared" si="27"/>
        <v>1468.8335488945618</v>
      </c>
      <c r="H267" s="30">
        <f t="shared" si="31"/>
        <v>631.98824224501811</v>
      </c>
      <c r="I267" s="30">
        <f t="shared" si="28"/>
        <v>194243.65437214333</v>
      </c>
    </row>
    <row r="268" spans="1:9" x14ac:dyDescent="0.25">
      <c r="A268" s="32">
        <f>IF(Values_Entered,A267+1,"")</f>
        <v>251</v>
      </c>
      <c r="B268" s="27">
        <f t="shared" si="24"/>
        <v>51288</v>
      </c>
      <c r="C268" s="30">
        <f t="shared" si="29"/>
        <v>194243.65437214333</v>
      </c>
      <c r="D268" s="30">
        <f t="shared" si="30"/>
        <v>2100.82179113958</v>
      </c>
      <c r="E268" s="31">
        <f t="shared" si="25"/>
        <v>0</v>
      </c>
      <c r="F268" s="30">
        <f t="shared" si="26"/>
        <v>2100.82179113958</v>
      </c>
      <c r="G268" s="30">
        <f t="shared" si="27"/>
        <v>1473.5766572295338</v>
      </c>
      <c r="H268" s="30">
        <f t="shared" si="31"/>
        <v>627.24513391004609</v>
      </c>
      <c r="I268" s="30">
        <f t="shared" si="28"/>
        <v>192770.07771491379</v>
      </c>
    </row>
    <row r="269" spans="1:9" x14ac:dyDescent="0.25">
      <c r="A269" s="32">
        <f>IF(Values_Entered,A268+1,"")</f>
        <v>252</v>
      </c>
      <c r="B269" s="27">
        <f t="shared" si="24"/>
        <v>51318</v>
      </c>
      <c r="C269" s="30">
        <f t="shared" si="29"/>
        <v>192770.07771491379</v>
      </c>
      <c r="D269" s="30">
        <f t="shared" si="30"/>
        <v>2100.82179113958</v>
      </c>
      <c r="E269" s="31">
        <f t="shared" si="25"/>
        <v>0</v>
      </c>
      <c r="F269" s="30">
        <f t="shared" si="26"/>
        <v>2100.82179113958</v>
      </c>
      <c r="G269" s="30">
        <f t="shared" si="27"/>
        <v>1478.3350818518375</v>
      </c>
      <c r="H269" s="30">
        <f t="shared" si="31"/>
        <v>622.48670928774243</v>
      </c>
      <c r="I269" s="30">
        <f t="shared" si="28"/>
        <v>191291.74263306195</v>
      </c>
    </row>
    <row r="270" spans="1:9" x14ac:dyDescent="0.25">
      <c r="A270" s="32">
        <f>IF(Values_Entered,A269+1,"")</f>
        <v>253</v>
      </c>
      <c r="B270" s="27">
        <f t="shared" si="24"/>
        <v>51349</v>
      </c>
      <c r="C270" s="30">
        <f t="shared" si="29"/>
        <v>191291.74263306195</v>
      </c>
      <c r="D270" s="30">
        <f t="shared" si="30"/>
        <v>2100.82179113958</v>
      </c>
      <c r="E270" s="31">
        <f t="shared" si="25"/>
        <v>0</v>
      </c>
      <c r="F270" s="30">
        <f t="shared" si="26"/>
        <v>2100.82179113958</v>
      </c>
      <c r="G270" s="30">
        <f t="shared" si="27"/>
        <v>1483.1088722203176</v>
      </c>
      <c r="H270" s="30">
        <f t="shared" si="31"/>
        <v>617.71291891926251</v>
      </c>
      <c r="I270" s="30">
        <f t="shared" si="28"/>
        <v>189808.63376084162</v>
      </c>
    </row>
    <row r="271" spans="1:9" x14ac:dyDescent="0.25">
      <c r="A271" s="32">
        <f>IF(Values_Entered,A270+1,"")</f>
        <v>254</v>
      </c>
      <c r="B271" s="27">
        <f t="shared" si="24"/>
        <v>51380</v>
      </c>
      <c r="C271" s="30">
        <f t="shared" si="29"/>
        <v>189808.63376084162</v>
      </c>
      <c r="D271" s="30">
        <f t="shared" si="30"/>
        <v>2100.82179113958</v>
      </c>
      <c r="E271" s="31">
        <f t="shared" si="25"/>
        <v>0</v>
      </c>
      <c r="F271" s="30">
        <f t="shared" si="26"/>
        <v>2100.82179113958</v>
      </c>
      <c r="G271" s="30">
        <f t="shared" si="27"/>
        <v>1487.8980779535291</v>
      </c>
      <c r="H271" s="30">
        <f t="shared" si="31"/>
        <v>612.92371318605103</v>
      </c>
      <c r="I271" s="30">
        <f t="shared" si="28"/>
        <v>188320.7356828881</v>
      </c>
    </row>
    <row r="272" spans="1:9" x14ac:dyDescent="0.25">
      <c r="A272" s="32">
        <f>IF(Values_Entered,A271+1,"")</f>
        <v>255</v>
      </c>
      <c r="B272" s="27">
        <f t="shared" si="24"/>
        <v>51410</v>
      </c>
      <c r="C272" s="30">
        <f t="shared" si="29"/>
        <v>188320.7356828881</v>
      </c>
      <c r="D272" s="30">
        <f t="shared" si="30"/>
        <v>2100.82179113958</v>
      </c>
      <c r="E272" s="31">
        <f t="shared" si="25"/>
        <v>0</v>
      </c>
      <c r="F272" s="30">
        <f t="shared" si="26"/>
        <v>2100.82179113958</v>
      </c>
      <c r="G272" s="30">
        <f t="shared" si="27"/>
        <v>1492.7027488302538</v>
      </c>
      <c r="H272" s="30">
        <f t="shared" si="31"/>
        <v>608.11904230932612</v>
      </c>
      <c r="I272" s="30">
        <f t="shared" si="28"/>
        <v>186828.03293405785</v>
      </c>
    </row>
    <row r="273" spans="1:9" x14ac:dyDescent="0.25">
      <c r="A273" s="32">
        <f>IF(Values_Entered,A272+1,"")</f>
        <v>256</v>
      </c>
      <c r="B273" s="27">
        <f t="shared" si="24"/>
        <v>51441</v>
      </c>
      <c r="C273" s="30">
        <f t="shared" si="29"/>
        <v>186828.03293405785</v>
      </c>
      <c r="D273" s="30">
        <f t="shared" si="30"/>
        <v>2100.82179113958</v>
      </c>
      <c r="E273" s="31">
        <f t="shared" si="25"/>
        <v>0</v>
      </c>
      <c r="F273" s="30">
        <f t="shared" si="26"/>
        <v>2100.82179113958</v>
      </c>
      <c r="G273" s="30">
        <f t="shared" si="27"/>
        <v>1497.5229347900181</v>
      </c>
      <c r="H273" s="30">
        <f t="shared" si="31"/>
        <v>603.29885634956179</v>
      </c>
      <c r="I273" s="30">
        <f t="shared" si="28"/>
        <v>185330.50999926782</v>
      </c>
    </row>
    <row r="274" spans="1:9" x14ac:dyDescent="0.25">
      <c r="A274" s="32">
        <f>IF(Values_Entered,A273+1,"")</f>
        <v>257</v>
      </c>
      <c r="B274" s="27">
        <f t="shared" si="24"/>
        <v>51471</v>
      </c>
      <c r="C274" s="30">
        <f t="shared" si="29"/>
        <v>185330.50999926782</v>
      </c>
      <c r="D274" s="30">
        <f t="shared" si="30"/>
        <v>2100.82179113958</v>
      </c>
      <c r="E274" s="31">
        <f t="shared" si="25"/>
        <v>0</v>
      </c>
      <c r="F274" s="30">
        <f t="shared" si="26"/>
        <v>2100.82179113958</v>
      </c>
      <c r="G274" s="30">
        <f t="shared" si="27"/>
        <v>1502.358685933611</v>
      </c>
      <c r="H274" s="30">
        <f t="shared" si="31"/>
        <v>598.46310520596899</v>
      </c>
      <c r="I274" s="30">
        <f t="shared" si="28"/>
        <v>183828.15131333421</v>
      </c>
    </row>
    <row r="275" spans="1:9" x14ac:dyDescent="0.25">
      <c r="A275" s="32">
        <f>IF(Values_Entered,A274+1,"")</f>
        <v>258</v>
      </c>
      <c r="B275" s="27">
        <f t="shared" ref="B275:B338" si="32">IF(Pay_Num&lt;&gt;"",DATE(YEAR(B274),MONTH(B274)+1,DAY(B274)),"")</f>
        <v>51502</v>
      </c>
      <c r="C275" s="30">
        <f t="shared" si="29"/>
        <v>183828.15131333421</v>
      </c>
      <c r="D275" s="30">
        <f t="shared" si="30"/>
        <v>2100.82179113958</v>
      </c>
      <c r="E275" s="31">
        <f t="shared" ref="E275:E338" si="33">IF(Pay_Num&lt;&gt;"",Scheduled_Extra_Payments,"")</f>
        <v>0</v>
      </c>
      <c r="F275" s="30">
        <f t="shared" ref="F275:F338" si="34">IF(Pay_Num&lt;&gt;"",Sched_Pay+Extra_Pay,"")</f>
        <v>2100.82179113958</v>
      </c>
      <c r="G275" s="30">
        <f t="shared" ref="G275:G338" si="35">IF(Pay_Num&lt;&gt;"",Total_Pay-Int,"")</f>
        <v>1507.2100525236051</v>
      </c>
      <c r="H275" s="30">
        <f t="shared" si="31"/>
        <v>593.61173861597501</v>
      </c>
      <c r="I275" s="30">
        <f t="shared" ref="I275:I338" si="36">IF(Pay_Num&lt;&gt;"",Beg_Bal-Princ,"")</f>
        <v>182320.94126081059</v>
      </c>
    </row>
    <row r="276" spans="1:9" x14ac:dyDescent="0.25">
      <c r="A276" s="32">
        <f>IF(Values_Entered,A275+1,"")</f>
        <v>259</v>
      </c>
      <c r="B276" s="27">
        <f t="shared" si="32"/>
        <v>51533</v>
      </c>
      <c r="C276" s="30">
        <f t="shared" ref="C276:C339" si="37">IF(Pay_Num&lt;&gt;"",I275,"")</f>
        <v>182320.94126081059</v>
      </c>
      <c r="D276" s="30">
        <f t="shared" ref="D276:D339" si="38">IF(Pay_Num&lt;&gt;"",Scheduled_Monthly_Payment,"")</f>
        <v>2100.82179113958</v>
      </c>
      <c r="E276" s="31">
        <f t="shared" si="33"/>
        <v>0</v>
      </c>
      <c r="F276" s="30">
        <f t="shared" si="34"/>
        <v>2100.82179113958</v>
      </c>
      <c r="G276" s="30">
        <f t="shared" si="35"/>
        <v>1512.0770849848791</v>
      </c>
      <c r="H276" s="30">
        <f t="shared" ref="H276:H339" si="39">IF(Pay_Num&lt;&gt;"",Beg_Bal*Interest_Rate/12,"")</f>
        <v>588.74470615470079</v>
      </c>
      <c r="I276" s="30">
        <f t="shared" si="36"/>
        <v>180808.8641758257</v>
      </c>
    </row>
    <row r="277" spans="1:9" x14ac:dyDescent="0.25">
      <c r="A277" s="32">
        <f>IF(Values_Entered,A276+1,"")</f>
        <v>260</v>
      </c>
      <c r="B277" s="27">
        <f t="shared" si="32"/>
        <v>51561</v>
      </c>
      <c r="C277" s="30">
        <f t="shared" si="37"/>
        <v>180808.8641758257</v>
      </c>
      <c r="D277" s="30">
        <f t="shared" si="38"/>
        <v>2100.82179113958</v>
      </c>
      <c r="E277" s="31">
        <f t="shared" si="33"/>
        <v>0</v>
      </c>
      <c r="F277" s="30">
        <f t="shared" si="34"/>
        <v>2100.82179113958</v>
      </c>
      <c r="G277" s="30">
        <f t="shared" si="35"/>
        <v>1516.9598339051427</v>
      </c>
      <c r="H277" s="30">
        <f t="shared" si="39"/>
        <v>583.86195723443723</v>
      </c>
      <c r="I277" s="30">
        <f t="shared" si="36"/>
        <v>179291.90434192057</v>
      </c>
    </row>
    <row r="278" spans="1:9" x14ac:dyDescent="0.25">
      <c r="A278" s="32">
        <f>IF(Values_Entered,A277+1,"")</f>
        <v>261</v>
      </c>
      <c r="B278" s="27">
        <f t="shared" si="32"/>
        <v>51592</v>
      </c>
      <c r="C278" s="30">
        <f t="shared" si="37"/>
        <v>179291.90434192057</v>
      </c>
      <c r="D278" s="30">
        <f t="shared" si="38"/>
        <v>2100.82179113958</v>
      </c>
      <c r="E278" s="31">
        <f t="shared" si="33"/>
        <v>0</v>
      </c>
      <c r="F278" s="30">
        <f t="shared" si="34"/>
        <v>2100.82179113958</v>
      </c>
      <c r="G278" s="30">
        <f t="shared" si="35"/>
        <v>1521.8583500354616</v>
      </c>
      <c r="H278" s="30">
        <f t="shared" si="39"/>
        <v>578.96344110411849</v>
      </c>
      <c r="I278" s="30">
        <f t="shared" si="36"/>
        <v>177770.0459918851</v>
      </c>
    </row>
    <row r="279" spans="1:9" x14ac:dyDescent="0.25">
      <c r="A279" s="32">
        <f>IF(Values_Entered,A278+1,"")</f>
        <v>262</v>
      </c>
      <c r="B279" s="27">
        <f t="shared" si="32"/>
        <v>51622</v>
      </c>
      <c r="C279" s="30">
        <f t="shared" si="37"/>
        <v>177770.0459918851</v>
      </c>
      <c r="D279" s="30">
        <f t="shared" si="38"/>
        <v>2100.82179113958</v>
      </c>
      <c r="E279" s="31">
        <f t="shared" si="33"/>
        <v>0</v>
      </c>
      <c r="F279" s="30">
        <f t="shared" si="34"/>
        <v>2100.82179113958</v>
      </c>
      <c r="G279" s="30">
        <f t="shared" si="35"/>
        <v>1526.7726842907844</v>
      </c>
      <c r="H279" s="30">
        <f t="shared" si="39"/>
        <v>574.04910684879565</v>
      </c>
      <c r="I279" s="30">
        <f t="shared" si="36"/>
        <v>176243.27330759433</v>
      </c>
    </row>
    <row r="280" spans="1:9" x14ac:dyDescent="0.25">
      <c r="A280" s="32">
        <f>IF(Values_Entered,A279+1,"")</f>
        <v>263</v>
      </c>
      <c r="B280" s="27">
        <f t="shared" si="32"/>
        <v>51653</v>
      </c>
      <c r="C280" s="30">
        <f t="shared" si="37"/>
        <v>176243.27330759433</v>
      </c>
      <c r="D280" s="30">
        <f t="shared" si="38"/>
        <v>2100.82179113958</v>
      </c>
      <c r="E280" s="31">
        <f t="shared" si="33"/>
        <v>0</v>
      </c>
      <c r="F280" s="30">
        <f t="shared" si="34"/>
        <v>2100.82179113958</v>
      </c>
      <c r="G280" s="30">
        <f t="shared" si="35"/>
        <v>1531.7028877504733</v>
      </c>
      <c r="H280" s="30">
        <f t="shared" si="39"/>
        <v>569.11890338910666</v>
      </c>
      <c r="I280" s="30">
        <f t="shared" si="36"/>
        <v>174711.57041984386</v>
      </c>
    </row>
    <row r="281" spans="1:9" x14ac:dyDescent="0.25">
      <c r="A281" s="32">
        <f>IF(Values_Entered,A280+1,"")</f>
        <v>264</v>
      </c>
      <c r="B281" s="27">
        <f t="shared" si="32"/>
        <v>51683</v>
      </c>
      <c r="C281" s="30">
        <f t="shared" si="37"/>
        <v>174711.57041984386</v>
      </c>
      <c r="D281" s="30">
        <f t="shared" si="38"/>
        <v>2100.82179113958</v>
      </c>
      <c r="E281" s="31">
        <f t="shared" si="33"/>
        <v>0</v>
      </c>
      <c r="F281" s="30">
        <f t="shared" si="34"/>
        <v>2100.82179113958</v>
      </c>
      <c r="G281" s="30">
        <f t="shared" si="35"/>
        <v>1536.6490116588343</v>
      </c>
      <c r="H281" s="30">
        <f t="shared" si="39"/>
        <v>564.17277948074582</v>
      </c>
      <c r="I281" s="30">
        <f t="shared" si="36"/>
        <v>173174.92140818504</v>
      </c>
    </row>
    <row r="282" spans="1:9" x14ac:dyDescent="0.25">
      <c r="A282" s="32">
        <f>IF(Values_Entered,A281+1,"")</f>
        <v>265</v>
      </c>
      <c r="B282" s="27">
        <f t="shared" si="32"/>
        <v>51714</v>
      </c>
      <c r="C282" s="30">
        <f t="shared" si="37"/>
        <v>173174.92140818504</v>
      </c>
      <c r="D282" s="30">
        <f t="shared" si="38"/>
        <v>2100.82179113958</v>
      </c>
      <c r="E282" s="31">
        <f t="shared" si="33"/>
        <v>0</v>
      </c>
      <c r="F282" s="30">
        <f t="shared" si="34"/>
        <v>2100.82179113958</v>
      </c>
      <c r="G282" s="30">
        <f t="shared" si="35"/>
        <v>1541.6111074256492</v>
      </c>
      <c r="H282" s="30">
        <f t="shared" si="39"/>
        <v>559.21068371393085</v>
      </c>
      <c r="I282" s="30">
        <f t="shared" si="36"/>
        <v>171633.31030075939</v>
      </c>
    </row>
    <row r="283" spans="1:9" x14ac:dyDescent="0.25">
      <c r="A283" s="32">
        <f>IF(Values_Entered,A282+1,"")</f>
        <v>266</v>
      </c>
      <c r="B283" s="27">
        <f t="shared" si="32"/>
        <v>51745</v>
      </c>
      <c r="C283" s="30">
        <f t="shared" si="37"/>
        <v>171633.31030075939</v>
      </c>
      <c r="D283" s="30">
        <f t="shared" si="38"/>
        <v>2100.82179113958</v>
      </c>
      <c r="E283" s="31">
        <f t="shared" si="33"/>
        <v>0</v>
      </c>
      <c r="F283" s="30">
        <f t="shared" si="34"/>
        <v>2100.82179113958</v>
      </c>
      <c r="G283" s="30">
        <f t="shared" si="35"/>
        <v>1546.589226626711</v>
      </c>
      <c r="H283" s="30">
        <f t="shared" si="39"/>
        <v>554.23256451286886</v>
      </c>
      <c r="I283" s="30">
        <f t="shared" si="36"/>
        <v>170086.72107413269</v>
      </c>
    </row>
    <row r="284" spans="1:9" x14ac:dyDescent="0.25">
      <c r="A284" s="32">
        <f>IF(Values_Entered,A283+1,"")</f>
        <v>267</v>
      </c>
      <c r="B284" s="27">
        <f t="shared" si="32"/>
        <v>51775</v>
      </c>
      <c r="C284" s="30">
        <f t="shared" si="37"/>
        <v>170086.72107413269</v>
      </c>
      <c r="D284" s="30">
        <f t="shared" si="38"/>
        <v>2100.82179113958</v>
      </c>
      <c r="E284" s="31">
        <f t="shared" si="33"/>
        <v>0</v>
      </c>
      <c r="F284" s="30">
        <f t="shared" si="34"/>
        <v>2100.82179113958</v>
      </c>
      <c r="G284" s="30">
        <f t="shared" si="35"/>
        <v>1551.5834210043599</v>
      </c>
      <c r="H284" s="30">
        <f t="shared" si="39"/>
        <v>549.23837013522018</v>
      </c>
      <c r="I284" s="30">
        <f t="shared" si="36"/>
        <v>168535.13765312833</v>
      </c>
    </row>
    <row r="285" spans="1:9" x14ac:dyDescent="0.25">
      <c r="A285" s="32">
        <f>IF(Values_Entered,A284+1,"")</f>
        <v>268</v>
      </c>
      <c r="B285" s="27">
        <f t="shared" si="32"/>
        <v>51806</v>
      </c>
      <c r="C285" s="30">
        <f t="shared" si="37"/>
        <v>168535.13765312833</v>
      </c>
      <c r="D285" s="30">
        <f t="shared" si="38"/>
        <v>2100.82179113958</v>
      </c>
      <c r="E285" s="31">
        <f t="shared" si="33"/>
        <v>0</v>
      </c>
      <c r="F285" s="30">
        <f t="shared" si="34"/>
        <v>2100.82179113958</v>
      </c>
      <c r="G285" s="30">
        <f t="shared" si="35"/>
        <v>1556.5937424680196</v>
      </c>
      <c r="H285" s="30">
        <f t="shared" si="39"/>
        <v>544.22804867156026</v>
      </c>
      <c r="I285" s="30">
        <f t="shared" si="36"/>
        <v>166978.54391066032</v>
      </c>
    </row>
    <row r="286" spans="1:9" x14ac:dyDescent="0.25">
      <c r="A286" s="32">
        <f>IF(Values_Entered,A285+1,"")</f>
        <v>269</v>
      </c>
      <c r="B286" s="27">
        <f t="shared" si="32"/>
        <v>51836</v>
      </c>
      <c r="C286" s="30">
        <f t="shared" si="37"/>
        <v>166978.54391066032</v>
      </c>
      <c r="D286" s="30">
        <f t="shared" si="38"/>
        <v>2100.82179113958</v>
      </c>
      <c r="E286" s="31">
        <f t="shared" si="33"/>
        <v>0</v>
      </c>
      <c r="F286" s="30">
        <f t="shared" si="34"/>
        <v>2100.82179113958</v>
      </c>
      <c r="G286" s="30">
        <f t="shared" si="35"/>
        <v>1561.6202430947394</v>
      </c>
      <c r="H286" s="30">
        <f t="shared" si="39"/>
        <v>539.20154804484059</v>
      </c>
      <c r="I286" s="30">
        <f t="shared" si="36"/>
        <v>165416.92366756557</v>
      </c>
    </row>
    <row r="287" spans="1:9" x14ac:dyDescent="0.25">
      <c r="A287" s="32">
        <f>IF(Values_Entered,A286+1,"")</f>
        <v>270</v>
      </c>
      <c r="B287" s="27">
        <f t="shared" si="32"/>
        <v>51867</v>
      </c>
      <c r="C287" s="30">
        <f t="shared" si="37"/>
        <v>165416.92366756557</v>
      </c>
      <c r="D287" s="30">
        <f t="shared" si="38"/>
        <v>2100.82179113958</v>
      </c>
      <c r="E287" s="31">
        <f t="shared" si="33"/>
        <v>0</v>
      </c>
      <c r="F287" s="30">
        <f t="shared" si="34"/>
        <v>2100.82179113958</v>
      </c>
      <c r="G287" s="30">
        <f t="shared" si="35"/>
        <v>1566.6629751297328</v>
      </c>
      <c r="H287" s="30">
        <f t="shared" si="39"/>
        <v>534.1588160098471</v>
      </c>
      <c r="I287" s="30">
        <f t="shared" si="36"/>
        <v>163850.26069243584</v>
      </c>
    </row>
    <row r="288" spans="1:9" x14ac:dyDescent="0.25">
      <c r="A288" s="32">
        <f>IF(Values_Entered,A287+1,"")</f>
        <v>271</v>
      </c>
      <c r="B288" s="27">
        <f t="shared" si="32"/>
        <v>51898</v>
      </c>
      <c r="C288" s="30">
        <f t="shared" si="37"/>
        <v>163850.26069243584</v>
      </c>
      <c r="D288" s="30">
        <f t="shared" si="38"/>
        <v>2100.82179113958</v>
      </c>
      <c r="E288" s="31">
        <f t="shared" si="33"/>
        <v>0</v>
      </c>
      <c r="F288" s="30">
        <f t="shared" si="34"/>
        <v>2100.82179113958</v>
      </c>
      <c r="G288" s="30">
        <f t="shared" si="35"/>
        <v>1571.7219909869227</v>
      </c>
      <c r="H288" s="30">
        <f t="shared" si="39"/>
        <v>529.09980015265739</v>
      </c>
      <c r="I288" s="30">
        <f t="shared" si="36"/>
        <v>162278.53870144891</v>
      </c>
    </row>
    <row r="289" spans="1:9" x14ac:dyDescent="0.25">
      <c r="A289" s="32">
        <f>IF(Values_Entered,A288+1,"")</f>
        <v>272</v>
      </c>
      <c r="B289" s="27">
        <f t="shared" si="32"/>
        <v>51926</v>
      </c>
      <c r="C289" s="30">
        <f t="shared" si="37"/>
        <v>162278.53870144891</v>
      </c>
      <c r="D289" s="30">
        <f t="shared" si="38"/>
        <v>2100.82179113958</v>
      </c>
      <c r="E289" s="31">
        <f t="shared" si="33"/>
        <v>0</v>
      </c>
      <c r="F289" s="30">
        <f t="shared" si="34"/>
        <v>2100.82179113958</v>
      </c>
      <c r="G289" s="30">
        <f t="shared" si="35"/>
        <v>1576.7973432494846</v>
      </c>
      <c r="H289" s="30">
        <f t="shared" si="39"/>
        <v>524.02444789009542</v>
      </c>
      <c r="I289" s="30">
        <f t="shared" si="36"/>
        <v>160701.74135819942</v>
      </c>
    </row>
    <row r="290" spans="1:9" x14ac:dyDescent="0.25">
      <c r="A290" s="32">
        <f>IF(Values_Entered,A289+1,"")</f>
        <v>273</v>
      </c>
      <c r="B290" s="27">
        <f t="shared" si="32"/>
        <v>51957</v>
      </c>
      <c r="C290" s="30">
        <f t="shared" si="37"/>
        <v>160701.74135819942</v>
      </c>
      <c r="D290" s="30">
        <f t="shared" si="38"/>
        <v>2100.82179113958</v>
      </c>
      <c r="E290" s="31">
        <f t="shared" si="33"/>
        <v>0</v>
      </c>
      <c r="F290" s="30">
        <f t="shared" si="34"/>
        <v>2100.82179113958</v>
      </c>
      <c r="G290" s="30">
        <f t="shared" si="35"/>
        <v>1581.8890846703944</v>
      </c>
      <c r="H290" s="30">
        <f t="shared" si="39"/>
        <v>518.93270646918563</v>
      </c>
      <c r="I290" s="30">
        <f t="shared" si="36"/>
        <v>159119.85227352902</v>
      </c>
    </row>
    <row r="291" spans="1:9" x14ac:dyDescent="0.25">
      <c r="A291" s="32">
        <f>IF(Values_Entered,A290+1,"")</f>
        <v>274</v>
      </c>
      <c r="B291" s="27">
        <f t="shared" si="32"/>
        <v>51987</v>
      </c>
      <c r="C291" s="30">
        <f t="shared" si="37"/>
        <v>159119.85227352902</v>
      </c>
      <c r="D291" s="30">
        <f t="shared" si="38"/>
        <v>2100.82179113958</v>
      </c>
      <c r="E291" s="31">
        <f t="shared" si="33"/>
        <v>0</v>
      </c>
      <c r="F291" s="30">
        <f t="shared" si="34"/>
        <v>2100.82179113958</v>
      </c>
      <c r="G291" s="30">
        <f t="shared" si="35"/>
        <v>1586.997268172976</v>
      </c>
      <c r="H291" s="30">
        <f t="shared" si="39"/>
        <v>513.82452296660415</v>
      </c>
      <c r="I291" s="30">
        <f t="shared" si="36"/>
        <v>157532.85500535605</v>
      </c>
    </row>
    <row r="292" spans="1:9" x14ac:dyDescent="0.25">
      <c r="A292" s="32">
        <f>IF(Values_Entered,A291+1,"")</f>
        <v>275</v>
      </c>
      <c r="B292" s="27">
        <f t="shared" si="32"/>
        <v>52018</v>
      </c>
      <c r="C292" s="30">
        <f t="shared" si="37"/>
        <v>157532.85500535605</v>
      </c>
      <c r="D292" s="30">
        <f t="shared" si="38"/>
        <v>2100.82179113958</v>
      </c>
      <c r="E292" s="31">
        <f t="shared" si="33"/>
        <v>0</v>
      </c>
      <c r="F292" s="30">
        <f t="shared" si="34"/>
        <v>2100.82179113958</v>
      </c>
      <c r="G292" s="30">
        <f t="shared" si="35"/>
        <v>1592.1219468514512</v>
      </c>
      <c r="H292" s="30">
        <f t="shared" si="39"/>
        <v>508.69984428812887</v>
      </c>
      <c r="I292" s="30">
        <f t="shared" si="36"/>
        <v>155940.73305850459</v>
      </c>
    </row>
    <row r="293" spans="1:9" x14ac:dyDescent="0.25">
      <c r="A293" s="32">
        <f>IF(Values_Entered,A292+1,"")</f>
        <v>276</v>
      </c>
      <c r="B293" s="27">
        <f t="shared" si="32"/>
        <v>52048</v>
      </c>
      <c r="C293" s="30">
        <f t="shared" si="37"/>
        <v>155940.73305850459</v>
      </c>
      <c r="D293" s="30">
        <f t="shared" si="38"/>
        <v>2100.82179113958</v>
      </c>
      <c r="E293" s="31">
        <f t="shared" si="33"/>
        <v>0</v>
      </c>
      <c r="F293" s="30">
        <f t="shared" si="34"/>
        <v>2100.82179113958</v>
      </c>
      <c r="G293" s="30">
        <f t="shared" si="35"/>
        <v>1597.2631739714923</v>
      </c>
      <c r="H293" s="30">
        <f t="shared" si="39"/>
        <v>503.55861716808772</v>
      </c>
      <c r="I293" s="30">
        <f t="shared" si="36"/>
        <v>154343.46988453309</v>
      </c>
    </row>
    <row r="294" spans="1:9" x14ac:dyDescent="0.25">
      <c r="A294" s="32">
        <f>IF(Values_Entered,A293+1,"")</f>
        <v>277</v>
      </c>
      <c r="B294" s="27">
        <f t="shared" si="32"/>
        <v>52079</v>
      </c>
      <c r="C294" s="30">
        <f t="shared" si="37"/>
        <v>154343.46988453309</v>
      </c>
      <c r="D294" s="30">
        <f t="shared" si="38"/>
        <v>2100.82179113958</v>
      </c>
      <c r="E294" s="31">
        <f t="shared" si="33"/>
        <v>0</v>
      </c>
      <c r="F294" s="30">
        <f t="shared" si="34"/>
        <v>2100.82179113958</v>
      </c>
      <c r="G294" s="30">
        <f t="shared" si="35"/>
        <v>1602.4210029707751</v>
      </c>
      <c r="H294" s="30">
        <f t="shared" si="39"/>
        <v>498.40078816880481</v>
      </c>
      <c r="I294" s="30">
        <f t="shared" si="36"/>
        <v>152741.04888156231</v>
      </c>
    </row>
    <row r="295" spans="1:9" x14ac:dyDescent="0.25">
      <c r="A295" s="32">
        <f>IF(Values_Entered,A294+1,"")</f>
        <v>278</v>
      </c>
      <c r="B295" s="27">
        <f t="shared" si="32"/>
        <v>52110</v>
      </c>
      <c r="C295" s="30">
        <f t="shared" si="37"/>
        <v>152741.04888156231</v>
      </c>
      <c r="D295" s="30">
        <f t="shared" si="38"/>
        <v>2100.82179113958</v>
      </c>
      <c r="E295" s="31">
        <f t="shared" si="33"/>
        <v>0</v>
      </c>
      <c r="F295" s="30">
        <f t="shared" si="34"/>
        <v>2100.82179113958</v>
      </c>
      <c r="G295" s="30">
        <f t="shared" si="35"/>
        <v>1607.595487459535</v>
      </c>
      <c r="H295" s="30">
        <f t="shared" si="39"/>
        <v>493.22630368004496</v>
      </c>
      <c r="I295" s="30">
        <f t="shared" si="36"/>
        <v>151133.45339410278</v>
      </c>
    </row>
    <row r="296" spans="1:9" x14ac:dyDescent="0.25">
      <c r="A296" s="32">
        <f>IF(Values_Entered,A295+1,"")</f>
        <v>279</v>
      </c>
      <c r="B296" s="27">
        <f t="shared" si="32"/>
        <v>52140</v>
      </c>
      <c r="C296" s="30">
        <f t="shared" si="37"/>
        <v>151133.45339410278</v>
      </c>
      <c r="D296" s="30">
        <f t="shared" si="38"/>
        <v>2100.82179113958</v>
      </c>
      <c r="E296" s="31">
        <f t="shared" si="33"/>
        <v>0</v>
      </c>
      <c r="F296" s="30">
        <f t="shared" si="34"/>
        <v>2100.82179113958</v>
      </c>
      <c r="G296" s="30">
        <f t="shared" si="35"/>
        <v>1612.7866812211232</v>
      </c>
      <c r="H296" s="30">
        <f t="shared" si="39"/>
        <v>488.03510991845684</v>
      </c>
      <c r="I296" s="30">
        <f t="shared" si="36"/>
        <v>149520.66671288165</v>
      </c>
    </row>
    <row r="297" spans="1:9" x14ac:dyDescent="0.25">
      <c r="A297" s="32">
        <f>IF(Values_Entered,A296+1,"")</f>
        <v>280</v>
      </c>
      <c r="B297" s="27">
        <f t="shared" si="32"/>
        <v>52171</v>
      </c>
      <c r="C297" s="30">
        <f t="shared" si="37"/>
        <v>149520.66671288165</v>
      </c>
      <c r="D297" s="30">
        <f t="shared" si="38"/>
        <v>2100.82179113958</v>
      </c>
      <c r="E297" s="31">
        <f t="shared" si="33"/>
        <v>0</v>
      </c>
      <c r="F297" s="30">
        <f t="shared" si="34"/>
        <v>2100.82179113958</v>
      </c>
      <c r="G297" s="30">
        <f t="shared" si="35"/>
        <v>1617.9946382125663</v>
      </c>
      <c r="H297" s="30">
        <f t="shared" si="39"/>
        <v>482.82715292701369</v>
      </c>
      <c r="I297" s="30">
        <f t="shared" si="36"/>
        <v>147902.67207466907</v>
      </c>
    </row>
    <row r="298" spans="1:9" x14ac:dyDescent="0.25">
      <c r="A298" s="32">
        <f>IF(Values_Entered,A297+1,"")</f>
        <v>281</v>
      </c>
      <c r="B298" s="27">
        <f t="shared" si="32"/>
        <v>52201</v>
      </c>
      <c r="C298" s="30">
        <f t="shared" si="37"/>
        <v>147902.67207466907</v>
      </c>
      <c r="D298" s="30">
        <f t="shared" si="38"/>
        <v>2100.82179113958</v>
      </c>
      <c r="E298" s="31">
        <f t="shared" si="33"/>
        <v>0</v>
      </c>
      <c r="F298" s="30">
        <f t="shared" si="34"/>
        <v>2100.82179113958</v>
      </c>
      <c r="G298" s="30">
        <f t="shared" si="35"/>
        <v>1623.2194125651279</v>
      </c>
      <c r="H298" s="30">
        <f t="shared" si="39"/>
        <v>477.60237857445219</v>
      </c>
      <c r="I298" s="30">
        <f t="shared" si="36"/>
        <v>146279.45266210395</v>
      </c>
    </row>
    <row r="299" spans="1:9" x14ac:dyDescent="0.25">
      <c r="A299" s="32">
        <f>IF(Values_Entered,A298+1,"")</f>
        <v>282</v>
      </c>
      <c r="B299" s="27">
        <f t="shared" si="32"/>
        <v>52232</v>
      </c>
      <c r="C299" s="30">
        <f t="shared" si="37"/>
        <v>146279.45266210395</v>
      </c>
      <c r="D299" s="30">
        <f t="shared" si="38"/>
        <v>2100.82179113958</v>
      </c>
      <c r="E299" s="31">
        <f t="shared" si="33"/>
        <v>0</v>
      </c>
      <c r="F299" s="30">
        <f t="shared" si="34"/>
        <v>2100.82179113958</v>
      </c>
      <c r="G299" s="30">
        <f t="shared" si="35"/>
        <v>1628.4610585848693</v>
      </c>
      <c r="H299" s="30">
        <f t="shared" si="39"/>
        <v>472.36073255471069</v>
      </c>
      <c r="I299" s="30">
        <f t="shared" si="36"/>
        <v>144650.9916035191</v>
      </c>
    </row>
    <row r="300" spans="1:9" x14ac:dyDescent="0.25">
      <c r="A300" s="32">
        <f>IF(Values_Entered,A299+1,"")</f>
        <v>283</v>
      </c>
      <c r="B300" s="27">
        <f t="shared" si="32"/>
        <v>52263</v>
      </c>
      <c r="C300" s="30">
        <f t="shared" si="37"/>
        <v>144650.9916035191</v>
      </c>
      <c r="D300" s="30">
        <f t="shared" si="38"/>
        <v>2100.82179113958</v>
      </c>
      <c r="E300" s="31">
        <f t="shared" si="33"/>
        <v>0</v>
      </c>
      <c r="F300" s="30">
        <f t="shared" si="34"/>
        <v>2100.82179113958</v>
      </c>
      <c r="G300" s="30">
        <f t="shared" si="35"/>
        <v>1633.7196307532163</v>
      </c>
      <c r="H300" s="30">
        <f t="shared" si="39"/>
        <v>467.10216038636372</v>
      </c>
      <c r="I300" s="30">
        <f t="shared" si="36"/>
        <v>143017.27197276588</v>
      </c>
    </row>
    <row r="301" spans="1:9" x14ac:dyDescent="0.25">
      <c r="A301" s="32">
        <f>IF(Values_Entered,A300+1,"")</f>
        <v>284</v>
      </c>
      <c r="B301" s="27">
        <f t="shared" si="32"/>
        <v>52291</v>
      </c>
      <c r="C301" s="30">
        <f t="shared" si="37"/>
        <v>143017.27197276588</v>
      </c>
      <c r="D301" s="30">
        <f t="shared" si="38"/>
        <v>2100.82179113958</v>
      </c>
      <c r="E301" s="31">
        <f t="shared" si="33"/>
        <v>0</v>
      </c>
      <c r="F301" s="30">
        <f t="shared" si="34"/>
        <v>2100.82179113958</v>
      </c>
      <c r="G301" s="30">
        <f t="shared" si="35"/>
        <v>1638.9951837275235</v>
      </c>
      <c r="H301" s="30">
        <f t="shared" si="39"/>
        <v>461.82660741205649</v>
      </c>
      <c r="I301" s="30">
        <f t="shared" si="36"/>
        <v>141378.27678903835</v>
      </c>
    </row>
    <row r="302" spans="1:9" x14ac:dyDescent="0.25">
      <c r="A302" s="32">
        <f>IF(Values_Entered,A301+1,"")</f>
        <v>285</v>
      </c>
      <c r="B302" s="27">
        <f t="shared" si="32"/>
        <v>52322</v>
      </c>
      <c r="C302" s="30">
        <f t="shared" si="37"/>
        <v>141378.27678903835</v>
      </c>
      <c r="D302" s="30">
        <f t="shared" si="38"/>
        <v>2100.82179113958</v>
      </c>
      <c r="E302" s="31">
        <f t="shared" si="33"/>
        <v>0</v>
      </c>
      <c r="F302" s="30">
        <f t="shared" si="34"/>
        <v>2100.82179113958</v>
      </c>
      <c r="G302" s="30">
        <f t="shared" si="35"/>
        <v>1644.2877723416436</v>
      </c>
      <c r="H302" s="30">
        <f t="shared" si="39"/>
        <v>456.53401879793637</v>
      </c>
      <c r="I302" s="30">
        <f t="shared" si="36"/>
        <v>139733.98901669672</v>
      </c>
    </row>
    <row r="303" spans="1:9" x14ac:dyDescent="0.25">
      <c r="A303" s="32">
        <f>IF(Values_Entered,A302+1,"")</f>
        <v>286</v>
      </c>
      <c r="B303" s="27">
        <f t="shared" si="32"/>
        <v>52352</v>
      </c>
      <c r="C303" s="30">
        <f t="shared" si="37"/>
        <v>139733.98901669672</v>
      </c>
      <c r="D303" s="30">
        <f t="shared" si="38"/>
        <v>2100.82179113958</v>
      </c>
      <c r="E303" s="31">
        <f t="shared" si="33"/>
        <v>0</v>
      </c>
      <c r="F303" s="30">
        <f t="shared" si="34"/>
        <v>2100.82179113958</v>
      </c>
      <c r="G303" s="30">
        <f t="shared" si="35"/>
        <v>1649.5974516064969</v>
      </c>
      <c r="H303" s="30">
        <f t="shared" si="39"/>
        <v>451.22433953308314</v>
      </c>
      <c r="I303" s="30">
        <f t="shared" si="36"/>
        <v>138084.39156509022</v>
      </c>
    </row>
    <row r="304" spans="1:9" x14ac:dyDescent="0.25">
      <c r="A304" s="32">
        <f>IF(Values_Entered,A303+1,"")</f>
        <v>287</v>
      </c>
      <c r="B304" s="27">
        <f t="shared" si="32"/>
        <v>52383</v>
      </c>
      <c r="C304" s="30">
        <f t="shared" si="37"/>
        <v>138084.39156509022</v>
      </c>
      <c r="D304" s="30">
        <f t="shared" si="38"/>
        <v>2100.82179113958</v>
      </c>
      <c r="E304" s="31">
        <f t="shared" si="33"/>
        <v>0</v>
      </c>
      <c r="F304" s="30">
        <f t="shared" si="34"/>
        <v>2100.82179113958</v>
      </c>
      <c r="G304" s="30">
        <f t="shared" si="35"/>
        <v>1654.9242767106427</v>
      </c>
      <c r="H304" s="30">
        <f t="shared" si="39"/>
        <v>445.8975144289372</v>
      </c>
      <c r="I304" s="30">
        <f t="shared" si="36"/>
        <v>136429.46728837959</v>
      </c>
    </row>
    <row r="305" spans="1:9" x14ac:dyDescent="0.25">
      <c r="A305" s="32">
        <f>IF(Values_Entered,A304+1,"")</f>
        <v>288</v>
      </c>
      <c r="B305" s="27">
        <f t="shared" si="32"/>
        <v>52413</v>
      </c>
      <c r="C305" s="30">
        <f t="shared" si="37"/>
        <v>136429.46728837959</v>
      </c>
      <c r="D305" s="30">
        <f t="shared" si="38"/>
        <v>2100.82179113958</v>
      </c>
      <c r="E305" s="31">
        <f t="shared" si="33"/>
        <v>0</v>
      </c>
      <c r="F305" s="30">
        <f t="shared" si="34"/>
        <v>2100.82179113958</v>
      </c>
      <c r="G305" s="30">
        <f t="shared" si="35"/>
        <v>1660.2683030208543</v>
      </c>
      <c r="H305" s="30">
        <f t="shared" si="39"/>
        <v>440.55348811872574</v>
      </c>
      <c r="I305" s="30">
        <f t="shared" si="36"/>
        <v>134769.19898535873</v>
      </c>
    </row>
    <row r="306" spans="1:9" x14ac:dyDescent="0.25">
      <c r="A306" s="32">
        <f>IF(Values_Entered,A305+1,"")</f>
        <v>289</v>
      </c>
      <c r="B306" s="27">
        <f t="shared" si="32"/>
        <v>52444</v>
      </c>
      <c r="C306" s="30">
        <f t="shared" si="37"/>
        <v>134769.19898535873</v>
      </c>
      <c r="D306" s="30">
        <f t="shared" si="38"/>
        <v>2100.82179113958</v>
      </c>
      <c r="E306" s="31">
        <f t="shared" si="33"/>
        <v>0</v>
      </c>
      <c r="F306" s="30">
        <f t="shared" si="34"/>
        <v>2100.82179113958</v>
      </c>
      <c r="G306" s="30">
        <f t="shared" si="35"/>
        <v>1665.6295860826924</v>
      </c>
      <c r="H306" s="30">
        <f t="shared" si="39"/>
        <v>435.19220505688759</v>
      </c>
      <c r="I306" s="30">
        <f t="shared" si="36"/>
        <v>133103.56939927605</v>
      </c>
    </row>
    <row r="307" spans="1:9" x14ac:dyDescent="0.25">
      <c r="A307" s="32">
        <f>IF(Values_Entered,A306+1,"")</f>
        <v>290</v>
      </c>
      <c r="B307" s="27">
        <f t="shared" si="32"/>
        <v>52475</v>
      </c>
      <c r="C307" s="30">
        <f t="shared" si="37"/>
        <v>133103.56939927605</v>
      </c>
      <c r="D307" s="30">
        <f t="shared" si="38"/>
        <v>2100.82179113958</v>
      </c>
      <c r="E307" s="31">
        <f t="shared" si="33"/>
        <v>0</v>
      </c>
      <c r="F307" s="30">
        <f t="shared" si="34"/>
        <v>2100.82179113958</v>
      </c>
      <c r="G307" s="30">
        <f t="shared" si="35"/>
        <v>1671.0081816210845</v>
      </c>
      <c r="H307" s="30">
        <f t="shared" si="39"/>
        <v>429.81360951849553</v>
      </c>
      <c r="I307" s="30">
        <f t="shared" si="36"/>
        <v>131432.56121765496</v>
      </c>
    </row>
    <row r="308" spans="1:9" x14ac:dyDescent="0.25">
      <c r="A308" s="32">
        <f>IF(Values_Entered,A307+1,"")</f>
        <v>291</v>
      </c>
      <c r="B308" s="27">
        <f t="shared" si="32"/>
        <v>52505</v>
      </c>
      <c r="C308" s="30">
        <f t="shared" si="37"/>
        <v>131432.56121765496</v>
      </c>
      <c r="D308" s="30">
        <f t="shared" si="38"/>
        <v>2100.82179113958</v>
      </c>
      <c r="E308" s="31">
        <f t="shared" si="33"/>
        <v>0</v>
      </c>
      <c r="F308" s="30">
        <f t="shared" si="34"/>
        <v>2100.82179113958</v>
      </c>
      <c r="G308" s="30">
        <f t="shared" si="35"/>
        <v>1676.4041455409026</v>
      </c>
      <c r="H308" s="30">
        <f t="shared" si="39"/>
        <v>424.41764559867744</v>
      </c>
      <c r="I308" s="30">
        <f t="shared" si="36"/>
        <v>129756.15707211406</v>
      </c>
    </row>
    <row r="309" spans="1:9" x14ac:dyDescent="0.25">
      <c r="A309" s="32">
        <f>IF(Values_Entered,A308+1,"")</f>
        <v>292</v>
      </c>
      <c r="B309" s="27">
        <f t="shared" si="32"/>
        <v>52536</v>
      </c>
      <c r="C309" s="30">
        <f t="shared" si="37"/>
        <v>129756.15707211406</v>
      </c>
      <c r="D309" s="30">
        <f t="shared" si="38"/>
        <v>2100.82179113958</v>
      </c>
      <c r="E309" s="31">
        <f t="shared" si="33"/>
        <v>0</v>
      </c>
      <c r="F309" s="30">
        <f t="shared" si="34"/>
        <v>2100.82179113958</v>
      </c>
      <c r="G309" s="30">
        <f t="shared" si="35"/>
        <v>1681.8175339275451</v>
      </c>
      <c r="H309" s="30">
        <f t="shared" si="39"/>
        <v>419.00425721203493</v>
      </c>
      <c r="I309" s="30">
        <f t="shared" si="36"/>
        <v>128074.33953818651</v>
      </c>
    </row>
    <row r="310" spans="1:9" x14ac:dyDescent="0.25">
      <c r="A310" s="32">
        <f>IF(Values_Entered,A309+1,"")</f>
        <v>293</v>
      </c>
      <c r="B310" s="27">
        <f t="shared" si="32"/>
        <v>52566</v>
      </c>
      <c r="C310" s="30">
        <f t="shared" si="37"/>
        <v>128074.33953818651</v>
      </c>
      <c r="D310" s="30">
        <f t="shared" si="38"/>
        <v>2100.82179113958</v>
      </c>
      <c r="E310" s="31">
        <f t="shared" si="33"/>
        <v>0</v>
      </c>
      <c r="F310" s="30">
        <f t="shared" si="34"/>
        <v>2100.82179113958</v>
      </c>
      <c r="G310" s="30">
        <f t="shared" si="35"/>
        <v>1687.2484030475193</v>
      </c>
      <c r="H310" s="30">
        <f t="shared" si="39"/>
        <v>413.57338809206061</v>
      </c>
      <c r="I310" s="30">
        <f t="shared" si="36"/>
        <v>126387.091135139</v>
      </c>
    </row>
    <row r="311" spans="1:9" x14ac:dyDescent="0.25">
      <c r="A311" s="32">
        <f>IF(Values_Entered,A310+1,"")</f>
        <v>294</v>
      </c>
      <c r="B311" s="27">
        <f t="shared" si="32"/>
        <v>52597</v>
      </c>
      <c r="C311" s="30">
        <f t="shared" si="37"/>
        <v>126387.091135139</v>
      </c>
      <c r="D311" s="30">
        <f t="shared" si="38"/>
        <v>2100.82179113958</v>
      </c>
      <c r="E311" s="31">
        <f t="shared" si="33"/>
        <v>0</v>
      </c>
      <c r="F311" s="30">
        <f t="shared" si="34"/>
        <v>2100.82179113958</v>
      </c>
      <c r="G311" s="30">
        <f t="shared" si="35"/>
        <v>1692.696809349027</v>
      </c>
      <c r="H311" s="30">
        <f t="shared" si="39"/>
        <v>408.12498179055297</v>
      </c>
      <c r="I311" s="30">
        <f t="shared" si="36"/>
        <v>124694.39432578997</v>
      </c>
    </row>
    <row r="312" spans="1:9" x14ac:dyDescent="0.25">
      <c r="A312" s="32">
        <f>IF(Values_Entered,A311+1,"")</f>
        <v>295</v>
      </c>
      <c r="B312" s="27">
        <f t="shared" si="32"/>
        <v>52628</v>
      </c>
      <c r="C312" s="30">
        <f t="shared" si="37"/>
        <v>124694.39432578997</v>
      </c>
      <c r="D312" s="30">
        <f t="shared" si="38"/>
        <v>2100.82179113958</v>
      </c>
      <c r="E312" s="31">
        <f t="shared" si="33"/>
        <v>0</v>
      </c>
      <c r="F312" s="30">
        <f t="shared" si="34"/>
        <v>2100.82179113958</v>
      </c>
      <c r="G312" s="30">
        <f t="shared" si="35"/>
        <v>1698.1628094625498</v>
      </c>
      <c r="H312" s="30">
        <f t="shared" si="39"/>
        <v>402.65898167703011</v>
      </c>
      <c r="I312" s="30">
        <f t="shared" si="36"/>
        <v>122996.23151632742</v>
      </c>
    </row>
    <row r="313" spans="1:9" x14ac:dyDescent="0.25">
      <c r="A313" s="32">
        <f>IF(Values_Entered,A312+1,"")</f>
        <v>296</v>
      </c>
      <c r="B313" s="27">
        <f t="shared" si="32"/>
        <v>52657</v>
      </c>
      <c r="C313" s="30">
        <f t="shared" si="37"/>
        <v>122996.23151632742</v>
      </c>
      <c r="D313" s="30">
        <f t="shared" si="38"/>
        <v>2100.82179113958</v>
      </c>
      <c r="E313" s="31">
        <f t="shared" si="33"/>
        <v>0</v>
      </c>
      <c r="F313" s="30">
        <f t="shared" si="34"/>
        <v>2100.82179113958</v>
      </c>
      <c r="G313" s="30">
        <f t="shared" si="35"/>
        <v>1703.6464602014394</v>
      </c>
      <c r="H313" s="30">
        <f t="shared" si="39"/>
        <v>397.17533093814063</v>
      </c>
      <c r="I313" s="30">
        <f t="shared" si="36"/>
        <v>121292.58505612597</v>
      </c>
    </row>
    <row r="314" spans="1:9" x14ac:dyDescent="0.25">
      <c r="A314" s="32">
        <f>IF(Values_Entered,A313+1,"")</f>
        <v>297</v>
      </c>
      <c r="B314" s="27">
        <f t="shared" si="32"/>
        <v>52688</v>
      </c>
      <c r="C314" s="30">
        <f t="shared" si="37"/>
        <v>121292.58505612597</v>
      </c>
      <c r="D314" s="30">
        <f t="shared" si="38"/>
        <v>2100.82179113958</v>
      </c>
      <c r="E314" s="31">
        <f t="shared" si="33"/>
        <v>0</v>
      </c>
      <c r="F314" s="30">
        <f t="shared" si="34"/>
        <v>2100.82179113958</v>
      </c>
      <c r="G314" s="30">
        <f t="shared" si="35"/>
        <v>1709.1478185625065</v>
      </c>
      <c r="H314" s="30">
        <f t="shared" si="39"/>
        <v>391.67397257707347</v>
      </c>
      <c r="I314" s="30">
        <f t="shared" si="36"/>
        <v>119583.43723756347</v>
      </c>
    </row>
    <row r="315" spans="1:9" x14ac:dyDescent="0.25">
      <c r="A315" s="32">
        <f>IF(Values_Entered,A314+1,"")</f>
        <v>298</v>
      </c>
      <c r="B315" s="27">
        <f t="shared" si="32"/>
        <v>52718</v>
      </c>
      <c r="C315" s="30">
        <f t="shared" si="37"/>
        <v>119583.43723756347</v>
      </c>
      <c r="D315" s="30">
        <f t="shared" si="38"/>
        <v>2100.82179113958</v>
      </c>
      <c r="E315" s="31">
        <f t="shared" si="33"/>
        <v>0</v>
      </c>
      <c r="F315" s="30">
        <f t="shared" si="34"/>
        <v>2100.82179113958</v>
      </c>
      <c r="G315" s="30">
        <f t="shared" si="35"/>
        <v>1714.6669417266146</v>
      </c>
      <c r="H315" s="30">
        <f t="shared" si="39"/>
        <v>386.1548494129654</v>
      </c>
      <c r="I315" s="30">
        <f t="shared" si="36"/>
        <v>117868.77029583686</v>
      </c>
    </row>
    <row r="316" spans="1:9" x14ac:dyDescent="0.25">
      <c r="A316" s="32">
        <f>IF(Values_Entered,A315+1,"")</f>
        <v>299</v>
      </c>
      <c r="B316" s="27">
        <f t="shared" si="32"/>
        <v>52749</v>
      </c>
      <c r="C316" s="30">
        <f t="shared" si="37"/>
        <v>117868.77029583686</v>
      </c>
      <c r="D316" s="30">
        <f t="shared" si="38"/>
        <v>2100.82179113958</v>
      </c>
      <c r="E316" s="31">
        <f t="shared" si="33"/>
        <v>0</v>
      </c>
      <c r="F316" s="30">
        <f t="shared" si="34"/>
        <v>2100.82179113958</v>
      </c>
      <c r="G316" s="30">
        <f t="shared" si="35"/>
        <v>1720.2038870592735</v>
      </c>
      <c r="H316" s="30">
        <f t="shared" si="39"/>
        <v>380.61790408030652</v>
      </c>
      <c r="I316" s="30">
        <f t="shared" si="36"/>
        <v>116148.56640877758</v>
      </c>
    </row>
    <row r="317" spans="1:9" x14ac:dyDescent="0.25">
      <c r="A317" s="32">
        <f>IF(Values_Entered,A316+1,"")</f>
        <v>300</v>
      </c>
      <c r="B317" s="27">
        <f t="shared" si="32"/>
        <v>52779</v>
      </c>
      <c r="C317" s="30">
        <f t="shared" si="37"/>
        <v>116148.56640877758</v>
      </c>
      <c r="D317" s="30">
        <f t="shared" si="38"/>
        <v>2100.82179113958</v>
      </c>
      <c r="E317" s="31">
        <f t="shared" si="33"/>
        <v>0</v>
      </c>
      <c r="F317" s="30">
        <f t="shared" si="34"/>
        <v>2100.82179113958</v>
      </c>
      <c r="G317" s="30">
        <f t="shared" si="35"/>
        <v>1725.7587121112358</v>
      </c>
      <c r="H317" s="30">
        <f t="shared" si="39"/>
        <v>375.06307902834425</v>
      </c>
      <c r="I317" s="30">
        <f t="shared" si="36"/>
        <v>114422.80769666635</v>
      </c>
    </row>
    <row r="318" spans="1:9" x14ac:dyDescent="0.25">
      <c r="A318" s="32">
        <f>IF(Values_Entered,A317+1,"")</f>
        <v>301</v>
      </c>
      <c r="B318" s="27">
        <f t="shared" si="32"/>
        <v>52810</v>
      </c>
      <c r="C318" s="30">
        <f t="shared" si="37"/>
        <v>114422.80769666635</v>
      </c>
      <c r="D318" s="30">
        <f t="shared" si="38"/>
        <v>2100.82179113958</v>
      </c>
      <c r="E318" s="31">
        <f t="shared" si="33"/>
        <v>0</v>
      </c>
      <c r="F318" s="30">
        <f t="shared" si="34"/>
        <v>2100.82179113958</v>
      </c>
      <c r="G318" s="30">
        <f t="shared" si="35"/>
        <v>1731.3314746190949</v>
      </c>
      <c r="H318" s="30">
        <f t="shared" si="39"/>
        <v>369.49031652048507</v>
      </c>
      <c r="I318" s="30">
        <f t="shared" si="36"/>
        <v>112691.47622204726</v>
      </c>
    </row>
    <row r="319" spans="1:9" x14ac:dyDescent="0.25">
      <c r="A319" s="32">
        <f>IF(Values_Entered,A318+1,"")</f>
        <v>302</v>
      </c>
      <c r="B319" s="27">
        <f t="shared" si="32"/>
        <v>52841</v>
      </c>
      <c r="C319" s="30">
        <f t="shared" si="37"/>
        <v>112691.47622204726</v>
      </c>
      <c r="D319" s="30">
        <f t="shared" si="38"/>
        <v>2100.82179113958</v>
      </c>
      <c r="E319" s="31">
        <f t="shared" si="33"/>
        <v>0</v>
      </c>
      <c r="F319" s="30">
        <f t="shared" si="34"/>
        <v>2100.82179113958</v>
      </c>
      <c r="G319" s="30">
        <f t="shared" si="35"/>
        <v>1736.9222325058856</v>
      </c>
      <c r="H319" s="30">
        <f t="shared" si="39"/>
        <v>363.89955863369431</v>
      </c>
      <c r="I319" s="30">
        <f t="shared" si="36"/>
        <v>110954.55398954138</v>
      </c>
    </row>
    <row r="320" spans="1:9" x14ac:dyDescent="0.25">
      <c r="A320" s="32">
        <f>IF(Values_Entered,A319+1,"")</f>
        <v>303</v>
      </c>
      <c r="B320" s="27">
        <f t="shared" si="32"/>
        <v>52871</v>
      </c>
      <c r="C320" s="30">
        <f t="shared" si="37"/>
        <v>110954.55398954138</v>
      </c>
      <c r="D320" s="30">
        <f t="shared" si="38"/>
        <v>2100.82179113958</v>
      </c>
      <c r="E320" s="31">
        <f t="shared" si="33"/>
        <v>0</v>
      </c>
      <c r="F320" s="30">
        <f t="shared" si="34"/>
        <v>2100.82179113958</v>
      </c>
      <c r="G320" s="30">
        <f t="shared" si="35"/>
        <v>1742.5310438816859</v>
      </c>
      <c r="H320" s="30">
        <f t="shared" si="39"/>
        <v>358.29074725789405</v>
      </c>
      <c r="I320" s="30">
        <f t="shared" si="36"/>
        <v>109212.0229456597</v>
      </c>
    </row>
    <row r="321" spans="1:9" x14ac:dyDescent="0.25">
      <c r="A321" s="32">
        <f>IF(Values_Entered,A320+1,"")</f>
        <v>304</v>
      </c>
      <c r="B321" s="27">
        <f t="shared" si="32"/>
        <v>52902</v>
      </c>
      <c r="C321" s="30">
        <f t="shared" si="37"/>
        <v>109212.0229456597</v>
      </c>
      <c r="D321" s="30">
        <f t="shared" si="38"/>
        <v>2100.82179113958</v>
      </c>
      <c r="E321" s="31">
        <f t="shared" si="33"/>
        <v>0</v>
      </c>
      <c r="F321" s="30">
        <f t="shared" si="34"/>
        <v>2100.82179113958</v>
      </c>
      <c r="G321" s="30">
        <f t="shared" si="35"/>
        <v>1748.1579670442206</v>
      </c>
      <c r="H321" s="30">
        <f t="shared" si="39"/>
        <v>352.66382409535942</v>
      </c>
      <c r="I321" s="30">
        <f t="shared" si="36"/>
        <v>107463.86497861549</v>
      </c>
    </row>
    <row r="322" spans="1:9" x14ac:dyDescent="0.25">
      <c r="A322" s="32">
        <f>IF(Values_Entered,A321+1,"")</f>
        <v>305</v>
      </c>
      <c r="B322" s="27">
        <f t="shared" si="32"/>
        <v>52932</v>
      </c>
      <c r="C322" s="30">
        <f t="shared" si="37"/>
        <v>107463.86497861549</v>
      </c>
      <c r="D322" s="30">
        <f t="shared" si="38"/>
        <v>2100.82179113958</v>
      </c>
      <c r="E322" s="31">
        <f t="shared" si="33"/>
        <v>0</v>
      </c>
      <c r="F322" s="30">
        <f t="shared" si="34"/>
        <v>2100.82179113958</v>
      </c>
      <c r="G322" s="30">
        <f t="shared" si="35"/>
        <v>1753.8030604794676</v>
      </c>
      <c r="H322" s="30">
        <f t="shared" si="39"/>
        <v>347.01873066011245</v>
      </c>
      <c r="I322" s="30">
        <f t="shared" si="36"/>
        <v>105710.06191813602</v>
      </c>
    </row>
    <row r="323" spans="1:9" x14ac:dyDescent="0.25">
      <c r="A323" s="32">
        <f>IF(Values_Entered,A322+1,"")</f>
        <v>306</v>
      </c>
      <c r="B323" s="27">
        <f t="shared" si="32"/>
        <v>52963</v>
      </c>
      <c r="C323" s="30">
        <f t="shared" si="37"/>
        <v>105710.06191813602</v>
      </c>
      <c r="D323" s="30">
        <f t="shared" si="38"/>
        <v>2100.82179113958</v>
      </c>
      <c r="E323" s="31">
        <f t="shared" si="33"/>
        <v>0</v>
      </c>
      <c r="F323" s="30">
        <f t="shared" si="34"/>
        <v>2100.82179113958</v>
      </c>
      <c r="G323" s="30">
        <f t="shared" si="35"/>
        <v>1759.4663828622658</v>
      </c>
      <c r="H323" s="30">
        <f t="shared" si="39"/>
        <v>341.35540827731421</v>
      </c>
      <c r="I323" s="30">
        <f t="shared" si="36"/>
        <v>103950.59553527375</v>
      </c>
    </row>
    <row r="324" spans="1:9" x14ac:dyDescent="0.25">
      <c r="A324" s="32">
        <f>IF(Values_Entered,A323+1,"")</f>
        <v>307</v>
      </c>
      <c r="B324" s="27">
        <f t="shared" si="32"/>
        <v>52994</v>
      </c>
      <c r="C324" s="30">
        <f t="shared" si="37"/>
        <v>103950.59553527375</v>
      </c>
      <c r="D324" s="30">
        <f t="shared" si="38"/>
        <v>2100.82179113958</v>
      </c>
      <c r="E324" s="31">
        <f t="shared" si="33"/>
        <v>0</v>
      </c>
      <c r="F324" s="30">
        <f t="shared" si="34"/>
        <v>2100.82179113958</v>
      </c>
      <c r="G324" s="30">
        <f t="shared" si="35"/>
        <v>1765.1479930569251</v>
      </c>
      <c r="H324" s="30">
        <f t="shared" si="39"/>
        <v>335.67379808265486</v>
      </c>
      <c r="I324" s="30">
        <f t="shared" si="36"/>
        <v>102185.44754221683</v>
      </c>
    </row>
    <row r="325" spans="1:9" x14ac:dyDescent="0.25">
      <c r="A325" s="32">
        <f>IF(Values_Entered,A324+1,"")</f>
        <v>308</v>
      </c>
      <c r="B325" s="27">
        <f t="shared" si="32"/>
        <v>53022</v>
      </c>
      <c r="C325" s="30">
        <f t="shared" si="37"/>
        <v>102185.44754221683</v>
      </c>
      <c r="D325" s="30">
        <f t="shared" si="38"/>
        <v>2100.82179113958</v>
      </c>
      <c r="E325" s="31">
        <f t="shared" si="33"/>
        <v>0</v>
      </c>
      <c r="F325" s="30">
        <f t="shared" si="34"/>
        <v>2100.82179113958</v>
      </c>
      <c r="G325" s="30">
        <f t="shared" si="35"/>
        <v>1770.8479501178381</v>
      </c>
      <c r="H325" s="30">
        <f t="shared" si="39"/>
        <v>329.97384102174186</v>
      </c>
      <c r="I325" s="30">
        <f t="shared" si="36"/>
        <v>100414.599592099</v>
      </c>
    </row>
    <row r="326" spans="1:9" x14ac:dyDescent="0.25">
      <c r="A326" s="32">
        <f>IF(Values_Entered,A325+1,"")</f>
        <v>309</v>
      </c>
      <c r="B326" s="27">
        <f t="shared" si="32"/>
        <v>53053</v>
      </c>
      <c r="C326" s="30">
        <f t="shared" si="37"/>
        <v>100414.599592099</v>
      </c>
      <c r="D326" s="30">
        <f t="shared" si="38"/>
        <v>2100.82179113958</v>
      </c>
      <c r="E326" s="31">
        <f t="shared" si="33"/>
        <v>0</v>
      </c>
      <c r="F326" s="30">
        <f t="shared" si="34"/>
        <v>2100.82179113958</v>
      </c>
      <c r="G326" s="30">
        <f t="shared" si="35"/>
        <v>1776.5663132900936</v>
      </c>
      <c r="H326" s="30">
        <f t="shared" si="39"/>
        <v>324.25547784948634</v>
      </c>
      <c r="I326" s="30">
        <f t="shared" si="36"/>
        <v>98638.0332788089</v>
      </c>
    </row>
    <row r="327" spans="1:9" x14ac:dyDescent="0.25">
      <c r="A327" s="32">
        <f>IF(Values_Entered,A326+1,"")</f>
        <v>310</v>
      </c>
      <c r="B327" s="27">
        <f t="shared" si="32"/>
        <v>53083</v>
      </c>
      <c r="C327" s="30">
        <f t="shared" si="37"/>
        <v>98638.0332788089</v>
      </c>
      <c r="D327" s="30">
        <f t="shared" si="38"/>
        <v>2100.82179113958</v>
      </c>
      <c r="E327" s="31">
        <f t="shared" si="33"/>
        <v>0</v>
      </c>
      <c r="F327" s="30">
        <f t="shared" si="34"/>
        <v>2100.82179113958</v>
      </c>
      <c r="G327" s="30">
        <f t="shared" si="35"/>
        <v>1782.3031420100929</v>
      </c>
      <c r="H327" s="30">
        <f t="shared" si="39"/>
        <v>318.51864912948707</v>
      </c>
      <c r="I327" s="30">
        <f t="shared" si="36"/>
        <v>96855.730136798811</v>
      </c>
    </row>
    <row r="328" spans="1:9" x14ac:dyDescent="0.25">
      <c r="A328" s="32">
        <f>IF(Values_Entered,A327+1,"")</f>
        <v>311</v>
      </c>
      <c r="B328" s="27">
        <f t="shared" si="32"/>
        <v>53114</v>
      </c>
      <c r="C328" s="30">
        <f t="shared" si="37"/>
        <v>96855.730136798811</v>
      </c>
      <c r="D328" s="30">
        <f t="shared" si="38"/>
        <v>2100.82179113958</v>
      </c>
      <c r="E328" s="31">
        <f t="shared" si="33"/>
        <v>0</v>
      </c>
      <c r="F328" s="30">
        <f t="shared" si="34"/>
        <v>2100.82179113958</v>
      </c>
      <c r="G328" s="30">
        <f t="shared" si="35"/>
        <v>1788.0584959061671</v>
      </c>
      <c r="H328" s="30">
        <f t="shared" si="39"/>
        <v>312.76329523341286</v>
      </c>
      <c r="I328" s="30">
        <f t="shared" si="36"/>
        <v>95067.671640892644</v>
      </c>
    </row>
    <row r="329" spans="1:9" x14ac:dyDescent="0.25">
      <c r="A329" s="32">
        <f>IF(Values_Entered,A328+1,"")</f>
        <v>312</v>
      </c>
      <c r="B329" s="27">
        <f t="shared" si="32"/>
        <v>53144</v>
      </c>
      <c r="C329" s="30">
        <f t="shared" si="37"/>
        <v>95067.671640892644</v>
      </c>
      <c r="D329" s="30">
        <f t="shared" si="38"/>
        <v>2100.82179113958</v>
      </c>
      <c r="E329" s="31">
        <f t="shared" si="33"/>
        <v>0</v>
      </c>
      <c r="F329" s="30">
        <f t="shared" si="34"/>
        <v>2100.82179113958</v>
      </c>
      <c r="G329" s="30">
        <f t="shared" si="35"/>
        <v>1793.8324347991975</v>
      </c>
      <c r="H329" s="30">
        <f t="shared" si="39"/>
        <v>306.98935634038247</v>
      </c>
      <c r="I329" s="30">
        <f t="shared" si="36"/>
        <v>93273.839206093442</v>
      </c>
    </row>
    <row r="330" spans="1:9" x14ac:dyDescent="0.25">
      <c r="A330" s="32">
        <f>IF(Values_Entered,A329+1,"")</f>
        <v>313</v>
      </c>
      <c r="B330" s="27">
        <f t="shared" si="32"/>
        <v>53175</v>
      </c>
      <c r="C330" s="30">
        <f t="shared" si="37"/>
        <v>93273.839206093442</v>
      </c>
      <c r="D330" s="30">
        <f t="shared" si="38"/>
        <v>2100.82179113958</v>
      </c>
      <c r="E330" s="31">
        <f t="shared" si="33"/>
        <v>0</v>
      </c>
      <c r="F330" s="30">
        <f t="shared" si="34"/>
        <v>2100.82179113958</v>
      </c>
      <c r="G330" s="30">
        <f t="shared" si="35"/>
        <v>1799.6250187032365</v>
      </c>
      <c r="H330" s="30">
        <f t="shared" si="39"/>
        <v>301.19677243634339</v>
      </c>
      <c r="I330" s="30">
        <f t="shared" si="36"/>
        <v>91474.2141873902</v>
      </c>
    </row>
    <row r="331" spans="1:9" x14ac:dyDescent="0.25">
      <c r="A331" s="32">
        <f>IF(Values_Entered,A330+1,"")</f>
        <v>314</v>
      </c>
      <c r="B331" s="27">
        <f t="shared" si="32"/>
        <v>53206</v>
      </c>
      <c r="C331" s="30">
        <f t="shared" si="37"/>
        <v>91474.2141873902</v>
      </c>
      <c r="D331" s="30">
        <f t="shared" si="38"/>
        <v>2100.82179113958</v>
      </c>
      <c r="E331" s="31">
        <f t="shared" si="33"/>
        <v>0</v>
      </c>
      <c r="F331" s="30">
        <f t="shared" si="34"/>
        <v>2100.82179113958</v>
      </c>
      <c r="G331" s="30">
        <f t="shared" si="35"/>
        <v>1805.4363078261324</v>
      </c>
      <c r="H331" s="30">
        <f t="shared" si="39"/>
        <v>295.38548331344754</v>
      </c>
      <c r="I331" s="30">
        <f t="shared" si="36"/>
        <v>89668.777879564062</v>
      </c>
    </row>
    <row r="332" spans="1:9" x14ac:dyDescent="0.25">
      <c r="A332" s="32">
        <f>IF(Values_Entered,A331+1,"")</f>
        <v>315</v>
      </c>
      <c r="B332" s="27">
        <f t="shared" si="32"/>
        <v>53236</v>
      </c>
      <c r="C332" s="30">
        <f t="shared" si="37"/>
        <v>89668.777879564062</v>
      </c>
      <c r="D332" s="30">
        <f t="shared" si="38"/>
        <v>2100.82179113958</v>
      </c>
      <c r="E332" s="31">
        <f t="shared" si="33"/>
        <v>0</v>
      </c>
      <c r="F332" s="30">
        <f t="shared" si="34"/>
        <v>2100.82179113958</v>
      </c>
      <c r="G332" s="30">
        <f t="shared" si="35"/>
        <v>1811.2663625701543</v>
      </c>
      <c r="H332" s="30">
        <f t="shared" si="39"/>
        <v>289.5554285694256</v>
      </c>
      <c r="I332" s="30">
        <f t="shared" si="36"/>
        <v>87857.511516993909</v>
      </c>
    </row>
    <row r="333" spans="1:9" x14ac:dyDescent="0.25">
      <c r="A333" s="32">
        <f>IF(Values_Entered,A332+1,"")</f>
        <v>316</v>
      </c>
      <c r="B333" s="27">
        <f t="shared" si="32"/>
        <v>53267</v>
      </c>
      <c r="C333" s="30">
        <f t="shared" si="37"/>
        <v>87857.511516993909</v>
      </c>
      <c r="D333" s="30">
        <f t="shared" si="38"/>
        <v>2100.82179113958</v>
      </c>
      <c r="E333" s="31">
        <f t="shared" si="33"/>
        <v>0</v>
      </c>
      <c r="F333" s="30">
        <f t="shared" si="34"/>
        <v>2100.82179113958</v>
      </c>
      <c r="G333" s="30">
        <f t="shared" si="35"/>
        <v>1817.1152435326205</v>
      </c>
      <c r="H333" s="30">
        <f t="shared" si="39"/>
        <v>283.70654760695953</v>
      </c>
      <c r="I333" s="30">
        <f t="shared" si="36"/>
        <v>86040.396273461287</v>
      </c>
    </row>
    <row r="334" spans="1:9" x14ac:dyDescent="0.25">
      <c r="A334" s="32">
        <f>IF(Values_Entered,A333+1,"")</f>
        <v>317</v>
      </c>
      <c r="B334" s="27">
        <f t="shared" si="32"/>
        <v>53297</v>
      </c>
      <c r="C334" s="30">
        <f t="shared" si="37"/>
        <v>86040.396273461287</v>
      </c>
      <c r="D334" s="30">
        <f t="shared" si="38"/>
        <v>2100.82179113958</v>
      </c>
      <c r="E334" s="31">
        <f t="shared" si="33"/>
        <v>0</v>
      </c>
      <c r="F334" s="30">
        <f t="shared" si="34"/>
        <v>2100.82179113958</v>
      </c>
      <c r="G334" s="30">
        <f t="shared" si="35"/>
        <v>1822.9830115065279</v>
      </c>
      <c r="H334" s="30">
        <f t="shared" si="39"/>
        <v>277.83877963305207</v>
      </c>
      <c r="I334" s="30">
        <f t="shared" si="36"/>
        <v>84217.41326195476</v>
      </c>
    </row>
    <row r="335" spans="1:9" x14ac:dyDescent="0.25">
      <c r="A335" s="32">
        <f>IF(Values_Entered,A334+1,"")</f>
        <v>318</v>
      </c>
      <c r="B335" s="27">
        <f t="shared" si="32"/>
        <v>53328</v>
      </c>
      <c r="C335" s="30">
        <f t="shared" si="37"/>
        <v>84217.41326195476</v>
      </c>
      <c r="D335" s="30">
        <f t="shared" si="38"/>
        <v>2100.82179113958</v>
      </c>
      <c r="E335" s="31">
        <f t="shared" si="33"/>
        <v>0</v>
      </c>
      <c r="F335" s="30">
        <f t="shared" si="34"/>
        <v>2100.82179113958</v>
      </c>
      <c r="G335" s="30">
        <f t="shared" si="35"/>
        <v>1828.8697274811843</v>
      </c>
      <c r="H335" s="30">
        <f t="shared" si="39"/>
        <v>271.95206365839556</v>
      </c>
      <c r="I335" s="30">
        <f t="shared" si="36"/>
        <v>82388.543534473574</v>
      </c>
    </row>
    <row r="336" spans="1:9" x14ac:dyDescent="0.25">
      <c r="A336" s="32">
        <f>IF(Values_Entered,A335+1,"")</f>
        <v>319</v>
      </c>
      <c r="B336" s="27">
        <f t="shared" si="32"/>
        <v>53359</v>
      </c>
      <c r="C336" s="30">
        <f t="shared" si="37"/>
        <v>82388.543534473574</v>
      </c>
      <c r="D336" s="30">
        <f t="shared" si="38"/>
        <v>2100.82179113958</v>
      </c>
      <c r="E336" s="31">
        <f t="shared" si="33"/>
        <v>0</v>
      </c>
      <c r="F336" s="30">
        <f t="shared" si="34"/>
        <v>2100.82179113958</v>
      </c>
      <c r="G336" s="30">
        <f t="shared" si="35"/>
        <v>1834.7754526428425</v>
      </c>
      <c r="H336" s="30">
        <f t="shared" si="39"/>
        <v>266.04633849673758</v>
      </c>
      <c r="I336" s="30">
        <f t="shared" si="36"/>
        <v>80553.768081830727</v>
      </c>
    </row>
    <row r="337" spans="1:9" x14ac:dyDescent="0.25">
      <c r="A337" s="32">
        <f>IF(Values_Entered,A336+1,"")</f>
        <v>320</v>
      </c>
      <c r="B337" s="27">
        <f t="shared" si="32"/>
        <v>53387</v>
      </c>
      <c r="C337" s="30">
        <f t="shared" si="37"/>
        <v>80553.768081830727</v>
      </c>
      <c r="D337" s="30">
        <f t="shared" si="38"/>
        <v>2100.82179113958</v>
      </c>
      <c r="E337" s="31">
        <f t="shared" si="33"/>
        <v>0</v>
      </c>
      <c r="F337" s="30">
        <f t="shared" si="34"/>
        <v>2100.82179113958</v>
      </c>
      <c r="G337" s="30">
        <f t="shared" si="35"/>
        <v>1840.7002483753349</v>
      </c>
      <c r="H337" s="30">
        <f t="shared" si="39"/>
        <v>260.12154276424502</v>
      </c>
      <c r="I337" s="30">
        <f t="shared" si="36"/>
        <v>78713.067833455396</v>
      </c>
    </row>
    <row r="338" spans="1:9" x14ac:dyDescent="0.25">
      <c r="A338" s="32">
        <f>IF(Values_Entered,A337+1,"")</f>
        <v>321</v>
      </c>
      <c r="B338" s="27">
        <f t="shared" si="32"/>
        <v>53418</v>
      </c>
      <c r="C338" s="30">
        <f t="shared" si="37"/>
        <v>78713.067833455396</v>
      </c>
      <c r="D338" s="30">
        <f t="shared" si="38"/>
        <v>2100.82179113958</v>
      </c>
      <c r="E338" s="31">
        <f t="shared" si="33"/>
        <v>0</v>
      </c>
      <c r="F338" s="30">
        <f t="shared" si="34"/>
        <v>2100.82179113958</v>
      </c>
      <c r="G338" s="30">
        <f t="shared" si="35"/>
        <v>1846.6441762607137</v>
      </c>
      <c r="H338" s="30">
        <f t="shared" si="39"/>
        <v>254.17761487886639</v>
      </c>
      <c r="I338" s="30">
        <f t="shared" si="36"/>
        <v>76866.423657194682</v>
      </c>
    </row>
    <row r="339" spans="1:9" x14ac:dyDescent="0.25">
      <c r="A339" s="32">
        <f>IF(Values_Entered,A338+1,"")</f>
        <v>322</v>
      </c>
      <c r="B339" s="27">
        <f t="shared" ref="B339:B377" si="40">IF(Pay_Num&lt;&gt;"",DATE(YEAR(B338),MONTH(B338)+1,DAY(B338)),"")</f>
        <v>53448</v>
      </c>
      <c r="C339" s="30">
        <f t="shared" si="37"/>
        <v>76866.423657194682</v>
      </c>
      <c r="D339" s="30">
        <f t="shared" si="38"/>
        <v>2100.82179113958</v>
      </c>
      <c r="E339" s="31">
        <f t="shared" ref="E339:E377" si="41">IF(Pay_Num&lt;&gt;"",Scheduled_Extra_Payments,"")</f>
        <v>0</v>
      </c>
      <c r="F339" s="30">
        <f t="shared" ref="F339:F377" si="42">IF(Pay_Num&lt;&gt;"",Sched_Pay+Extra_Pay,"")</f>
        <v>2100.82179113958</v>
      </c>
      <c r="G339" s="30">
        <f t="shared" ref="G339:G377" si="43">IF(Pay_Num&lt;&gt;"",Total_Pay-Int,"")</f>
        <v>1852.6072980798888</v>
      </c>
      <c r="H339" s="30">
        <f t="shared" si="39"/>
        <v>248.21449305969114</v>
      </c>
      <c r="I339" s="30">
        <f t="shared" ref="I339:I377" si="44">IF(Pay_Num&lt;&gt;"",Beg_Bal-Princ,"")</f>
        <v>75013.81635911479</v>
      </c>
    </row>
    <row r="340" spans="1:9" x14ac:dyDescent="0.25">
      <c r="A340" s="32">
        <f>IF(Values_Entered,A339+1,"")</f>
        <v>323</v>
      </c>
      <c r="B340" s="27">
        <f t="shared" si="40"/>
        <v>53479</v>
      </c>
      <c r="C340" s="30">
        <f t="shared" ref="C340:C377" si="45">IF(Pay_Num&lt;&gt;"",I339,"")</f>
        <v>75013.81635911479</v>
      </c>
      <c r="D340" s="30">
        <f t="shared" ref="D340:D377" si="46">IF(Pay_Num&lt;&gt;"",Scheduled_Monthly_Payment,"")</f>
        <v>2100.82179113958</v>
      </c>
      <c r="E340" s="31">
        <f t="shared" si="41"/>
        <v>0</v>
      </c>
      <c r="F340" s="30">
        <f t="shared" si="42"/>
        <v>2100.82179113958</v>
      </c>
      <c r="G340" s="30">
        <f t="shared" si="43"/>
        <v>1858.5896758132717</v>
      </c>
      <c r="H340" s="30">
        <f t="shared" ref="H340:H377" si="47">IF(Pay_Num&lt;&gt;"",Beg_Bal*Interest_Rate/12,"")</f>
        <v>242.23211532630819</v>
      </c>
      <c r="I340" s="30">
        <f t="shared" si="44"/>
        <v>73155.226683301516</v>
      </c>
    </row>
    <row r="341" spans="1:9" x14ac:dyDescent="0.25">
      <c r="A341" s="32">
        <f>IF(Values_Entered,A340+1,"")</f>
        <v>324</v>
      </c>
      <c r="B341" s="27">
        <f t="shared" si="40"/>
        <v>53509</v>
      </c>
      <c r="C341" s="30">
        <f t="shared" si="45"/>
        <v>73155.226683301516</v>
      </c>
      <c r="D341" s="30">
        <f t="shared" si="46"/>
        <v>2100.82179113958</v>
      </c>
      <c r="E341" s="31">
        <f t="shared" si="41"/>
        <v>0</v>
      </c>
      <c r="F341" s="30">
        <f t="shared" si="42"/>
        <v>2100.82179113958</v>
      </c>
      <c r="G341" s="30">
        <f t="shared" si="43"/>
        <v>1864.5913716414188</v>
      </c>
      <c r="H341" s="30">
        <f t="shared" si="47"/>
        <v>236.23041949816115</v>
      </c>
      <c r="I341" s="30">
        <f t="shared" si="44"/>
        <v>71290.635311660095</v>
      </c>
    </row>
    <row r="342" spans="1:9" x14ac:dyDescent="0.25">
      <c r="A342" s="32">
        <f>IF(Values_Entered,A341+1,"")</f>
        <v>325</v>
      </c>
      <c r="B342" s="27">
        <f t="shared" si="40"/>
        <v>53540</v>
      </c>
      <c r="C342" s="30">
        <f t="shared" si="45"/>
        <v>71290.635311660095</v>
      </c>
      <c r="D342" s="30">
        <f t="shared" si="46"/>
        <v>2100.82179113958</v>
      </c>
      <c r="E342" s="31">
        <f t="shared" si="41"/>
        <v>0</v>
      </c>
      <c r="F342" s="30">
        <f t="shared" si="42"/>
        <v>2100.82179113958</v>
      </c>
      <c r="G342" s="30">
        <f t="shared" si="43"/>
        <v>1870.6124479456776</v>
      </c>
      <c r="H342" s="30">
        <f t="shared" si="47"/>
        <v>230.20934319390241</v>
      </c>
      <c r="I342" s="30">
        <f t="shared" si="44"/>
        <v>69420.022863714417</v>
      </c>
    </row>
    <row r="343" spans="1:9" x14ac:dyDescent="0.25">
      <c r="A343" s="32">
        <f>IF(Values_Entered,A342+1,"")</f>
        <v>326</v>
      </c>
      <c r="B343" s="27">
        <f t="shared" si="40"/>
        <v>53571</v>
      </c>
      <c r="C343" s="30">
        <f t="shared" si="45"/>
        <v>69420.022863714417</v>
      </c>
      <c r="D343" s="30">
        <f t="shared" si="46"/>
        <v>2100.82179113958</v>
      </c>
      <c r="E343" s="31">
        <f t="shared" si="41"/>
        <v>0</v>
      </c>
      <c r="F343" s="30">
        <f t="shared" si="42"/>
        <v>2100.82179113958</v>
      </c>
      <c r="G343" s="30">
        <f t="shared" si="43"/>
        <v>1876.6529673088355</v>
      </c>
      <c r="H343" s="30">
        <f t="shared" si="47"/>
        <v>224.16882383074449</v>
      </c>
      <c r="I343" s="30">
        <f t="shared" si="44"/>
        <v>67543.36989640558</v>
      </c>
    </row>
    <row r="344" spans="1:9" x14ac:dyDescent="0.25">
      <c r="A344" s="32">
        <f>IF(Values_Entered,A343+1,"")</f>
        <v>327</v>
      </c>
      <c r="B344" s="27">
        <f t="shared" si="40"/>
        <v>53601</v>
      </c>
      <c r="C344" s="30">
        <f t="shared" si="45"/>
        <v>67543.36989640558</v>
      </c>
      <c r="D344" s="30">
        <f t="shared" si="46"/>
        <v>2100.82179113958</v>
      </c>
      <c r="E344" s="31">
        <f t="shared" si="41"/>
        <v>0</v>
      </c>
      <c r="F344" s="30">
        <f t="shared" si="42"/>
        <v>2100.82179113958</v>
      </c>
      <c r="G344" s="30">
        <f t="shared" si="43"/>
        <v>1882.7129925157703</v>
      </c>
      <c r="H344" s="30">
        <f t="shared" si="47"/>
        <v>218.10879862380969</v>
      </c>
      <c r="I344" s="30">
        <f t="shared" si="44"/>
        <v>65660.656903889816</v>
      </c>
    </row>
    <row r="345" spans="1:9" x14ac:dyDescent="0.25">
      <c r="A345" s="32">
        <f>IF(Values_Entered,A344+1,"")</f>
        <v>328</v>
      </c>
      <c r="B345" s="27">
        <f t="shared" si="40"/>
        <v>53632</v>
      </c>
      <c r="C345" s="30">
        <f t="shared" si="45"/>
        <v>65660.656903889816</v>
      </c>
      <c r="D345" s="30">
        <f t="shared" si="46"/>
        <v>2100.82179113958</v>
      </c>
      <c r="E345" s="31">
        <f t="shared" si="41"/>
        <v>0</v>
      </c>
      <c r="F345" s="30">
        <f t="shared" si="42"/>
        <v>2100.82179113958</v>
      </c>
      <c r="G345" s="30">
        <f t="shared" si="43"/>
        <v>1888.7925865541024</v>
      </c>
      <c r="H345" s="30">
        <f t="shared" si="47"/>
        <v>212.02920458547752</v>
      </c>
      <c r="I345" s="30">
        <f t="shared" si="44"/>
        <v>63771.864317335712</v>
      </c>
    </row>
    <row r="346" spans="1:9" x14ac:dyDescent="0.25">
      <c r="A346" s="32">
        <f>IF(Values_Entered,A345+1,"")</f>
        <v>329</v>
      </c>
      <c r="B346" s="27">
        <f t="shared" si="40"/>
        <v>53662</v>
      </c>
      <c r="C346" s="30">
        <f t="shared" si="45"/>
        <v>63771.864317335712</v>
      </c>
      <c r="D346" s="30">
        <f t="shared" si="46"/>
        <v>2100.82179113958</v>
      </c>
      <c r="E346" s="31">
        <f t="shared" si="41"/>
        <v>0</v>
      </c>
      <c r="F346" s="30">
        <f t="shared" si="42"/>
        <v>2100.82179113958</v>
      </c>
      <c r="G346" s="30">
        <f t="shared" si="43"/>
        <v>1894.8918126148501</v>
      </c>
      <c r="H346" s="30">
        <f t="shared" si="47"/>
        <v>205.9299785247299</v>
      </c>
      <c r="I346" s="30">
        <f t="shared" si="44"/>
        <v>61876.972504720863</v>
      </c>
    </row>
    <row r="347" spans="1:9" x14ac:dyDescent="0.25">
      <c r="A347" s="32">
        <f>IF(Values_Entered,A346+1,"")</f>
        <v>330</v>
      </c>
      <c r="B347" s="27">
        <f t="shared" si="40"/>
        <v>53693</v>
      </c>
      <c r="C347" s="30">
        <f t="shared" si="45"/>
        <v>61876.972504720863</v>
      </c>
      <c r="D347" s="30">
        <f t="shared" si="46"/>
        <v>2100.82179113958</v>
      </c>
      <c r="E347" s="31">
        <f t="shared" si="41"/>
        <v>0</v>
      </c>
      <c r="F347" s="30">
        <f t="shared" si="42"/>
        <v>2100.82179113958</v>
      </c>
      <c r="G347" s="30">
        <f t="shared" si="43"/>
        <v>1901.0107340930856</v>
      </c>
      <c r="H347" s="30">
        <f t="shared" si="47"/>
        <v>199.81105704649443</v>
      </c>
      <c r="I347" s="30">
        <f t="shared" si="44"/>
        <v>59975.961770627779</v>
      </c>
    </row>
    <row r="348" spans="1:9" x14ac:dyDescent="0.25">
      <c r="A348" s="32">
        <f>IF(Values_Entered,A347+1,"")</f>
        <v>331</v>
      </c>
      <c r="B348" s="27">
        <f t="shared" si="40"/>
        <v>53724</v>
      </c>
      <c r="C348" s="30">
        <f t="shared" si="45"/>
        <v>59975.961770627779</v>
      </c>
      <c r="D348" s="30">
        <f t="shared" si="46"/>
        <v>2100.82179113958</v>
      </c>
      <c r="E348" s="31">
        <f t="shared" si="41"/>
        <v>0</v>
      </c>
      <c r="F348" s="30">
        <f t="shared" si="42"/>
        <v>2100.82179113958</v>
      </c>
      <c r="G348" s="30">
        <f t="shared" si="43"/>
        <v>1907.1494145885945</v>
      </c>
      <c r="H348" s="30">
        <f t="shared" si="47"/>
        <v>193.67237655098552</v>
      </c>
      <c r="I348" s="30">
        <f t="shared" si="44"/>
        <v>58068.812356039183</v>
      </c>
    </row>
    <row r="349" spans="1:9" x14ac:dyDescent="0.25">
      <c r="A349" s="32">
        <f>IF(Values_Entered,A348+1,"")</f>
        <v>332</v>
      </c>
      <c r="B349" s="27">
        <f t="shared" si="40"/>
        <v>53752</v>
      </c>
      <c r="C349" s="30">
        <f t="shared" si="45"/>
        <v>58068.812356039183</v>
      </c>
      <c r="D349" s="30">
        <f t="shared" si="46"/>
        <v>2100.82179113958</v>
      </c>
      <c r="E349" s="31">
        <f t="shared" si="41"/>
        <v>0</v>
      </c>
      <c r="F349" s="30">
        <f t="shared" si="42"/>
        <v>2100.82179113958</v>
      </c>
      <c r="G349" s="30">
        <f t="shared" si="43"/>
        <v>1913.3079179065369</v>
      </c>
      <c r="H349" s="30">
        <f t="shared" si="47"/>
        <v>187.5138732330432</v>
      </c>
      <c r="I349" s="30">
        <f t="shared" si="44"/>
        <v>56155.504438132644</v>
      </c>
    </row>
    <row r="350" spans="1:9" x14ac:dyDescent="0.25">
      <c r="A350" s="32">
        <f>IF(Values_Entered,A349+1,"")</f>
        <v>333</v>
      </c>
      <c r="B350" s="27">
        <f t="shared" si="40"/>
        <v>53783</v>
      </c>
      <c r="C350" s="30">
        <f t="shared" si="45"/>
        <v>56155.504438132644</v>
      </c>
      <c r="D350" s="30">
        <f t="shared" si="46"/>
        <v>2100.82179113958</v>
      </c>
      <c r="E350" s="31">
        <f t="shared" si="41"/>
        <v>0</v>
      </c>
      <c r="F350" s="30">
        <f t="shared" si="42"/>
        <v>2100.82179113958</v>
      </c>
      <c r="G350" s="30">
        <f t="shared" si="43"/>
        <v>1919.4863080581099</v>
      </c>
      <c r="H350" s="30">
        <f t="shared" si="47"/>
        <v>181.33548308146999</v>
      </c>
      <c r="I350" s="30">
        <f t="shared" si="44"/>
        <v>54236.018130074532</v>
      </c>
    </row>
    <row r="351" spans="1:9" x14ac:dyDescent="0.25">
      <c r="A351" s="32">
        <f>IF(Values_Entered,A350+1,"")</f>
        <v>334</v>
      </c>
      <c r="B351" s="27">
        <f t="shared" si="40"/>
        <v>53813</v>
      </c>
      <c r="C351" s="30">
        <f t="shared" si="45"/>
        <v>54236.018130074532</v>
      </c>
      <c r="D351" s="30">
        <f t="shared" si="46"/>
        <v>2100.82179113958</v>
      </c>
      <c r="E351" s="31">
        <f t="shared" si="41"/>
        <v>0</v>
      </c>
      <c r="F351" s="30">
        <f t="shared" si="42"/>
        <v>2100.82179113958</v>
      </c>
      <c r="G351" s="30">
        <f t="shared" si="43"/>
        <v>1925.6846492612144</v>
      </c>
      <c r="H351" s="30">
        <f t="shared" si="47"/>
        <v>175.13714187836567</v>
      </c>
      <c r="I351" s="30">
        <f t="shared" si="44"/>
        <v>52310.333480813315</v>
      </c>
    </row>
    <row r="352" spans="1:9" x14ac:dyDescent="0.25">
      <c r="A352" s="32">
        <f>IF(Values_Entered,A351+1,"")</f>
        <v>335</v>
      </c>
      <c r="B352" s="27">
        <f t="shared" si="40"/>
        <v>53844</v>
      </c>
      <c r="C352" s="30">
        <f t="shared" si="45"/>
        <v>52310.333480813315</v>
      </c>
      <c r="D352" s="30">
        <f t="shared" si="46"/>
        <v>2100.82179113958</v>
      </c>
      <c r="E352" s="31">
        <f t="shared" si="41"/>
        <v>0</v>
      </c>
      <c r="F352" s="30">
        <f t="shared" si="42"/>
        <v>2100.82179113958</v>
      </c>
      <c r="G352" s="30">
        <f t="shared" si="43"/>
        <v>1931.9030059411202</v>
      </c>
      <c r="H352" s="30">
        <f t="shared" si="47"/>
        <v>168.91878519845966</v>
      </c>
      <c r="I352" s="30">
        <f t="shared" si="44"/>
        <v>50378.430474872192</v>
      </c>
    </row>
    <row r="353" spans="1:9" x14ac:dyDescent="0.25">
      <c r="A353" s="32">
        <f>IF(Values_Entered,A352+1,"")</f>
        <v>336</v>
      </c>
      <c r="B353" s="27">
        <f t="shared" si="40"/>
        <v>53874</v>
      </c>
      <c r="C353" s="30">
        <f t="shared" si="45"/>
        <v>50378.430474872192</v>
      </c>
      <c r="D353" s="30">
        <f t="shared" si="46"/>
        <v>2100.82179113958</v>
      </c>
      <c r="E353" s="31">
        <f t="shared" si="41"/>
        <v>0</v>
      </c>
      <c r="F353" s="30">
        <f t="shared" si="42"/>
        <v>2100.82179113958</v>
      </c>
      <c r="G353" s="30">
        <f t="shared" si="43"/>
        <v>1938.1414427311386</v>
      </c>
      <c r="H353" s="30">
        <f t="shared" si="47"/>
        <v>162.68034840844146</v>
      </c>
      <c r="I353" s="30">
        <f t="shared" si="44"/>
        <v>48440.289032141052</v>
      </c>
    </row>
    <row r="354" spans="1:9" x14ac:dyDescent="0.25">
      <c r="A354" s="32">
        <f>IF(Values_Entered,A353+1,"")</f>
        <v>337</v>
      </c>
      <c r="B354" s="27">
        <f t="shared" si="40"/>
        <v>53905</v>
      </c>
      <c r="C354" s="30">
        <f t="shared" si="45"/>
        <v>48440.289032141052</v>
      </c>
      <c r="D354" s="30">
        <f t="shared" si="46"/>
        <v>2100.82179113958</v>
      </c>
      <c r="E354" s="31">
        <f t="shared" si="41"/>
        <v>0</v>
      </c>
      <c r="F354" s="30">
        <f t="shared" si="42"/>
        <v>2100.82179113958</v>
      </c>
      <c r="G354" s="30">
        <f t="shared" si="43"/>
        <v>1944.4000244732911</v>
      </c>
      <c r="H354" s="30">
        <f t="shared" si="47"/>
        <v>156.42176666628882</v>
      </c>
      <c r="I354" s="30">
        <f t="shared" si="44"/>
        <v>46495.889007667764</v>
      </c>
    </row>
    <row r="355" spans="1:9" x14ac:dyDescent="0.25">
      <c r="A355" s="32">
        <f>IF(Values_Entered,A354+1,"")</f>
        <v>338</v>
      </c>
      <c r="B355" s="27">
        <f t="shared" si="40"/>
        <v>53936</v>
      </c>
      <c r="C355" s="30">
        <f t="shared" si="45"/>
        <v>46495.889007667764</v>
      </c>
      <c r="D355" s="30">
        <f t="shared" si="46"/>
        <v>2100.82179113958</v>
      </c>
      <c r="E355" s="31">
        <f t="shared" si="41"/>
        <v>0</v>
      </c>
      <c r="F355" s="30">
        <f t="shared" si="42"/>
        <v>2100.82179113958</v>
      </c>
      <c r="G355" s="30">
        <f t="shared" si="43"/>
        <v>1950.6788162189862</v>
      </c>
      <c r="H355" s="30">
        <f t="shared" si="47"/>
        <v>150.14297492059382</v>
      </c>
      <c r="I355" s="30">
        <f t="shared" si="44"/>
        <v>44545.210191448779</v>
      </c>
    </row>
    <row r="356" spans="1:9" x14ac:dyDescent="0.25">
      <c r="A356" s="32">
        <f>IF(Values_Entered,A355+1,"")</f>
        <v>339</v>
      </c>
      <c r="B356" s="27">
        <f t="shared" si="40"/>
        <v>53966</v>
      </c>
      <c r="C356" s="30">
        <f t="shared" si="45"/>
        <v>44545.210191448779</v>
      </c>
      <c r="D356" s="30">
        <f t="shared" si="46"/>
        <v>2100.82179113958</v>
      </c>
      <c r="E356" s="31">
        <f t="shared" si="41"/>
        <v>0</v>
      </c>
      <c r="F356" s="30">
        <f t="shared" si="42"/>
        <v>2100.82179113958</v>
      </c>
      <c r="G356" s="30">
        <f t="shared" si="43"/>
        <v>1956.9778832296934</v>
      </c>
      <c r="H356" s="30">
        <f t="shared" si="47"/>
        <v>143.84390790988667</v>
      </c>
      <c r="I356" s="30">
        <f t="shared" si="44"/>
        <v>42588.232308219085</v>
      </c>
    </row>
    <row r="357" spans="1:9" x14ac:dyDescent="0.25">
      <c r="A357" s="32">
        <f>IF(Values_Entered,A356+1,"")</f>
        <v>340</v>
      </c>
      <c r="B357" s="27">
        <f t="shared" si="40"/>
        <v>53997</v>
      </c>
      <c r="C357" s="30">
        <f t="shared" si="45"/>
        <v>42588.232308219085</v>
      </c>
      <c r="D357" s="30">
        <f t="shared" si="46"/>
        <v>2100.82179113958</v>
      </c>
      <c r="E357" s="31">
        <f t="shared" si="41"/>
        <v>0</v>
      </c>
      <c r="F357" s="30">
        <f t="shared" si="42"/>
        <v>2100.82179113958</v>
      </c>
      <c r="G357" s="30">
        <f t="shared" si="43"/>
        <v>1963.2972909776227</v>
      </c>
      <c r="H357" s="30">
        <f t="shared" si="47"/>
        <v>137.52450016195746</v>
      </c>
      <c r="I357" s="30">
        <f t="shared" si="44"/>
        <v>40624.935017241463</v>
      </c>
    </row>
    <row r="358" spans="1:9" x14ac:dyDescent="0.25">
      <c r="A358" s="32">
        <f>IF(Values_Entered,A357+1,"")</f>
        <v>341</v>
      </c>
      <c r="B358" s="27">
        <f t="shared" si="40"/>
        <v>54027</v>
      </c>
      <c r="C358" s="30">
        <f t="shared" si="45"/>
        <v>40624.935017241463</v>
      </c>
      <c r="D358" s="30">
        <f t="shared" si="46"/>
        <v>2100.82179113958</v>
      </c>
      <c r="E358" s="31">
        <f t="shared" si="41"/>
        <v>0</v>
      </c>
      <c r="F358" s="30">
        <f t="shared" si="42"/>
        <v>2100.82179113958</v>
      </c>
      <c r="G358" s="30">
        <f t="shared" si="43"/>
        <v>1969.6371051464043</v>
      </c>
      <c r="H358" s="30">
        <f t="shared" si="47"/>
        <v>131.18468599317555</v>
      </c>
      <c r="I358" s="30">
        <f t="shared" si="44"/>
        <v>38655.297912095062</v>
      </c>
    </row>
    <row r="359" spans="1:9" x14ac:dyDescent="0.25">
      <c r="A359" s="32">
        <f>IF(Values_Entered,A358+1,"")</f>
        <v>342</v>
      </c>
      <c r="B359" s="27">
        <f t="shared" si="40"/>
        <v>54058</v>
      </c>
      <c r="C359" s="30">
        <f t="shared" si="45"/>
        <v>38655.297912095062</v>
      </c>
      <c r="D359" s="30">
        <f t="shared" si="46"/>
        <v>2100.82179113958</v>
      </c>
      <c r="E359" s="31">
        <f t="shared" si="41"/>
        <v>0</v>
      </c>
      <c r="F359" s="30">
        <f t="shared" si="42"/>
        <v>2100.82179113958</v>
      </c>
      <c r="G359" s="30">
        <f t="shared" si="43"/>
        <v>1975.9973916317731</v>
      </c>
      <c r="H359" s="30">
        <f t="shared" si="47"/>
        <v>124.82439950780697</v>
      </c>
      <c r="I359" s="30">
        <f t="shared" si="44"/>
        <v>36679.300520463286</v>
      </c>
    </row>
    <row r="360" spans="1:9" x14ac:dyDescent="0.25">
      <c r="A360" s="32">
        <f>IF(Values_Entered,A359+1,"")</f>
        <v>343</v>
      </c>
      <c r="B360" s="27">
        <f t="shared" si="40"/>
        <v>54089</v>
      </c>
      <c r="C360" s="30">
        <f t="shared" si="45"/>
        <v>36679.300520463286</v>
      </c>
      <c r="D360" s="30">
        <f t="shared" si="46"/>
        <v>2100.82179113958</v>
      </c>
      <c r="E360" s="31">
        <f t="shared" si="41"/>
        <v>0</v>
      </c>
      <c r="F360" s="30">
        <f t="shared" si="42"/>
        <v>2100.82179113958</v>
      </c>
      <c r="G360" s="30">
        <f t="shared" si="43"/>
        <v>1982.3782165422506</v>
      </c>
      <c r="H360" s="30">
        <f t="shared" si="47"/>
        <v>118.44357459732936</v>
      </c>
      <c r="I360" s="30">
        <f t="shared" si="44"/>
        <v>34696.922303921034</v>
      </c>
    </row>
    <row r="361" spans="1:9" x14ac:dyDescent="0.25">
      <c r="A361" s="32">
        <f>IF(Values_Entered,A360+1,"")</f>
        <v>344</v>
      </c>
      <c r="B361" s="27">
        <f t="shared" si="40"/>
        <v>54118</v>
      </c>
      <c r="C361" s="30">
        <f t="shared" si="45"/>
        <v>34696.922303921034</v>
      </c>
      <c r="D361" s="30">
        <f t="shared" si="46"/>
        <v>2100.82179113958</v>
      </c>
      <c r="E361" s="31">
        <f t="shared" si="41"/>
        <v>0</v>
      </c>
      <c r="F361" s="30">
        <f t="shared" si="42"/>
        <v>2100.82179113958</v>
      </c>
      <c r="G361" s="30">
        <f t="shared" si="43"/>
        <v>1988.779646199835</v>
      </c>
      <c r="H361" s="30">
        <f t="shared" si="47"/>
        <v>112.042144939745</v>
      </c>
      <c r="I361" s="30">
        <f t="shared" si="44"/>
        <v>32708.142657721197</v>
      </c>
    </row>
    <row r="362" spans="1:9" x14ac:dyDescent="0.25">
      <c r="A362" s="32">
        <f>IF(Values_Entered,A361+1,"")</f>
        <v>345</v>
      </c>
      <c r="B362" s="27">
        <f t="shared" si="40"/>
        <v>54149</v>
      </c>
      <c r="C362" s="30">
        <f t="shared" si="45"/>
        <v>32708.142657721197</v>
      </c>
      <c r="D362" s="30">
        <f t="shared" si="46"/>
        <v>2100.82179113958</v>
      </c>
      <c r="E362" s="31">
        <f t="shared" si="41"/>
        <v>0</v>
      </c>
      <c r="F362" s="30">
        <f t="shared" si="42"/>
        <v>2100.82179113958</v>
      </c>
      <c r="G362" s="30">
        <f t="shared" si="43"/>
        <v>1995.2017471406887</v>
      </c>
      <c r="H362" s="30">
        <f t="shared" si="47"/>
        <v>105.62004399889138</v>
      </c>
      <c r="I362" s="30">
        <f t="shared" si="44"/>
        <v>30712.94091058051</v>
      </c>
    </row>
    <row r="363" spans="1:9" x14ac:dyDescent="0.25">
      <c r="A363" s="32">
        <f>IF(Values_Entered,A362+1,"")</f>
        <v>346</v>
      </c>
      <c r="B363" s="27">
        <f t="shared" si="40"/>
        <v>54179</v>
      </c>
      <c r="C363" s="30">
        <f t="shared" si="45"/>
        <v>30712.94091058051</v>
      </c>
      <c r="D363" s="30">
        <f t="shared" si="46"/>
        <v>2100.82179113958</v>
      </c>
      <c r="E363" s="31">
        <f t="shared" si="41"/>
        <v>0</v>
      </c>
      <c r="F363" s="30">
        <f t="shared" si="42"/>
        <v>2100.82179113958</v>
      </c>
      <c r="G363" s="30">
        <f t="shared" si="43"/>
        <v>2001.6445861158304</v>
      </c>
      <c r="H363" s="30">
        <f t="shared" si="47"/>
        <v>99.177205023749551</v>
      </c>
      <c r="I363" s="30">
        <f t="shared" si="44"/>
        <v>28711.296324464678</v>
      </c>
    </row>
    <row r="364" spans="1:9" x14ac:dyDescent="0.25">
      <c r="A364" s="32">
        <f>IF(Values_Entered,A363+1,"")</f>
        <v>347</v>
      </c>
      <c r="B364" s="27">
        <f t="shared" si="40"/>
        <v>54210</v>
      </c>
      <c r="C364" s="30">
        <f t="shared" si="45"/>
        <v>28711.296324464678</v>
      </c>
      <c r="D364" s="30">
        <f t="shared" si="46"/>
        <v>2100.82179113958</v>
      </c>
      <c r="E364" s="31">
        <f t="shared" si="41"/>
        <v>0</v>
      </c>
      <c r="F364" s="30">
        <f t="shared" si="42"/>
        <v>2100.82179113958</v>
      </c>
      <c r="G364" s="30">
        <f t="shared" si="43"/>
        <v>2008.1082300918295</v>
      </c>
      <c r="H364" s="30">
        <f t="shared" si="47"/>
        <v>92.713561047750531</v>
      </c>
      <c r="I364" s="30">
        <f t="shared" si="44"/>
        <v>26703.18809437285</v>
      </c>
    </row>
    <row r="365" spans="1:9" x14ac:dyDescent="0.25">
      <c r="A365" s="32">
        <f>IF(Values_Entered,A364+1,"")</f>
        <v>348</v>
      </c>
      <c r="B365" s="27">
        <f t="shared" si="40"/>
        <v>54240</v>
      </c>
      <c r="C365" s="30">
        <f t="shared" si="45"/>
        <v>26703.18809437285</v>
      </c>
      <c r="D365" s="30">
        <f t="shared" si="46"/>
        <v>2100.82179113958</v>
      </c>
      <c r="E365" s="31">
        <f t="shared" si="41"/>
        <v>0</v>
      </c>
      <c r="F365" s="30">
        <f t="shared" si="42"/>
        <v>2100.82179113958</v>
      </c>
      <c r="G365" s="30">
        <f t="shared" si="43"/>
        <v>2014.592746251501</v>
      </c>
      <c r="H365" s="30">
        <f t="shared" si="47"/>
        <v>86.229044888078988</v>
      </c>
      <c r="I365" s="30">
        <f t="shared" si="44"/>
        <v>24688.595348121351</v>
      </c>
    </row>
    <row r="366" spans="1:9" x14ac:dyDescent="0.25">
      <c r="A366" s="32">
        <f>IF(Values_Entered,A365+1,"")</f>
        <v>349</v>
      </c>
      <c r="B366" s="27">
        <f t="shared" si="40"/>
        <v>54271</v>
      </c>
      <c r="C366" s="30">
        <f t="shared" si="45"/>
        <v>24688.595348121351</v>
      </c>
      <c r="D366" s="30">
        <f t="shared" si="46"/>
        <v>2100.82179113958</v>
      </c>
      <c r="E366" s="31">
        <f t="shared" si="41"/>
        <v>0</v>
      </c>
      <c r="F366" s="30">
        <f t="shared" si="42"/>
        <v>2100.82179113958</v>
      </c>
      <c r="G366" s="30">
        <f t="shared" si="43"/>
        <v>2021.0982019946048</v>
      </c>
      <c r="H366" s="30">
        <f t="shared" si="47"/>
        <v>79.723589144975193</v>
      </c>
      <c r="I366" s="30">
        <f t="shared" si="44"/>
        <v>22667.497146126745</v>
      </c>
    </row>
    <row r="367" spans="1:9" x14ac:dyDescent="0.25">
      <c r="A367" s="32">
        <f>IF(Values_Entered,A366+1,"")</f>
        <v>350</v>
      </c>
      <c r="B367" s="27">
        <f t="shared" si="40"/>
        <v>54302</v>
      </c>
      <c r="C367" s="30">
        <f t="shared" si="45"/>
        <v>22667.497146126745</v>
      </c>
      <c r="D367" s="30">
        <f t="shared" si="46"/>
        <v>2100.82179113958</v>
      </c>
      <c r="E367" s="31">
        <f t="shared" si="41"/>
        <v>0</v>
      </c>
      <c r="F367" s="30">
        <f t="shared" si="42"/>
        <v>2100.82179113958</v>
      </c>
      <c r="G367" s="30">
        <f t="shared" si="43"/>
        <v>2027.6246649385457</v>
      </c>
      <c r="H367" s="30">
        <f t="shared" si="47"/>
        <v>73.19712620103428</v>
      </c>
      <c r="I367" s="30">
        <f t="shared" si="44"/>
        <v>20639.872481188198</v>
      </c>
    </row>
    <row r="368" spans="1:9" x14ac:dyDescent="0.25">
      <c r="A368" s="32">
        <f>IF(Values_Entered,A367+1,"")</f>
        <v>351</v>
      </c>
      <c r="B368" s="27">
        <f t="shared" si="40"/>
        <v>54332</v>
      </c>
      <c r="C368" s="30">
        <f t="shared" si="45"/>
        <v>20639.872481188198</v>
      </c>
      <c r="D368" s="30">
        <f t="shared" si="46"/>
        <v>2100.82179113958</v>
      </c>
      <c r="E368" s="31">
        <f t="shared" si="41"/>
        <v>0</v>
      </c>
      <c r="F368" s="30">
        <f t="shared" si="42"/>
        <v>2100.82179113958</v>
      </c>
      <c r="G368" s="30">
        <f t="shared" si="43"/>
        <v>2034.1722029190764</v>
      </c>
      <c r="H368" s="30">
        <f t="shared" si="47"/>
        <v>66.64958822050356</v>
      </c>
      <c r="I368" s="30">
        <f t="shared" si="44"/>
        <v>18605.700278269123</v>
      </c>
    </row>
    <row r="369" spans="1:9" x14ac:dyDescent="0.25">
      <c r="A369" s="32">
        <f>IF(Values_Entered,A368+1,"")</f>
        <v>352</v>
      </c>
      <c r="B369" s="27">
        <f t="shared" si="40"/>
        <v>54363</v>
      </c>
      <c r="C369" s="30">
        <f t="shared" si="45"/>
        <v>18605.700278269123</v>
      </c>
      <c r="D369" s="30">
        <f t="shared" si="46"/>
        <v>2100.82179113958</v>
      </c>
      <c r="E369" s="31">
        <f t="shared" si="41"/>
        <v>0</v>
      </c>
      <c r="F369" s="30">
        <f t="shared" si="42"/>
        <v>2100.82179113958</v>
      </c>
      <c r="G369" s="30">
        <f t="shared" si="43"/>
        <v>2040.7408839910026</v>
      </c>
      <c r="H369" s="30">
        <f t="shared" si="47"/>
        <v>60.080907148577381</v>
      </c>
      <c r="I369" s="30">
        <f t="shared" si="44"/>
        <v>16564.959394278121</v>
      </c>
    </row>
    <row r="370" spans="1:9" x14ac:dyDescent="0.25">
      <c r="A370" s="32">
        <f>IF(Values_Entered,A369+1,"")</f>
        <v>353</v>
      </c>
      <c r="B370" s="27">
        <f t="shared" si="40"/>
        <v>54393</v>
      </c>
      <c r="C370" s="30">
        <f t="shared" si="45"/>
        <v>16564.959394278121</v>
      </c>
      <c r="D370" s="30">
        <f t="shared" si="46"/>
        <v>2100.82179113958</v>
      </c>
      <c r="E370" s="31">
        <f t="shared" si="41"/>
        <v>0</v>
      </c>
      <c r="F370" s="30">
        <f t="shared" si="42"/>
        <v>2100.82179113958</v>
      </c>
      <c r="G370" s="30">
        <f t="shared" si="43"/>
        <v>2047.3307764288902</v>
      </c>
      <c r="H370" s="30">
        <f t="shared" si="47"/>
        <v>53.491014710689768</v>
      </c>
      <c r="I370" s="30">
        <f t="shared" si="44"/>
        <v>14517.62861784923</v>
      </c>
    </row>
    <row r="371" spans="1:9" x14ac:dyDescent="0.25">
      <c r="A371" s="32">
        <f>IF(Values_Entered,A370+1,"")</f>
        <v>354</v>
      </c>
      <c r="B371" s="27">
        <f t="shared" si="40"/>
        <v>54424</v>
      </c>
      <c r="C371" s="30">
        <f t="shared" si="45"/>
        <v>14517.62861784923</v>
      </c>
      <c r="D371" s="30">
        <f t="shared" si="46"/>
        <v>2100.82179113958</v>
      </c>
      <c r="E371" s="31">
        <f t="shared" si="41"/>
        <v>0</v>
      </c>
      <c r="F371" s="30">
        <f t="shared" si="42"/>
        <v>2100.82179113958</v>
      </c>
      <c r="G371" s="30">
        <f t="shared" si="43"/>
        <v>2053.9419487277751</v>
      </c>
      <c r="H371" s="30">
        <f t="shared" si="47"/>
        <v>46.879842411804809</v>
      </c>
      <c r="I371" s="30">
        <f t="shared" si="44"/>
        <v>12463.686669121455</v>
      </c>
    </row>
    <row r="372" spans="1:9" x14ac:dyDescent="0.25">
      <c r="A372" s="32">
        <f>IF(Values_Entered,A371+1,"")</f>
        <v>355</v>
      </c>
      <c r="B372" s="27">
        <f t="shared" si="40"/>
        <v>54455</v>
      </c>
      <c r="C372" s="30">
        <f t="shared" si="45"/>
        <v>12463.686669121455</v>
      </c>
      <c r="D372" s="30">
        <f t="shared" si="46"/>
        <v>2100.82179113958</v>
      </c>
      <c r="E372" s="31">
        <f t="shared" si="41"/>
        <v>0</v>
      </c>
      <c r="F372" s="30">
        <f t="shared" si="42"/>
        <v>2100.82179113958</v>
      </c>
      <c r="G372" s="30">
        <f t="shared" si="43"/>
        <v>2060.5744696038755</v>
      </c>
      <c r="H372" s="30">
        <f t="shared" si="47"/>
        <v>40.247321535704693</v>
      </c>
      <c r="I372" s="30">
        <f t="shared" si="44"/>
        <v>10403.112199517578</v>
      </c>
    </row>
    <row r="373" spans="1:9" x14ac:dyDescent="0.25">
      <c r="A373" s="32">
        <f>IF(Values_Entered,A372+1,"")</f>
        <v>356</v>
      </c>
      <c r="B373" s="27">
        <f t="shared" si="40"/>
        <v>54483</v>
      </c>
      <c r="C373" s="30">
        <f t="shared" si="45"/>
        <v>10403.112199517578</v>
      </c>
      <c r="D373" s="30">
        <f t="shared" si="46"/>
        <v>2100.82179113958</v>
      </c>
      <c r="E373" s="31">
        <f t="shared" si="41"/>
        <v>0</v>
      </c>
      <c r="F373" s="30">
        <f t="shared" si="42"/>
        <v>2100.82179113958</v>
      </c>
      <c r="G373" s="30">
        <f t="shared" si="43"/>
        <v>2067.2284079953047</v>
      </c>
      <c r="H373" s="30">
        <f t="shared" si="47"/>
        <v>33.593383144275514</v>
      </c>
      <c r="I373" s="30">
        <f t="shared" si="44"/>
        <v>8335.8837915222739</v>
      </c>
    </row>
    <row r="374" spans="1:9" x14ac:dyDescent="0.25">
      <c r="A374" s="32">
        <f>IF(Values_Entered,A373+1,"")</f>
        <v>357</v>
      </c>
      <c r="B374" s="27">
        <f t="shared" si="40"/>
        <v>54514</v>
      </c>
      <c r="C374" s="30">
        <f t="shared" si="45"/>
        <v>8335.8837915222739</v>
      </c>
      <c r="D374" s="30">
        <f t="shared" si="46"/>
        <v>2100.82179113958</v>
      </c>
      <c r="E374" s="31">
        <f t="shared" si="41"/>
        <v>0</v>
      </c>
      <c r="F374" s="30">
        <f t="shared" si="42"/>
        <v>2100.82179113958</v>
      </c>
      <c r="G374" s="30">
        <f t="shared" si="43"/>
        <v>2073.9038330627895</v>
      </c>
      <c r="H374" s="30">
        <f t="shared" si="47"/>
        <v>26.917958076790679</v>
      </c>
      <c r="I374" s="30">
        <f t="shared" si="44"/>
        <v>6261.9799584594839</v>
      </c>
    </row>
    <row r="375" spans="1:9" x14ac:dyDescent="0.25">
      <c r="A375" s="32">
        <f>IF(Values_Entered,A374+1,"")</f>
        <v>358</v>
      </c>
      <c r="B375" s="27">
        <f t="shared" si="40"/>
        <v>54544</v>
      </c>
      <c r="C375" s="30">
        <f t="shared" si="45"/>
        <v>6261.9799584594839</v>
      </c>
      <c r="D375" s="30">
        <f t="shared" si="46"/>
        <v>2100.82179113958</v>
      </c>
      <c r="E375" s="31">
        <f t="shared" si="41"/>
        <v>0</v>
      </c>
      <c r="F375" s="30">
        <f t="shared" si="42"/>
        <v>2100.82179113958</v>
      </c>
      <c r="G375" s="30">
        <f t="shared" si="43"/>
        <v>2080.6008141903881</v>
      </c>
      <c r="H375" s="30">
        <f t="shared" si="47"/>
        <v>20.220976949192082</v>
      </c>
      <c r="I375" s="30">
        <f t="shared" si="44"/>
        <v>4181.3791442690963</v>
      </c>
    </row>
    <row r="376" spans="1:9" x14ac:dyDescent="0.25">
      <c r="A376" s="32">
        <f>IF(Values_Entered,A375+1,"")</f>
        <v>359</v>
      </c>
      <c r="B376" s="27">
        <f t="shared" si="40"/>
        <v>54575</v>
      </c>
      <c r="C376" s="30">
        <f t="shared" si="45"/>
        <v>4181.3791442690963</v>
      </c>
      <c r="D376" s="30">
        <f t="shared" si="46"/>
        <v>2100.82179113958</v>
      </c>
      <c r="E376" s="31">
        <f t="shared" si="41"/>
        <v>0</v>
      </c>
      <c r="F376" s="30">
        <f t="shared" si="42"/>
        <v>2100.82179113958</v>
      </c>
      <c r="G376" s="30">
        <f t="shared" si="43"/>
        <v>2087.3194209862108</v>
      </c>
      <c r="H376" s="30">
        <f t="shared" si="47"/>
        <v>13.502370153368958</v>
      </c>
      <c r="I376" s="30">
        <f t="shared" si="44"/>
        <v>2094.0597232828854</v>
      </c>
    </row>
    <row r="377" spans="1:9" x14ac:dyDescent="0.25">
      <c r="A377" s="32">
        <f>IF(Values_Entered,A376+1,"")</f>
        <v>360</v>
      </c>
      <c r="B377" s="27">
        <f t="shared" si="40"/>
        <v>54605</v>
      </c>
      <c r="C377" s="30">
        <f t="shared" si="45"/>
        <v>2094.0597232828854</v>
      </c>
      <c r="D377" s="30">
        <f t="shared" si="46"/>
        <v>2100.82179113958</v>
      </c>
      <c r="E377" s="31">
        <f t="shared" si="41"/>
        <v>0</v>
      </c>
      <c r="F377" s="30">
        <f t="shared" si="42"/>
        <v>2100.82179113958</v>
      </c>
      <c r="G377" s="30">
        <f t="shared" si="43"/>
        <v>2094.0597232831456</v>
      </c>
      <c r="H377" s="30">
        <f t="shared" si="47"/>
        <v>6.7620678564343173</v>
      </c>
      <c r="I377" s="30">
        <f t="shared" si="44"/>
        <v>-2.6011548470705748E-10</v>
      </c>
    </row>
    <row r="378" spans="1:9" x14ac:dyDescent="0.25">
      <c r="A378" s="33"/>
      <c r="B378" s="33"/>
      <c r="C378" s="33"/>
      <c r="D378" s="33"/>
      <c r="E378" s="33"/>
      <c r="F378" s="33"/>
      <c r="G378" s="33"/>
      <c r="H378" s="33"/>
      <c r="I378" s="33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</sheetData>
  <mergeCells count="13">
    <mergeCell ref="A6:C6"/>
    <mergeCell ref="A1:I1"/>
    <mergeCell ref="A4:C4"/>
    <mergeCell ref="F4:I4"/>
    <mergeCell ref="A5:C5"/>
    <mergeCell ref="F5:I5"/>
    <mergeCell ref="A15:C15"/>
    <mergeCell ref="A7:C7"/>
    <mergeCell ref="A8:C8"/>
    <mergeCell ref="A11:C11"/>
    <mergeCell ref="A12:C12"/>
    <mergeCell ref="A13:C13"/>
    <mergeCell ref="A14:C14"/>
  </mergeCells>
  <conditionalFormatting sqref="A18:I377">
    <cfRule type="expression" dxfId="1" priority="1" stopIfTrue="1">
      <formula>IF(ROW(A18)&gt;Last_Row,TRUE, FALSE)</formula>
    </cfRule>
    <cfRule type="expression" dxfId="0" priority="2" stopIfTrue="1">
      <formula>IF(ROW(A18)=Last_Row,TRUE, FALSE)</formula>
    </cfRule>
  </conditionalFormatting>
  <pageMargins left="0.75" right="0.5" top="0.5" bottom="0.5" header="0.5" footer="0.5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20</vt:i4>
      </vt:variant>
    </vt:vector>
  </HeadingPairs>
  <TitlesOfParts>
    <vt:vector size="21" baseType="lpstr">
      <vt:lpstr>Loan Calculator w extra payment</vt:lpstr>
      <vt:lpstr>Beg_Bal</vt:lpstr>
      <vt:lpstr>Data</vt:lpstr>
      <vt:lpstr>End_Bal</vt:lpstr>
      <vt:lpstr>Extra_Pay</vt:lpstr>
      <vt:lpstr>'Loan Calculator w extra payment'!Full_Print</vt:lpstr>
      <vt:lpstr>Int</vt:lpstr>
      <vt:lpstr>'Loan Calculator w extra payment'!Interest_Rate</vt:lpstr>
      <vt:lpstr>'Loan Calculator w extra payment'!Loan_Amount</vt:lpstr>
      <vt:lpstr>'Loan Calculator w extra payment'!Loan_Start</vt:lpstr>
      <vt:lpstr>'Loan Calculator w extra payment'!Loan_Years</vt:lpstr>
      <vt:lpstr>Pay_Date</vt:lpstr>
      <vt:lpstr>Pay_Num</vt:lpstr>
      <vt:lpstr>Princ</vt:lpstr>
      <vt:lpstr>'Loan Calculator w extra payment'!Print_Titles</vt:lpstr>
      <vt:lpstr>Sched_Pay</vt:lpstr>
      <vt:lpstr>Scheduled_Extra_Payments</vt:lpstr>
      <vt:lpstr>Scheduled_Interest_Rate</vt:lpstr>
      <vt:lpstr>Scheduled_Monthly_Payment</vt:lpstr>
      <vt:lpstr>'Loan Calculator w extra payment'!Total_Interest</vt:lpstr>
      <vt:lpstr>Total_Pay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Manny Esparrago</dc:creator>
  <cp:lastModifiedBy>Manny Esparrago</cp:lastModifiedBy>
  <dcterms:created xsi:type="dcterms:W3CDTF">2016-08-03T19:01:12Z</dcterms:created>
  <dcterms:modified xsi:type="dcterms:W3CDTF">2019-08-21T05:05:49Z</dcterms:modified>
</cp:coreProperties>
</file>