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gel and Rowena's\Desktop\Website\"/>
    </mc:Choice>
  </mc:AlternateContent>
  <xr:revisionPtr revIDLastSave="0" documentId="13_ncr:1_{F0C5B6B6-111E-470D-A9DB-8510EC8DEEB5}" xr6:coauthVersionLast="43" xr6:coauthVersionMax="43" xr10:uidLastSave="{00000000-0000-0000-0000-000000000000}"/>
  <bookViews>
    <workbookView xWindow="-120" yWindow="-120" windowWidth="25440" windowHeight="15390" activeTab="1" xr2:uid="{00000000-000D-0000-FFFF-FFFF00000000}"/>
  </bookViews>
  <sheets>
    <sheet name="Sheet1 (2)" sheetId="4" r:id="rId1"/>
    <sheet name="Sheet1" sheetId="1" r:id="rId2"/>
    <sheet name="Sheet2" sheetId="2" r:id="rId3"/>
    <sheet name="Sheet3" sheetId="3" r:id="rId4"/>
  </sheets>
  <definedNames>
    <definedName name="_xlnm._FilterDatabase" localSheetId="1">Sheet1!$A$8:$AD$63</definedName>
    <definedName name="_xlnm._FilterDatabase" localSheetId="0" hidden="1">'Sheet1 (2)'!$C$3:$G$10</definedName>
    <definedName name="_xlnm.Print_Area" localSheetId="1">Sheet1!$A$1:$U$134</definedName>
    <definedName name="_xlnm.Print_Area" localSheetId="0">'Sheet1 (2)'!$A$1:$G$46</definedName>
    <definedName name="_xlnm.Print_Titles" localSheetId="1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67" i="1" l="1"/>
  <c r="H66" i="1"/>
  <c r="H65" i="1"/>
  <c r="H64" i="1"/>
  <c r="H43" i="1" l="1"/>
  <c r="H36" i="1"/>
  <c r="H30" i="1"/>
  <c r="H22" i="1"/>
  <c r="H19" i="1"/>
  <c r="H89" i="1"/>
  <c r="H28" i="1"/>
  <c r="H39" i="1"/>
  <c r="H82" i="1"/>
  <c r="H88" i="1"/>
  <c r="H85" i="1"/>
  <c r="H81" i="1"/>
  <c r="H78" i="1"/>
  <c r="H79" i="1"/>
  <c r="H76" i="1"/>
  <c r="H92" i="1"/>
  <c r="H17" i="1"/>
  <c r="H33" i="1"/>
  <c r="H45" i="1"/>
  <c r="H32" i="1"/>
  <c r="H24" i="1"/>
  <c r="H20" i="1"/>
  <c r="H90" i="1"/>
  <c r="H86" i="1"/>
  <c r="H83" i="1"/>
  <c r="H16" i="1"/>
  <c r="H15" i="1"/>
  <c r="H11" i="1"/>
  <c r="H13" i="1"/>
  <c r="H44" i="1"/>
  <c r="H38" i="1"/>
  <c r="H23" i="1"/>
  <c r="C21" i="2"/>
  <c r="F24" i="2"/>
  <c r="F62" i="2"/>
  <c r="F63" i="2"/>
  <c r="F64" i="2"/>
  <c r="F65" i="2"/>
  <c r="F61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42" i="2"/>
  <c r="F30" i="2"/>
  <c r="F31" i="2"/>
  <c r="F32" i="2"/>
  <c r="F33" i="2"/>
  <c r="F34" i="2"/>
  <c r="F35" i="2"/>
  <c r="F36" i="2"/>
  <c r="F37" i="2"/>
  <c r="F38" i="2"/>
  <c r="F29" i="2"/>
  <c r="F25" i="2"/>
  <c r="F17" i="2"/>
  <c r="F18" i="2"/>
  <c r="F19" i="2"/>
  <c r="F20" i="2"/>
  <c r="F16" i="2"/>
  <c r="F6" i="2"/>
  <c r="F7" i="2"/>
  <c r="F8" i="2"/>
  <c r="F9" i="2"/>
  <c r="F10" i="2"/>
  <c r="F11" i="2"/>
  <c r="F12" i="2"/>
  <c r="F5" i="2"/>
  <c r="E64" i="2"/>
  <c r="G64" i="2" s="1"/>
  <c r="E63" i="2"/>
  <c r="G63" i="2" s="1"/>
  <c r="E65" i="2"/>
  <c r="E62" i="2"/>
  <c r="G62" i="2" s="1"/>
  <c r="E61" i="2"/>
  <c r="E43" i="2"/>
  <c r="G43" i="2" s="1"/>
  <c r="E44" i="2"/>
  <c r="G44" i="2" s="1"/>
  <c r="E45" i="2"/>
  <c r="G45" i="2" s="1"/>
  <c r="E46" i="2"/>
  <c r="G46" i="2" s="1"/>
  <c r="E47" i="2"/>
  <c r="G47" i="2" s="1"/>
  <c r="E48" i="2"/>
  <c r="E49" i="2"/>
  <c r="E50" i="2"/>
  <c r="E51" i="2"/>
  <c r="E52" i="2"/>
  <c r="G52" i="2" s="1"/>
  <c r="E53" i="2"/>
  <c r="G53" i="2" s="1"/>
  <c r="E54" i="2"/>
  <c r="G54" i="2" s="1"/>
  <c r="E55" i="2"/>
  <c r="G55" i="2" s="1"/>
  <c r="E56" i="2"/>
  <c r="G56" i="2" s="1"/>
  <c r="E57" i="2"/>
  <c r="G57" i="2" s="1"/>
  <c r="E42" i="2"/>
  <c r="E25" i="2"/>
  <c r="E24" i="2"/>
  <c r="G24" i="2" s="1"/>
  <c r="E30" i="2"/>
  <c r="G30" i="2" s="1"/>
  <c r="E31" i="2"/>
  <c r="E32" i="2"/>
  <c r="G32" i="2" s="1"/>
  <c r="E33" i="2"/>
  <c r="G33" i="2" s="1"/>
  <c r="E34" i="2"/>
  <c r="G34" i="2" s="1"/>
  <c r="E35" i="2"/>
  <c r="E36" i="2"/>
  <c r="E37" i="2"/>
  <c r="E38" i="2"/>
  <c r="E29" i="2"/>
  <c r="E17" i="2"/>
  <c r="G17" i="2" s="1"/>
  <c r="E18" i="2"/>
  <c r="E20" i="2"/>
  <c r="G20" i="2" s="1"/>
  <c r="E19" i="2"/>
  <c r="G19" i="2" s="1"/>
  <c r="E16" i="2"/>
  <c r="G16" i="2" s="1"/>
  <c r="E10" i="2"/>
  <c r="E6" i="2"/>
  <c r="E11" i="2"/>
  <c r="E7" i="2"/>
  <c r="G7" i="2" s="1"/>
  <c r="E8" i="2"/>
  <c r="E9" i="2"/>
  <c r="G9" i="2" s="1"/>
  <c r="E12" i="2"/>
  <c r="E5" i="2"/>
  <c r="G50" i="2" l="1"/>
  <c r="G49" i="2"/>
  <c r="G38" i="2"/>
  <c r="G37" i="2"/>
  <c r="G36" i="2"/>
  <c r="G35" i="2"/>
  <c r="G48" i="2"/>
  <c r="G11" i="2"/>
  <c r="G25" i="2"/>
  <c r="G51" i="2"/>
  <c r="G26" i="2"/>
  <c r="G18" i="2"/>
  <c r="G21" i="2" s="1"/>
  <c r="G65" i="2"/>
  <c r="G31" i="2"/>
  <c r="G39" i="2" s="1"/>
  <c r="G61" i="2"/>
  <c r="G66" i="2" s="1"/>
  <c r="G42" i="2"/>
  <c r="G58" i="2" s="1"/>
  <c r="G29" i="2"/>
  <c r="G12" i="2"/>
  <c r="G8" i="2"/>
  <c r="G5" i="2"/>
  <c r="G6" i="2"/>
  <c r="G10" i="2"/>
  <c r="G13" i="2" l="1"/>
  <c r="G2" i="2" s="1"/>
  <c r="H29" i="1" l="1"/>
  <c r="H49" i="1"/>
  <c r="H9" i="1"/>
  <c r="H10" i="1"/>
  <c r="H14" i="1"/>
  <c r="H12" i="1"/>
  <c r="H21" i="1"/>
  <c r="H18" i="1"/>
  <c r="H26" i="1"/>
  <c r="H25" i="1"/>
  <c r="H27" i="1"/>
  <c r="H34" i="1"/>
  <c r="H31" i="1"/>
  <c r="H37" i="1"/>
  <c r="H35" i="1"/>
  <c r="H40" i="1"/>
  <c r="H41" i="1"/>
  <c r="H42" i="1"/>
  <c r="H47" i="1"/>
  <c r="H48" i="1"/>
  <c r="H46" i="1"/>
  <c r="H50" i="1"/>
  <c r="H51" i="1"/>
  <c r="H52" i="1"/>
  <c r="H53" i="1"/>
  <c r="H54" i="1"/>
  <c r="H55" i="1"/>
  <c r="H56" i="1"/>
  <c r="H60" i="1"/>
  <c r="H57" i="1"/>
  <c r="H58" i="1"/>
  <c r="H59" i="1"/>
  <c r="H61" i="1"/>
  <c r="H62" i="1"/>
  <c r="H63" i="1"/>
  <c r="H75" i="1"/>
  <c r="H77" i="1"/>
  <c r="H80" i="1"/>
  <c r="H84" i="1"/>
  <c r="H87" i="1"/>
  <c r="H91" i="1"/>
</calcChain>
</file>

<file path=xl/sharedStrings.xml><?xml version="1.0" encoding="utf-8"?>
<sst xmlns="http://schemas.openxmlformats.org/spreadsheetml/2006/main" count="1156" uniqueCount="213">
  <si>
    <t>1-1/4</t>
  </si>
  <si>
    <t>1/8</t>
  </si>
  <si>
    <t>5/32</t>
  </si>
  <si>
    <t>3/16</t>
  </si>
  <si>
    <t>1/4</t>
  </si>
  <si>
    <t>3/8</t>
  </si>
  <si>
    <t>1/2</t>
  </si>
  <si>
    <t>5/8</t>
  </si>
  <si>
    <t>3/4</t>
  </si>
  <si>
    <t>7/8</t>
  </si>
  <si>
    <t>1-1/8</t>
  </si>
  <si>
    <t>1-3/8</t>
  </si>
  <si>
    <t>1-1/2</t>
  </si>
  <si>
    <t>1-5/8</t>
  </si>
  <si>
    <t>2</t>
  </si>
  <si>
    <t>3</t>
  </si>
  <si>
    <t>4</t>
  </si>
  <si>
    <t>5</t>
  </si>
  <si>
    <t>6</t>
  </si>
  <si>
    <t>8</t>
  </si>
  <si>
    <t>OD</t>
  </si>
  <si>
    <t>INCH</t>
  </si>
  <si>
    <t>ID</t>
  </si>
  <si>
    <t>WALL</t>
  </si>
  <si>
    <t>mm</t>
  </si>
  <si>
    <t>"</t>
  </si>
  <si>
    <t>Hollow stay</t>
  </si>
  <si>
    <t>Main steam pipe with threaded end</t>
  </si>
  <si>
    <t>Main steam pipe with threaded end, water tubes</t>
  </si>
  <si>
    <t>Fire tubes</t>
  </si>
  <si>
    <t>Water tubes</t>
  </si>
  <si>
    <t>Firehole ring 3-1/2" gauge</t>
  </si>
  <si>
    <t>Firehole ring 2-1/2" gauge</t>
  </si>
  <si>
    <t>Superheater flue</t>
  </si>
  <si>
    <t>Fire tubes, "disc in tube" regulator body, 1/4" OD superheater flue</t>
  </si>
  <si>
    <t>5/16" OD superheater flue</t>
  </si>
  <si>
    <t>3/8" OD superheater flue</t>
  </si>
  <si>
    <t>MAX psi NON-CYCLIC STRESSES</t>
  </si>
  <si>
    <t>MAX psi CYCLIC STRESSES</t>
  </si>
  <si>
    <t>-</t>
  </si>
  <si>
    <t>Boiler barrels</t>
  </si>
  <si>
    <t>S.W.G</t>
  </si>
  <si>
    <t>AS 1572 - Seamless tube for engineering purposes</t>
  </si>
  <si>
    <t>AS 1432 - Seamless tube for plumbing, gas, &amp; drainage</t>
  </si>
  <si>
    <t>NON COMPLIANT</t>
  </si>
  <si>
    <t>NON-COMPLIANT</t>
  </si>
  <si>
    <t>Length</t>
  </si>
  <si>
    <t>Quantity</t>
  </si>
  <si>
    <t>Fire tube size 1</t>
  </si>
  <si>
    <t>Fire tube size 2</t>
  </si>
  <si>
    <t>Transverse stay</t>
  </si>
  <si>
    <t>Longitudinal stay (solid)</t>
  </si>
  <si>
    <t>Longitudinal stay (hollow)</t>
  </si>
  <si>
    <t>Crown stay</t>
  </si>
  <si>
    <t>Dome riser</t>
  </si>
  <si>
    <t>Safety valve bush</t>
  </si>
  <si>
    <t>Longitudinal stay bush (solid stay)</t>
  </si>
  <si>
    <t>Longitudinal stay bush (hollow stay)</t>
  </si>
  <si>
    <t>Barrel</t>
  </si>
  <si>
    <t>Firehole ring (machined from bar)</t>
  </si>
  <si>
    <t>Foundation ring</t>
  </si>
  <si>
    <t>Size</t>
  </si>
  <si>
    <t>Gauge glass bush</t>
  </si>
  <si>
    <t>Clack valve bush</t>
  </si>
  <si>
    <t>Blowdown valve bush</t>
  </si>
  <si>
    <t>Fusible plug bush</t>
  </si>
  <si>
    <t>Steam manifold bush</t>
  </si>
  <si>
    <t>Firehole ring (made from copper tube)</t>
  </si>
  <si>
    <t>Tubes</t>
  </si>
  <si>
    <t>Palm stay</t>
  </si>
  <si>
    <t>Palm stay bush</t>
  </si>
  <si>
    <t>Solid stays</t>
  </si>
  <si>
    <t>Dry pipe (from dome to reg valve)</t>
  </si>
  <si>
    <t>Main steam pipe (from reg valve to front tubeplate)</t>
  </si>
  <si>
    <t>Regulator body tube</t>
  </si>
  <si>
    <t>Dome flange (on barrel)</t>
  </si>
  <si>
    <t>Dome flange/cover plate</t>
  </si>
  <si>
    <t>Dome riser top</t>
  </si>
  <si>
    <t>Regulator flange (on backhead)</t>
  </si>
  <si>
    <t>Regulator flange (on reg body)</t>
  </si>
  <si>
    <t>Regulator gland nut</t>
  </si>
  <si>
    <t>Hex parts</t>
  </si>
  <si>
    <t>Transverse stay nut/nipple</t>
  </si>
  <si>
    <t>Hollow stay nipple (front tubeplate)</t>
  </si>
  <si>
    <t>Hollow stay nipple (backhead)</t>
  </si>
  <si>
    <t>Bushes, flanges, and other machined parts</t>
  </si>
  <si>
    <t>Foundation ring firebox side</t>
  </si>
  <si>
    <t>Foundation ring firebox end</t>
  </si>
  <si>
    <t>Pricing</t>
  </si>
  <si>
    <t>Price per mm</t>
  </si>
  <si>
    <t>Sheets</t>
  </si>
  <si>
    <t>Inner wrapper</t>
  </si>
  <si>
    <t>Thickness</t>
  </si>
  <si>
    <t>Width</t>
  </si>
  <si>
    <t>Price per sq mm</t>
  </si>
  <si>
    <t>Outer wrapper</t>
  </si>
  <si>
    <t>Backhead</t>
  </si>
  <si>
    <t>Throatplate</t>
  </si>
  <si>
    <t>Front tubeplate</t>
  </si>
  <si>
    <t>Firebox tubeplate</t>
  </si>
  <si>
    <t>Firebox door plate</t>
  </si>
  <si>
    <t>Wall stay</t>
  </si>
  <si>
    <t>Hex AF</t>
  </si>
  <si>
    <t>4mm</t>
  </si>
  <si>
    <t>Tube spec</t>
  </si>
  <si>
    <t>9.53 x 0.81</t>
  </si>
  <si>
    <t>25.4 x 1.22</t>
  </si>
  <si>
    <t>15.9 x 1.02</t>
  </si>
  <si>
    <t>6.35 x 1.63</t>
  </si>
  <si>
    <t>Stock bronze bar OD</t>
  </si>
  <si>
    <t>7.98 x 1.02</t>
  </si>
  <si>
    <t>Total area (sq mm)</t>
  </si>
  <si>
    <t>Total length</t>
  </si>
  <si>
    <t>5mm</t>
  </si>
  <si>
    <t>6.35 sq</t>
  </si>
  <si>
    <t>38.1 (1-1/2")</t>
  </si>
  <si>
    <t>Boiler materials calculator</t>
  </si>
  <si>
    <t>12 (1/2")</t>
  </si>
  <si>
    <t>19 (3/4")</t>
  </si>
  <si>
    <t>Main steam bush (front tubeplate)</t>
  </si>
  <si>
    <t>7/16"</t>
  </si>
  <si>
    <t>Solid longitudinal stay nut/nipple</t>
  </si>
  <si>
    <t>Unit of length</t>
  </si>
  <si>
    <t>Price per unit of length</t>
  </si>
  <si>
    <t>Supplier</t>
  </si>
  <si>
    <t>Price per sheet</t>
  </si>
  <si>
    <t>Sq mm available</t>
  </si>
  <si>
    <t>Brass &amp; copper</t>
  </si>
  <si>
    <t>Silver solder @ 10mm per stay</t>
  </si>
  <si>
    <t>Date</t>
  </si>
  <si>
    <t>HD/soft</t>
  </si>
  <si>
    <t>HD</t>
  </si>
  <si>
    <t>Price (ex GST)</t>
  </si>
  <si>
    <t>B&amp;C</t>
  </si>
  <si>
    <t>Length (mm)</t>
  </si>
  <si>
    <t>Annealed</t>
  </si>
  <si>
    <t>Inch</t>
  </si>
  <si>
    <t>0.118</t>
  </si>
  <si>
    <t>0.063</t>
  </si>
  <si>
    <t>0.079</t>
  </si>
  <si>
    <t>0.098</t>
  </si>
  <si>
    <t>16</t>
  </si>
  <si>
    <t>14</t>
  </si>
  <si>
    <t>(12-13)</t>
  </si>
  <si>
    <t>11</t>
  </si>
  <si>
    <t>Diameter</t>
  </si>
  <si>
    <t>10</t>
  </si>
  <si>
    <t>3/0</t>
  </si>
  <si>
    <t>5/16</t>
  </si>
  <si>
    <t>(1-0)</t>
  </si>
  <si>
    <t>7/0</t>
  </si>
  <si>
    <t>EAGLES</t>
  </si>
  <si>
    <t>DN</t>
  </si>
  <si>
    <t>DN6</t>
  </si>
  <si>
    <t>KEMBLA</t>
  </si>
  <si>
    <t>Manuf.</t>
  </si>
  <si>
    <t>REECE</t>
  </si>
  <si>
    <t>TYPE</t>
  </si>
  <si>
    <t>A</t>
  </si>
  <si>
    <t>B</t>
  </si>
  <si>
    <t>DN8</t>
  </si>
  <si>
    <t>DN100</t>
  </si>
  <si>
    <t>DN127</t>
  </si>
  <si>
    <t>DN150</t>
  </si>
  <si>
    <t>DN10</t>
  </si>
  <si>
    <t>DN15</t>
  </si>
  <si>
    <t>DN18</t>
  </si>
  <si>
    <t>DN20</t>
  </si>
  <si>
    <t>DN25</t>
  </si>
  <si>
    <t>C</t>
  </si>
  <si>
    <t>DN200</t>
  </si>
  <si>
    <t>DN50</t>
  </si>
  <si>
    <t>2-1/2</t>
  </si>
  <si>
    <t>DN65</t>
  </si>
  <si>
    <t>DN80</t>
  </si>
  <si>
    <t>China</t>
  </si>
  <si>
    <t>Comments</t>
  </si>
  <si>
    <t>Phasing out</t>
  </si>
  <si>
    <t>Tubes, flues, and hollow stays</t>
  </si>
  <si>
    <t>COMPLIANT WITH 2012 AMBSC CODE PART1 - COPPER BOILERS</t>
  </si>
  <si>
    <t>COMMONLY AVAILABLE BOILER MATERIALS</t>
  </si>
  <si>
    <t>AS 1566 - Copper and copper alloys, rolled flat products</t>
  </si>
  <si>
    <t>AS 1567 - Copper and copper alloys, wrought rods, bars and sections</t>
  </si>
  <si>
    <t>Copper square bar - foundation rings</t>
  </si>
  <si>
    <t>Copper round rod - stays and foundation rings</t>
  </si>
  <si>
    <t>Copper sheet - fireboxes and barrels</t>
  </si>
  <si>
    <t>Minimum firebox water space</t>
  </si>
  <si>
    <t>5mm 3/16")</t>
  </si>
  <si>
    <t>5mm (3/16")</t>
  </si>
  <si>
    <t>6mm (1/4")</t>
  </si>
  <si>
    <t>8mm (5/16")</t>
  </si>
  <si>
    <t>Alloy 102, 110, 120, 122</t>
  </si>
  <si>
    <t>TRADELINK</t>
  </si>
  <si>
    <t>ANNEALED</t>
  </si>
  <si>
    <t>Coil only</t>
  </si>
  <si>
    <t>Quote No.</t>
  </si>
  <si>
    <t>3251058SQ</t>
  </si>
  <si>
    <t>1.5</t>
  </si>
  <si>
    <t>LG2 bronze - domes &amp; flanges</t>
  </si>
  <si>
    <t>2.5 x 1.25</t>
  </si>
  <si>
    <t>63.5 x 31.75</t>
  </si>
  <si>
    <t>Price (inc GST)</t>
  </si>
  <si>
    <t>2.5</t>
  </si>
  <si>
    <t>63.5</t>
  </si>
  <si>
    <t>38.1</t>
  </si>
  <si>
    <t>CBC</t>
  </si>
  <si>
    <t>12</t>
  </si>
  <si>
    <t>Offcuts galore (ebay)</t>
  </si>
  <si>
    <t>Copper bus bar - girders</t>
  </si>
  <si>
    <t>www.npwoolley.com</t>
  </si>
  <si>
    <t>www.facebook.com/npwoolleysteam</t>
  </si>
  <si>
    <t>Got comments or corrections? Drop us an email!</t>
  </si>
  <si>
    <t>Version 1.0  3/9/15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</si>
</sst>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-&quot;$&quot;* #,##0.0000_-;\-&quot;$&quot;* #,##0.0000_-;_-&quot;$&quot;* &quot;-&quot;????_-;_-@_-"/>
    <numFmt numFmtId="165" formatCode="_-&quot;$&quot;* #,##0.0000000000_-;\-&quot;$&quot;* #,##0.0000000000_-;_-&quot;$&quot;* &quot;-&quot;????????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323">
    <xf numFmtId="0" fontId="0" fillId="0" borderId="0" xfId="0"/>
    <xf numFmtId="49" fontId="0" fillId="2" borderId="0" xfId="0" applyNumberFormat="1" applyFill="1"/>
    <xf numFmtId="0" fontId="0" fillId="2" borderId="0" xfId="0" applyFill="1"/>
    <xf numFmtId="49" fontId="0" fillId="2" borderId="0" xfId="0" applyNumberFormat="1" applyFill="1" applyAlignment="1">
      <alignment horizontal="right"/>
    </xf>
    <xf numFmtId="49" fontId="0" fillId="2" borderId="3" xfId="0" applyNumberFormat="1" applyFill="1" applyBorder="1" applyAlignment="1">
      <alignment horizontal="left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vertical="center" wrapText="1"/>
    </xf>
    <xf numFmtId="0" fontId="0" fillId="2" borderId="3" xfId="0" applyFill="1" applyBorder="1"/>
    <xf numFmtId="49" fontId="0" fillId="2" borderId="6" xfId="0" applyNumberFormat="1" applyFill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5" xfId="0" applyFill="1" applyBorder="1" applyAlignment="1">
      <alignment vertical="center" wrapText="1"/>
    </xf>
    <xf numFmtId="0" fontId="0" fillId="2" borderId="6" xfId="0" applyFill="1" applyBorder="1"/>
    <xf numFmtId="49" fontId="0" fillId="2" borderId="10" xfId="0" applyNumberFormat="1" applyFill="1" applyBorder="1" applyAlignment="1">
      <alignment horizontal="left"/>
    </xf>
    <xf numFmtId="0" fontId="0" fillId="2" borderId="11" xfId="0" applyFill="1" applyBorder="1" applyAlignment="1">
      <alignment horizontal="center"/>
    </xf>
    <xf numFmtId="0" fontId="0" fillId="2" borderId="9" xfId="0" applyFill="1" applyBorder="1" applyAlignment="1">
      <alignment vertical="center" wrapText="1"/>
    </xf>
    <xf numFmtId="0" fontId="0" fillId="2" borderId="10" xfId="0" applyFill="1" applyBorder="1"/>
    <xf numFmtId="49" fontId="0" fillId="2" borderId="13" xfId="0" applyNumberFormat="1" applyFill="1" applyBorder="1" applyAlignment="1">
      <alignment horizontal="left"/>
    </xf>
    <xf numFmtId="0" fontId="0" fillId="2" borderId="14" xfId="0" applyFill="1" applyBorder="1" applyAlignment="1">
      <alignment horizontal="center"/>
    </xf>
    <xf numFmtId="0" fontId="0" fillId="2" borderId="12" xfId="0" applyFill="1" applyBorder="1" applyAlignment="1">
      <alignment vertical="center" wrapText="1"/>
    </xf>
    <xf numFmtId="0" fontId="0" fillId="2" borderId="13" xfId="0" applyFill="1" applyBorder="1"/>
    <xf numFmtId="49" fontId="0" fillId="2" borderId="15" xfId="0" applyNumberFormat="1" applyFill="1" applyBorder="1" applyAlignment="1">
      <alignment horizontal="right"/>
    </xf>
    <xf numFmtId="49" fontId="0" fillId="2" borderId="16" xfId="0" applyNumberFormat="1" applyFill="1" applyBorder="1" applyAlignment="1">
      <alignment horizontal="left"/>
    </xf>
    <xf numFmtId="0" fontId="0" fillId="2" borderId="8" xfId="0" applyFill="1" applyBorder="1" applyAlignment="1">
      <alignment horizontal="center"/>
    </xf>
    <xf numFmtId="0" fontId="0" fillId="2" borderId="15" xfId="0" applyFill="1" applyBorder="1" applyAlignment="1">
      <alignment vertical="center" wrapText="1"/>
    </xf>
    <xf numFmtId="0" fontId="0" fillId="2" borderId="16" xfId="0" applyFill="1" applyBorder="1"/>
    <xf numFmtId="0" fontId="0" fillId="2" borderId="0" xfId="0" applyFill="1" applyAlignment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49" fontId="0" fillId="2" borderId="0" xfId="0" applyNumberFormat="1" applyFill="1" applyBorder="1" applyAlignment="1">
      <alignment horizontal="left"/>
    </xf>
    <xf numFmtId="0" fontId="0" fillId="2" borderId="0" xfId="0" applyFill="1" applyBorder="1" applyAlignment="1">
      <alignment vertical="center" wrapText="1"/>
    </xf>
    <xf numFmtId="49" fontId="2" fillId="2" borderId="0" xfId="0" applyNumberFormat="1" applyFont="1" applyFill="1" applyAlignment="1">
      <alignment horizontal="right"/>
    </xf>
    <xf numFmtId="49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49" fontId="2" fillId="2" borderId="0" xfId="0" applyNumberFormat="1" applyFont="1" applyFill="1" applyAlignment="1">
      <alignment horizontal="left"/>
    </xf>
    <xf numFmtId="49" fontId="0" fillId="3" borderId="3" xfId="0" applyNumberFormat="1" applyFill="1" applyBorder="1" applyAlignment="1">
      <alignment horizontal="left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vertical="center" wrapText="1"/>
    </xf>
    <xf numFmtId="0" fontId="0" fillId="3" borderId="3" xfId="0" applyFill="1" applyBorder="1"/>
    <xf numFmtId="49" fontId="3" fillId="2" borderId="0" xfId="0" applyNumberFormat="1" applyFont="1" applyFill="1" applyAlignment="1">
      <alignment horizontal="left"/>
    </xf>
    <xf numFmtId="0" fontId="1" fillId="0" borderId="0" xfId="0" applyFont="1"/>
    <xf numFmtId="44" fontId="0" fillId="0" borderId="0" xfId="1" applyFont="1"/>
    <xf numFmtId="164" fontId="0" fillId="0" borderId="0" xfId="1" applyNumberFormat="1" applyFont="1"/>
    <xf numFmtId="164" fontId="1" fillId="0" borderId="0" xfId="1" applyNumberFormat="1" applyFont="1"/>
    <xf numFmtId="44" fontId="1" fillId="0" borderId="0" xfId="1" applyFont="1"/>
    <xf numFmtId="0" fontId="0" fillId="0" borderId="1" xfId="0" applyBorder="1"/>
    <xf numFmtId="44" fontId="0" fillId="0" borderId="1" xfId="1" applyFont="1" applyBorder="1"/>
    <xf numFmtId="0" fontId="0" fillId="0" borderId="0" xfId="0" applyBorder="1"/>
    <xf numFmtId="44" fontId="0" fillId="0" borderId="0" xfId="1" applyFont="1" applyBorder="1"/>
    <xf numFmtId="0" fontId="6" fillId="0" borderId="0" xfId="0" applyFont="1"/>
    <xf numFmtId="2" fontId="0" fillId="0" borderId="1" xfId="0" applyNumberFormat="1" applyBorder="1"/>
    <xf numFmtId="49" fontId="0" fillId="0" borderId="1" xfId="0" applyNumberFormat="1" applyBorder="1" applyAlignment="1">
      <alignment horizontal="center"/>
    </xf>
    <xf numFmtId="165" fontId="0" fillId="0" borderId="1" xfId="1" applyNumberFormat="1" applyFont="1" applyBorder="1"/>
    <xf numFmtId="2" fontId="0" fillId="0" borderId="0" xfId="0" applyNumberFormat="1" applyBorder="1"/>
    <xf numFmtId="165" fontId="0" fillId="0" borderId="0" xfId="1" applyNumberFormat="1" applyFont="1" applyBorder="1"/>
    <xf numFmtId="44" fontId="1" fillId="0" borderId="1" xfId="1" applyFont="1" applyBorder="1"/>
    <xf numFmtId="0" fontId="0" fillId="0" borderId="18" xfId="0" applyFill="1" applyBorder="1"/>
    <xf numFmtId="44" fontId="0" fillId="2" borderId="0" xfId="1" applyFont="1" applyFill="1"/>
    <xf numFmtId="44" fontId="2" fillId="2" borderId="0" xfId="1" applyFont="1" applyFill="1" applyAlignment="1">
      <alignment horizontal="center"/>
    </xf>
    <xf numFmtId="44" fontId="0" fillId="2" borderId="0" xfId="1" applyFont="1" applyFill="1" applyBorder="1"/>
    <xf numFmtId="0" fontId="0" fillId="2" borderId="2" xfId="0" applyFill="1" applyBorder="1"/>
    <xf numFmtId="49" fontId="0" fillId="2" borderId="4" xfId="0" applyNumberFormat="1" applyFill="1" applyBorder="1" applyAlignment="1">
      <alignment horizontal="center"/>
    </xf>
    <xf numFmtId="49" fontId="0" fillId="4" borderId="3" xfId="0" applyNumberFormat="1" applyFill="1" applyBorder="1" applyAlignment="1">
      <alignment horizontal="left"/>
    </xf>
    <xf numFmtId="0" fontId="0" fillId="4" borderId="4" xfId="0" applyFill="1" applyBorder="1" applyAlignment="1">
      <alignment horizontal="center"/>
    </xf>
    <xf numFmtId="0" fontId="0" fillId="4" borderId="2" xfId="0" applyFill="1" applyBorder="1" applyAlignment="1">
      <alignment vertical="center" wrapText="1"/>
    </xf>
    <xf numFmtId="0" fontId="0" fillId="4" borderId="3" xfId="0" applyFill="1" applyBorder="1"/>
    <xf numFmtId="0" fontId="0" fillId="2" borderId="0" xfId="0" applyFill="1" applyAlignment="1">
      <alignment horizontal="center"/>
    </xf>
    <xf numFmtId="44" fontId="1" fillId="2" borderId="0" xfId="1" applyFont="1" applyFill="1" applyBorder="1"/>
    <xf numFmtId="0" fontId="0" fillId="5" borderId="4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44" fontId="5" fillId="2" borderId="0" xfId="1" applyFont="1" applyFill="1" applyAlignment="1">
      <alignment horizontal="center" wrapText="1"/>
    </xf>
    <xf numFmtId="44" fontId="1" fillId="2" borderId="0" xfId="1" applyFont="1" applyFill="1" applyAlignment="1">
      <alignment horizontal="center" wrapText="1"/>
    </xf>
    <xf numFmtId="0" fontId="2" fillId="2" borderId="0" xfId="0" applyFont="1" applyFill="1" applyAlignment="1">
      <alignment horizontal="left"/>
    </xf>
    <xf numFmtId="0" fontId="0" fillId="6" borderId="7" xfId="0" applyFill="1" applyBorder="1" applyAlignment="1">
      <alignment horizontal="center"/>
    </xf>
    <xf numFmtId="49" fontId="0" fillId="6" borderId="10" xfId="0" applyNumberFormat="1" applyFill="1" applyBorder="1" applyAlignment="1">
      <alignment horizontal="left"/>
    </xf>
    <xf numFmtId="0" fontId="0" fillId="6" borderId="11" xfId="0" applyFill="1" applyBorder="1" applyAlignment="1">
      <alignment horizontal="center"/>
    </xf>
    <xf numFmtId="0" fontId="0" fillId="6" borderId="9" xfId="0" applyFill="1" applyBorder="1" applyAlignment="1">
      <alignment vertical="center" wrapText="1"/>
    </xf>
    <xf numFmtId="0" fontId="0" fillId="6" borderId="10" xfId="0" applyFill="1" applyBorder="1"/>
    <xf numFmtId="49" fontId="0" fillId="5" borderId="10" xfId="0" applyNumberFormat="1" applyFill="1" applyBorder="1" applyAlignment="1">
      <alignment horizontal="left"/>
    </xf>
    <xf numFmtId="0" fontId="0" fillId="5" borderId="11" xfId="0" applyFill="1" applyBorder="1" applyAlignment="1">
      <alignment horizontal="center"/>
    </xf>
    <xf numFmtId="0" fontId="0" fillId="5" borderId="9" xfId="0" applyFill="1" applyBorder="1" applyAlignment="1">
      <alignment vertical="center" wrapText="1"/>
    </xf>
    <xf numFmtId="0" fontId="0" fillId="5" borderId="10" xfId="0" applyFill="1" applyBorder="1"/>
    <xf numFmtId="49" fontId="2" fillId="2" borderId="0" xfId="0" applyNumberFormat="1" applyFont="1" applyFill="1" applyBorder="1" applyAlignment="1">
      <alignment horizontal="center"/>
    </xf>
    <xf numFmtId="49" fontId="2" fillId="2" borderId="0" xfId="0" applyNumberFormat="1" applyFont="1" applyFill="1" applyBorder="1" applyAlignment="1">
      <alignment horizontal="right"/>
    </xf>
    <xf numFmtId="0" fontId="0" fillId="2" borderId="9" xfId="0" applyFill="1" applyBorder="1"/>
    <xf numFmtId="0" fontId="0" fillId="2" borderId="24" xfId="0" applyFill="1" applyBorder="1"/>
    <xf numFmtId="0" fontId="0" fillId="2" borderId="25" xfId="0" applyFill="1" applyBorder="1"/>
    <xf numFmtId="0" fontId="0" fillId="2" borderId="12" xfId="0" applyFill="1" applyBorder="1"/>
    <xf numFmtId="0" fontId="0" fillId="2" borderId="26" xfId="0" applyFill="1" applyBorder="1"/>
    <xf numFmtId="0" fontId="0" fillId="2" borderId="27" xfId="0" applyFill="1" applyBorder="1"/>
    <xf numFmtId="0" fontId="0" fillId="6" borderId="8" xfId="0" applyFill="1" applyBorder="1" applyAlignment="1">
      <alignment horizontal="center"/>
    </xf>
    <xf numFmtId="49" fontId="0" fillId="6" borderId="16" xfId="0" applyNumberFormat="1" applyFill="1" applyBorder="1" applyAlignment="1">
      <alignment horizontal="left"/>
    </xf>
    <xf numFmtId="0" fontId="0" fillId="6" borderId="15" xfId="0" applyFill="1" applyBorder="1" applyAlignment="1">
      <alignment vertical="center" wrapText="1"/>
    </xf>
    <xf numFmtId="0" fontId="0" fillId="6" borderId="16" xfId="0" applyFill="1" applyBorder="1"/>
    <xf numFmtId="44" fontId="1" fillId="6" borderId="8" xfId="1" applyFont="1" applyFill="1" applyBorder="1"/>
    <xf numFmtId="0" fontId="0" fillId="6" borderId="8" xfId="0" applyFill="1" applyBorder="1"/>
    <xf numFmtId="0" fontId="0" fillId="6" borderId="4" xfId="0" applyFill="1" applyBorder="1" applyAlignment="1">
      <alignment horizontal="center"/>
    </xf>
    <xf numFmtId="49" fontId="0" fillId="6" borderId="3" xfId="0" applyNumberFormat="1" applyFill="1" applyBorder="1" applyAlignment="1">
      <alignment horizontal="left"/>
    </xf>
    <xf numFmtId="0" fontId="0" fillId="6" borderId="2" xfId="0" applyFill="1" applyBorder="1" applyAlignment="1">
      <alignment vertical="center" wrapText="1"/>
    </xf>
    <xf numFmtId="0" fontId="0" fillId="6" borderId="3" xfId="0" applyFill="1" applyBorder="1"/>
    <xf numFmtId="44" fontId="1" fillId="6" borderId="4" xfId="1" applyFont="1" applyFill="1" applyBorder="1"/>
    <xf numFmtId="0" fontId="0" fillId="6" borderId="4" xfId="0" applyFill="1" applyBorder="1"/>
    <xf numFmtId="0" fontId="0" fillId="6" borderId="14" xfId="0" applyFill="1" applyBorder="1" applyAlignment="1">
      <alignment horizontal="center"/>
    </xf>
    <xf numFmtId="49" fontId="0" fillId="6" borderId="13" xfId="0" applyNumberFormat="1" applyFill="1" applyBorder="1" applyAlignment="1">
      <alignment horizontal="left"/>
    </xf>
    <xf numFmtId="0" fontId="0" fillId="6" borderId="12" xfId="0" applyFill="1" applyBorder="1" applyAlignment="1">
      <alignment vertical="center" wrapText="1"/>
    </xf>
    <xf numFmtId="0" fontId="0" fillId="6" borderId="13" xfId="0" applyFill="1" applyBorder="1"/>
    <xf numFmtId="44" fontId="1" fillId="6" borderId="14" xfId="1" applyFont="1" applyFill="1" applyBorder="1"/>
    <xf numFmtId="0" fontId="0" fillId="6" borderId="14" xfId="0" applyFill="1" applyBorder="1"/>
    <xf numFmtId="14" fontId="0" fillId="6" borderId="4" xfId="0" applyNumberFormat="1" applyFill="1" applyBorder="1"/>
    <xf numFmtId="44" fontId="1" fillId="6" borderId="11" xfId="1" applyFont="1" applyFill="1" applyBorder="1"/>
    <xf numFmtId="0" fontId="0" fillId="6" borderId="11" xfId="0" applyFill="1" applyBorder="1"/>
    <xf numFmtId="44" fontId="1" fillId="5" borderId="11" xfId="1" applyFont="1" applyFill="1" applyBorder="1"/>
    <xf numFmtId="0" fontId="0" fillId="5" borderId="11" xfId="0" applyFill="1" applyBorder="1"/>
    <xf numFmtId="49" fontId="0" fillId="5" borderId="3" xfId="0" applyNumberFormat="1" applyFill="1" applyBorder="1" applyAlignment="1">
      <alignment horizontal="left"/>
    </xf>
    <xf numFmtId="0" fontId="0" fillId="5" borderId="2" xfId="0" applyFill="1" applyBorder="1" applyAlignment="1">
      <alignment vertical="center" wrapText="1"/>
    </xf>
    <xf numFmtId="0" fontId="0" fillId="5" borderId="3" xfId="0" applyFill="1" applyBorder="1"/>
    <xf numFmtId="49" fontId="0" fillId="6" borderId="6" xfId="0" applyNumberFormat="1" applyFill="1" applyBorder="1" applyAlignment="1">
      <alignment horizontal="left"/>
    </xf>
    <xf numFmtId="0" fontId="0" fillId="6" borderId="5" xfId="0" applyFill="1" applyBorder="1" applyAlignment="1">
      <alignment vertical="center" wrapText="1"/>
    </xf>
    <xf numFmtId="0" fontId="0" fillId="6" borderId="6" xfId="0" applyFill="1" applyBorder="1"/>
    <xf numFmtId="0" fontId="0" fillId="3" borderId="2" xfId="0" applyFill="1" applyBorder="1"/>
    <xf numFmtId="0" fontId="0" fillId="3" borderId="24" xfId="0" applyFill="1" applyBorder="1"/>
    <xf numFmtId="0" fontId="0" fillId="3" borderId="25" xfId="0" applyFill="1" applyBorder="1"/>
    <xf numFmtId="49" fontId="0" fillId="6" borderId="28" xfId="0" applyNumberFormat="1" applyFill="1" applyBorder="1" applyAlignment="1">
      <alignment horizontal="right"/>
    </xf>
    <xf numFmtId="49" fontId="0" fillId="5" borderId="29" xfId="0" applyNumberFormat="1" applyFill="1" applyBorder="1" applyAlignment="1">
      <alignment horizontal="right"/>
    </xf>
    <xf numFmtId="49" fontId="0" fillId="6" borderId="30" xfId="0" applyNumberFormat="1" applyFill="1" applyBorder="1" applyAlignment="1">
      <alignment horizontal="right"/>
    </xf>
    <xf numFmtId="49" fontId="0" fillId="6" borderId="31" xfId="0" applyNumberFormat="1" applyFill="1" applyBorder="1" applyAlignment="1">
      <alignment horizontal="right"/>
    </xf>
    <xf numFmtId="49" fontId="0" fillId="6" borderId="29" xfId="0" applyNumberFormat="1" applyFill="1" applyBorder="1" applyAlignment="1">
      <alignment horizontal="right"/>
    </xf>
    <xf numFmtId="0" fontId="0" fillId="5" borderId="10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2" fillId="2" borderId="0" xfId="0" applyFont="1" applyFill="1" applyAlignment="1">
      <alignment horizontal="center" wrapText="1"/>
    </xf>
    <xf numFmtId="49" fontId="0" fillId="2" borderId="29" xfId="0" applyNumberFormat="1" applyFill="1" applyBorder="1" applyAlignment="1">
      <alignment horizontal="right"/>
    </xf>
    <xf numFmtId="0" fontId="0" fillId="2" borderId="11" xfId="0" applyFill="1" applyBorder="1"/>
    <xf numFmtId="44" fontId="1" fillId="2" borderId="11" xfId="1" applyFont="1" applyFill="1" applyBorder="1"/>
    <xf numFmtId="49" fontId="0" fillId="2" borderId="30" xfId="0" applyNumberFormat="1" applyFill="1" applyBorder="1" applyAlignment="1">
      <alignment horizontal="right"/>
    </xf>
    <xf numFmtId="0" fontId="0" fillId="2" borderId="4" xfId="0" applyFill="1" applyBorder="1"/>
    <xf numFmtId="44" fontId="1" fillId="2" borderId="4" xfId="1" applyFont="1" applyFill="1" applyBorder="1"/>
    <xf numFmtId="49" fontId="0" fillId="3" borderId="30" xfId="0" applyNumberFormat="1" applyFill="1" applyBorder="1" applyAlignment="1">
      <alignment horizontal="right"/>
    </xf>
    <xf numFmtId="0" fontId="0" fillId="3" borderId="4" xfId="0" applyFill="1" applyBorder="1"/>
    <xf numFmtId="44" fontId="1" fillId="3" borderId="4" xfId="1" applyFont="1" applyFill="1" applyBorder="1"/>
    <xf numFmtId="49" fontId="0" fillId="5" borderId="30" xfId="0" applyNumberFormat="1" applyFill="1" applyBorder="1" applyAlignment="1">
      <alignment horizontal="right"/>
    </xf>
    <xf numFmtId="0" fontId="0" fillId="5" borderId="4" xfId="0" applyFill="1" applyBorder="1"/>
    <xf numFmtId="44" fontId="1" fillId="5" borderId="4" xfId="1" applyFont="1" applyFill="1" applyBorder="1"/>
    <xf numFmtId="49" fontId="0" fillId="2" borderId="31" xfId="0" applyNumberFormat="1" applyFill="1" applyBorder="1" applyAlignment="1">
      <alignment horizontal="right"/>
    </xf>
    <xf numFmtId="0" fontId="0" fillId="2" borderId="14" xfId="0" applyFill="1" applyBorder="1"/>
    <xf numFmtId="44" fontId="1" fillId="2" borderId="14" xfId="1" applyFont="1" applyFill="1" applyBorder="1"/>
    <xf numFmtId="49" fontId="0" fillId="2" borderId="32" xfId="0" applyNumberFormat="1" applyFill="1" applyBorder="1" applyAlignment="1">
      <alignment horizontal="right"/>
    </xf>
    <xf numFmtId="0" fontId="0" fillId="2" borderId="5" xfId="0" applyFill="1" applyBorder="1"/>
    <xf numFmtId="0" fontId="0" fillId="2" borderId="33" xfId="0" applyFill="1" applyBorder="1"/>
    <xf numFmtId="0" fontId="0" fillId="2" borderId="34" xfId="0" applyFill="1" applyBorder="1"/>
    <xf numFmtId="49" fontId="0" fillId="2" borderId="28" xfId="0" applyNumberFormat="1" applyFill="1" applyBorder="1" applyAlignment="1">
      <alignment horizontal="right"/>
    </xf>
    <xf numFmtId="0" fontId="0" fillId="2" borderId="8" xfId="0" applyFill="1" applyBorder="1"/>
    <xf numFmtId="44" fontId="1" fillId="2" borderId="8" xfId="1" applyFont="1" applyFill="1" applyBorder="1"/>
    <xf numFmtId="0" fontId="0" fillId="2" borderId="35" xfId="0" applyFill="1" applyBorder="1"/>
    <xf numFmtId="0" fontId="0" fillId="2" borderId="36" xfId="0" applyFill="1" applyBorder="1"/>
    <xf numFmtId="49" fontId="0" fillId="6" borderId="32" xfId="0" applyNumberFormat="1" applyFill="1" applyBorder="1" applyAlignment="1">
      <alignment horizontal="right"/>
    </xf>
    <xf numFmtId="49" fontId="0" fillId="6" borderId="7" xfId="0" applyNumberFormat="1" applyFill="1" applyBorder="1" applyAlignment="1">
      <alignment horizontal="center"/>
    </xf>
    <xf numFmtId="0" fontId="0" fillId="6" borderId="7" xfId="0" applyFill="1" applyBorder="1"/>
    <xf numFmtId="44" fontId="1" fillId="6" borderId="7" xfId="1" applyFont="1" applyFill="1" applyBorder="1"/>
    <xf numFmtId="14" fontId="0" fillId="6" borderId="7" xfId="0" applyNumberFormat="1" applyFill="1" applyBorder="1"/>
    <xf numFmtId="49" fontId="0" fillId="3" borderId="32" xfId="0" applyNumberFormat="1" applyFill="1" applyBorder="1" applyAlignment="1">
      <alignment horizontal="right"/>
    </xf>
    <xf numFmtId="49" fontId="0" fillId="3" borderId="6" xfId="0" applyNumberFormat="1" applyFill="1" applyBorder="1" applyAlignment="1">
      <alignment horizontal="left"/>
    </xf>
    <xf numFmtId="0" fontId="0" fillId="3" borderId="5" xfId="0" applyFill="1" applyBorder="1" applyAlignment="1">
      <alignment vertical="center" wrapText="1"/>
    </xf>
    <xf numFmtId="0" fontId="0" fillId="3" borderId="6" xfId="0" applyFill="1" applyBorder="1"/>
    <xf numFmtId="0" fontId="0" fillId="3" borderId="7" xfId="0" applyFill="1" applyBorder="1"/>
    <xf numFmtId="44" fontId="1" fillId="3" borderId="7" xfId="1" applyFont="1" applyFill="1" applyBorder="1"/>
    <xf numFmtId="0" fontId="0" fillId="3" borderId="5" xfId="0" applyFill="1" applyBorder="1"/>
    <xf numFmtId="0" fontId="0" fillId="3" borderId="33" xfId="0" applyFill="1" applyBorder="1"/>
    <xf numFmtId="0" fontId="0" fillId="3" borderId="34" xfId="0" applyFill="1" applyBorder="1"/>
    <xf numFmtId="0" fontId="0" fillId="3" borderId="5" xfId="0" applyFill="1" applyBorder="1" applyAlignment="1"/>
    <xf numFmtId="0" fontId="0" fillId="3" borderId="34" xfId="0" applyFill="1" applyBorder="1" applyAlignment="1"/>
    <xf numFmtId="49" fontId="0" fillId="2" borderId="31" xfId="0" applyNumberFormat="1" applyFont="1" applyFill="1" applyBorder="1" applyAlignment="1">
      <alignment horizontal="right"/>
    </xf>
    <xf numFmtId="49" fontId="0" fillId="2" borderId="13" xfId="0" applyNumberFormat="1" applyFont="1" applyFill="1" applyBorder="1" applyAlignment="1">
      <alignment horizontal="left"/>
    </xf>
    <xf numFmtId="0" fontId="0" fillId="2" borderId="14" xfId="0" applyFont="1" applyFill="1" applyBorder="1" applyAlignment="1">
      <alignment horizontal="center"/>
    </xf>
    <xf numFmtId="0" fontId="0" fillId="2" borderId="12" xfId="0" applyFont="1" applyFill="1" applyBorder="1" applyAlignment="1">
      <alignment vertical="center" wrapText="1"/>
    </xf>
    <xf numFmtId="0" fontId="0" fillId="2" borderId="13" xfId="0" applyFont="1" applyFill="1" applyBorder="1"/>
    <xf numFmtId="0" fontId="0" fillId="2" borderId="12" xfId="0" applyFont="1" applyFill="1" applyBorder="1"/>
    <xf numFmtId="0" fontId="0" fillId="2" borderId="26" xfId="0" applyFont="1" applyFill="1" applyBorder="1"/>
    <xf numFmtId="0" fontId="0" fillId="2" borderId="27" xfId="0" applyFont="1" applyFill="1" applyBorder="1"/>
    <xf numFmtId="0" fontId="1" fillId="2" borderId="0" xfId="0" applyFont="1" applyFill="1" applyAlignment="1">
      <alignment horizontal="center" wrapText="1"/>
    </xf>
    <xf numFmtId="49" fontId="0" fillId="2" borderId="11" xfId="0" applyNumberFormat="1" applyFill="1" applyBorder="1" applyAlignment="1">
      <alignment horizontal="center"/>
    </xf>
    <xf numFmtId="14" fontId="0" fillId="2" borderId="21" xfId="0" applyNumberFormat="1" applyFill="1" applyBorder="1"/>
    <xf numFmtId="14" fontId="0" fillId="2" borderId="22" xfId="0" applyNumberFormat="1" applyFill="1" applyBorder="1"/>
    <xf numFmtId="49" fontId="0" fillId="2" borderId="14" xfId="0" applyNumberFormat="1" applyFill="1" applyBorder="1" applyAlignment="1">
      <alignment horizontal="center"/>
    </xf>
    <xf numFmtId="14" fontId="0" fillId="2" borderId="23" xfId="0" applyNumberFormat="1" applyFill="1" applyBorder="1"/>
    <xf numFmtId="44" fontId="0" fillId="2" borderId="11" xfId="1" applyFont="1" applyFill="1" applyBorder="1"/>
    <xf numFmtId="0" fontId="0" fillId="2" borderId="21" xfId="0" applyFill="1" applyBorder="1"/>
    <xf numFmtId="44" fontId="0" fillId="2" borderId="4" xfId="1" applyFont="1" applyFill="1" applyBorder="1"/>
    <xf numFmtId="0" fontId="0" fillId="2" borderId="22" xfId="0" applyFill="1" applyBorder="1"/>
    <xf numFmtId="44" fontId="0" fillId="2" borderId="14" xfId="1" applyFont="1" applyFill="1" applyBorder="1"/>
    <xf numFmtId="0" fontId="0" fillId="2" borderId="23" xfId="0" applyFill="1" applyBorder="1"/>
    <xf numFmtId="0" fontId="0" fillId="6" borderId="15" xfId="0" applyFill="1" applyBorder="1"/>
    <xf numFmtId="0" fontId="0" fillId="5" borderId="9" xfId="0" applyFill="1" applyBorder="1"/>
    <xf numFmtId="0" fontId="0" fillId="6" borderId="2" xfId="0" applyFill="1" applyBorder="1"/>
    <xf numFmtId="0" fontId="0" fillId="6" borderId="12" xfId="0" applyFill="1" applyBorder="1"/>
    <xf numFmtId="14" fontId="0" fillId="6" borderId="2" xfId="0" applyNumberFormat="1" applyFill="1" applyBorder="1"/>
    <xf numFmtId="14" fontId="0" fillId="6" borderId="12" xfId="0" applyNumberFormat="1" applyFill="1" applyBorder="1"/>
    <xf numFmtId="0" fontId="0" fillId="6" borderId="9" xfId="0" applyFill="1" applyBorder="1"/>
    <xf numFmtId="0" fontId="1" fillId="2" borderId="20" xfId="0" applyFont="1" applyFill="1" applyBorder="1" applyAlignment="1">
      <alignment horizontal="center" wrapText="1"/>
    </xf>
    <xf numFmtId="0" fontId="0" fillId="2" borderId="20" xfId="0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0" fillId="2" borderId="39" xfId="0" applyFill="1" applyBorder="1" applyAlignment="1">
      <alignment horizontal="center"/>
    </xf>
    <xf numFmtId="0" fontId="0" fillId="2" borderId="37" xfId="0" applyFill="1" applyBorder="1" applyAlignment="1">
      <alignment horizontal="center"/>
    </xf>
    <xf numFmtId="0" fontId="0" fillId="2" borderId="19" xfId="0" applyFill="1" applyBorder="1"/>
    <xf numFmtId="0" fontId="2" fillId="2" borderId="17" xfId="0" applyFont="1" applyFill="1" applyBorder="1" applyAlignment="1">
      <alignment wrapText="1"/>
    </xf>
    <xf numFmtId="0" fontId="0" fillId="2" borderId="0" xfId="0" applyFill="1" applyAlignment="1">
      <alignment horizontal="left"/>
    </xf>
    <xf numFmtId="0" fontId="7" fillId="2" borderId="0" xfId="0" applyFont="1" applyFill="1" applyBorder="1"/>
    <xf numFmtId="49" fontId="0" fillId="4" borderId="31" xfId="0" applyNumberFormat="1" applyFill="1" applyBorder="1" applyAlignment="1">
      <alignment horizontal="right"/>
    </xf>
    <xf numFmtId="49" fontId="0" fillId="4" borderId="13" xfId="0" applyNumberFormat="1" applyFill="1" applyBorder="1" applyAlignment="1">
      <alignment horizontal="left"/>
    </xf>
    <xf numFmtId="0" fontId="0" fillId="4" borderId="14" xfId="0" applyFill="1" applyBorder="1" applyAlignment="1">
      <alignment horizontal="center"/>
    </xf>
    <xf numFmtId="0" fontId="0" fillId="4" borderId="12" xfId="0" applyFill="1" applyBorder="1" applyAlignment="1">
      <alignment vertical="center" wrapText="1"/>
    </xf>
    <xf numFmtId="0" fontId="0" fillId="4" borderId="13" xfId="0" applyFill="1" applyBorder="1"/>
    <xf numFmtId="0" fontId="0" fillId="4" borderId="13" xfId="0" applyFill="1" applyBorder="1" applyAlignment="1">
      <alignment horizontal="center"/>
    </xf>
    <xf numFmtId="0" fontId="0" fillId="4" borderId="14" xfId="0" applyFill="1" applyBorder="1"/>
    <xf numFmtId="44" fontId="1" fillId="4" borderId="14" xfId="1" applyFont="1" applyFill="1" applyBorder="1"/>
    <xf numFmtId="14" fontId="0" fillId="4" borderId="12" xfId="0" applyNumberFormat="1" applyFill="1" applyBorder="1"/>
    <xf numFmtId="49" fontId="0" fillId="4" borderId="30" xfId="0" applyNumberFormat="1" applyFill="1" applyBorder="1" applyAlignment="1">
      <alignment horizontal="right"/>
    </xf>
    <xf numFmtId="0" fontId="0" fillId="4" borderId="4" xfId="0" applyFill="1" applyBorder="1"/>
    <xf numFmtId="44" fontId="1" fillId="4" borderId="4" xfId="1" applyFont="1" applyFill="1" applyBorder="1"/>
    <xf numFmtId="14" fontId="0" fillId="4" borderId="4" xfId="0" applyNumberFormat="1" applyFill="1" applyBorder="1"/>
    <xf numFmtId="14" fontId="0" fillId="5" borderId="4" xfId="0" applyNumberFormat="1" applyFill="1" applyBorder="1"/>
    <xf numFmtId="49" fontId="0" fillId="4" borderId="32" xfId="0" applyNumberFormat="1" applyFill="1" applyBorder="1" applyAlignment="1">
      <alignment horizontal="right"/>
    </xf>
    <xf numFmtId="49" fontId="0" fillId="4" borderId="6" xfId="0" applyNumberFormat="1" applyFill="1" applyBorder="1" applyAlignment="1">
      <alignment horizontal="left"/>
    </xf>
    <xf numFmtId="0" fontId="0" fillId="4" borderId="5" xfId="0" applyFill="1" applyBorder="1" applyAlignment="1">
      <alignment vertical="center" wrapText="1"/>
    </xf>
    <xf numFmtId="0" fontId="0" fillId="4" borderId="6" xfId="0" applyFill="1" applyBorder="1"/>
    <xf numFmtId="0" fontId="0" fillId="4" borderId="7" xfId="0" applyFill="1" applyBorder="1"/>
    <xf numFmtId="44" fontId="1" fillId="4" borderId="7" xfId="1" applyFont="1" applyFill="1" applyBorder="1"/>
    <xf numFmtId="14" fontId="0" fillId="4" borderId="7" xfId="0" applyNumberFormat="1" applyFill="1" applyBorder="1"/>
    <xf numFmtId="0" fontId="0" fillId="6" borderId="6" xfId="0" applyFill="1" applyBorder="1" applyAlignment="1">
      <alignment horizontal="center"/>
    </xf>
    <xf numFmtId="14" fontId="0" fillId="6" borderId="5" xfId="0" applyNumberFormat="1" applyFill="1" applyBorder="1"/>
    <xf numFmtId="0" fontId="0" fillId="2" borderId="40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14" fontId="0" fillId="4" borderId="2" xfId="0" applyNumberFormat="1" applyFill="1" applyBorder="1"/>
    <xf numFmtId="49" fontId="0" fillId="7" borderId="31" xfId="0" applyNumberFormat="1" applyFill="1" applyBorder="1" applyAlignment="1">
      <alignment horizontal="right"/>
    </xf>
    <xf numFmtId="49" fontId="0" fillId="7" borderId="13" xfId="0" applyNumberFormat="1" applyFill="1" applyBorder="1" applyAlignment="1">
      <alignment horizontal="left"/>
    </xf>
    <xf numFmtId="0" fontId="0" fillId="7" borderId="14" xfId="0" applyFill="1" applyBorder="1" applyAlignment="1">
      <alignment horizontal="center"/>
    </xf>
    <xf numFmtId="0" fontId="0" fillId="7" borderId="12" xfId="0" applyFill="1" applyBorder="1" applyAlignment="1">
      <alignment vertical="center" wrapText="1"/>
    </xf>
    <xf numFmtId="0" fontId="0" fillId="7" borderId="13" xfId="0" applyFill="1" applyBorder="1"/>
    <xf numFmtId="49" fontId="0" fillId="7" borderId="12" xfId="0" applyNumberFormat="1" applyFill="1" applyBorder="1" applyAlignment="1">
      <alignment horizontal="right"/>
    </xf>
    <xf numFmtId="0" fontId="0" fillId="7" borderId="14" xfId="0" applyFill="1" applyBorder="1"/>
    <xf numFmtId="44" fontId="1" fillId="7" borderId="14" xfId="1" applyFont="1" applyFill="1" applyBorder="1"/>
    <xf numFmtId="49" fontId="0" fillId="7" borderId="31" xfId="0" applyNumberFormat="1" applyFont="1" applyFill="1" applyBorder="1" applyAlignment="1">
      <alignment horizontal="right"/>
    </xf>
    <xf numFmtId="49" fontId="0" fillId="7" borderId="13" xfId="0" applyNumberFormat="1" applyFont="1" applyFill="1" applyBorder="1" applyAlignment="1">
      <alignment horizontal="left"/>
    </xf>
    <xf numFmtId="0" fontId="0" fillId="7" borderId="14" xfId="0" applyFont="1" applyFill="1" applyBorder="1" applyAlignment="1">
      <alignment horizontal="center"/>
    </xf>
    <xf numFmtId="0" fontId="0" fillId="7" borderId="12" xfId="0" applyFont="1" applyFill="1" applyBorder="1" applyAlignment="1">
      <alignment vertical="center" wrapText="1"/>
    </xf>
    <xf numFmtId="0" fontId="0" fillId="7" borderId="13" xfId="0" applyFont="1" applyFill="1" applyBorder="1"/>
    <xf numFmtId="0" fontId="0" fillId="7" borderId="14" xfId="0" applyFont="1" applyFill="1" applyBorder="1"/>
    <xf numFmtId="49" fontId="0" fillId="7" borderId="30" xfId="0" applyNumberFormat="1" applyFill="1" applyBorder="1" applyAlignment="1">
      <alignment horizontal="right"/>
    </xf>
    <xf numFmtId="49" fontId="0" fillId="7" borderId="3" xfId="0" applyNumberFormat="1" applyFill="1" applyBorder="1" applyAlignment="1">
      <alignment horizontal="left"/>
    </xf>
    <xf numFmtId="0" fontId="0" fillId="7" borderId="4" xfId="0" applyFill="1" applyBorder="1" applyAlignment="1">
      <alignment horizontal="center"/>
    </xf>
    <xf numFmtId="0" fontId="0" fillId="7" borderId="2" xfId="0" applyFill="1" applyBorder="1" applyAlignment="1">
      <alignment vertical="center" wrapText="1"/>
    </xf>
    <xf numFmtId="0" fontId="0" fillId="7" borderId="3" xfId="0" applyFill="1" applyBorder="1"/>
    <xf numFmtId="0" fontId="0" fillId="7" borderId="4" xfId="0" applyFill="1" applyBorder="1"/>
    <xf numFmtId="44" fontId="1" fillId="7" borderId="4" xfId="1" applyFont="1" applyFill="1" applyBorder="1"/>
    <xf numFmtId="49" fontId="0" fillId="7" borderId="32" xfId="0" applyNumberFormat="1" applyFill="1" applyBorder="1" applyAlignment="1">
      <alignment horizontal="right"/>
    </xf>
    <xf numFmtId="49" fontId="0" fillId="7" borderId="6" xfId="0" applyNumberFormat="1" applyFill="1" applyBorder="1" applyAlignment="1">
      <alignment horizontal="left"/>
    </xf>
    <xf numFmtId="0" fontId="0" fillId="7" borderId="7" xfId="0" applyFill="1" applyBorder="1" applyAlignment="1">
      <alignment horizontal="center"/>
    </xf>
    <xf numFmtId="0" fontId="0" fillId="7" borderId="5" xfId="0" applyFill="1" applyBorder="1" applyAlignment="1">
      <alignment vertical="center" wrapText="1"/>
    </xf>
    <xf numFmtId="0" fontId="0" fillId="7" borderId="6" xfId="0" applyFill="1" applyBorder="1"/>
    <xf numFmtId="0" fontId="0" fillId="7" borderId="7" xfId="0" applyFill="1" applyBorder="1"/>
    <xf numFmtId="44" fontId="1" fillId="7" borderId="7" xfId="1" applyFont="1" applyFill="1" applyBorder="1"/>
    <xf numFmtId="0" fontId="2" fillId="2" borderId="17" xfId="0" applyFont="1" applyFill="1" applyBorder="1" applyAlignment="1">
      <alignment horizontal="center"/>
    </xf>
    <xf numFmtId="14" fontId="0" fillId="4" borderId="14" xfId="0" applyNumberFormat="1" applyFill="1" applyBorder="1"/>
    <xf numFmtId="0" fontId="0" fillId="2" borderId="19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7" borderId="12" xfId="0" applyFon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14" fontId="0" fillId="6" borderId="5" xfId="0" applyNumberFormat="1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14" fontId="0" fillId="4" borderId="2" xfId="0" applyNumberFormat="1" applyFill="1" applyBorder="1" applyAlignment="1">
      <alignment horizontal="center"/>
    </xf>
    <xf numFmtId="14" fontId="0" fillId="6" borderId="2" xfId="0" applyNumberForma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14" fontId="0" fillId="5" borderId="2" xfId="0" applyNumberFormat="1" applyFill="1" applyBorder="1" applyAlignment="1">
      <alignment horizontal="center"/>
    </xf>
    <xf numFmtId="14" fontId="0" fillId="4" borderId="5" xfId="0" applyNumberFormat="1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0" fillId="6" borderId="22" xfId="0" applyFill="1" applyBorder="1" applyAlignment="1">
      <alignment horizontal="center"/>
    </xf>
    <xf numFmtId="0" fontId="0" fillId="6" borderId="23" xfId="0" applyFill="1" applyBorder="1" applyAlignment="1">
      <alignment horizontal="center"/>
    </xf>
    <xf numFmtId="14" fontId="0" fillId="6" borderId="22" xfId="0" applyNumberFormat="1" applyFill="1" applyBorder="1" applyAlignment="1">
      <alignment horizontal="center"/>
    </xf>
    <xf numFmtId="14" fontId="0" fillId="4" borderId="22" xfId="0" applyNumberFormat="1" applyFill="1" applyBorder="1" applyAlignment="1">
      <alignment horizontal="center"/>
    </xf>
    <xf numFmtId="14" fontId="0" fillId="6" borderId="42" xfId="0" applyNumberFormat="1" applyFill="1" applyBorder="1" applyAlignment="1">
      <alignment horizontal="center"/>
    </xf>
    <xf numFmtId="14" fontId="0" fillId="4" borderId="23" xfId="0" applyNumberFormat="1" applyFill="1" applyBorder="1" applyAlignment="1">
      <alignment horizontal="center"/>
    </xf>
    <xf numFmtId="14" fontId="0" fillId="6" borderId="23" xfId="0" applyNumberFormat="1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49" fontId="0" fillId="2" borderId="0" xfId="0" applyNumberFormat="1" applyFill="1" applyBorder="1" applyAlignment="1">
      <alignment horizontal="right"/>
    </xf>
    <xf numFmtId="0" fontId="2" fillId="2" borderId="0" xfId="0" applyFont="1" applyFill="1" applyAlignment="1">
      <alignment horizontal="center"/>
    </xf>
    <xf numFmtId="49" fontId="0" fillId="2" borderId="0" xfId="0" applyNumberFormat="1" applyFill="1" applyBorder="1" applyAlignment="1">
      <alignment horizontal="center"/>
    </xf>
    <xf numFmtId="44" fontId="0" fillId="2" borderId="43" xfId="1" applyFont="1" applyFill="1" applyBorder="1"/>
    <xf numFmtId="14" fontId="0" fillId="2" borderId="44" xfId="0" applyNumberFormat="1" applyFill="1" applyBorder="1"/>
    <xf numFmtId="44" fontId="0" fillId="2" borderId="45" xfId="1" applyFont="1" applyFill="1" applyBorder="1"/>
    <xf numFmtId="14" fontId="0" fillId="2" borderId="46" xfId="0" applyNumberFormat="1" applyFill="1" applyBorder="1"/>
    <xf numFmtId="0" fontId="0" fillId="2" borderId="49" xfId="0" applyFill="1" applyBorder="1"/>
    <xf numFmtId="0" fontId="0" fillId="2" borderId="52" xfId="0" applyFill="1" applyBorder="1"/>
    <xf numFmtId="0" fontId="0" fillId="2" borderId="47" xfId="0" applyFill="1" applyBorder="1"/>
    <xf numFmtId="0" fontId="0" fillId="2" borderId="50" xfId="0" applyFill="1" applyBorder="1"/>
    <xf numFmtId="49" fontId="0" fillId="2" borderId="53" xfId="0" applyNumberFormat="1" applyFill="1" applyBorder="1" applyAlignment="1">
      <alignment horizontal="right"/>
    </xf>
    <xf numFmtId="49" fontId="0" fillId="2" borderId="49" xfId="0" applyNumberFormat="1" applyFill="1" applyBorder="1" applyAlignment="1">
      <alignment horizontal="left"/>
    </xf>
    <xf numFmtId="49" fontId="0" fillId="2" borderId="54" xfId="0" applyNumberFormat="1" applyFill="1" applyBorder="1" applyAlignment="1">
      <alignment horizontal="right"/>
    </xf>
    <xf numFmtId="49" fontId="0" fillId="2" borderId="52" xfId="0" applyNumberFormat="1" applyFill="1" applyBorder="1" applyAlignment="1">
      <alignment horizontal="left"/>
    </xf>
    <xf numFmtId="49" fontId="8" fillId="2" borderId="0" xfId="2" applyNumberFormat="1" applyFill="1" applyAlignment="1">
      <alignment horizontal="left"/>
    </xf>
    <xf numFmtId="0" fontId="8" fillId="2" borderId="0" xfId="2" applyFill="1"/>
    <xf numFmtId="0" fontId="2" fillId="2" borderId="0" xfId="0" applyFont="1" applyFill="1" applyAlignment="1">
      <alignment horizontal="center"/>
    </xf>
    <xf numFmtId="49" fontId="0" fillId="2" borderId="30" xfId="0" applyNumberFormat="1" applyFill="1" applyBorder="1" applyAlignment="1">
      <alignment horizontal="right"/>
    </xf>
    <xf numFmtId="49" fontId="0" fillId="2" borderId="24" xfId="0" applyNumberFormat="1" applyFill="1" applyBorder="1" applyAlignment="1">
      <alignment horizontal="right"/>
    </xf>
    <xf numFmtId="0" fontId="2" fillId="2" borderId="0" xfId="0" applyFont="1" applyFill="1" applyBorder="1" applyAlignment="1">
      <alignment horizontal="center"/>
    </xf>
    <xf numFmtId="49" fontId="0" fillId="2" borderId="29" xfId="0" applyNumberFormat="1" applyFill="1" applyBorder="1" applyAlignment="1">
      <alignment horizontal="right"/>
    </xf>
    <xf numFmtId="49" fontId="0" fillId="2" borderId="55" xfId="0" applyNumberFormat="1" applyFill="1" applyBorder="1" applyAlignment="1">
      <alignment horizontal="right"/>
    </xf>
    <xf numFmtId="49" fontId="2" fillId="2" borderId="17" xfId="0" applyNumberFormat="1" applyFont="1" applyFill="1" applyBorder="1" applyAlignment="1">
      <alignment horizontal="center"/>
    </xf>
    <xf numFmtId="49" fontId="0" fillId="2" borderId="47" xfId="0" applyNumberFormat="1" applyFill="1" applyBorder="1" applyAlignment="1">
      <alignment horizontal="center"/>
    </xf>
    <xf numFmtId="49" fontId="0" fillId="2" borderId="48" xfId="0" applyNumberFormat="1" applyFill="1" applyBorder="1" applyAlignment="1">
      <alignment horizontal="center"/>
    </xf>
    <xf numFmtId="0" fontId="0" fillId="2" borderId="50" xfId="0" applyFill="1" applyBorder="1" applyAlignment="1">
      <alignment horizontal="center"/>
    </xf>
    <xf numFmtId="0" fontId="0" fillId="2" borderId="51" xfId="0" applyFill="1" applyBorder="1" applyAlignment="1">
      <alignment horizontal="center"/>
    </xf>
    <xf numFmtId="49" fontId="0" fillId="2" borderId="2" xfId="0" applyNumberFormat="1" applyFill="1" applyBorder="1" applyAlignment="1">
      <alignment horizontal="center"/>
    </xf>
    <xf numFmtId="49" fontId="0" fillId="2" borderId="24" xfId="0" applyNumberFormat="1" applyFill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762000</xdr:colOff>
      <xdr:row>0</xdr:row>
      <xdr:rowOff>0</xdr:rowOff>
    </xdr:from>
    <xdr:to>
      <xdr:col>20</xdr:col>
      <xdr:colOff>907678</xdr:colOff>
      <xdr:row>5</xdr:row>
      <xdr:rowOff>212911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A8E2EBE-DA52-4CC3-B3A8-31F9C3770B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32324" y="0"/>
          <a:ext cx="1680883" cy="16808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facebook.com/npwoolleysteam" TargetMode="External"/><Relationship Id="rId1" Type="http://schemas.openxmlformats.org/officeDocument/2006/relationships/hyperlink" Target="http://www.npwoolley.com/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46"/>
  <sheetViews>
    <sheetView view="pageBreakPreview" zoomScale="115" zoomScaleNormal="100" zoomScaleSheetLayoutView="115" workbookViewId="0">
      <pane ySplit="2" topLeftCell="A15" activePane="bottomLeft" state="frozen"/>
      <selection pane="bottomLeft" activeCell="D34" sqref="D34"/>
    </sheetView>
  </sheetViews>
  <sheetFormatPr defaultRowHeight="15" x14ac:dyDescent="0.25"/>
  <cols>
    <col min="1" max="2" width="9.140625" style="65"/>
    <col min="3" max="3" width="9.7109375" style="3" bestFit="1" customWidth="1"/>
    <col min="4" max="4" width="6.140625" style="3" bestFit="1" customWidth="1"/>
    <col min="5" max="5" width="4.5703125" style="1" bestFit="1" customWidth="1"/>
    <col min="6" max="6" width="5.5703125" style="2" bestFit="1" customWidth="1"/>
    <col min="7" max="7" width="14.42578125" style="2" customWidth="1"/>
    <col min="8" max="16384" width="9.140625" style="2"/>
  </cols>
  <sheetData>
    <row r="2" spans="1:7" ht="18.75" x14ac:dyDescent="0.3">
      <c r="A2" s="33" t="s">
        <v>43</v>
      </c>
      <c r="B2" s="3"/>
      <c r="C2" s="1"/>
      <c r="D2" s="2"/>
      <c r="E2" s="2"/>
    </row>
    <row r="3" spans="1:7" ht="18.75" x14ac:dyDescent="0.3">
      <c r="A3" s="33" t="s">
        <v>42</v>
      </c>
      <c r="B3" s="3"/>
      <c r="C3" s="1"/>
      <c r="D3" s="2"/>
      <c r="E3" s="2"/>
    </row>
    <row r="4" spans="1:7" ht="19.5" thickBot="1" x14ac:dyDescent="0.35">
      <c r="A4" s="30" t="s">
        <v>21</v>
      </c>
      <c r="B4" s="30"/>
      <c r="C4" s="31" t="s">
        <v>41</v>
      </c>
      <c r="D4" s="310" t="s">
        <v>20</v>
      </c>
      <c r="E4" s="310"/>
      <c r="F4" s="310" t="s">
        <v>23</v>
      </c>
      <c r="G4" s="310"/>
    </row>
    <row r="5" spans="1:7" ht="15.75" thickBot="1" x14ac:dyDescent="0.3">
      <c r="A5" s="151" t="s">
        <v>2</v>
      </c>
      <c r="B5" s="21" t="s">
        <v>25</v>
      </c>
      <c r="C5" s="22">
        <v>22</v>
      </c>
      <c r="D5" s="23">
        <v>3.97</v>
      </c>
      <c r="E5" s="24" t="s">
        <v>24</v>
      </c>
      <c r="F5" s="23">
        <v>0.71099999999999997</v>
      </c>
      <c r="G5" s="24" t="s">
        <v>24</v>
      </c>
    </row>
    <row r="6" spans="1:7" ht="15.75" thickBot="1" x14ac:dyDescent="0.3">
      <c r="A6" s="144" t="s">
        <v>3</v>
      </c>
      <c r="B6" s="16" t="s">
        <v>25</v>
      </c>
      <c r="C6" s="17">
        <v>21</v>
      </c>
      <c r="D6" s="18">
        <v>4.76</v>
      </c>
      <c r="E6" s="19" t="s">
        <v>24</v>
      </c>
      <c r="F6" s="18">
        <v>0.85</v>
      </c>
      <c r="G6" s="19" t="s">
        <v>24</v>
      </c>
    </row>
    <row r="7" spans="1:7" x14ac:dyDescent="0.25">
      <c r="A7" s="147" t="s">
        <v>4</v>
      </c>
      <c r="B7" s="8" t="s">
        <v>25</v>
      </c>
      <c r="C7" s="9">
        <v>22</v>
      </c>
      <c r="D7" s="10">
        <v>6.35</v>
      </c>
      <c r="E7" s="11" t="s">
        <v>24</v>
      </c>
      <c r="F7" s="10">
        <v>0.71</v>
      </c>
      <c r="G7" s="11" t="s">
        <v>24</v>
      </c>
    </row>
    <row r="8" spans="1:7" x14ac:dyDescent="0.25">
      <c r="A8" s="135" t="s">
        <v>4</v>
      </c>
      <c r="B8" s="4" t="s">
        <v>25</v>
      </c>
      <c r="C8" s="5">
        <v>21</v>
      </c>
      <c r="D8" s="6">
        <v>6.35</v>
      </c>
      <c r="E8" s="7" t="s">
        <v>24</v>
      </c>
      <c r="F8" s="6">
        <v>0.81</v>
      </c>
      <c r="G8" s="7" t="s">
        <v>24</v>
      </c>
    </row>
    <row r="9" spans="1:7" x14ac:dyDescent="0.25">
      <c r="A9" s="135" t="s">
        <v>4</v>
      </c>
      <c r="B9" s="4" t="s">
        <v>25</v>
      </c>
      <c r="C9" s="5">
        <v>20</v>
      </c>
      <c r="D9" s="6">
        <v>6.35</v>
      </c>
      <c r="E9" s="7" t="s">
        <v>24</v>
      </c>
      <c r="F9" s="6">
        <v>0.91</v>
      </c>
      <c r="G9" s="7" t="s">
        <v>24</v>
      </c>
    </row>
    <row r="10" spans="1:7" ht="15.75" thickBot="1" x14ac:dyDescent="0.3">
      <c r="A10" s="172" t="s">
        <v>4</v>
      </c>
      <c r="B10" s="173" t="s">
        <v>25</v>
      </c>
      <c r="C10" s="174">
        <v>16</v>
      </c>
      <c r="D10" s="175">
        <v>6.35</v>
      </c>
      <c r="E10" s="176" t="s">
        <v>24</v>
      </c>
      <c r="F10" s="175">
        <v>1.63</v>
      </c>
      <c r="G10" s="176" t="s">
        <v>24</v>
      </c>
    </row>
    <row r="11" spans="1:7" x14ac:dyDescent="0.25">
      <c r="A11" s="147" t="s">
        <v>148</v>
      </c>
      <c r="B11" s="8" t="s">
        <v>25</v>
      </c>
      <c r="C11" s="9">
        <v>22</v>
      </c>
      <c r="D11" s="10">
        <v>7.94</v>
      </c>
      <c r="E11" s="11" t="s">
        <v>24</v>
      </c>
      <c r="F11" s="10">
        <v>0.71</v>
      </c>
      <c r="G11" s="11" t="s">
        <v>24</v>
      </c>
    </row>
    <row r="12" spans="1:7" ht="15.75" thickBot="1" x14ac:dyDescent="0.3">
      <c r="A12" s="144" t="s">
        <v>148</v>
      </c>
      <c r="B12" s="16" t="s">
        <v>25</v>
      </c>
      <c r="C12" s="17">
        <v>20</v>
      </c>
      <c r="D12" s="18">
        <v>7.94</v>
      </c>
      <c r="E12" s="19" t="s">
        <v>24</v>
      </c>
      <c r="F12" s="18">
        <v>0.91</v>
      </c>
      <c r="G12" s="19" t="s">
        <v>24</v>
      </c>
    </row>
    <row r="13" spans="1:7" x14ac:dyDescent="0.25">
      <c r="A13" s="147" t="s">
        <v>5</v>
      </c>
      <c r="B13" s="8" t="s">
        <v>25</v>
      </c>
      <c r="C13" s="9">
        <v>20</v>
      </c>
      <c r="D13" s="10">
        <v>9.5299999999999994</v>
      </c>
      <c r="E13" s="11" t="s">
        <v>24</v>
      </c>
      <c r="F13" s="10">
        <v>0.71</v>
      </c>
      <c r="G13" s="11" t="s">
        <v>24</v>
      </c>
    </row>
    <row r="14" spans="1:7" x14ac:dyDescent="0.25">
      <c r="A14" s="135" t="s">
        <v>5</v>
      </c>
      <c r="B14" s="4" t="s">
        <v>25</v>
      </c>
      <c r="C14" s="5">
        <v>21</v>
      </c>
      <c r="D14" s="6">
        <v>9.5299999999999994</v>
      </c>
      <c r="E14" s="7" t="s">
        <v>24</v>
      </c>
      <c r="F14" s="6">
        <v>0.81</v>
      </c>
      <c r="G14" s="7" t="s">
        <v>24</v>
      </c>
    </row>
    <row r="15" spans="1:7" x14ac:dyDescent="0.25">
      <c r="A15" s="135" t="s">
        <v>5</v>
      </c>
      <c r="B15" s="4" t="s">
        <v>25</v>
      </c>
      <c r="C15" s="5">
        <v>20</v>
      </c>
      <c r="D15" s="6">
        <v>9.5299999999999994</v>
      </c>
      <c r="E15" s="7" t="s">
        <v>24</v>
      </c>
      <c r="F15" s="6">
        <v>0.91</v>
      </c>
      <c r="G15" s="7" t="s">
        <v>24</v>
      </c>
    </row>
    <row r="16" spans="1:7" ht="15.75" thickBot="1" x14ac:dyDescent="0.3">
      <c r="A16" s="144" t="s">
        <v>5</v>
      </c>
      <c r="B16" s="16" t="s">
        <v>25</v>
      </c>
      <c r="C16" s="17">
        <v>16</v>
      </c>
      <c r="D16" s="18">
        <v>9.5299999999999994</v>
      </c>
      <c r="E16" s="19" t="s">
        <v>24</v>
      </c>
      <c r="F16" s="18">
        <v>1.63</v>
      </c>
      <c r="G16" s="19" t="s">
        <v>24</v>
      </c>
    </row>
    <row r="17" spans="1:7" x14ac:dyDescent="0.25">
      <c r="A17" s="135" t="s">
        <v>6</v>
      </c>
      <c r="B17" s="4" t="s">
        <v>25</v>
      </c>
      <c r="C17" s="5">
        <v>20</v>
      </c>
      <c r="D17" s="6">
        <v>12.7</v>
      </c>
      <c r="E17" s="7" t="s">
        <v>24</v>
      </c>
      <c r="F17" s="6">
        <v>0.91</v>
      </c>
      <c r="G17" s="7" t="s">
        <v>24</v>
      </c>
    </row>
    <row r="18" spans="1:7" x14ac:dyDescent="0.25">
      <c r="A18" s="135" t="s">
        <v>6</v>
      </c>
      <c r="B18" s="4" t="s">
        <v>25</v>
      </c>
      <c r="C18" s="5">
        <v>20</v>
      </c>
      <c r="D18" s="6">
        <v>12.7</v>
      </c>
      <c r="E18" s="7" t="s">
        <v>24</v>
      </c>
      <c r="F18" s="6">
        <v>0.91</v>
      </c>
      <c r="G18" s="7" t="s">
        <v>24</v>
      </c>
    </row>
    <row r="19" spans="1:7" x14ac:dyDescent="0.25">
      <c r="A19" s="135" t="s">
        <v>6</v>
      </c>
      <c r="B19" s="4" t="s">
        <v>25</v>
      </c>
      <c r="C19" s="5">
        <v>19</v>
      </c>
      <c r="D19" s="6">
        <v>12.7</v>
      </c>
      <c r="E19" s="7" t="s">
        <v>24</v>
      </c>
      <c r="F19" s="6">
        <v>1.02</v>
      </c>
      <c r="G19" s="7" t="s">
        <v>24</v>
      </c>
    </row>
    <row r="20" spans="1:7" ht="15.75" thickBot="1" x14ac:dyDescent="0.3">
      <c r="A20" s="144" t="s">
        <v>6</v>
      </c>
      <c r="B20" s="16" t="s">
        <v>25</v>
      </c>
      <c r="C20" s="17">
        <v>16</v>
      </c>
      <c r="D20" s="18">
        <v>12.7</v>
      </c>
      <c r="E20" s="19" t="s">
        <v>24</v>
      </c>
      <c r="F20" s="18">
        <v>1.63</v>
      </c>
      <c r="G20" s="19" t="s">
        <v>24</v>
      </c>
    </row>
    <row r="21" spans="1:7" x14ac:dyDescent="0.25">
      <c r="A21" s="147" t="s">
        <v>7</v>
      </c>
      <c r="B21" s="8" t="s">
        <v>25</v>
      </c>
      <c r="C21" s="9">
        <v>21</v>
      </c>
      <c r="D21" s="10">
        <v>15.88</v>
      </c>
      <c r="E21" s="11" t="s">
        <v>24</v>
      </c>
      <c r="F21" s="10">
        <v>0.91</v>
      </c>
      <c r="G21" s="11" t="s">
        <v>24</v>
      </c>
    </row>
    <row r="22" spans="1:7" x14ac:dyDescent="0.25">
      <c r="A22" s="135" t="s">
        <v>7</v>
      </c>
      <c r="B22" s="4" t="s">
        <v>25</v>
      </c>
      <c r="C22" s="5">
        <v>19</v>
      </c>
      <c r="D22" s="6">
        <v>15.88</v>
      </c>
      <c r="E22" s="7" t="s">
        <v>24</v>
      </c>
      <c r="F22" s="6">
        <v>1.02</v>
      </c>
      <c r="G22" s="7" t="s">
        <v>24</v>
      </c>
    </row>
    <row r="23" spans="1:7" x14ac:dyDescent="0.25">
      <c r="A23" s="135" t="s">
        <v>7</v>
      </c>
      <c r="B23" s="4" t="s">
        <v>25</v>
      </c>
      <c r="C23" s="5">
        <v>19</v>
      </c>
      <c r="D23" s="6">
        <v>15.88</v>
      </c>
      <c r="E23" s="7" t="s">
        <v>24</v>
      </c>
      <c r="F23" s="6">
        <v>1.02</v>
      </c>
      <c r="G23" s="7" t="s">
        <v>24</v>
      </c>
    </row>
    <row r="24" spans="1:7" x14ac:dyDescent="0.25">
      <c r="A24" s="135" t="s">
        <v>7</v>
      </c>
      <c r="B24" s="4" t="s">
        <v>25</v>
      </c>
      <c r="C24" s="5">
        <v>18</v>
      </c>
      <c r="D24" s="6">
        <v>15.88</v>
      </c>
      <c r="E24" s="7" t="s">
        <v>24</v>
      </c>
      <c r="F24" s="6">
        <v>1.22</v>
      </c>
      <c r="G24" s="7" t="s">
        <v>24</v>
      </c>
    </row>
    <row r="25" spans="1:7" ht="15.75" thickBot="1" x14ac:dyDescent="0.3">
      <c r="A25" s="144" t="s">
        <v>7</v>
      </c>
      <c r="B25" s="16" t="s">
        <v>25</v>
      </c>
      <c r="C25" s="17">
        <v>14</v>
      </c>
      <c r="D25" s="18">
        <v>15.88</v>
      </c>
      <c r="E25" s="19" t="s">
        <v>24</v>
      </c>
      <c r="F25" s="18">
        <v>2.0299999999999998</v>
      </c>
      <c r="G25" s="19" t="s">
        <v>24</v>
      </c>
    </row>
    <row r="26" spans="1:7" x14ac:dyDescent="0.25">
      <c r="A26" s="147" t="s">
        <v>8</v>
      </c>
      <c r="B26" s="8" t="s">
        <v>25</v>
      </c>
      <c r="C26" s="9">
        <v>20</v>
      </c>
      <c r="D26" s="10">
        <v>19.05</v>
      </c>
      <c r="E26" s="11" t="s">
        <v>24</v>
      </c>
      <c r="F26" s="10">
        <v>0.91</v>
      </c>
      <c r="G26" s="11" t="s">
        <v>24</v>
      </c>
    </row>
    <row r="27" spans="1:7" x14ac:dyDescent="0.25">
      <c r="A27" s="135" t="s">
        <v>8</v>
      </c>
      <c r="B27" s="4" t="s">
        <v>25</v>
      </c>
      <c r="C27" s="5">
        <v>19</v>
      </c>
      <c r="D27" s="6">
        <v>19.05</v>
      </c>
      <c r="E27" s="7" t="s">
        <v>24</v>
      </c>
      <c r="F27" s="6">
        <v>1.02</v>
      </c>
      <c r="G27" s="7" t="s">
        <v>24</v>
      </c>
    </row>
    <row r="28" spans="1:7" x14ac:dyDescent="0.25">
      <c r="A28" s="135" t="s">
        <v>8</v>
      </c>
      <c r="B28" s="4" t="s">
        <v>25</v>
      </c>
      <c r="C28" s="5">
        <v>17</v>
      </c>
      <c r="D28" s="6">
        <v>19.05</v>
      </c>
      <c r="E28" s="7" t="s">
        <v>24</v>
      </c>
      <c r="F28" s="6">
        <v>1.42</v>
      </c>
      <c r="G28" s="7" t="s">
        <v>24</v>
      </c>
    </row>
    <row r="29" spans="1:7" x14ac:dyDescent="0.25">
      <c r="A29" s="135" t="s">
        <v>8</v>
      </c>
      <c r="B29" s="4" t="s">
        <v>25</v>
      </c>
      <c r="C29" s="5">
        <v>16</v>
      </c>
      <c r="D29" s="6">
        <v>19.05</v>
      </c>
      <c r="E29" s="7" t="s">
        <v>24</v>
      </c>
      <c r="F29" s="6">
        <v>1.63</v>
      </c>
      <c r="G29" s="7" t="s">
        <v>24</v>
      </c>
    </row>
    <row r="30" spans="1:7" ht="15.75" thickBot="1" x14ac:dyDescent="0.3">
      <c r="A30" s="144" t="s">
        <v>8</v>
      </c>
      <c r="B30" s="16" t="s">
        <v>25</v>
      </c>
      <c r="C30" s="17">
        <v>14</v>
      </c>
      <c r="D30" s="18">
        <v>19.05</v>
      </c>
      <c r="E30" s="19" t="s">
        <v>24</v>
      </c>
      <c r="F30" s="18">
        <v>2.0299999999999998</v>
      </c>
      <c r="G30" s="19" t="s">
        <v>24</v>
      </c>
    </row>
    <row r="31" spans="1:7" ht="15.75" thickBot="1" x14ac:dyDescent="0.3">
      <c r="A31" s="144" t="s">
        <v>9</v>
      </c>
      <c r="B31" s="16" t="s">
        <v>25</v>
      </c>
      <c r="C31" s="17">
        <v>17</v>
      </c>
      <c r="D31" s="18">
        <v>22.23</v>
      </c>
      <c r="E31" s="19" t="s">
        <v>24</v>
      </c>
      <c r="F31" s="18">
        <v>1.22</v>
      </c>
      <c r="G31" s="19" t="s">
        <v>24</v>
      </c>
    </row>
    <row r="32" spans="1:7" x14ac:dyDescent="0.25">
      <c r="A32" s="135">
        <v>1</v>
      </c>
      <c r="B32" s="4" t="s">
        <v>25</v>
      </c>
      <c r="C32" s="5">
        <v>18</v>
      </c>
      <c r="D32" s="6">
        <v>25.4</v>
      </c>
      <c r="E32" s="7" t="s">
        <v>24</v>
      </c>
      <c r="F32" s="6">
        <v>1.22</v>
      </c>
      <c r="G32" s="7" t="s">
        <v>24</v>
      </c>
    </row>
    <row r="33" spans="1:7" x14ac:dyDescent="0.25">
      <c r="A33" s="135">
        <v>1</v>
      </c>
      <c r="B33" s="4" t="s">
        <v>25</v>
      </c>
      <c r="C33" s="5">
        <v>16</v>
      </c>
      <c r="D33" s="6">
        <v>25.4</v>
      </c>
      <c r="E33" s="7" t="s">
        <v>24</v>
      </c>
      <c r="F33" s="6">
        <v>1.63</v>
      </c>
      <c r="G33" s="7" t="s">
        <v>24</v>
      </c>
    </row>
    <row r="34" spans="1:7" ht="15.75" thickBot="1" x14ac:dyDescent="0.3">
      <c r="A34" s="144">
        <v>1</v>
      </c>
      <c r="B34" s="16" t="s">
        <v>25</v>
      </c>
      <c r="C34" s="17">
        <v>10</v>
      </c>
      <c r="D34" s="18">
        <v>25.4</v>
      </c>
      <c r="E34" s="19" t="s">
        <v>24</v>
      </c>
      <c r="F34" s="18">
        <v>3.25</v>
      </c>
      <c r="G34" s="19" t="s">
        <v>24</v>
      </c>
    </row>
    <row r="35" spans="1:7" ht="15.75" thickBot="1" x14ac:dyDescent="0.3">
      <c r="A35" s="151" t="s">
        <v>14</v>
      </c>
      <c r="B35" s="21" t="s">
        <v>25</v>
      </c>
      <c r="C35" s="22">
        <v>16</v>
      </c>
      <c r="D35" s="23">
        <v>50.8</v>
      </c>
      <c r="E35" s="24" t="s">
        <v>24</v>
      </c>
      <c r="F35" s="23">
        <v>1.63</v>
      </c>
      <c r="G35" s="24" t="s">
        <v>24</v>
      </c>
    </row>
    <row r="36" spans="1:7" ht="15.75" thickBot="1" x14ac:dyDescent="0.3">
      <c r="A36" s="151" t="s">
        <v>172</v>
      </c>
      <c r="B36" s="21" t="s">
        <v>25</v>
      </c>
      <c r="C36" s="22">
        <v>16</v>
      </c>
      <c r="D36" s="23">
        <v>63.5</v>
      </c>
      <c r="E36" s="24" t="s">
        <v>24</v>
      </c>
      <c r="F36" s="23">
        <v>1.63</v>
      </c>
      <c r="G36" s="24" t="s">
        <v>24</v>
      </c>
    </row>
    <row r="37" spans="1:7" x14ac:dyDescent="0.25">
      <c r="A37" s="135" t="s">
        <v>15</v>
      </c>
      <c r="B37" s="4" t="s">
        <v>25</v>
      </c>
      <c r="C37" s="5">
        <v>16</v>
      </c>
      <c r="D37" s="6">
        <v>76.2</v>
      </c>
      <c r="E37" s="7" t="s">
        <v>24</v>
      </c>
      <c r="F37" s="6">
        <v>1.63</v>
      </c>
      <c r="G37" s="7" t="s">
        <v>24</v>
      </c>
    </row>
    <row r="38" spans="1:7" ht="15.75" thickBot="1" x14ac:dyDescent="0.3">
      <c r="A38" s="144" t="s">
        <v>15</v>
      </c>
      <c r="B38" s="16" t="s">
        <v>25</v>
      </c>
      <c r="C38" s="17">
        <v>14</v>
      </c>
      <c r="D38" s="18">
        <v>76.2</v>
      </c>
      <c r="E38" s="19" t="s">
        <v>24</v>
      </c>
      <c r="F38" s="18">
        <v>2.0299999999999998</v>
      </c>
      <c r="G38" s="19" t="s">
        <v>24</v>
      </c>
    </row>
    <row r="39" spans="1:7" x14ac:dyDescent="0.25">
      <c r="A39" s="135" t="s">
        <v>16</v>
      </c>
      <c r="B39" s="4" t="s">
        <v>25</v>
      </c>
      <c r="C39" s="5">
        <v>16</v>
      </c>
      <c r="D39" s="6">
        <v>101.6</v>
      </c>
      <c r="E39" s="7" t="s">
        <v>24</v>
      </c>
      <c r="F39" s="6">
        <v>1.63</v>
      </c>
      <c r="G39" s="7" t="s">
        <v>24</v>
      </c>
    </row>
    <row r="40" spans="1:7" ht="15.75" thickBot="1" x14ac:dyDescent="0.3">
      <c r="A40" s="144" t="s">
        <v>16</v>
      </c>
      <c r="B40" s="16" t="s">
        <v>25</v>
      </c>
      <c r="C40" s="17">
        <v>14</v>
      </c>
      <c r="D40" s="18">
        <v>101.6</v>
      </c>
      <c r="E40" s="19" t="s">
        <v>24</v>
      </c>
      <c r="F40" s="18">
        <v>2.0299999999999998</v>
      </c>
      <c r="G40" s="19" t="s">
        <v>24</v>
      </c>
    </row>
    <row r="41" spans="1:7" x14ac:dyDescent="0.25">
      <c r="A41" s="135" t="s">
        <v>17</v>
      </c>
      <c r="B41" s="4" t="s">
        <v>25</v>
      </c>
      <c r="C41" s="5">
        <v>16</v>
      </c>
      <c r="D41" s="6">
        <v>127</v>
      </c>
      <c r="E41" s="7" t="s">
        <v>24</v>
      </c>
      <c r="F41" s="6">
        <v>1.63</v>
      </c>
      <c r="G41" s="7" t="s">
        <v>24</v>
      </c>
    </row>
    <row r="42" spans="1:7" ht="15.75" thickBot="1" x14ac:dyDescent="0.3">
      <c r="A42" s="144" t="s">
        <v>17</v>
      </c>
      <c r="B42" s="16" t="s">
        <v>25</v>
      </c>
      <c r="C42" s="17">
        <v>14</v>
      </c>
      <c r="D42" s="18">
        <v>127</v>
      </c>
      <c r="E42" s="19" t="s">
        <v>24</v>
      </c>
      <c r="F42" s="18">
        <v>2.0299999999999998</v>
      </c>
      <c r="G42" s="19" t="s">
        <v>24</v>
      </c>
    </row>
    <row r="43" spans="1:7" x14ac:dyDescent="0.25">
      <c r="A43" s="135" t="s">
        <v>18</v>
      </c>
      <c r="B43" s="4" t="s">
        <v>25</v>
      </c>
      <c r="C43" s="5">
        <v>14</v>
      </c>
      <c r="D43" s="6">
        <v>152.4</v>
      </c>
      <c r="E43" s="7" t="s">
        <v>24</v>
      </c>
      <c r="F43" s="6">
        <v>2.0299999999999998</v>
      </c>
      <c r="G43" s="7" t="s">
        <v>24</v>
      </c>
    </row>
    <row r="44" spans="1:7" ht="15.75" thickBot="1" x14ac:dyDescent="0.3">
      <c r="A44" s="144" t="s">
        <v>18</v>
      </c>
      <c r="B44" s="16" t="s">
        <v>25</v>
      </c>
      <c r="C44" s="17">
        <v>12</v>
      </c>
      <c r="D44" s="18">
        <v>152.4</v>
      </c>
      <c r="E44" s="19" t="s">
        <v>24</v>
      </c>
      <c r="F44" s="18">
        <v>2.64</v>
      </c>
      <c r="G44" s="19" t="s">
        <v>24</v>
      </c>
    </row>
    <row r="45" spans="1:7" x14ac:dyDescent="0.25">
      <c r="A45" s="132" t="s">
        <v>19</v>
      </c>
      <c r="B45" s="12" t="s">
        <v>25</v>
      </c>
      <c r="C45" s="13">
        <v>14</v>
      </c>
      <c r="D45" s="14">
        <v>203.2</v>
      </c>
      <c r="E45" s="15" t="s">
        <v>24</v>
      </c>
      <c r="F45" s="14">
        <v>2.0299999999999998</v>
      </c>
      <c r="G45" s="15" t="s">
        <v>24</v>
      </c>
    </row>
    <row r="46" spans="1:7" ht="15.75" thickBot="1" x14ac:dyDescent="0.3">
      <c r="A46" s="144" t="s">
        <v>19</v>
      </c>
      <c r="B46" s="16" t="s">
        <v>25</v>
      </c>
      <c r="C46" s="17">
        <v>12</v>
      </c>
      <c r="D46" s="18">
        <v>203.2</v>
      </c>
      <c r="E46" s="19" t="s">
        <v>24</v>
      </c>
      <c r="F46" s="18">
        <v>2.64</v>
      </c>
      <c r="G46" s="19" t="s">
        <v>24</v>
      </c>
    </row>
  </sheetData>
  <mergeCells count="2">
    <mergeCell ref="D4:E4"/>
    <mergeCell ref="F4:G4"/>
  </mergeCells>
  <pageMargins left="0.23622047244094491" right="0.23622047244094491" top="0.74803149606299213" bottom="0.74803149606299213" header="0.31496062992125984" footer="0.31496062992125984"/>
  <pageSetup paperSize="9" scale="86" fitToHeight="2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136"/>
  <sheetViews>
    <sheetView tabSelected="1" view="pageBreakPreview" zoomScale="85" zoomScaleNormal="100" zoomScaleSheetLayoutView="85" workbookViewId="0">
      <pane ySplit="8" topLeftCell="A9" activePane="bottomLeft" state="frozen"/>
      <selection pane="bottomLeft" activeCell="S6" sqref="S6"/>
    </sheetView>
  </sheetViews>
  <sheetFormatPr defaultRowHeight="15" x14ac:dyDescent="0.25"/>
  <cols>
    <col min="1" max="1" width="9.7109375" style="3" customWidth="1"/>
    <col min="2" max="2" width="2.7109375" style="3" customWidth="1"/>
    <col min="3" max="3" width="9.7109375" style="1" customWidth="1"/>
    <col min="4" max="4" width="6.85546875" style="2" customWidth="1"/>
    <col min="5" max="5" width="5.85546875" style="2" customWidth="1"/>
    <col min="6" max="6" width="5.5703125" style="2" bestFit="1" customWidth="1"/>
    <col min="7" max="7" width="4.42578125" style="2" bestFit="1" customWidth="1"/>
    <col min="8" max="8" width="9.7109375" style="2" customWidth="1"/>
    <col min="9" max="9" width="22" style="2" bestFit="1" customWidth="1"/>
    <col min="10" max="10" width="12.140625" style="2" customWidth="1"/>
    <col min="11" max="11" width="9.140625" style="65" customWidth="1"/>
    <col min="12" max="12" width="9.7109375" style="65" customWidth="1"/>
    <col min="13" max="13" width="13.5703125" style="2" customWidth="1"/>
    <col min="14" max="14" width="17" style="56" customWidth="1"/>
    <col min="15" max="15" width="10.85546875" style="65" customWidth="1"/>
    <col min="16" max="17" width="10.7109375" style="2" customWidth="1"/>
    <col min="18" max="18" width="13.140625" style="65" bestFit="1" customWidth="1"/>
    <col min="19" max="19" width="19.85546875" style="2" bestFit="1" customWidth="1"/>
    <col min="20" max="20" width="23" style="2" customWidth="1"/>
    <col min="21" max="21" width="18.85546875" style="2" customWidth="1"/>
    <col min="22" max="16384" width="9.140625" style="2"/>
  </cols>
  <sheetData>
    <row r="1" spans="1:21" ht="31.5" x14ac:dyDescent="0.5">
      <c r="A1" s="38" t="s">
        <v>180</v>
      </c>
      <c r="P1" s="309" t="s">
        <v>209</v>
      </c>
    </row>
    <row r="2" spans="1:21" ht="18.75" x14ac:dyDescent="0.3">
      <c r="A2" s="33" t="s">
        <v>179</v>
      </c>
      <c r="P2" s="309" t="s">
        <v>210</v>
      </c>
    </row>
    <row r="3" spans="1:21" ht="18.75" x14ac:dyDescent="0.3">
      <c r="A3" s="33" t="s">
        <v>212</v>
      </c>
      <c r="P3" s="2" t="s">
        <v>211</v>
      </c>
    </row>
    <row r="4" spans="1:21" x14ac:dyDescent="0.25">
      <c r="A4" s="308"/>
    </row>
    <row r="5" spans="1:21" ht="31.5" x14ac:dyDescent="0.5">
      <c r="A5" s="207" t="s">
        <v>178</v>
      </c>
    </row>
    <row r="6" spans="1:21" ht="18.75" x14ac:dyDescent="0.3">
      <c r="A6" s="33" t="s">
        <v>43</v>
      </c>
      <c r="K6" s="2"/>
    </row>
    <row r="7" spans="1:21" ht="18.75" x14ac:dyDescent="0.3">
      <c r="A7" s="33" t="s">
        <v>42</v>
      </c>
      <c r="K7" s="2"/>
    </row>
    <row r="8" spans="1:21" ht="31.5" thickBot="1" x14ac:dyDescent="0.35">
      <c r="A8" s="30" t="s">
        <v>21</v>
      </c>
      <c r="B8" s="30"/>
      <c r="C8" s="31" t="s">
        <v>41</v>
      </c>
      <c r="D8" s="310" t="s">
        <v>20</v>
      </c>
      <c r="E8" s="310"/>
      <c r="F8" s="310" t="s">
        <v>23</v>
      </c>
      <c r="G8" s="310"/>
      <c r="H8" s="310" t="s">
        <v>22</v>
      </c>
      <c r="I8" s="310"/>
      <c r="J8" s="32" t="s">
        <v>130</v>
      </c>
      <c r="K8" s="31" t="s">
        <v>152</v>
      </c>
      <c r="L8" s="31" t="s">
        <v>157</v>
      </c>
      <c r="M8" s="32" t="s">
        <v>155</v>
      </c>
      <c r="N8" s="57" t="s">
        <v>132</v>
      </c>
      <c r="O8" s="180" t="s">
        <v>134</v>
      </c>
      <c r="P8" s="32" t="s">
        <v>124</v>
      </c>
      <c r="Q8" s="32" t="s">
        <v>129</v>
      </c>
      <c r="R8" s="262" t="s">
        <v>195</v>
      </c>
      <c r="S8" s="205" t="s">
        <v>176</v>
      </c>
    </row>
    <row r="9" spans="1:21" ht="15.75" thickBot="1" x14ac:dyDescent="0.3">
      <c r="A9" s="151" t="s">
        <v>2</v>
      </c>
      <c r="B9" s="21" t="s">
        <v>25</v>
      </c>
      <c r="C9" s="22">
        <v>22</v>
      </c>
      <c r="D9" s="23">
        <v>3.97</v>
      </c>
      <c r="E9" s="24" t="s">
        <v>24</v>
      </c>
      <c r="F9" s="23">
        <v>0.71099999999999997</v>
      </c>
      <c r="G9" s="24" t="s">
        <v>24</v>
      </c>
      <c r="H9" s="23">
        <f>D9-F9</f>
        <v>3.2590000000000003</v>
      </c>
      <c r="I9" s="24" t="s">
        <v>24</v>
      </c>
      <c r="J9" s="22"/>
      <c r="K9" s="20"/>
      <c r="L9" s="20"/>
      <c r="M9" s="152"/>
      <c r="N9" s="153"/>
      <c r="O9" s="22"/>
      <c r="P9" s="152"/>
      <c r="Q9" s="152"/>
      <c r="R9" s="264"/>
      <c r="S9" s="204" t="s">
        <v>26</v>
      </c>
      <c r="T9" s="154"/>
      <c r="U9" s="155"/>
    </row>
    <row r="10" spans="1:21" ht="15.75" thickBot="1" x14ac:dyDescent="0.3">
      <c r="A10" s="234" t="s">
        <v>3</v>
      </c>
      <c r="B10" s="235" t="s">
        <v>25</v>
      </c>
      <c r="C10" s="236">
        <v>21</v>
      </c>
      <c r="D10" s="237">
        <v>4.76</v>
      </c>
      <c r="E10" s="238" t="s">
        <v>24</v>
      </c>
      <c r="F10" s="237">
        <v>0.85</v>
      </c>
      <c r="G10" s="238" t="s">
        <v>24</v>
      </c>
      <c r="H10" s="237">
        <f>D10-F10</f>
        <v>3.9099999999999997</v>
      </c>
      <c r="I10" s="238" t="s">
        <v>24</v>
      </c>
      <c r="J10" s="236"/>
      <c r="K10" s="239"/>
      <c r="L10" s="239"/>
      <c r="M10" s="240"/>
      <c r="N10" s="241">
        <v>28.43</v>
      </c>
      <c r="O10" s="236">
        <v>6000</v>
      </c>
      <c r="P10" s="240" t="s">
        <v>133</v>
      </c>
      <c r="Q10" s="240"/>
      <c r="R10" s="265"/>
      <c r="S10" s="87" t="s">
        <v>26</v>
      </c>
      <c r="T10" s="88"/>
      <c r="U10" s="89"/>
    </row>
    <row r="11" spans="1:21" x14ac:dyDescent="0.25">
      <c r="A11" s="156" t="s">
        <v>4</v>
      </c>
      <c r="B11" s="116" t="s">
        <v>25</v>
      </c>
      <c r="C11" s="73">
        <v>22</v>
      </c>
      <c r="D11" s="117">
        <v>6.35</v>
      </c>
      <c r="E11" s="118" t="s">
        <v>24</v>
      </c>
      <c r="F11" s="117">
        <v>0.71</v>
      </c>
      <c r="G11" s="118" t="s">
        <v>24</v>
      </c>
      <c r="H11" s="117">
        <f t="shared" ref="H11" si="0">D11-F11</f>
        <v>5.64</v>
      </c>
      <c r="I11" s="118" t="s">
        <v>24</v>
      </c>
      <c r="J11" s="73" t="s">
        <v>131</v>
      </c>
      <c r="K11" s="157" t="s">
        <v>153</v>
      </c>
      <c r="L11" s="157" t="s">
        <v>159</v>
      </c>
      <c r="M11" s="158" t="s">
        <v>154</v>
      </c>
      <c r="N11" s="159"/>
      <c r="O11" s="73"/>
      <c r="P11" s="158"/>
      <c r="Q11" s="158"/>
      <c r="R11" s="266"/>
      <c r="S11" s="148"/>
      <c r="T11" s="149"/>
      <c r="U11" s="150"/>
    </row>
    <row r="12" spans="1:21" x14ac:dyDescent="0.25">
      <c r="A12" s="135" t="s">
        <v>4</v>
      </c>
      <c r="B12" s="4" t="s">
        <v>25</v>
      </c>
      <c r="C12" s="5">
        <v>21</v>
      </c>
      <c r="D12" s="6">
        <v>6.35</v>
      </c>
      <c r="E12" s="7" t="s">
        <v>24</v>
      </c>
      <c r="F12" s="6">
        <v>0.81</v>
      </c>
      <c r="G12" s="7" t="s">
        <v>24</v>
      </c>
      <c r="H12" s="6">
        <f>D12-F12</f>
        <v>5.5399999999999991</v>
      </c>
      <c r="I12" s="7" t="s">
        <v>24</v>
      </c>
      <c r="J12" s="5"/>
      <c r="K12" s="5"/>
      <c r="L12" s="5"/>
      <c r="M12" s="136"/>
      <c r="N12" s="137"/>
      <c r="O12" s="5"/>
      <c r="P12" s="136"/>
      <c r="Q12" s="136"/>
      <c r="R12" s="267"/>
      <c r="S12" s="59"/>
      <c r="T12" s="85"/>
      <c r="U12" s="86"/>
    </row>
    <row r="13" spans="1:21" x14ac:dyDescent="0.25">
      <c r="A13" s="217" t="s">
        <v>4</v>
      </c>
      <c r="B13" s="61" t="s">
        <v>25</v>
      </c>
      <c r="C13" s="62">
        <v>20</v>
      </c>
      <c r="D13" s="63">
        <v>6.35</v>
      </c>
      <c r="E13" s="64" t="s">
        <v>24</v>
      </c>
      <c r="F13" s="63">
        <v>0.91</v>
      </c>
      <c r="G13" s="64" t="s">
        <v>24</v>
      </c>
      <c r="H13" s="63">
        <f t="shared" ref="H13" si="1">D13-F13</f>
        <v>5.4399999999999995</v>
      </c>
      <c r="I13" s="64" t="s">
        <v>24</v>
      </c>
      <c r="J13" s="62" t="s">
        <v>131</v>
      </c>
      <c r="K13" s="62" t="s">
        <v>153</v>
      </c>
      <c r="L13" s="62" t="s">
        <v>158</v>
      </c>
      <c r="M13" s="218" t="s">
        <v>154</v>
      </c>
      <c r="N13" s="219">
        <v>36.25</v>
      </c>
      <c r="O13" s="62">
        <v>6000</v>
      </c>
      <c r="P13" s="218" t="s">
        <v>192</v>
      </c>
      <c r="Q13" s="220">
        <v>42250</v>
      </c>
      <c r="R13" s="291" t="s">
        <v>196</v>
      </c>
      <c r="S13" s="59"/>
      <c r="T13" s="85"/>
      <c r="U13" s="86"/>
    </row>
    <row r="14" spans="1:21" ht="15.75" thickBot="1" x14ac:dyDescent="0.3">
      <c r="A14" s="242" t="s">
        <v>4</v>
      </c>
      <c r="B14" s="243" t="s">
        <v>25</v>
      </c>
      <c r="C14" s="244">
        <v>16</v>
      </c>
      <c r="D14" s="245">
        <v>6.35</v>
      </c>
      <c r="E14" s="246" t="s">
        <v>24</v>
      </c>
      <c r="F14" s="245">
        <v>1.63</v>
      </c>
      <c r="G14" s="246" t="s">
        <v>24</v>
      </c>
      <c r="H14" s="245">
        <f>D14-F14</f>
        <v>4.72</v>
      </c>
      <c r="I14" s="246" t="s">
        <v>24</v>
      </c>
      <c r="J14" s="244"/>
      <c r="K14" s="244"/>
      <c r="L14" s="244"/>
      <c r="M14" s="247"/>
      <c r="N14" s="241">
        <v>41.5</v>
      </c>
      <c r="O14" s="244">
        <v>5800</v>
      </c>
      <c r="P14" s="247" t="s">
        <v>133</v>
      </c>
      <c r="Q14" s="247"/>
      <c r="R14" s="269"/>
      <c r="S14" s="177" t="s">
        <v>26</v>
      </c>
      <c r="T14" s="178"/>
      <c r="U14" s="179"/>
    </row>
    <row r="15" spans="1:21" x14ac:dyDescent="0.25">
      <c r="A15" s="156" t="s">
        <v>148</v>
      </c>
      <c r="B15" s="116" t="s">
        <v>25</v>
      </c>
      <c r="C15" s="73">
        <v>22</v>
      </c>
      <c r="D15" s="117">
        <v>7.94</v>
      </c>
      <c r="E15" s="118" t="s">
        <v>24</v>
      </c>
      <c r="F15" s="117">
        <v>0.71</v>
      </c>
      <c r="G15" s="118" t="s">
        <v>24</v>
      </c>
      <c r="H15" s="117">
        <f>D15-F15</f>
        <v>7.23</v>
      </c>
      <c r="I15" s="118" t="s">
        <v>24</v>
      </c>
      <c r="J15" s="73" t="s">
        <v>131</v>
      </c>
      <c r="K15" s="73" t="s">
        <v>160</v>
      </c>
      <c r="L15" s="73" t="s">
        <v>159</v>
      </c>
      <c r="M15" s="158" t="s">
        <v>154</v>
      </c>
      <c r="N15" s="159"/>
      <c r="O15" s="73"/>
      <c r="P15" s="158"/>
      <c r="Q15" s="158"/>
      <c r="R15" s="266"/>
      <c r="S15" s="148"/>
      <c r="T15" s="149"/>
      <c r="U15" s="150"/>
    </row>
    <row r="16" spans="1:21" ht="15.75" thickBot="1" x14ac:dyDescent="0.3">
      <c r="A16" s="208" t="s">
        <v>148</v>
      </c>
      <c r="B16" s="209" t="s">
        <v>25</v>
      </c>
      <c r="C16" s="210">
        <v>20</v>
      </c>
      <c r="D16" s="211">
        <v>7.94</v>
      </c>
      <c r="E16" s="212" t="s">
        <v>24</v>
      </c>
      <c r="F16" s="211">
        <v>0.91</v>
      </c>
      <c r="G16" s="212" t="s">
        <v>24</v>
      </c>
      <c r="H16" s="211">
        <f>D16-F16</f>
        <v>7.03</v>
      </c>
      <c r="I16" s="212" t="s">
        <v>24</v>
      </c>
      <c r="J16" s="210" t="s">
        <v>193</v>
      </c>
      <c r="K16" s="210" t="s">
        <v>160</v>
      </c>
      <c r="L16" s="210" t="s">
        <v>158</v>
      </c>
      <c r="M16" s="214" t="s">
        <v>154</v>
      </c>
      <c r="N16" s="215">
        <v>109.35</v>
      </c>
      <c r="O16" s="210">
        <v>30000</v>
      </c>
      <c r="P16" s="214" t="s">
        <v>192</v>
      </c>
      <c r="Q16" s="263">
        <v>42250</v>
      </c>
      <c r="R16" s="270" t="s">
        <v>196</v>
      </c>
      <c r="S16" s="87" t="s">
        <v>194</v>
      </c>
      <c r="T16" s="88"/>
      <c r="U16" s="89"/>
    </row>
    <row r="17" spans="1:21" x14ac:dyDescent="0.25">
      <c r="A17" s="156" t="s">
        <v>5</v>
      </c>
      <c r="B17" s="116" t="s">
        <v>25</v>
      </c>
      <c r="C17" s="73">
        <v>20</v>
      </c>
      <c r="D17" s="117">
        <v>9.5299999999999994</v>
      </c>
      <c r="E17" s="118" t="s">
        <v>24</v>
      </c>
      <c r="F17" s="117">
        <v>0.71</v>
      </c>
      <c r="G17" s="118" t="s">
        <v>24</v>
      </c>
      <c r="H17" s="117">
        <f t="shared" ref="H17" si="2">D17-F17</f>
        <v>8.82</v>
      </c>
      <c r="I17" s="118" t="s">
        <v>24</v>
      </c>
      <c r="J17" s="73" t="s">
        <v>131</v>
      </c>
      <c r="K17" s="73" t="s">
        <v>164</v>
      </c>
      <c r="L17" s="73" t="s">
        <v>169</v>
      </c>
      <c r="M17" s="158" t="s">
        <v>154</v>
      </c>
      <c r="N17" s="159">
        <v>101.6</v>
      </c>
      <c r="O17" s="73">
        <v>6000</v>
      </c>
      <c r="P17" s="158" t="s">
        <v>156</v>
      </c>
      <c r="Q17" s="160">
        <v>42250</v>
      </c>
      <c r="R17" s="271"/>
      <c r="S17" s="148"/>
      <c r="T17" s="149"/>
      <c r="U17" s="150" t="s">
        <v>177</v>
      </c>
    </row>
    <row r="18" spans="1:21" x14ac:dyDescent="0.25">
      <c r="A18" s="248" t="s">
        <v>5</v>
      </c>
      <c r="B18" s="249" t="s">
        <v>25</v>
      </c>
      <c r="C18" s="250">
        <v>21</v>
      </c>
      <c r="D18" s="251">
        <v>9.5299999999999994</v>
      </c>
      <c r="E18" s="252" t="s">
        <v>24</v>
      </c>
      <c r="F18" s="251">
        <v>0.81</v>
      </c>
      <c r="G18" s="252" t="s">
        <v>24</v>
      </c>
      <c r="H18" s="251">
        <f>D18-F18</f>
        <v>8.7199999999999989</v>
      </c>
      <c r="I18" s="252" t="s">
        <v>24</v>
      </c>
      <c r="J18" s="250"/>
      <c r="K18" s="250"/>
      <c r="L18" s="250"/>
      <c r="M18" s="253"/>
      <c r="N18" s="254">
        <v>48</v>
      </c>
      <c r="O18" s="250">
        <v>6000</v>
      </c>
      <c r="P18" s="253" t="s">
        <v>133</v>
      </c>
      <c r="Q18" s="253"/>
      <c r="R18" s="272"/>
      <c r="S18" s="59" t="s">
        <v>29</v>
      </c>
      <c r="T18" s="85"/>
      <c r="U18" s="86"/>
    </row>
    <row r="19" spans="1:21" x14ac:dyDescent="0.25">
      <c r="A19" s="217" t="s">
        <v>5</v>
      </c>
      <c r="B19" s="61" t="s">
        <v>25</v>
      </c>
      <c r="C19" s="62">
        <v>20</v>
      </c>
      <c r="D19" s="63">
        <v>9.5299999999999994</v>
      </c>
      <c r="E19" s="64" t="s">
        <v>24</v>
      </c>
      <c r="F19" s="63">
        <v>0.91</v>
      </c>
      <c r="G19" s="64" t="s">
        <v>24</v>
      </c>
      <c r="H19" s="63">
        <f t="shared" ref="H19" si="3">D19-F19</f>
        <v>8.6199999999999992</v>
      </c>
      <c r="I19" s="64" t="s">
        <v>24</v>
      </c>
      <c r="J19" s="62" t="s">
        <v>131</v>
      </c>
      <c r="K19" s="62" t="s">
        <v>164</v>
      </c>
      <c r="L19" s="62" t="s">
        <v>159</v>
      </c>
      <c r="M19" s="218" t="s">
        <v>154</v>
      </c>
      <c r="N19" s="219">
        <v>53.46</v>
      </c>
      <c r="O19" s="62">
        <v>6000</v>
      </c>
      <c r="P19" s="218" t="s">
        <v>192</v>
      </c>
      <c r="Q19" s="220">
        <v>42250</v>
      </c>
      <c r="R19" s="273" t="s">
        <v>196</v>
      </c>
      <c r="S19" s="59"/>
      <c r="T19" s="85"/>
      <c r="U19" s="86"/>
    </row>
    <row r="20" spans="1:21" x14ac:dyDescent="0.25">
      <c r="A20" s="124" t="s">
        <v>5</v>
      </c>
      <c r="B20" s="97" t="s">
        <v>25</v>
      </c>
      <c r="C20" s="96">
        <v>20</v>
      </c>
      <c r="D20" s="98">
        <v>9.5299999999999994</v>
      </c>
      <c r="E20" s="99" t="s">
        <v>24</v>
      </c>
      <c r="F20" s="98">
        <v>0.91</v>
      </c>
      <c r="G20" s="99" t="s">
        <v>24</v>
      </c>
      <c r="H20" s="98">
        <f t="shared" ref="H20" si="4">D20-F20</f>
        <v>8.6199999999999992</v>
      </c>
      <c r="I20" s="99" t="s">
        <v>24</v>
      </c>
      <c r="J20" s="96" t="s">
        <v>131</v>
      </c>
      <c r="K20" s="96" t="s">
        <v>164</v>
      </c>
      <c r="L20" s="96" t="s">
        <v>159</v>
      </c>
      <c r="M20" s="101" t="s">
        <v>154</v>
      </c>
      <c r="N20" s="100">
        <v>102.5</v>
      </c>
      <c r="O20" s="96">
        <v>6000</v>
      </c>
      <c r="P20" s="101" t="s">
        <v>156</v>
      </c>
      <c r="Q20" s="108">
        <v>42250</v>
      </c>
      <c r="R20" s="274"/>
      <c r="S20" s="59"/>
      <c r="T20" s="85"/>
      <c r="U20" s="86"/>
    </row>
    <row r="21" spans="1:21" ht="15.75" thickBot="1" x14ac:dyDescent="0.3">
      <c r="A21" s="144" t="s">
        <v>5</v>
      </c>
      <c r="B21" s="16" t="s">
        <v>25</v>
      </c>
      <c r="C21" s="17">
        <v>16</v>
      </c>
      <c r="D21" s="18">
        <v>9.5299999999999994</v>
      </c>
      <c r="E21" s="19" t="s">
        <v>24</v>
      </c>
      <c r="F21" s="18">
        <v>1.63</v>
      </c>
      <c r="G21" s="19" t="s">
        <v>24</v>
      </c>
      <c r="H21" s="18">
        <f>D21-F21</f>
        <v>7.8999999999999995</v>
      </c>
      <c r="I21" s="19" t="s">
        <v>24</v>
      </c>
      <c r="J21" s="17"/>
      <c r="K21" s="17"/>
      <c r="L21" s="17"/>
      <c r="M21" s="145"/>
      <c r="N21" s="146"/>
      <c r="O21" s="17"/>
      <c r="P21" s="145"/>
      <c r="Q21" s="145"/>
      <c r="R21" s="275"/>
      <c r="S21" s="87" t="s">
        <v>27</v>
      </c>
      <c r="T21" s="88"/>
      <c r="U21" s="89"/>
    </row>
    <row r="22" spans="1:21" x14ac:dyDescent="0.25">
      <c r="A22" s="217" t="s">
        <v>6</v>
      </c>
      <c r="B22" s="61" t="s">
        <v>25</v>
      </c>
      <c r="C22" s="62">
        <v>20</v>
      </c>
      <c r="D22" s="63">
        <v>12.7</v>
      </c>
      <c r="E22" s="64" t="s">
        <v>24</v>
      </c>
      <c r="F22" s="63">
        <v>0.91</v>
      </c>
      <c r="G22" s="64" t="s">
        <v>24</v>
      </c>
      <c r="H22" s="63">
        <f t="shared" ref="H22" si="5">D22-F22</f>
        <v>11.79</v>
      </c>
      <c r="I22" s="64" t="s">
        <v>24</v>
      </c>
      <c r="J22" s="62" t="s">
        <v>131</v>
      </c>
      <c r="K22" s="62" t="s">
        <v>165</v>
      </c>
      <c r="L22" s="62" t="s">
        <v>159</v>
      </c>
      <c r="M22" s="218" t="s">
        <v>154</v>
      </c>
      <c r="N22" s="219">
        <v>23.31</v>
      </c>
      <c r="O22" s="62">
        <v>6000</v>
      </c>
      <c r="P22" s="218" t="s">
        <v>192</v>
      </c>
      <c r="Q22" s="220">
        <v>42250</v>
      </c>
      <c r="R22" s="273" t="s">
        <v>196</v>
      </c>
      <c r="S22" s="59" t="s">
        <v>29</v>
      </c>
      <c r="T22" s="85"/>
      <c r="U22" s="86"/>
    </row>
    <row r="23" spans="1:21" x14ac:dyDescent="0.25">
      <c r="A23" s="141" t="s">
        <v>6</v>
      </c>
      <c r="B23" s="113" t="s">
        <v>25</v>
      </c>
      <c r="C23" s="67">
        <v>20</v>
      </c>
      <c r="D23" s="114">
        <v>12.7</v>
      </c>
      <c r="E23" s="115" t="s">
        <v>24</v>
      </c>
      <c r="F23" s="114">
        <v>0.91</v>
      </c>
      <c r="G23" s="115" t="s">
        <v>24</v>
      </c>
      <c r="H23" s="114">
        <f t="shared" ref="H23" si="6">D23-F23</f>
        <v>11.79</v>
      </c>
      <c r="I23" s="115" t="s">
        <v>24</v>
      </c>
      <c r="J23" s="67" t="s">
        <v>131</v>
      </c>
      <c r="K23" s="67"/>
      <c r="L23" s="67"/>
      <c r="M23" s="142" t="s">
        <v>175</v>
      </c>
      <c r="N23" s="143">
        <v>36.15</v>
      </c>
      <c r="O23" s="67">
        <v>6000</v>
      </c>
      <c r="P23" s="142" t="s">
        <v>151</v>
      </c>
      <c r="Q23" s="221">
        <v>42250</v>
      </c>
      <c r="R23" s="276"/>
      <c r="S23" s="59"/>
      <c r="T23" s="85"/>
      <c r="U23" s="86"/>
    </row>
    <row r="24" spans="1:21" x14ac:dyDescent="0.25">
      <c r="A24" s="124" t="s">
        <v>6</v>
      </c>
      <c r="B24" s="97" t="s">
        <v>25</v>
      </c>
      <c r="C24" s="96">
        <v>20</v>
      </c>
      <c r="D24" s="98">
        <v>12.7</v>
      </c>
      <c r="E24" s="99" t="s">
        <v>24</v>
      </c>
      <c r="F24" s="98">
        <v>0.91</v>
      </c>
      <c r="G24" s="99" t="s">
        <v>24</v>
      </c>
      <c r="H24" s="98">
        <f t="shared" ref="H24" si="7">D24-F24</f>
        <v>11.79</v>
      </c>
      <c r="I24" s="99" t="s">
        <v>24</v>
      </c>
      <c r="J24" s="96" t="s">
        <v>131</v>
      </c>
      <c r="K24" s="96" t="s">
        <v>165</v>
      </c>
      <c r="L24" s="96" t="s">
        <v>159</v>
      </c>
      <c r="M24" s="101" t="s">
        <v>154</v>
      </c>
      <c r="N24" s="100">
        <v>38.6</v>
      </c>
      <c r="O24" s="96">
        <v>6000</v>
      </c>
      <c r="P24" s="101" t="s">
        <v>156</v>
      </c>
      <c r="Q24" s="108">
        <v>42250</v>
      </c>
      <c r="R24" s="274"/>
      <c r="S24" s="59"/>
      <c r="T24" s="85"/>
      <c r="U24" s="86"/>
    </row>
    <row r="25" spans="1:21" x14ac:dyDescent="0.25">
      <c r="A25" s="248" t="s">
        <v>6</v>
      </c>
      <c r="B25" s="249" t="s">
        <v>25</v>
      </c>
      <c r="C25" s="250">
        <v>20</v>
      </c>
      <c r="D25" s="251">
        <v>12.7</v>
      </c>
      <c r="E25" s="252" t="s">
        <v>24</v>
      </c>
      <c r="F25" s="251">
        <v>0.91</v>
      </c>
      <c r="G25" s="252" t="s">
        <v>24</v>
      </c>
      <c r="H25" s="251">
        <f t="shared" ref="H25:H37" si="8">D25-F25</f>
        <v>11.79</v>
      </c>
      <c r="I25" s="252" t="s">
        <v>24</v>
      </c>
      <c r="J25" s="250"/>
      <c r="K25" s="250"/>
      <c r="L25" s="250"/>
      <c r="M25" s="253"/>
      <c r="N25" s="254">
        <v>65</v>
      </c>
      <c r="O25" s="250">
        <v>6000</v>
      </c>
      <c r="P25" s="253" t="s">
        <v>133</v>
      </c>
      <c r="Q25" s="253"/>
      <c r="R25" s="272"/>
      <c r="S25" s="59"/>
      <c r="T25" s="85"/>
      <c r="U25" s="86"/>
    </row>
    <row r="26" spans="1:21" x14ac:dyDescent="0.25">
      <c r="A26" s="135" t="s">
        <v>6</v>
      </c>
      <c r="B26" s="4" t="s">
        <v>25</v>
      </c>
      <c r="C26" s="5">
        <v>19</v>
      </c>
      <c r="D26" s="6">
        <v>12.7</v>
      </c>
      <c r="E26" s="7" t="s">
        <v>24</v>
      </c>
      <c r="F26" s="6">
        <v>1.02</v>
      </c>
      <c r="G26" s="7" t="s">
        <v>24</v>
      </c>
      <c r="H26" s="6">
        <f t="shared" si="8"/>
        <v>11.68</v>
      </c>
      <c r="I26" s="7" t="s">
        <v>24</v>
      </c>
      <c r="J26" s="5"/>
      <c r="K26" s="5"/>
      <c r="L26" s="5"/>
      <c r="M26" s="136"/>
      <c r="N26" s="137"/>
      <c r="O26" s="5"/>
      <c r="P26" s="136"/>
      <c r="Q26" s="136"/>
      <c r="R26" s="267"/>
      <c r="S26" s="59"/>
      <c r="T26" s="85"/>
      <c r="U26" s="86"/>
    </row>
    <row r="27" spans="1:21" ht="15.75" thickBot="1" x14ac:dyDescent="0.3">
      <c r="A27" s="144" t="s">
        <v>6</v>
      </c>
      <c r="B27" s="16" t="s">
        <v>25</v>
      </c>
      <c r="C27" s="17">
        <v>16</v>
      </c>
      <c r="D27" s="18">
        <v>12.7</v>
      </c>
      <c r="E27" s="19" t="s">
        <v>24</v>
      </c>
      <c r="F27" s="18">
        <v>1.63</v>
      </c>
      <c r="G27" s="19" t="s">
        <v>24</v>
      </c>
      <c r="H27" s="18">
        <f t="shared" si="8"/>
        <v>11.07</v>
      </c>
      <c r="I27" s="19" t="s">
        <v>24</v>
      </c>
      <c r="J27" s="17"/>
      <c r="K27" s="17"/>
      <c r="L27" s="17"/>
      <c r="M27" s="145"/>
      <c r="N27" s="146"/>
      <c r="O27" s="17"/>
      <c r="P27" s="145"/>
      <c r="Q27" s="145"/>
      <c r="R27" s="275"/>
      <c r="S27" s="87" t="s">
        <v>28</v>
      </c>
      <c r="T27" s="88"/>
      <c r="U27" s="89"/>
    </row>
    <row r="28" spans="1:21" x14ac:dyDescent="0.25">
      <c r="A28" s="222" t="s">
        <v>7</v>
      </c>
      <c r="B28" s="223" t="s">
        <v>25</v>
      </c>
      <c r="C28" s="68">
        <v>21</v>
      </c>
      <c r="D28" s="224">
        <v>15.88</v>
      </c>
      <c r="E28" s="225" t="s">
        <v>24</v>
      </c>
      <c r="F28" s="224">
        <v>0.91</v>
      </c>
      <c r="G28" s="225" t="s">
        <v>24</v>
      </c>
      <c r="H28" s="224">
        <f t="shared" si="8"/>
        <v>14.97</v>
      </c>
      <c r="I28" s="225" t="s">
        <v>24</v>
      </c>
      <c r="J28" s="68" t="s">
        <v>131</v>
      </c>
      <c r="K28" s="68" t="s">
        <v>166</v>
      </c>
      <c r="L28" s="68" t="s">
        <v>169</v>
      </c>
      <c r="M28" s="226" t="s">
        <v>154</v>
      </c>
      <c r="N28" s="227">
        <v>103.2</v>
      </c>
      <c r="O28" s="68">
        <v>6000</v>
      </c>
      <c r="P28" s="226" t="s">
        <v>192</v>
      </c>
      <c r="Q28" s="228">
        <v>42250</v>
      </c>
      <c r="R28" s="277" t="s">
        <v>196</v>
      </c>
      <c r="S28" s="148"/>
      <c r="T28" s="149"/>
      <c r="U28" s="150" t="s">
        <v>177</v>
      </c>
    </row>
    <row r="29" spans="1:21" x14ac:dyDescent="0.25">
      <c r="A29" s="156" t="s">
        <v>7</v>
      </c>
      <c r="B29" s="116" t="s">
        <v>25</v>
      </c>
      <c r="C29" s="73">
        <v>21</v>
      </c>
      <c r="D29" s="117">
        <v>15.88</v>
      </c>
      <c r="E29" s="118" t="s">
        <v>24</v>
      </c>
      <c r="F29" s="117">
        <v>0.91</v>
      </c>
      <c r="G29" s="118" t="s">
        <v>24</v>
      </c>
      <c r="H29" s="117">
        <f t="shared" si="8"/>
        <v>14.97</v>
      </c>
      <c r="I29" s="118" t="s">
        <v>24</v>
      </c>
      <c r="J29" s="73" t="s">
        <v>131</v>
      </c>
      <c r="K29" s="73" t="s">
        <v>166</v>
      </c>
      <c r="L29" s="73" t="s">
        <v>169</v>
      </c>
      <c r="M29" s="158" t="s">
        <v>154</v>
      </c>
      <c r="N29" s="159">
        <v>205.2</v>
      </c>
      <c r="O29" s="73">
        <v>6000</v>
      </c>
      <c r="P29" s="158" t="s">
        <v>156</v>
      </c>
      <c r="Q29" s="160">
        <v>42250</v>
      </c>
      <c r="R29" s="271"/>
      <c r="S29" s="148"/>
      <c r="T29" s="149"/>
      <c r="U29" s="150" t="s">
        <v>177</v>
      </c>
    </row>
    <row r="30" spans="1:21" x14ac:dyDescent="0.25">
      <c r="A30" s="217" t="s">
        <v>7</v>
      </c>
      <c r="B30" s="61" t="s">
        <v>25</v>
      </c>
      <c r="C30" s="62">
        <v>19</v>
      </c>
      <c r="D30" s="63">
        <v>15.88</v>
      </c>
      <c r="E30" s="64" t="s">
        <v>24</v>
      </c>
      <c r="F30" s="63">
        <v>1.02</v>
      </c>
      <c r="G30" s="64" t="s">
        <v>24</v>
      </c>
      <c r="H30" s="63">
        <f t="shared" si="8"/>
        <v>14.860000000000001</v>
      </c>
      <c r="I30" s="64" t="s">
        <v>24</v>
      </c>
      <c r="J30" s="62" t="s">
        <v>131</v>
      </c>
      <c r="K30" s="62" t="s">
        <v>166</v>
      </c>
      <c r="L30" s="62" t="s">
        <v>159</v>
      </c>
      <c r="M30" s="218" t="s">
        <v>154</v>
      </c>
      <c r="N30" s="219">
        <v>77.87</v>
      </c>
      <c r="O30" s="62">
        <v>6000</v>
      </c>
      <c r="P30" s="218" t="s">
        <v>192</v>
      </c>
      <c r="Q30" s="220">
        <v>42250</v>
      </c>
      <c r="R30" s="273" t="s">
        <v>196</v>
      </c>
      <c r="S30" s="59"/>
      <c r="T30" s="85"/>
      <c r="U30" s="86"/>
    </row>
    <row r="31" spans="1:21" x14ac:dyDescent="0.25">
      <c r="A31" s="248" t="s">
        <v>7</v>
      </c>
      <c r="B31" s="249" t="s">
        <v>25</v>
      </c>
      <c r="C31" s="250">
        <v>19</v>
      </c>
      <c r="D31" s="251">
        <v>15.88</v>
      </c>
      <c r="E31" s="252" t="s">
        <v>24</v>
      </c>
      <c r="F31" s="251">
        <v>1.02</v>
      </c>
      <c r="G31" s="252" t="s">
        <v>24</v>
      </c>
      <c r="H31" s="251">
        <f t="shared" si="8"/>
        <v>14.860000000000001</v>
      </c>
      <c r="I31" s="252" t="s">
        <v>24</v>
      </c>
      <c r="J31" s="250" t="s">
        <v>135</v>
      </c>
      <c r="K31" s="250"/>
      <c r="L31" s="250"/>
      <c r="M31" s="253"/>
      <c r="N31" s="254">
        <v>88.8</v>
      </c>
      <c r="O31" s="250">
        <v>6000</v>
      </c>
      <c r="P31" s="253" t="s">
        <v>133</v>
      </c>
      <c r="Q31" s="253"/>
      <c r="R31" s="272"/>
      <c r="S31" s="59" t="s">
        <v>34</v>
      </c>
      <c r="T31" s="85"/>
      <c r="U31" s="86"/>
    </row>
    <row r="32" spans="1:21" x14ac:dyDescent="0.25">
      <c r="A32" s="124" t="s">
        <v>7</v>
      </c>
      <c r="B32" s="97" t="s">
        <v>25</v>
      </c>
      <c r="C32" s="96">
        <v>19</v>
      </c>
      <c r="D32" s="98">
        <v>15.88</v>
      </c>
      <c r="E32" s="99" t="s">
        <v>24</v>
      </c>
      <c r="F32" s="98">
        <v>1.02</v>
      </c>
      <c r="G32" s="99" t="s">
        <v>24</v>
      </c>
      <c r="H32" s="98">
        <f t="shared" si="8"/>
        <v>14.860000000000001</v>
      </c>
      <c r="I32" s="99" t="s">
        <v>24</v>
      </c>
      <c r="J32" s="96" t="s">
        <v>131</v>
      </c>
      <c r="K32" s="96" t="s">
        <v>166</v>
      </c>
      <c r="L32" s="96" t="s">
        <v>159</v>
      </c>
      <c r="M32" s="101" t="s">
        <v>154</v>
      </c>
      <c r="N32" s="100">
        <v>162.85</v>
      </c>
      <c r="O32" s="96">
        <v>6000</v>
      </c>
      <c r="P32" s="101" t="s">
        <v>156</v>
      </c>
      <c r="Q32" s="108">
        <v>42250</v>
      </c>
      <c r="R32" s="274"/>
      <c r="S32" s="59"/>
      <c r="T32" s="85"/>
      <c r="U32" s="86"/>
    </row>
    <row r="33" spans="1:21" x14ac:dyDescent="0.25">
      <c r="A33" s="124" t="s">
        <v>7</v>
      </c>
      <c r="B33" s="97" t="s">
        <v>25</v>
      </c>
      <c r="C33" s="96">
        <v>18</v>
      </c>
      <c r="D33" s="98">
        <v>15.88</v>
      </c>
      <c r="E33" s="99" t="s">
        <v>24</v>
      </c>
      <c r="F33" s="98">
        <v>1.22</v>
      </c>
      <c r="G33" s="99" t="s">
        <v>24</v>
      </c>
      <c r="H33" s="98">
        <f t="shared" si="8"/>
        <v>14.66</v>
      </c>
      <c r="I33" s="99" t="s">
        <v>24</v>
      </c>
      <c r="J33" s="96" t="s">
        <v>131</v>
      </c>
      <c r="K33" s="96" t="s">
        <v>166</v>
      </c>
      <c r="L33" s="96" t="s">
        <v>158</v>
      </c>
      <c r="M33" s="101" t="s">
        <v>154</v>
      </c>
      <c r="N33" s="100"/>
      <c r="O33" s="96"/>
      <c r="P33" s="101"/>
      <c r="Q33" s="101"/>
      <c r="R33" s="268"/>
      <c r="S33" s="59"/>
      <c r="T33" s="85"/>
      <c r="U33" s="86"/>
    </row>
    <row r="34" spans="1:21" ht="15.75" thickBot="1" x14ac:dyDescent="0.3">
      <c r="A34" s="144" t="s">
        <v>7</v>
      </c>
      <c r="B34" s="16" t="s">
        <v>25</v>
      </c>
      <c r="C34" s="17">
        <v>14</v>
      </c>
      <c r="D34" s="18">
        <v>15.88</v>
      </c>
      <c r="E34" s="19" t="s">
        <v>24</v>
      </c>
      <c r="F34" s="18">
        <v>2.0299999999999998</v>
      </c>
      <c r="G34" s="19" t="s">
        <v>24</v>
      </c>
      <c r="H34" s="18">
        <f t="shared" si="8"/>
        <v>13.850000000000001</v>
      </c>
      <c r="I34" s="19" t="s">
        <v>24</v>
      </c>
      <c r="J34" s="17"/>
      <c r="K34" s="17"/>
      <c r="L34" s="17"/>
      <c r="M34" s="145"/>
      <c r="N34" s="146"/>
      <c r="O34" s="17"/>
      <c r="P34" s="145"/>
      <c r="Q34" s="145"/>
      <c r="R34" s="275"/>
      <c r="S34" s="87" t="s">
        <v>30</v>
      </c>
      <c r="T34" s="88"/>
      <c r="U34" s="89"/>
    </row>
    <row r="35" spans="1:21" x14ac:dyDescent="0.25">
      <c r="A35" s="255" t="s">
        <v>8</v>
      </c>
      <c r="B35" s="256" t="s">
        <v>25</v>
      </c>
      <c r="C35" s="257">
        <v>20</v>
      </c>
      <c r="D35" s="258">
        <v>19.05</v>
      </c>
      <c r="E35" s="259" t="s">
        <v>24</v>
      </c>
      <c r="F35" s="258">
        <v>0.91</v>
      </c>
      <c r="G35" s="259" t="s">
        <v>24</v>
      </c>
      <c r="H35" s="258">
        <f t="shared" si="8"/>
        <v>18.14</v>
      </c>
      <c r="I35" s="259" t="s">
        <v>24</v>
      </c>
      <c r="J35" s="257"/>
      <c r="K35" s="257"/>
      <c r="L35" s="257"/>
      <c r="M35" s="260"/>
      <c r="N35" s="261">
        <v>138</v>
      </c>
      <c r="O35" s="257">
        <v>6000</v>
      </c>
      <c r="P35" s="260" t="s">
        <v>133</v>
      </c>
      <c r="Q35" s="260"/>
      <c r="R35" s="278"/>
      <c r="S35" s="148" t="s">
        <v>35</v>
      </c>
      <c r="T35" s="149"/>
      <c r="U35" s="150"/>
    </row>
    <row r="36" spans="1:21" x14ac:dyDescent="0.25">
      <c r="A36" s="217" t="s">
        <v>8</v>
      </c>
      <c r="B36" s="61" t="s">
        <v>25</v>
      </c>
      <c r="C36" s="62">
        <v>19</v>
      </c>
      <c r="D36" s="63">
        <v>19.05</v>
      </c>
      <c r="E36" s="64" t="s">
        <v>24</v>
      </c>
      <c r="F36" s="63">
        <v>1.02</v>
      </c>
      <c r="G36" s="64" t="s">
        <v>24</v>
      </c>
      <c r="H36" s="63">
        <f t="shared" si="8"/>
        <v>18.03</v>
      </c>
      <c r="I36" s="64" t="s">
        <v>24</v>
      </c>
      <c r="J36" s="62" t="s">
        <v>131</v>
      </c>
      <c r="K36" s="62" t="s">
        <v>167</v>
      </c>
      <c r="L36" s="62" t="s">
        <v>159</v>
      </c>
      <c r="M36" s="218" t="s">
        <v>154</v>
      </c>
      <c r="N36" s="219">
        <v>38.94</v>
      </c>
      <c r="O36" s="62">
        <v>6000</v>
      </c>
      <c r="P36" s="218" t="s">
        <v>192</v>
      </c>
      <c r="Q36" s="220">
        <v>42250</v>
      </c>
      <c r="R36" s="273" t="s">
        <v>196</v>
      </c>
      <c r="S36" s="59"/>
      <c r="T36" s="85"/>
      <c r="U36" s="86"/>
    </row>
    <row r="37" spans="1:21" x14ac:dyDescent="0.25">
      <c r="A37" s="124" t="s">
        <v>8</v>
      </c>
      <c r="B37" s="97" t="s">
        <v>25</v>
      </c>
      <c r="C37" s="96">
        <v>19</v>
      </c>
      <c r="D37" s="98">
        <v>19.05</v>
      </c>
      <c r="E37" s="99" t="s">
        <v>24</v>
      </c>
      <c r="F37" s="98">
        <v>1.02</v>
      </c>
      <c r="G37" s="99" t="s">
        <v>24</v>
      </c>
      <c r="H37" s="98">
        <f t="shared" si="8"/>
        <v>18.03</v>
      </c>
      <c r="I37" s="99" t="s">
        <v>24</v>
      </c>
      <c r="J37" s="96" t="s">
        <v>131</v>
      </c>
      <c r="K37" s="96" t="s">
        <v>167</v>
      </c>
      <c r="L37" s="96" t="s">
        <v>159</v>
      </c>
      <c r="M37" s="101" t="s">
        <v>154</v>
      </c>
      <c r="N37" s="100">
        <v>59.33</v>
      </c>
      <c r="O37" s="96">
        <v>6000</v>
      </c>
      <c r="P37" s="101" t="s">
        <v>156</v>
      </c>
      <c r="Q37" s="108">
        <v>42250</v>
      </c>
      <c r="R37" s="274"/>
      <c r="S37" s="59"/>
      <c r="T37" s="85"/>
      <c r="U37" s="86"/>
    </row>
    <row r="38" spans="1:21" x14ac:dyDescent="0.25">
      <c r="A38" s="141" t="s">
        <v>8</v>
      </c>
      <c r="B38" s="113" t="s">
        <v>25</v>
      </c>
      <c r="C38" s="67">
        <v>19</v>
      </c>
      <c r="D38" s="114">
        <v>19.05</v>
      </c>
      <c r="E38" s="115" t="s">
        <v>24</v>
      </c>
      <c r="F38" s="114">
        <v>1.02</v>
      </c>
      <c r="G38" s="115" t="s">
        <v>24</v>
      </c>
      <c r="H38" s="114">
        <f t="shared" ref="H38" si="9">D38-F38</f>
        <v>18.03</v>
      </c>
      <c r="I38" s="115" t="s">
        <v>24</v>
      </c>
      <c r="J38" s="67" t="s">
        <v>131</v>
      </c>
      <c r="K38" s="67"/>
      <c r="L38" s="67"/>
      <c r="M38" s="142" t="s">
        <v>175</v>
      </c>
      <c r="N38" s="143">
        <v>60.26</v>
      </c>
      <c r="O38" s="67">
        <v>6000</v>
      </c>
      <c r="P38" s="142" t="s">
        <v>151</v>
      </c>
      <c r="Q38" s="221">
        <v>42250</v>
      </c>
      <c r="R38" s="276"/>
      <c r="S38" s="59"/>
      <c r="T38" s="85"/>
      <c r="U38" s="86"/>
    </row>
    <row r="39" spans="1:21" x14ac:dyDescent="0.25">
      <c r="A39" s="217" t="s">
        <v>8</v>
      </c>
      <c r="B39" s="61" t="s">
        <v>25</v>
      </c>
      <c r="C39" s="62">
        <v>17</v>
      </c>
      <c r="D39" s="63">
        <v>19.05</v>
      </c>
      <c r="E39" s="64" t="s">
        <v>24</v>
      </c>
      <c r="F39" s="63">
        <v>1.42</v>
      </c>
      <c r="G39" s="64" t="s">
        <v>24</v>
      </c>
      <c r="H39" s="63">
        <f t="shared" ref="H39:H49" si="10">D39-F39</f>
        <v>17.630000000000003</v>
      </c>
      <c r="I39" s="64" t="s">
        <v>24</v>
      </c>
      <c r="J39" s="62" t="s">
        <v>131</v>
      </c>
      <c r="K39" s="62" t="s">
        <v>167</v>
      </c>
      <c r="L39" s="62" t="s">
        <v>158</v>
      </c>
      <c r="M39" s="218" t="s">
        <v>154</v>
      </c>
      <c r="N39" s="219">
        <v>89</v>
      </c>
      <c r="O39" s="62">
        <v>6000</v>
      </c>
      <c r="P39" s="218" t="s">
        <v>192</v>
      </c>
      <c r="Q39" s="220">
        <v>42250</v>
      </c>
      <c r="R39" s="273" t="s">
        <v>196</v>
      </c>
      <c r="S39" s="59"/>
      <c r="T39" s="85"/>
      <c r="U39" s="86"/>
    </row>
    <row r="40" spans="1:21" x14ac:dyDescent="0.25">
      <c r="A40" s="135" t="s">
        <v>8</v>
      </c>
      <c r="B40" s="4" t="s">
        <v>25</v>
      </c>
      <c r="C40" s="5">
        <v>16</v>
      </c>
      <c r="D40" s="6">
        <v>19.05</v>
      </c>
      <c r="E40" s="7" t="s">
        <v>24</v>
      </c>
      <c r="F40" s="6">
        <v>1.63</v>
      </c>
      <c r="G40" s="7" t="s">
        <v>24</v>
      </c>
      <c r="H40" s="6">
        <f t="shared" si="10"/>
        <v>17.420000000000002</v>
      </c>
      <c r="I40" s="7" t="s">
        <v>24</v>
      </c>
      <c r="J40" s="5"/>
      <c r="K40" s="5"/>
      <c r="L40" s="5"/>
      <c r="M40" s="136"/>
      <c r="N40" s="137"/>
      <c r="O40" s="5"/>
      <c r="P40" s="136"/>
      <c r="Q40" s="136"/>
      <c r="R40" s="267"/>
      <c r="S40" s="59" t="s">
        <v>30</v>
      </c>
      <c r="T40" s="85"/>
      <c r="U40" s="86"/>
    </row>
    <row r="41" spans="1:21" ht="15.75" thickBot="1" x14ac:dyDescent="0.3">
      <c r="A41" s="144" t="s">
        <v>8</v>
      </c>
      <c r="B41" s="16" t="s">
        <v>25</v>
      </c>
      <c r="C41" s="17">
        <v>14</v>
      </c>
      <c r="D41" s="18">
        <v>19.05</v>
      </c>
      <c r="E41" s="19" t="s">
        <v>24</v>
      </c>
      <c r="F41" s="18">
        <v>2.0299999999999998</v>
      </c>
      <c r="G41" s="19" t="s">
        <v>24</v>
      </c>
      <c r="H41" s="18">
        <f t="shared" si="10"/>
        <v>17.02</v>
      </c>
      <c r="I41" s="19" t="s">
        <v>24</v>
      </c>
      <c r="J41" s="17"/>
      <c r="K41" s="17"/>
      <c r="L41" s="17"/>
      <c r="M41" s="145"/>
      <c r="N41" s="146"/>
      <c r="O41" s="17"/>
      <c r="P41" s="145"/>
      <c r="Q41" s="145"/>
      <c r="R41" s="275"/>
      <c r="S41" s="87"/>
      <c r="T41" s="88"/>
      <c r="U41" s="89"/>
    </row>
    <row r="42" spans="1:21" ht="15.75" thickBot="1" x14ac:dyDescent="0.3">
      <c r="A42" s="144" t="s">
        <v>9</v>
      </c>
      <c r="B42" s="16" t="s">
        <v>25</v>
      </c>
      <c r="C42" s="17">
        <v>17</v>
      </c>
      <c r="D42" s="18">
        <v>22.23</v>
      </c>
      <c r="E42" s="19" t="s">
        <v>24</v>
      </c>
      <c r="F42" s="18">
        <v>1.22</v>
      </c>
      <c r="G42" s="19" t="s">
        <v>24</v>
      </c>
      <c r="H42" s="18">
        <f t="shared" si="10"/>
        <v>21.01</v>
      </c>
      <c r="I42" s="19" t="s">
        <v>24</v>
      </c>
      <c r="J42" s="17"/>
      <c r="K42" s="17"/>
      <c r="L42" s="17"/>
      <c r="M42" s="145"/>
      <c r="N42" s="146"/>
      <c r="O42" s="17"/>
      <c r="P42" s="145"/>
      <c r="Q42" s="145"/>
      <c r="R42" s="275"/>
      <c r="S42" s="87" t="s">
        <v>33</v>
      </c>
      <c r="T42" s="88"/>
      <c r="U42" s="89"/>
    </row>
    <row r="43" spans="1:21" x14ac:dyDescent="0.25">
      <c r="A43" s="217">
        <v>1</v>
      </c>
      <c r="B43" s="61" t="s">
        <v>25</v>
      </c>
      <c r="C43" s="62">
        <v>18</v>
      </c>
      <c r="D43" s="63">
        <v>25.4</v>
      </c>
      <c r="E43" s="64" t="s">
        <v>24</v>
      </c>
      <c r="F43" s="63">
        <v>1.22</v>
      </c>
      <c r="G43" s="64" t="s">
        <v>24</v>
      </c>
      <c r="H43" s="63">
        <f t="shared" si="10"/>
        <v>24.18</v>
      </c>
      <c r="I43" s="64" t="s">
        <v>24</v>
      </c>
      <c r="J43" s="62" t="s">
        <v>131</v>
      </c>
      <c r="K43" s="62" t="s">
        <v>168</v>
      </c>
      <c r="L43" s="62" t="s">
        <v>159</v>
      </c>
      <c r="M43" s="218" t="s">
        <v>154</v>
      </c>
      <c r="N43" s="219">
        <v>59.87</v>
      </c>
      <c r="O43" s="62">
        <v>6000</v>
      </c>
      <c r="P43" s="218" t="s">
        <v>192</v>
      </c>
      <c r="Q43" s="220">
        <v>42250</v>
      </c>
      <c r="R43" s="273" t="s">
        <v>196</v>
      </c>
      <c r="S43" s="59" t="s">
        <v>36</v>
      </c>
      <c r="T43" s="85"/>
      <c r="U43" s="86"/>
    </row>
    <row r="44" spans="1:21" x14ac:dyDescent="0.25">
      <c r="A44" s="141">
        <v>1</v>
      </c>
      <c r="B44" s="113" t="s">
        <v>25</v>
      </c>
      <c r="C44" s="67">
        <v>18</v>
      </c>
      <c r="D44" s="114">
        <v>25.4</v>
      </c>
      <c r="E44" s="115" t="s">
        <v>24</v>
      </c>
      <c r="F44" s="114">
        <v>1.22</v>
      </c>
      <c r="G44" s="115" t="s">
        <v>24</v>
      </c>
      <c r="H44" s="114">
        <f t="shared" si="10"/>
        <v>24.18</v>
      </c>
      <c r="I44" s="115" t="s">
        <v>24</v>
      </c>
      <c r="J44" s="67" t="s">
        <v>131</v>
      </c>
      <c r="K44" s="67"/>
      <c r="L44" s="67"/>
      <c r="M44" s="142" t="s">
        <v>175</v>
      </c>
      <c r="N44" s="143">
        <v>113.82</v>
      </c>
      <c r="O44" s="67">
        <v>6000</v>
      </c>
      <c r="P44" s="142" t="s">
        <v>151</v>
      </c>
      <c r="Q44" s="221">
        <v>42250</v>
      </c>
      <c r="R44" s="276"/>
      <c r="S44" s="59"/>
      <c r="T44" s="85"/>
      <c r="U44" s="86"/>
    </row>
    <row r="45" spans="1:21" x14ac:dyDescent="0.25">
      <c r="A45" s="124">
        <v>1</v>
      </c>
      <c r="B45" s="97" t="s">
        <v>25</v>
      </c>
      <c r="C45" s="96">
        <v>18</v>
      </c>
      <c r="D45" s="98">
        <v>25.4</v>
      </c>
      <c r="E45" s="99" t="s">
        <v>24</v>
      </c>
      <c r="F45" s="98">
        <v>1.22</v>
      </c>
      <c r="G45" s="99" t="s">
        <v>24</v>
      </c>
      <c r="H45" s="98">
        <f t="shared" si="10"/>
        <v>24.18</v>
      </c>
      <c r="I45" s="99" t="s">
        <v>24</v>
      </c>
      <c r="J45" s="96" t="s">
        <v>131</v>
      </c>
      <c r="K45" s="96" t="s">
        <v>168</v>
      </c>
      <c r="L45" s="96" t="s">
        <v>159</v>
      </c>
      <c r="M45" s="101" t="s">
        <v>154</v>
      </c>
      <c r="N45" s="100">
        <v>135.75</v>
      </c>
      <c r="O45" s="96">
        <v>6000</v>
      </c>
      <c r="P45" s="101" t="s">
        <v>156</v>
      </c>
      <c r="Q45" s="108">
        <v>42250</v>
      </c>
      <c r="R45" s="274"/>
      <c r="S45" s="59"/>
      <c r="T45" s="85"/>
      <c r="U45" s="86"/>
    </row>
    <row r="46" spans="1:21" x14ac:dyDescent="0.25">
      <c r="A46" s="248">
        <v>1</v>
      </c>
      <c r="B46" s="249" t="s">
        <v>25</v>
      </c>
      <c r="C46" s="250">
        <v>18</v>
      </c>
      <c r="D46" s="251">
        <v>25.4</v>
      </c>
      <c r="E46" s="252" t="s">
        <v>24</v>
      </c>
      <c r="F46" s="251">
        <v>1.22</v>
      </c>
      <c r="G46" s="252" t="s">
        <v>24</v>
      </c>
      <c r="H46" s="251">
        <f t="shared" si="10"/>
        <v>24.18</v>
      </c>
      <c r="I46" s="252" t="s">
        <v>24</v>
      </c>
      <c r="J46" s="250" t="s">
        <v>131</v>
      </c>
      <c r="K46" s="250"/>
      <c r="L46" s="250"/>
      <c r="M46" s="253"/>
      <c r="N46" s="254">
        <v>236.1</v>
      </c>
      <c r="O46" s="250">
        <v>6000</v>
      </c>
      <c r="P46" s="253" t="s">
        <v>133</v>
      </c>
      <c r="Q46" s="253"/>
      <c r="R46" s="272"/>
      <c r="S46" s="59"/>
      <c r="T46" s="85"/>
      <c r="U46" s="86"/>
    </row>
    <row r="47" spans="1:21" x14ac:dyDescent="0.25">
      <c r="A47" s="217">
        <v>1</v>
      </c>
      <c r="B47" s="61" t="s">
        <v>25</v>
      </c>
      <c r="C47" s="62">
        <v>16</v>
      </c>
      <c r="D47" s="63">
        <v>25.4</v>
      </c>
      <c r="E47" s="64" t="s">
        <v>24</v>
      </c>
      <c r="F47" s="63">
        <v>1.63</v>
      </c>
      <c r="G47" s="64" t="s">
        <v>24</v>
      </c>
      <c r="H47" s="63">
        <f t="shared" si="10"/>
        <v>23.77</v>
      </c>
      <c r="I47" s="64" t="s">
        <v>24</v>
      </c>
      <c r="J47" s="62" t="s">
        <v>131</v>
      </c>
      <c r="K47" s="62" t="s">
        <v>168</v>
      </c>
      <c r="L47" s="62" t="s">
        <v>158</v>
      </c>
      <c r="M47" s="218" t="s">
        <v>154</v>
      </c>
      <c r="N47" s="219">
        <v>108</v>
      </c>
      <c r="O47" s="62">
        <v>6000</v>
      </c>
      <c r="P47" s="218" t="s">
        <v>192</v>
      </c>
      <c r="Q47" s="220">
        <v>42250</v>
      </c>
      <c r="R47" s="273" t="s">
        <v>196</v>
      </c>
      <c r="S47" s="59"/>
      <c r="T47" s="85"/>
      <c r="U47" s="86"/>
    </row>
    <row r="48" spans="1:21" ht="15.75" thickBot="1" x14ac:dyDescent="0.3">
      <c r="A48" s="144">
        <v>1</v>
      </c>
      <c r="B48" s="16" t="s">
        <v>25</v>
      </c>
      <c r="C48" s="17">
        <v>10</v>
      </c>
      <c r="D48" s="18">
        <v>25.4</v>
      </c>
      <c r="E48" s="19" t="s">
        <v>24</v>
      </c>
      <c r="F48" s="18">
        <v>3.25</v>
      </c>
      <c r="G48" s="19" t="s">
        <v>24</v>
      </c>
      <c r="H48" s="18">
        <f t="shared" si="10"/>
        <v>22.15</v>
      </c>
      <c r="I48" s="19" t="s">
        <v>24</v>
      </c>
      <c r="J48" s="17"/>
      <c r="K48" s="17"/>
      <c r="L48" s="17"/>
      <c r="M48" s="145"/>
      <c r="N48" s="146"/>
      <c r="O48" s="17"/>
      <c r="P48" s="145"/>
      <c r="Q48" s="145"/>
      <c r="R48" s="275"/>
      <c r="S48" s="87" t="s">
        <v>30</v>
      </c>
      <c r="T48" s="88"/>
      <c r="U48" s="89"/>
    </row>
    <row r="49" spans="1:30" hidden="1" x14ac:dyDescent="0.25">
      <c r="A49" s="161" t="s">
        <v>10</v>
      </c>
      <c r="B49" s="162" t="s">
        <v>25</v>
      </c>
      <c r="C49" s="69">
        <v>20</v>
      </c>
      <c r="D49" s="163">
        <v>28.58</v>
      </c>
      <c r="E49" s="164" t="s">
        <v>24</v>
      </c>
      <c r="F49" s="163">
        <v>0.91</v>
      </c>
      <c r="G49" s="164" t="s">
        <v>24</v>
      </c>
      <c r="H49" s="163">
        <f t="shared" si="10"/>
        <v>27.669999999999998</v>
      </c>
      <c r="I49" s="164" t="s">
        <v>24</v>
      </c>
      <c r="J49" s="69"/>
      <c r="K49" s="69"/>
      <c r="L49" s="69"/>
      <c r="M49" s="165"/>
      <c r="N49" s="166"/>
      <c r="O49" s="69"/>
      <c r="P49" s="165"/>
      <c r="Q49" s="165"/>
      <c r="R49" s="279"/>
      <c r="S49" s="167" t="s">
        <v>44</v>
      </c>
      <c r="T49" s="168"/>
      <c r="U49" s="169"/>
    </row>
    <row r="50" spans="1:30" hidden="1" x14ac:dyDescent="0.25">
      <c r="A50" s="135" t="s">
        <v>10</v>
      </c>
      <c r="B50" s="4" t="s">
        <v>25</v>
      </c>
      <c r="C50" s="5">
        <v>16</v>
      </c>
      <c r="D50" s="6">
        <v>28.58</v>
      </c>
      <c r="E50" s="7" t="s">
        <v>24</v>
      </c>
      <c r="F50" s="6">
        <v>1.63</v>
      </c>
      <c r="G50" s="7" t="s">
        <v>24</v>
      </c>
      <c r="H50" s="6">
        <f t="shared" ref="H50:H67" si="11">D50-F50</f>
        <v>26.95</v>
      </c>
      <c r="I50" s="7" t="s">
        <v>24</v>
      </c>
      <c r="J50" s="5"/>
      <c r="K50" s="5"/>
      <c r="L50" s="5"/>
      <c r="M50" s="136"/>
      <c r="N50" s="137"/>
      <c r="O50" s="5"/>
      <c r="P50" s="136"/>
      <c r="Q50" s="136"/>
      <c r="R50" s="267"/>
      <c r="S50" s="59"/>
      <c r="T50" s="85"/>
      <c r="U50" s="86"/>
    </row>
    <row r="51" spans="1:30" ht="15.75" hidden="1" thickBot="1" x14ac:dyDescent="0.3">
      <c r="A51" s="144" t="s">
        <v>10</v>
      </c>
      <c r="B51" s="16" t="s">
        <v>25</v>
      </c>
      <c r="C51" s="17">
        <v>15</v>
      </c>
      <c r="D51" s="18">
        <v>28.58</v>
      </c>
      <c r="E51" s="19" t="s">
        <v>24</v>
      </c>
      <c r="F51" s="18">
        <v>1.83</v>
      </c>
      <c r="G51" s="19" t="s">
        <v>24</v>
      </c>
      <c r="H51" s="18">
        <f t="shared" si="11"/>
        <v>26.75</v>
      </c>
      <c r="I51" s="19" t="s">
        <v>24</v>
      </c>
      <c r="J51" s="17"/>
      <c r="K51" s="17"/>
      <c r="L51" s="17"/>
      <c r="M51" s="145"/>
      <c r="N51" s="146"/>
      <c r="O51" s="17"/>
      <c r="P51" s="145"/>
      <c r="Q51" s="145"/>
      <c r="R51" s="275"/>
      <c r="S51" s="87"/>
      <c r="T51" s="88"/>
      <c r="U51" s="89"/>
    </row>
    <row r="52" spans="1:30" ht="15" hidden="1" customHeight="1" x14ac:dyDescent="0.25">
      <c r="A52" s="161" t="s">
        <v>0</v>
      </c>
      <c r="B52" s="162" t="s">
        <v>25</v>
      </c>
      <c r="C52" s="69">
        <v>20</v>
      </c>
      <c r="D52" s="163">
        <v>31.75</v>
      </c>
      <c r="E52" s="164" t="s">
        <v>24</v>
      </c>
      <c r="F52" s="163">
        <v>0.91</v>
      </c>
      <c r="G52" s="164" t="s">
        <v>24</v>
      </c>
      <c r="H52" s="163">
        <f t="shared" si="11"/>
        <v>30.84</v>
      </c>
      <c r="I52" s="164" t="s">
        <v>24</v>
      </c>
      <c r="J52" s="69"/>
      <c r="K52" s="69"/>
      <c r="L52" s="69"/>
      <c r="M52" s="165"/>
      <c r="N52" s="166"/>
      <c r="O52" s="69"/>
      <c r="P52" s="165"/>
      <c r="Q52" s="165"/>
      <c r="R52" s="279"/>
      <c r="S52" s="167" t="s">
        <v>44</v>
      </c>
      <c r="T52" s="168"/>
      <c r="U52" s="169"/>
    </row>
    <row r="53" spans="1:30" hidden="1" x14ac:dyDescent="0.25">
      <c r="A53" s="135" t="s">
        <v>0</v>
      </c>
      <c r="B53" s="4" t="s">
        <v>25</v>
      </c>
      <c r="C53" s="5">
        <v>14</v>
      </c>
      <c r="D53" s="6">
        <v>31.75</v>
      </c>
      <c r="E53" s="7" t="s">
        <v>24</v>
      </c>
      <c r="F53" s="6">
        <v>2.0299999999999998</v>
      </c>
      <c r="G53" s="7" t="s">
        <v>24</v>
      </c>
      <c r="H53" s="6">
        <f t="shared" si="11"/>
        <v>29.72</v>
      </c>
      <c r="I53" s="7" t="s">
        <v>24</v>
      </c>
      <c r="J53" s="5"/>
      <c r="K53" s="5"/>
      <c r="L53" s="5"/>
      <c r="M53" s="136"/>
      <c r="N53" s="137"/>
      <c r="O53" s="5"/>
      <c r="P53" s="136"/>
      <c r="Q53" s="136"/>
      <c r="R53" s="267"/>
      <c r="S53" s="59"/>
      <c r="T53" s="85"/>
      <c r="U53" s="86"/>
    </row>
    <row r="54" spans="1:30" ht="15.75" hidden="1" thickBot="1" x14ac:dyDescent="0.3">
      <c r="A54" s="144" t="s">
        <v>0</v>
      </c>
      <c r="B54" s="16" t="s">
        <v>25</v>
      </c>
      <c r="C54" s="17">
        <v>10</v>
      </c>
      <c r="D54" s="18">
        <v>31.75</v>
      </c>
      <c r="E54" s="19" t="s">
        <v>24</v>
      </c>
      <c r="F54" s="18">
        <v>3.25</v>
      </c>
      <c r="G54" s="19" t="s">
        <v>24</v>
      </c>
      <c r="H54" s="18">
        <f t="shared" si="11"/>
        <v>28.5</v>
      </c>
      <c r="I54" s="19" t="s">
        <v>24</v>
      </c>
      <c r="J54" s="17"/>
      <c r="K54" s="17"/>
      <c r="L54" s="17"/>
      <c r="M54" s="145"/>
      <c r="N54" s="146"/>
      <c r="O54" s="17"/>
      <c r="P54" s="145"/>
      <c r="Q54" s="145"/>
      <c r="R54" s="275"/>
      <c r="S54" s="87" t="s">
        <v>32</v>
      </c>
      <c r="T54" s="88"/>
      <c r="U54" s="89"/>
    </row>
    <row r="55" spans="1:30" ht="15" hidden="1" customHeight="1" x14ac:dyDescent="0.25">
      <c r="A55" s="161" t="s">
        <v>11</v>
      </c>
      <c r="B55" s="162" t="s">
        <v>25</v>
      </c>
      <c r="C55" s="69">
        <v>20</v>
      </c>
      <c r="D55" s="163">
        <v>34.9</v>
      </c>
      <c r="E55" s="164" t="s">
        <v>24</v>
      </c>
      <c r="F55" s="163">
        <v>0.91</v>
      </c>
      <c r="G55" s="164" t="s">
        <v>24</v>
      </c>
      <c r="H55" s="163">
        <f t="shared" si="11"/>
        <v>33.99</v>
      </c>
      <c r="I55" s="164" t="s">
        <v>24</v>
      </c>
      <c r="J55" s="69"/>
      <c r="K55" s="69"/>
      <c r="L55" s="69"/>
      <c r="M55" s="165"/>
      <c r="N55" s="166"/>
      <c r="O55" s="69"/>
      <c r="P55" s="165"/>
      <c r="Q55" s="165"/>
      <c r="R55" s="279"/>
      <c r="S55" s="167" t="s">
        <v>45</v>
      </c>
      <c r="T55" s="168"/>
      <c r="U55" s="169"/>
    </row>
    <row r="56" spans="1:30" ht="15.75" hidden="1" thickBot="1" x14ac:dyDescent="0.3">
      <c r="A56" s="144" t="s">
        <v>11</v>
      </c>
      <c r="B56" s="16" t="s">
        <v>25</v>
      </c>
      <c r="C56" s="17">
        <v>14</v>
      </c>
      <c r="D56" s="18">
        <v>34.9</v>
      </c>
      <c r="E56" s="19" t="s">
        <v>24</v>
      </c>
      <c r="F56" s="18">
        <v>2.0299999999999998</v>
      </c>
      <c r="G56" s="19" t="s">
        <v>24</v>
      </c>
      <c r="H56" s="18">
        <f t="shared" si="11"/>
        <v>32.869999999999997</v>
      </c>
      <c r="I56" s="19" t="s">
        <v>24</v>
      </c>
      <c r="J56" s="17"/>
      <c r="K56" s="17"/>
      <c r="L56" s="17"/>
      <c r="M56" s="145"/>
      <c r="N56" s="146"/>
      <c r="O56" s="17"/>
      <c r="P56" s="145"/>
      <c r="Q56" s="145"/>
      <c r="R56" s="275"/>
      <c r="S56" s="87"/>
      <c r="T56" s="88"/>
      <c r="U56" s="89"/>
    </row>
    <row r="57" spans="1:30" hidden="1" x14ac:dyDescent="0.25">
      <c r="A57" s="161" t="s">
        <v>12</v>
      </c>
      <c r="B57" s="162" t="s">
        <v>25</v>
      </c>
      <c r="C57" s="69">
        <v>20</v>
      </c>
      <c r="D57" s="163">
        <v>38.1</v>
      </c>
      <c r="E57" s="164" t="s">
        <v>24</v>
      </c>
      <c r="F57" s="163">
        <v>0.91</v>
      </c>
      <c r="G57" s="164" t="s">
        <v>24</v>
      </c>
      <c r="H57" s="163">
        <f>D57-F57</f>
        <v>37.190000000000005</v>
      </c>
      <c r="I57" s="164" t="s">
        <v>24</v>
      </c>
      <c r="J57" s="69"/>
      <c r="K57" s="69"/>
      <c r="L57" s="69"/>
      <c r="M57" s="165"/>
      <c r="N57" s="166"/>
      <c r="O57" s="69"/>
      <c r="P57" s="165"/>
      <c r="Q57" s="165"/>
      <c r="R57" s="279"/>
      <c r="S57" s="167" t="s">
        <v>44</v>
      </c>
      <c r="T57" s="168"/>
      <c r="U57" s="169"/>
    </row>
    <row r="58" spans="1:30" hidden="1" x14ac:dyDescent="0.25">
      <c r="A58" s="138" t="s">
        <v>12</v>
      </c>
      <c r="B58" s="34" t="s">
        <v>25</v>
      </c>
      <c r="C58" s="35">
        <v>18</v>
      </c>
      <c r="D58" s="36">
        <v>38.1</v>
      </c>
      <c r="E58" s="37" t="s">
        <v>24</v>
      </c>
      <c r="F58" s="36">
        <v>1.22</v>
      </c>
      <c r="G58" s="37" t="s">
        <v>24</v>
      </c>
      <c r="H58" s="36">
        <f t="shared" si="11"/>
        <v>36.880000000000003</v>
      </c>
      <c r="I58" s="37" t="s">
        <v>24</v>
      </c>
      <c r="J58" s="35"/>
      <c r="K58" s="35"/>
      <c r="L58" s="35"/>
      <c r="M58" s="139"/>
      <c r="N58" s="140"/>
      <c r="O58" s="35"/>
      <c r="P58" s="139"/>
      <c r="Q58" s="139"/>
      <c r="R58" s="280"/>
      <c r="S58" s="119" t="s">
        <v>44</v>
      </c>
      <c r="T58" s="120"/>
      <c r="U58" s="121"/>
    </row>
    <row r="59" spans="1:30" hidden="1" x14ac:dyDescent="0.25">
      <c r="A59" s="135" t="s">
        <v>12</v>
      </c>
      <c r="B59" s="4" t="s">
        <v>25</v>
      </c>
      <c r="C59" s="5">
        <v>16</v>
      </c>
      <c r="D59" s="6">
        <v>38.1</v>
      </c>
      <c r="E59" s="7" t="s">
        <v>24</v>
      </c>
      <c r="F59" s="6">
        <v>1.63</v>
      </c>
      <c r="G59" s="7" t="s">
        <v>24</v>
      </c>
      <c r="H59" s="6">
        <f t="shared" si="11"/>
        <v>36.47</v>
      </c>
      <c r="I59" s="7" t="s">
        <v>24</v>
      </c>
      <c r="J59" s="5"/>
      <c r="K59" s="5"/>
      <c r="L59" s="5"/>
      <c r="M59" s="136"/>
      <c r="N59" s="137"/>
      <c r="O59" s="5"/>
      <c r="P59" s="136"/>
      <c r="Q59" s="136"/>
      <c r="R59" s="267"/>
      <c r="S59" s="59"/>
      <c r="T59" s="85"/>
      <c r="U59" s="86"/>
    </row>
    <row r="60" spans="1:30" hidden="1" x14ac:dyDescent="0.25">
      <c r="A60" s="135" t="s">
        <v>12</v>
      </c>
      <c r="B60" s="4" t="s">
        <v>25</v>
      </c>
      <c r="C60" s="5">
        <v>13</v>
      </c>
      <c r="D60" s="6">
        <v>38.1</v>
      </c>
      <c r="E60" s="7" t="s">
        <v>24</v>
      </c>
      <c r="F60" s="6">
        <v>2.29</v>
      </c>
      <c r="G60" s="7" t="s">
        <v>24</v>
      </c>
      <c r="H60" s="6">
        <f>D60-F60</f>
        <v>35.81</v>
      </c>
      <c r="I60" s="7" t="s">
        <v>24</v>
      </c>
      <c r="J60" s="5"/>
      <c r="K60" s="5"/>
      <c r="L60" s="5"/>
      <c r="M60" s="136"/>
      <c r="N60" s="137"/>
      <c r="O60" s="5"/>
      <c r="P60" s="136"/>
      <c r="Q60" s="136"/>
      <c r="R60" s="267"/>
      <c r="S60" s="59"/>
      <c r="T60" s="85"/>
      <c r="U60" s="86"/>
    </row>
    <row r="61" spans="1:30" ht="15.75" hidden="1" thickBot="1" x14ac:dyDescent="0.3">
      <c r="A61" s="144" t="s">
        <v>12</v>
      </c>
      <c r="B61" s="16" t="s">
        <v>25</v>
      </c>
      <c r="C61" s="17">
        <v>10</v>
      </c>
      <c r="D61" s="18">
        <v>38.1</v>
      </c>
      <c r="E61" s="19" t="s">
        <v>24</v>
      </c>
      <c r="F61" s="18">
        <v>3.25</v>
      </c>
      <c r="G61" s="19" t="s">
        <v>24</v>
      </c>
      <c r="H61" s="18">
        <f t="shared" si="11"/>
        <v>34.85</v>
      </c>
      <c r="I61" s="19" t="s">
        <v>24</v>
      </c>
      <c r="J61" s="17"/>
      <c r="K61" s="17"/>
      <c r="L61" s="17"/>
      <c r="M61" s="145"/>
      <c r="N61" s="146"/>
      <c r="O61" s="17"/>
      <c r="P61" s="145"/>
      <c r="Q61" s="145"/>
      <c r="R61" s="275"/>
      <c r="S61" s="87" t="s">
        <v>31</v>
      </c>
      <c r="T61" s="88"/>
      <c r="U61" s="89"/>
    </row>
    <row r="62" spans="1:30" hidden="1" x14ac:dyDescent="0.25">
      <c r="A62" s="161" t="s">
        <v>13</v>
      </c>
      <c r="B62" s="162" t="s">
        <v>25</v>
      </c>
      <c r="C62" s="69">
        <v>20</v>
      </c>
      <c r="D62" s="163">
        <v>41.28</v>
      </c>
      <c r="E62" s="164" t="s">
        <v>24</v>
      </c>
      <c r="F62" s="163">
        <v>0.91</v>
      </c>
      <c r="G62" s="164" t="s">
        <v>24</v>
      </c>
      <c r="H62" s="163">
        <f t="shared" si="11"/>
        <v>40.370000000000005</v>
      </c>
      <c r="I62" s="164" t="s">
        <v>24</v>
      </c>
      <c r="J62" s="69"/>
      <c r="K62" s="69"/>
      <c r="L62" s="69"/>
      <c r="M62" s="165"/>
      <c r="N62" s="166"/>
      <c r="O62" s="69"/>
      <c r="P62" s="165"/>
      <c r="Q62" s="165"/>
      <c r="R62" s="279"/>
      <c r="S62" s="170" t="s">
        <v>44</v>
      </c>
      <c r="T62" s="168"/>
      <c r="U62" s="171"/>
      <c r="V62" s="25"/>
      <c r="W62" s="25"/>
      <c r="Z62" s="25"/>
      <c r="AA62" s="25"/>
      <c r="AB62" s="25"/>
      <c r="AC62" s="25"/>
      <c r="AD62" s="25"/>
    </row>
    <row r="63" spans="1:30" ht="15.75" hidden="1" thickBot="1" x14ac:dyDescent="0.3">
      <c r="A63" s="144" t="s">
        <v>13</v>
      </c>
      <c r="B63" s="16" t="s">
        <v>25</v>
      </c>
      <c r="C63" s="17">
        <v>13</v>
      </c>
      <c r="D63" s="18">
        <v>41.28</v>
      </c>
      <c r="E63" s="19" t="s">
        <v>24</v>
      </c>
      <c r="F63" s="18">
        <v>2.41</v>
      </c>
      <c r="G63" s="19" t="s">
        <v>24</v>
      </c>
      <c r="H63" s="18">
        <f t="shared" si="11"/>
        <v>38.870000000000005</v>
      </c>
      <c r="I63" s="19" t="s">
        <v>24</v>
      </c>
      <c r="J63" s="17"/>
      <c r="K63" s="17"/>
      <c r="L63" s="17"/>
      <c r="M63" s="145"/>
      <c r="N63" s="146"/>
      <c r="O63" s="17"/>
      <c r="P63" s="145"/>
      <c r="Q63" s="145"/>
      <c r="R63" s="275"/>
      <c r="S63" s="87"/>
      <c r="T63" s="88"/>
      <c r="U63" s="89"/>
    </row>
    <row r="64" spans="1:30" x14ac:dyDescent="0.25">
      <c r="A64" s="217" t="s">
        <v>197</v>
      </c>
      <c r="B64" s="61" t="s">
        <v>25</v>
      </c>
      <c r="C64" s="62">
        <v>16</v>
      </c>
      <c r="D64" s="63">
        <v>38.1</v>
      </c>
      <c r="E64" s="64" t="s">
        <v>24</v>
      </c>
      <c r="F64" s="63">
        <v>1.63</v>
      </c>
      <c r="G64" s="64" t="s">
        <v>24</v>
      </c>
      <c r="H64" s="63">
        <f t="shared" si="11"/>
        <v>36.47</v>
      </c>
      <c r="I64" s="64" t="s">
        <v>24</v>
      </c>
      <c r="J64" s="62" t="s">
        <v>131</v>
      </c>
      <c r="K64" s="62"/>
      <c r="L64" s="62"/>
      <c r="M64" s="218" t="s">
        <v>154</v>
      </c>
      <c r="N64" s="219"/>
      <c r="O64" s="62">
        <v>6000</v>
      </c>
      <c r="P64" s="218" t="s">
        <v>192</v>
      </c>
      <c r="Q64" s="220">
        <v>42250</v>
      </c>
      <c r="R64" s="273" t="s">
        <v>196</v>
      </c>
      <c r="S64" s="59"/>
      <c r="T64" s="85"/>
      <c r="U64" s="86"/>
    </row>
    <row r="65" spans="1:21" x14ac:dyDescent="0.25">
      <c r="A65" s="141" t="s">
        <v>197</v>
      </c>
      <c r="B65" s="113" t="s">
        <v>25</v>
      </c>
      <c r="C65" s="67">
        <v>16</v>
      </c>
      <c r="D65" s="114">
        <v>38.1</v>
      </c>
      <c r="E65" s="115" t="s">
        <v>24</v>
      </c>
      <c r="F65" s="114">
        <v>1.63</v>
      </c>
      <c r="G65" s="115" t="s">
        <v>24</v>
      </c>
      <c r="H65" s="114">
        <f t="shared" si="11"/>
        <v>36.47</v>
      </c>
      <c r="I65" s="115" t="s">
        <v>24</v>
      </c>
      <c r="J65" s="67" t="s">
        <v>131</v>
      </c>
      <c r="K65" s="67"/>
      <c r="L65" s="67"/>
      <c r="M65" s="142" t="s">
        <v>175</v>
      </c>
      <c r="N65" s="143"/>
      <c r="O65" s="67">
        <v>6000</v>
      </c>
      <c r="P65" s="142" t="s">
        <v>151</v>
      </c>
      <c r="Q65" s="221">
        <v>42250</v>
      </c>
      <c r="R65" s="276"/>
      <c r="S65" s="59"/>
      <c r="T65" s="85"/>
      <c r="U65" s="86"/>
    </row>
    <row r="66" spans="1:21" x14ac:dyDescent="0.25">
      <c r="A66" s="124" t="s">
        <v>197</v>
      </c>
      <c r="B66" s="97" t="s">
        <v>25</v>
      </c>
      <c r="C66" s="96">
        <v>16</v>
      </c>
      <c r="D66" s="98">
        <v>38.1</v>
      </c>
      <c r="E66" s="99" t="s">
        <v>24</v>
      </c>
      <c r="F66" s="98">
        <v>1.63</v>
      </c>
      <c r="G66" s="99" t="s">
        <v>24</v>
      </c>
      <c r="H66" s="98">
        <f t="shared" si="11"/>
        <v>36.47</v>
      </c>
      <c r="I66" s="99" t="s">
        <v>24</v>
      </c>
      <c r="J66" s="96" t="s">
        <v>131</v>
      </c>
      <c r="K66" s="96"/>
      <c r="L66" s="96"/>
      <c r="M66" s="101" t="s">
        <v>154</v>
      </c>
      <c r="N66" s="100"/>
      <c r="O66" s="96">
        <v>6000</v>
      </c>
      <c r="P66" s="101" t="s">
        <v>156</v>
      </c>
      <c r="Q66" s="108">
        <v>42250</v>
      </c>
      <c r="R66" s="274"/>
      <c r="S66" s="59"/>
      <c r="T66" s="85"/>
      <c r="U66" s="86"/>
    </row>
    <row r="67" spans="1:21" x14ac:dyDescent="0.25">
      <c r="A67" s="248" t="s">
        <v>197</v>
      </c>
      <c r="B67" s="249" t="s">
        <v>25</v>
      </c>
      <c r="C67" s="250">
        <v>16</v>
      </c>
      <c r="D67" s="251">
        <v>38.1</v>
      </c>
      <c r="E67" s="252" t="s">
        <v>24</v>
      </c>
      <c r="F67" s="251">
        <v>1.63</v>
      </c>
      <c r="G67" s="252" t="s">
        <v>24</v>
      </c>
      <c r="H67" s="251">
        <f t="shared" si="11"/>
        <v>36.47</v>
      </c>
      <c r="I67" s="252" t="s">
        <v>24</v>
      </c>
      <c r="J67" s="250" t="s">
        <v>131</v>
      </c>
      <c r="K67" s="250"/>
      <c r="L67" s="250"/>
      <c r="M67" s="253"/>
      <c r="N67" s="254"/>
      <c r="O67" s="250">
        <v>6000</v>
      </c>
      <c r="P67" s="253" t="s">
        <v>133</v>
      </c>
      <c r="Q67" s="253"/>
      <c r="R67" s="272"/>
      <c r="S67" s="59"/>
      <c r="T67" s="85"/>
      <c r="U67" s="86"/>
    </row>
    <row r="68" spans="1:21" x14ac:dyDescent="0.25">
      <c r="A68" s="293"/>
      <c r="B68" s="28"/>
      <c r="C68" s="27"/>
      <c r="D68" s="29"/>
      <c r="E68" s="26"/>
      <c r="F68" s="29"/>
      <c r="G68" s="26"/>
      <c r="H68" s="29"/>
      <c r="I68" s="26"/>
      <c r="J68" s="27"/>
      <c r="K68" s="27"/>
      <c r="L68" s="27"/>
      <c r="M68" s="26"/>
      <c r="N68" s="66"/>
      <c r="O68" s="27"/>
      <c r="P68" s="26"/>
      <c r="Q68" s="26"/>
      <c r="R68" s="27"/>
      <c r="S68" s="26"/>
      <c r="T68" s="26"/>
      <c r="U68" s="26"/>
    </row>
    <row r="69" spans="1:21" x14ac:dyDescent="0.25">
      <c r="A69" s="293"/>
      <c r="B69" s="28"/>
      <c r="C69" s="27"/>
      <c r="D69" s="29"/>
      <c r="E69" s="26"/>
      <c r="F69" s="29"/>
      <c r="G69" s="26"/>
      <c r="H69" s="29"/>
      <c r="I69" s="26"/>
      <c r="J69" s="27"/>
      <c r="K69" s="27"/>
      <c r="L69" s="27"/>
      <c r="M69" s="26"/>
      <c r="N69" s="66"/>
      <c r="O69" s="27"/>
      <c r="P69" s="26"/>
      <c r="Q69" s="26"/>
      <c r="R69" s="27"/>
      <c r="S69" s="26"/>
      <c r="T69" s="26"/>
      <c r="U69" s="26"/>
    </row>
    <row r="70" spans="1:21" x14ac:dyDescent="0.25">
      <c r="A70" s="293"/>
      <c r="B70" s="28"/>
      <c r="C70" s="27"/>
      <c r="D70" s="29"/>
      <c r="E70" s="26"/>
      <c r="F70" s="29"/>
      <c r="G70" s="26"/>
      <c r="H70" s="29"/>
      <c r="I70" s="26"/>
      <c r="J70" s="27"/>
      <c r="K70" s="27"/>
      <c r="L70" s="27"/>
      <c r="M70" s="26"/>
      <c r="N70" s="66"/>
      <c r="O70" s="27"/>
      <c r="P70" s="26"/>
      <c r="Q70" s="26"/>
      <c r="R70" s="27"/>
      <c r="S70" s="26"/>
      <c r="T70" s="26"/>
      <c r="U70" s="26"/>
    </row>
    <row r="71" spans="1:21" s="26" customFormat="1" ht="31.5" x14ac:dyDescent="0.5">
      <c r="A71" s="207" t="s">
        <v>40</v>
      </c>
      <c r="B71" s="28"/>
      <c r="C71" s="27"/>
      <c r="D71" s="29"/>
      <c r="F71" s="29"/>
      <c r="H71" s="29"/>
      <c r="J71" s="27"/>
      <c r="L71" s="27"/>
      <c r="N71" s="66"/>
      <c r="O71" s="27"/>
      <c r="R71" s="27"/>
    </row>
    <row r="72" spans="1:21" ht="18.75" x14ac:dyDescent="0.3">
      <c r="A72" s="33" t="s">
        <v>43</v>
      </c>
      <c r="K72" s="33"/>
    </row>
    <row r="73" spans="1:21" ht="19.5" thickBot="1" x14ac:dyDescent="0.35">
      <c r="A73" s="33" t="s">
        <v>42</v>
      </c>
      <c r="K73" s="33"/>
    </row>
    <row r="74" spans="1:21" s="26" customFormat="1" ht="38.25" thickBot="1" x14ac:dyDescent="0.35">
      <c r="A74" s="83" t="s">
        <v>21</v>
      </c>
      <c r="B74" s="83"/>
      <c r="C74" s="82" t="s">
        <v>41</v>
      </c>
      <c r="D74" s="313" t="s">
        <v>20</v>
      </c>
      <c r="E74" s="313"/>
      <c r="F74" s="313" t="s">
        <v>23</v>
      </c>
      <c r="G74" s="313"/>
      <c r="H74" s="313" t="s">
        <v>22</v>
      </c>
      <c r="I74" s="313"/>
      <c r="J74" s="32" t="s">
        <v>130</v>
      </c>
      <c r="K74" s="82" t="s">
        <v>152</v>
      </c>
      <c r="L74" s="82" t="s">
        <v>157</v>
      </c>
      <c r="M74" s="32" t="s">
        <v>155</v>
      </c>
      <c r="N74" s="57" t="s">
        <v>132</v>
      </c>
      <c r="O74" s="131" t="s">
        <v>134</v>
      </c>
      <c r="P74" s="32" t="s">
        <v>124</v>
      </c>
      <c r="Q74" s="32" t="s">
        <v>129</v>
      </c>
      <c r="R74" s="262" t="s">
        <v>195</v>
      </c>
      <c r="S74" s="199" t="s">
        <v>37</v>
      </c>
      <c r="T74" s="199" t="s">
        <v>38</v>
      </c>
      <c r="U74" s="199" t="s">
        <v>186</v>
      </c>
    </row>
    <row r="75" spans="1:21" ht="15.75" thickBot="1" x14ac:dyDescent="0.3">
      <c r="A75" s="122" t="s">
        <v>14</v>
      </c>
      <c r="B75" s="91" t="s">
        <v>25</v>
      </c>
      <c r="C75" s="90">
        <v>16</v>
      </c>
      <c r="D75" s="92">
        <v>50.8</v>
      </c>
      <c r="E75" s="93" t="s">
        <v>24</v>
      </c>
      <c r="F75" s="92">
        <v>1.63</v>
      </c>
      <c r="G75" s="93" t="s">
        <v>24</v>
      </c>
      <c r="H75" s="92">
        <f t="shared" ref="H75:H92" si="12">D75-F75</f>
        <v>49.169999999999995</v>
      </c>
      <c r="I75" s="93" t="s">
        <v>24</v>
      </c>
      <c r="J75" s="90" t="s">
        <v>131</v>
      </c>
      <c r="K75" s="90" t="s">
        <v>171</v>
      </c>
      <c r="L75" s="90" t="s">
        <v>158</v>
      </c>
      <c r="M75" s="95" t="s">
        <v>154</v>
      </c>
      <c r="N75" s="94"/>
      <c r="O75" s="90"/>
      <c r="P75" s="95"/>
      <c r="Q75" s="192"/>
      <c r="R75" s="281"/>
      <c r="S75" s="200">
        <v>100</v>
      </c>
      <c r="T75" s="200">
        <v>80</v>
      </c>
      <c r="U75" s="200" t="s">
        <v>187</v>
      </c>
    </row>
    <row r="76" spans="1:21" ht="15.75" thickBot="1" x14ac:dyDescent="0.3">
      <c r="A76" s="122" t="s">
        <v>172</v>
      </c>
      <c r="B76" s="91" t="s">
        <v>25</v>
      </c>
      <c r="C76" s="90">
        <v>16</v>
      </c>
      <c r="D76" s="92">
        <v>63.5</v>
      </c>
      <c r="E76" s="93" t="s">
        <v>24</v>
      </c>
      <c r="F76" s="92">
        <v>1.63</v>
      </c>
      <c r="G76" s="93" t="s">
        <v>24</v>
      </c>
      <c r="H76" s="92">
        <f t="shared" si="12"/>
        <v>61.87</v>
      </c>
      <c r="I76" s="93" t="s">
        <v>24</v>
      </c>
      <c r="J76" s="90" t="s">
        <v>131</v>
      </c>
      <c r="K76" s="90" t="s">
        <v>173</v>
      </c>
      <c r="L76" s="90" t="s">
        <v>158</v>
      </c>
      <c r="M76" s="95" t="s">
        <v>154</v>
      </c>
      <c r="N76" s="94"/>
      <c r="O76" s="90"/>
      <c r="P76" s="95"/>
      <c r="Q76" s="192"/>
      <c r="R76" s="281"/>
      <c r="S76" s="200">
        <v>100</v>
      </c>
      <c r="T76" s="200">
        <v>80</v>
      </c>
      <c r="U76" s="200" t="s">
        <v>188</v>
      </c>
    </row>
    <row r="77" spans="1:21" x14ac:dyDescent="0.25">
      <c r="A77" s="123" t="s">
        <v>15</v>
      </c>
      <c r="B77" s="78" t="s">
        <v>25</v>
      </c>
      <c r="C77" s="79">
        <v>16</v>
      </c>
      <c r="D77" s="80">
        <v>76.2</v>
      </c>
      <c r="E77" s="81" t="s">
        <v>24</v>
      </c>
      <c r="F77" s="80">
        <v>1.63</v>
      </c>
      <c r="G77" s="81" t="s">
        <v>24</v>
      </c>
      <c r="H77" s="80">
        <f t="shared" si="12"/>
        <v>74.570000000000007</v>
      </c>
      <c r="I77" s="81" t="s">
        <v>24</v>
      </c>
      <c r="J77" s="79" t="s">
        <v>131</v>
      </c>
      <c r="K77" s="127"/>
      <c r="L77" s="79"/>
      <c r="M77" s="112" t="s">
        <v>175</v>
      </c>
      <c r="N77" s="111">
        <v>435.18</v>
      </c>
      <c r="O77" s="79">
        <v>6000</v>
      </c>
      <c r="P77" s="112" t="s">
        <v>151</v>
      </c>
      <c r="Q77" s="193"/>
      <c r="R77" s="282"/>
      <c r="S77" s="201">
        <v>100</v>
      </c>
      <c r="T77" s="201">
        <v>80</v>
      </c>
      <c r="U77" s="201" t="s">
        <v>189</v>
      </c>
    </row>
    <row r="78" spans="1:21" x14ac:dyDescent="0.25">
      <c r="A78" s="124" t="s">
        <v>15</v>
      </c>
      <c r="B78" s="97" t="s">
        <v>25</v>
      </c>
      <c r="C78" s="96">
        <v>16</v>
      </c>
      <c r="D78" s="98">
        <v>76.2</v>
      </c>
      <c r="E78" s="99" t="s">
        <v>24</v>
      </c>
      <c r="F78" s="98">
        <v>1.63</v>
      </c>
      <c r="G78" s="99" t="s">
        <v>24</v>
      </c>
      <c r="H78" s="98">
        <f t="shared" si="12"/>
        <v>74.570000000000007</v>
      </c>
      <c r="I78" s="99" t="s">
        <v>24</v>
      </c>
      <c r="J78" s="96" t="s">
        <v>131</v>
      </c>
      <c r="K78" s="128" t="s">
        <v>174</v>
      </c>
      <c r="L78" s="96" t="s">
        <v>159</v>
      </c>
      <c r="M78" s="101" t="s">
        <v>154</v>
      </c>
      <c r="N78" s="100"/>
      <c r="O78" s="96"/>
      <c r="P78" s="101"/>
      <c r="Q78" s="194"/>
      <c r="R78" s="283"/>
      <c r="S78" s="202">
        <v>100</v>
      </c>
      <c r="T78" s="202">
        <v>80</v>
      </c>
      <c r="U78" s="202" t="s">
        <v>189</v>
      </c>
    </row>
    <row r="79" spans="1:21" ht="15.75" thickBot="1" x14ac:dyDescent="0.3">
      <c r="A79" s="125" t="s">
        <v>15</v>
      </c>
      <c r="B79" s="103" t="s">
        <v>25</v>
      </c>
      <c r="C79" s="102">
        <v>14</v>
      </c>
      <c r="D79" s="104">
        <v>76.2</v>
      </c>
      <c r="E79" s="105" t="s">
        <v>24</v>
      </c>
      <c r="F79" s="104">
        <v>2.0299999999999998</v>
      </c>
      <c r="G79" s="105" t="s">
        <v>24</v>
      </c>
      <c r="H79" s="104">
        <f t="shared" si="12"/>
        <v>74.17</v>
      </c>
      <c r="I79" s="105" t="s">
        <v>24</v>
      </c>
      <c r="J79" s="102" t="s">
        <v>131</v>
      </c>
      <c r="K79" s="129" t="s">
        <v>174</v>
      </c>
      <c r="L79" s="102" t="s">
        <v>158</v>
      </c>
      <c r="M79" s="107" t="s">
        <v>154</v>
      </c>
      <c r="N79" s="106"/>
      <c r="O79" s="102"/>
      <c r="P79" s="107"/>
      <c r="Q79" s="195"/>
      <c r="R79" s="284"/>
      <c r="S79" s="203">
        <v>100</v>
      </c>
      <c r="T79" s="203">
        <v>100</v>
      </c>
      <c r="U79" s="203" t="s">
        <v>189</v>
      </c>
    </row>
    <row r="80" spans="1:21" x14ac:dyDescent="0.25">
      <c r="A80" s="123" t="s">
        <v>16</v>
      </c>
      <c r="B80" s="78" t="s">
        <v>25</v>
      </c>
      <c r="C80" s="79">
        <v>16</v>
      </c>
      <c r="D80" s="80">
        <v>101.6</v>
      </c>
      <c r="E80" s="81" t="s">
        <v>24</v>
      </c>
      <c r="F80" s="80">
        <v>1.63</v>
      </c>
      <c r="G80" s="81" t="s">
        <v>24</v>
      </c>
      <c r="H80" s="80">
        <f t="shared" si="12"/>
        <v>99.97</v>
      </c>
      <c r="I80" s="81" t="s">
        <v>24</v>
      </c>
      <c r="J80" s="79" t="s">
        <v>131</v>
      </c>
      <c r="K80" s="127"/>
      <c r="L80" s="79"/>
      <c r="M80" s="112" t="s">
        <v>175</v>
      </c>
      <c r="N80" s="111">
        <v>535.6</v>
      </c>
      <c r="O80" s="79">
        <v>6000</v>
      </c>
      <c r="P80" s="112" t="s">
        <v>151</v>
      </c>
      <c r="Q80" s="193"/>
      <c r="R80" s="282"/>
      <c r="S80" s="201">
        <v>70</v>
      </c>
      <c r="T80" s="201">
        <v>60</v>
      </c>
      <c r="U80" s="201" t="s">
        <v>189</v>
      </c>
    </row>
    <row r="81" spans="1:21" x14ac:dyDescent="0.25">
      <c r="A81" s="124" t="s">
        <v>16</v>
      </c>
      <c r="B81" s="97" t="s">
        <v>25</v>
      </c>
      <c r="C81" s="96">
        <v>16</v>
      </c>
      <c r="D81" s="98">
        <v>101.6</v>
      </c>
      <c r="E81" s="99" t="s">
        <v>24</v>
      </c>
      <c r="F81" s="98">
        <v>1.63</v>
      </c>
      <c r="G81" s="99" t="s">
        <v>24</v>
      </c>
      <c r="H81" s="98">
        <f t="shared" si="12"/>
        <v>99.97</v>
      </c>
      <c r="I81" s="99" t="s">
        <v>24</v>
      </c>
      <c r="J81" s="96" t="s">
        <v>131</v>
      </c>
      <c r="K81" s="128" t="s">
        <v>161</v>
      </c>
      <c r="L81" s="96" t="s">
        <v>159</v>
      </c>
      <c r="M81" s="101" t="s">
        <v>154</v>
      </c>
      <c r="N81" s="100"/>
      <c r="O81" s="96"/>
      <c r="P81" s="101"/>
      <c r="Q81" s="196"/>
      <c r="R81" s="285"/>
      <c r="S81" s="202">
        <v>70</v>
      </c>
      <c r="T81" s="202">
        <v>60</v>
      </c>
      <c r="U81" s="202" t="s">
        <v>189</v>
      </c>
    </row>
    <row r="82" spans="1:21" x14ac:dyDescent="0.25">
      <c r="A82" s="217" t="s">
        <v>16</v>
      </c>
      <c r="B82" s="61" t="s">
        <v>25</v>
      </c>
      <c r="C82" s="62">
        <v>14</v>
      </c>
      <c r="D82" s="63">
        <v>101.6</v>
      </c>
      <c r="E82" s="64" t="s">
        <v>24</v>
      </c>
      <c r="F82" s="63">
        <v>2.0299999999999998</v>
      </c>
      <c r="G82" s="64" t="s">
        <v>24</v>
      </c>
      <c r="H82" s="63">
        <f t="shared" si="12"/>
        <v>99.57</v>
      </c>
      <c r="I82" s="64" t="s">
        <v>24</v>
      </c>
      <c r="J82" s="62" t="s">
        <v>131</v>
      </c>
      <c r="K82" s="232" t="s">
        <v>161</v>
      </c>
      <c r="L82" s="62" t="s">
        <v>158</v>
      </c>
      <c r="M82" s="218" t="s">
        <v>154</v>
      </c>
      <c r="N82" s="219">
        <v>779.52</v>
      </c>
      <c r="O82" s="62">
        <v>6000</v>
      </c>
      <c r="P82" s="218" t="s">
        <v>192</v>
      </c>
      <c r="Q82" s="233">
        <v>42250</v>
      </c>
      <c r="R82" s="286" t="s">
        <v>196</v>
      </c>
      <c r="S82" s="202">
        <v>100</v>
      </c>
      <c r="T82" s="202">
        <v>70</v>
      </c>
      <c r="U82" s="202" t="s">
        <v>189</v>
      </c>
    </row>
    <row r="83" spans="1:21" ht="15.75" thickBot="1" x14ac:dyDescent="0.3">
      <c r="A83" s="156" t="s">
        <v>16</v>
      </c>
      <c r="B83" s="116" t="s">
        <v>25</v>
      </c>
      <c r="C83" s="73">
        <v>14</v>
      </c>
      <c r="D83" s="117">
        <v>101.6</v>
      </c>
      <c r="E83" s="118" t="s">
        <v>24</v>
      </c>
      <c r="F83" s="117">
        <v>2.0299999999999998</v>
      </c>
      <c r="G83" s="118" t="s">
        <v>24</v>
      </c>
      <c r="H83" s="117">
        <f t="shared" si="12"/>
        <v>99.57</v>
      </c>
      <c r="I83" s="118" t="s">
        <v>24</v>
      </c>
      <c r="J83" s="73" t="s">
        <v>131</v>
      </c>
      <c r="K83" s="229" t="s">
        <v>161</v>
      </c>
      <c r="L83" s="73" t="s">
        <v>158</v>
      </c>
      <c r="M83" s="158" t="s">
        <v>154</v>
      </c>
      <c r="N83" s="159">
        <v>1306.3499999999999</v>
      </c>
      <c r="O83" s="73">
        <v>6000</v>
      </c>
      <c r="P83" s="158" t="s">
        <v>156</v>
      </c>
      <c r="Q83" s="230">
        <v>42250</v>
      </c>
      <c r="R83" s="287"/>
      <c r="S83" s="231">
        <v>100</v>
      </c>
      <c r="T83" s="231">
        <v>70</v>
      </c>
      <c r="U83" s="231" t="s">
        <v>189</v>
      </c>
    </row>
    <row r="84" spans="1:21" x14ac:dyDescent="0.25">
      <c r="A84" s="123" t="s">
        <v>17</v>
      </c>
      <c r="B84" s="78" t="s">
        <v>25</v>
      </c>
      <c r="C84" s="79">
        <v>16</v>
      </c>
      <c r="D84" s="80">
        <v>127</v>
      </c>
      <c r="E84" s="81" t="s">
        <v>24</v>
      </c>
      <c r="F84" s="80">
        <v>1.63</v>
      </c>
      <c r="G84" s="81" t="s">
        <v>24</v>
      </c>
      <c r="H84" s="80">
        <f t="shared" si="12"/>
        <v>125.37</v>
      </c>
      <c r="I84" s="81" t="s">
        <v>24</v>
      </c>
      <c r="J84" s="79" t="s">
        <v>131</v>
      </c>
      <c r="K84" s="127"/>
      <c r="L84" s="79"/>
      <c r="M84" s="112"/>
      <c r="N84" s="111">
        <v>803.4</v>
      </c>
      <c r="O84" s="79">
        <v>6000</v>
      </c>
      <c r="P84" s="112" t="s">
        <v>151</v>
      </c>
      <c r="Q84" s="193"/>
      <c r="R84" s="282"/>
      <c r="S84" s="201">
        <v>70</v>
      </c>
      <c r="T84" s="201">
        <v>60</v>
      </c>
      <c r="U84" s="201" t="s">
        <v>189</v>
      </c>
    </row>
    <row r="85" spans="1:21" x14ac:dyDescent="0.25">
      <c r="A85" s="124" t="s">
        <v>17</v>
      </c>
      <c r="B85" s="97" t="s">
        <v>25</v>
      </c>
      <c r="C85" s="96">
        <v>16</v>
      </c>
      <c r="D85" s="98">
        <v>127</v>
      </c>
      <c r="E85" s="99" t="s">
        <v>24</v>
      </c>
      <c r="F85" s="98">
        <v>1.63</v>
      </c>
      <c r="G85" s="99" t="s">
        <v>24</v>
      </c>
      <c r="H85" s="98">
        <f t="shared" si="12"/>
        <v>125.37</v>
      </c>
      <c r="I85" s="99" t="s">
        <v>24</v>
      </c>
      <c r="J85" s="96" t="s">
        <v>131</v>
      </c>
      <c r="K85" s="128" t="s">
        <v>162</v>
      </c>
      <c r="L85" s="96" t="s">
        <v>159</v>
      </c>
      <c r="M85" s="101" t="s">
        <v>154</v>
      </c>
      <c r="N85" s="100"/>
      <c r="O85" s="96"/>
      <c r="P85" s="101"/>
      <c r="Q85" s="194"/>
      <c r="R85" s="283"/>
      <c r="S85" s="202">
        <v>70</v>
      </c>
      <c r="T85" s="202">
        <v>60</v>
      </c>
      <c r="U85" s="202" t="s">
        <v>189</v>
      </c>
    </row>
    <row r="86" spans="1:21" ht="15.75" thickBot="1" x14ac:dyDescent="0.3">
      <c r="A86" s="208" t="s">
        <v>17</v>
      </c>
      <c r="B86" s="209" t="s">
        <v>25</v>
      </c>
      <c r="C86" s="210">
        <v>14</v>
      </c>
      <c r="D86" s="211">
        <v>127</v>
      </c>
      <c r="E86" s="212" t="s">
        <v>24</v>
      </c>
      <c r="F86" s="211">
        <v>2.0299999999999998</v>
      </c>
      <c r="G86" s="212" t="s">
        <v>24</v>
      </c>
      <c r="H86" s="211">
        <f t="shared" si="12"/>
        <v>124.97</v>
      </c>
      <c r="I86" s="212" t="s">
        <v>24</v>
      </c>
      <c r="J86" s="210" t="s">
        <v>131</v>
      </c>
      <c r="K86" s="213" t="s">
        <v>162</v>
      </c>
      <c r="L86" s="210" t="s">
        <v>158</v>
      </c>
      <c r="M86" s="214" t="s">
        <v>154</v>
      </c>
      <c r="N86" s="215">
        <v>934.96</v>
      </c>
      <c r="O86" s="210">
        <v>6000</v>
      </c>
      <c r="P86" s="214" t="s">
        <v>192</v>
      </c>
      <c r="Q86" s="216">
        <v>42250</v>
      </c>
      <c r="R86" s="288" t="s">
        <v>196</v>
      </c>
      <c r="S86" s="203">
        <v>100</v>
      </c>
      <c r="T86" s="203">
        <v>70</v>
      </c>
      <c r="U86" s="203" t="s">
        <v>189</v>
      </c>
    </row>
    <row r="87" spans="1:21" x14ac:dyDescent="0.25">
      <c r="A87" s="123" t="s">
        <v>18</v>
      </c>
      <c r="B87" s="78" t="s">
        <v>25</v>
      </c>
      <c r="C87" s="79">
        <v>14</v>
      </c>
      <c r="D87" s="80">
        <v>152.4</v>
      </c>
      <c r="E87" s="81" t="s">
        <v>24</v>
      </c>
      <c r="F87" s="80">
        <v>2.0299999999999998</v>
      </c>
      <c r="G87" s="81" t="s">
        <v>24</v>
      </c>
      <c r="H87" s="80">
        <f t="shared" si="12"/>
        <v>150.37</v>
      </c>
      <c r="I87" s="81" t="s">
        <v>24</v>
      </c>
      <c r="J87" s="79" t="s">
        <v>131</v>
      </c>
      <c r="K87" s="127"/>
      <c r="L87" s="79"/>
      <c r="M87" s="112"/>
      <c r="N87" s="111">
        <v>1205.0999999999999</v>
      </c>
      <c r="O87" s="79">
        <v>6000</v>
      </c>
      <c r="P87" s="112" t="s">
        <v>151</v>
      </c>
      <c r="Q87" s="193"/>
      <c r="R87" s="282"/>
      <c r="S87" s="201">
        <v>70</v>
      </c>
      <c r="T87" s="201" t="s">
        <v>39</v>
      </c>
      <c r="U87" s="201" t="s">
        <v>190</v>
      </c>
    </row>
    <row r="88" spans="1:21" x14ac:dyDescent="0.25">
      <c r="A88" s="124" t="s">
        <v>18</v>
      </c>
      <c r="B88" s="97" t="s">
        <v>25</v>
      </c>
      <c r="C88" s="96">
        <v>14</v>
      </c>
      <c r="D88" s="98">
        <v>152.4</v>
      </c>
      <c r="E88" s="99" t="s">
        <v>24</v>
      </c>
      <c r="F88" s="98">
        <v>2.0299999999999998</v>
      </c>
      <c r="G88" s="99" t="s">
        <v>24</v>
      </c>
      <c r="H88" s="98">
        <f t="shared" si="12"/>
        <v>150.37</v>
      </c>
      <c r="I88" s="99" t="s">
        <v>24</v>
      </c>
      <c r="J88" s="96" t="s">
        <v>131</v>
      </c>
      <c r="K88" s="128" t="s">
        <v>163</v>
      </c>
      <c r="L88" s="96" t="s">
        <v>159</v>
      </c>
      <c r="M88" s="101" t="s">
        <v>154</v>
      </c>
      <c r="N88" s="100"/>
      <c r="O88" s="96"/>
      <c r="P88" s="101"/>
      <c r="Q88" s="194"/>
      <c r="R88" s="283"/>
      <c r="S88" s="202">
        <v>70</v>
      </c>
      <c r="T88" s="202" t="s">
        <v>39</v>
      </c>
      <c r="U88" s="202" t="s">
        <v>190</v>
      </c>
    </row>
    <row r="89" spans="1:21" x14ac:dyDescent="0.25">
      <c r="A89" s="217" t="s">
        <v>18</v>
      </c>
      <c r="B89" s="61" t="s">
        <v>25</v>
      </c>
      <c r="C89" s="62">
        <v>12</v>
      </c>
      <c r="D89" s="63">
        <v>152.4</v>
      </c>
      <c r="E89" s="64" t="s">
        <v>24</v>
      </c>
      <c r="F89" s="63">
        <v>2.64</v>
      </c>
      <c r="G89" s="64" t="s">
        <v>24</v>
      </c>
      <c r="H89" s="63">
        <f t="shared" si="12"/>
        <v>149.76000000000002</v>
      </c>
      <c r="I89" s="64" t="s">
        <v>24</v>
      </c>
      <c r="J89" s="62" t="s">
        <v>131</v>
      </c>
      <c r="K89" s="232" t="s">
        <v>163</v>
      </c>
      <c r="L89" s="62" t="s">
        <v>158</v>
      </c>
      <c r="M89" s="218" t="s">
        <v>154</v>
      </c>
      <c r="N89" s="219">
        <v>1368.2</v>
      </c>
      <c r="O89" s="62">
        <v>6000</v>
      </c>
      <c r="P89" s="218" t="s">
        <v>192</v>
      </c>
      <c r="Q89" s="233">
        <v>42250</v>
      </c>
      <c r="R89" s="286" t="s">
        <v>196</v>
      </c>
      <c r="S89" s="202">
        <v>100</v>
      </c>
      <c r="T89" s="202">
        <v>70</v>
      </c>
      <c r="U89" s="202" t="s">
        <v>190</v>
      </c>
    </row>
    <row r="90" spans="1:21" ht="15.75" thickBot="1" x14ac:dyDescent="0.3">
      <c r="A90" s="125" t="s">
        <v>18</v>
      </c>
      <c r="B90" s="103" t="s">
        <v>25</v>
      </c>
      <c r="C90" s="102">
        <v>12</v>
      </c>
      <c r="D90" s="104">
        <v>152.4</v>
      </c>
      <c r="E90" s="105" t="s">
        <v>24</v>
      </c>
      <c r="F90" s="104">
        <v>2.64</v>
      </c>
      <c r="G90" s="105" t="s">
        <v>24</v>
      </c>
      <c r="H90" s="104">
        <f t="shared" si="12"/>
        <v>149.76000000000002</v>
      </c>
      <c r="I90" s="105" t="s">
        <v>24</v>
      </c>
      <c r="J90" s="102" t="s">
        <v>131</v>
      </c>
      <c r="K90" s="129" t="s">
        <v>163</v>
      </c>
      <c r="L90" s="102" t="s">
        <v>158</v>
      </c>
      <c r="M90" s="107" t="s">
        <v>154</v>
      </c>
      <c r="N90" s="106">
        <v>2636.25</v>
      </c>
      <c r="O90" s="102">
        <v>6000</v>
      </c>
      <c r="P90" s="107" t="s">
        <v>156</v>
      </c>
      <c r="Q90" s="197">
        <v>42250</v>
      </c>
      <c r="R90" s="289"/>
      <c r="S90" s="203">
        <v>100</v>
      </c>
      <c r="T90" s="203">
        <v>70</v>
      </c>
      <c r="U90" s="203" t="s">
        <v>190</v>
      </c>
    </row>
    <row r="91" spans="1:21" x14ac:dyDescent="0.25">
      <c r="A91" s="126" t="s">
        <v>19</v>
      </c>
      <c r="B91" s="74" t="s">
        <v>25</v>
      </c>
      <c r="C91" s="75">
        <v>14</v>
      </c>
      <c r="D91" s="76">
        <v>203.2</v>
      </c>
      <c r="E91" s="77" t="s">
        <v>24</v>
      </c>
      <c r="F91" s="76">
        <v>2.0299999999999998</v>
      </c>
      <c r="G91" s="77" t="s">
        <v>24</v>
      </c>
      <c r="H91" s="76">
        <f t="shared" si="12"/>
        <v>201.17</v>
      </c>
      <c r="I91" s="77" t="s">
        <v>24</v>
      </c>
      <c r="J91" s="75" t="s">
        <v>131</v>
      </c>
      <c r="K91" s="130" t="s">
        <v>170</v>
      </c>
      <c r="L91" s="75" t="s">
        <v>159</v>
      </c>
      <c r="M91" s="110" t="s">
        <v>154</v>
      </c>
      <c r="N91" s="109"/>
      <c r="O91" s="75"/>
      <c r="P91" s="110"/>
      <c r="Q91" s="198"/>
      <c r="R91" s="290"/>
      <c r="S91" s="201">
        <v>60</v>
      </c>
      <c r="T91" s="201" t="s">
        <v>39</v>
      </c>
      <c r="U91" s="201" t="s">
        <v>190</v>
      </c>
    </row>
    <row r="92" spans="1:21" ht="15.75" thickBot="1" x14ac:dyDescent="0.3">
      <c r="A92" s="125" t="s">
        <v>19</v>
      </c>
      <c r="B92" s="103" t="s">
        <v>25</v>
      </c>
      <c r="C92" s="102">
        <v>12</v>
      </c>
      <c r="D92" s="104">
        <v>203.2</v>
      </c>
      <c r="E92" s="105" t="s">
        <v>24</v>
      </c>
      <c r="F92" s="104">
        <v>2.64</v>
      </c>
      <c r="G92" s="105" t="s">
        <v>24</v>
      </c>
      <c r="H92" s="104">
        <f t="shared" si="12"/>
        <v>200.56</v>
      </c>
      <c r="I92" s="105" t="s">
        <v>24</v>
      </c>
      <c r="J92" s="102" t="s">
        <v>131</v>
      </c>
      <c r="K92" s="129" t="s">
        <v>170</v>
      </c>
      <c r="L92" s="102" t="s">
        <v>158</v>
      </c>
      <c r="M92" s="107" t="s">
        <v>154</v>
      </c>
      <c r="N92" s="106"/>
      <c r="O92" s="102"/>
      <c r="P92" s="107"/>
      <c r="Q92" s="195"/>
      <c r="R92" s="284"/>
      <c r="S92" s="203">
        <v>90</v>
      </c>
      <c r="T92" s="203">
        <v>60</v>
      </c>
      <c r="U92" s="203" t="s">
        <v>190</v>
      </c>
    </row>
    <row r="93" spans="1:21" x14ac:dyDescent="0.25">
      <c r="J93" s="65"/>
      <c r="M93" s="26"/>
      <c r="N93" s="66"/>
      <c r="O93" s="27"/>
      <c r="P93" s="26"/>
      <c r="Q93" s="26"/>
      <c r="R93" s="27"/>
    </row>
    <row r="94" spans="1:21" x14ac:dyDescent="0.25">
      <c r="J94" s="65"/>
      <c r="M94" s="26"/>
      <c r="N94" s="66"/>
      <c r="O94" s="27"/>
      <c r="P94" s="26"/>
      <c r="Q94" s="26"/>
      <c r="R94" s="27"/>
    </row>
    <row r="95" spans="1:21" ht="31.5" x14ac:dyDescent="0.5">
      <c r="A95" s="207" t="s">
        <v>185</v>
      </c>
      <c r="J95" s="65"/>
      <c r="M95" s="26"/>
      <c r="N95" s="66"/>
      <c r="O95" s="27"/>
      <c r="P95" s="26"/>
      <c r="Q95" s="26"/>
      <c r="R95" s="27"/>
    </row>
    <row r="96" spans="1:21" ht="39.75" customHeight="1" thickBot="1" x14ac:dyDescent="0.35">
      <c r="A96" s="30" t="s">
        <v>136</v>
      </c>
      <c r="B96" s="30"/>
      <c r="C96" s="31" t="s">
        <v>41</v>
      </c>
      <c r="D96" s="313" t="s">
        <v>92</v>
      </c>
      <c r="E96" s="313"/>
      <c r="F96" s="313" t="s">
        <v>46</v>
      </c>
      <c r="G96" s="313"/>
      <c r="H96" s="310" t="s">
        <v>93</v>
      </c>
      <c r="I96" s="310"/>
      <c r="J96" s="70" t="s">
        <v>132</v>
      </c>
      <c r="K96" s="32" t="s">
        <v>124</v>
      </c>
      <c r="L96" s="32" t="s">
        <v>129</v>
      </c>
      <c r="M96" s="26"/>
      <c r="P96" s="26"/>
      <c r="Q96" s="26"/>
      <c r="R96" s="27"/>
    </row>
    <row r="97" spans="1:18" ht="18.75" x14ac:dyDescent="0.3">
      <c r="A97" s="132" t="s">
        <v>138</v>
      </c>
      <c r="B97" s="12" t="s">
        <v>25</v>
      </c>
      <c r="C97" s="181" t="s">
        <v>141</v>
      </c>
      <c r="D97" s="84">
        <v>1.6</v>
      </c>
      <c r="E97" s="15" t="s">
        <v>24</v>
      </c>
      <c r="F97" s="84">
        <v>1800</v>
      </c>
      <c r="G97" s="15" t="s">
        <v>24</v>
      </c>
      <c r="H97" s="84">
        <v>900</v>
      </c>
      <c r="I97" s="15" t="s">
        <v>24</v>
      </c>
      <c r="J97" s="134">
        <v>357</v>
      </c>
      <c r="K97" s="133" t="s">
        <v>133</v>
      </c>
      <c r="L97" s="182">
        <v>42250</v>
      </c>
      <c r="M97" s="26"/>
      <c r="O97" s="33" t="s">
        <v>181</v>
      </c>
      <c r="P97" s="26"/>
      <c r="Q97" s="26"/>
      <c r="R97" s="27"/>
    </row>
    <row r="98" spans="1:18" ht="18.75" x14ac:dyDescent="0.3">
      <c r="A98" s="135" t="s">
        <v>139</v>
      </c>
      <c r="B98" s="4" t="s">
        <v>25</v>
      </c>
      <c r="C98" s="60" t="s">
        <v>142</v>
      </c>
      <c r="D98" s="59">
        <v>2</v>
      </c>
      <c r="E98" s="7" t="s">
        <v>24</v>
      </c>
      <c r="F98" s="59">
        <v>1800</v>
      </c>
      <c r="G98" s="7" t="s">
        <v>24</v>
      </c>
      <c r="H98" s="59">
        <v>900</v>
      </c>
      <c r="I98" s="7" t="s">
        <v>24</v>
      </c>
      <c r="J98" s="137">
        <v>445</v>
      </c>
      <c r="K98" s="136" t="s">
        <v>133</v>
      </c>
      <c r="L98" s="183">
        <v>42250</v>
      </c>
      <c r="M98" s="26"/>
      <c r="O98" s="33" t="s">
        <v>182</v>
      </c>
      <c r="P98" s="26"/>
      <c r="Q98" s="26"/>
      <c r="R98" s="27"/>
    </row>
    <row r="99" spans="1:18" ht="18.75" x14ac:dyDescent="0.3">
      <c r="A99" s="135" t="s">
        <v>140</v>
      </c>
      <c r="B99" s="4" t="s">
        <v>25</v>
      </c>
      <c r="C99" s="60" t="s">
        <v>143</v>
      </c>
      <c r="D99" s="59">
        <v>2.5</v>
      </c>
      <c r="E99" s="7" t="s">
        <v>24</v>
      </c>
      <c r="F99" s="59">
        <v>1800</v>
      </c>
      <c r="G99" s="7" t="s">
        <v>24</v>
      </c>
      <c r="H99" s="59">
        <v>900</v>
      </c>
      <c r="I99" s="7" t="s">
        <v>24</v>
      </c>
      <c r="J99" s="137">
        <v>559</v>
      </c>
      <c r="K99" s="136" t="s">
        <v>133</v>
      </c>
      <c r="L99" s="183">
        <v>42250</v>
      </c>
      <c r="M99" s="26"/>
      <c r="O99" s="33" t="s">
        <v>191</v>
      </c>
      <c r="P99" s="26"/>
      <c r="Q99" s="26"/>
      <c r="R99" s="27"/>
    </row>
    <row r="100" spans="1:18" ht="15.75" thickBot="1" x14ac:dyDescent="0.3">
      <c r="A100" s="144" t="s">
        <v>137</v>
      </c>
      <c r="B100" s="16" t="s">
        <v>25</v>
      </c>
      <c r="C100" s="184" t="s">
        <v>144</v>
      </c>
      <c r="D100" s="87">
        <v>3</v>
      </c>
      <c r="E100" s="19" t="s">
        <v>24</v>
      </c>
      <c r="F100" s="87">
        <v>1800</v>
      </c>
      <c r="G100" s="19" t="s">
        <v>24</v>
      </c>
      <c r="H100" s="87">
        <v>900</v>
      </c>
      <c r="I100" s="19" t="s">
        <v>24</v>
      </c>
      <c r="J100" s="146">
        <v>670</v>
      </c>
      <c r="K100" s="145" t="s">
        <v>133</v>
      </c>
      <c r="L100" s="185">
        <v>42250</v>
      </c>
      <c r="M100" s="26"/>
      <c r="P100" s="26"/>
      <c r="Q100" s="26"/>
      <c r="R100" s="27"/>
    </row>
    <row r="101" spans="1:18" x14ac:dyDescent="0.25">
      <c r="M101" s="26"/>
      <c r="N101" s="66"/>
      <c r="O101" s="27"/>
      <c r="P101" s="26"/>
      <c r="Q101" s="26"/>
      <c r="R101" s="27"/>
    </row>
    <row r="102" spans="1:18" x14ac:dyDescent="0.25">
      <c r="M102" s="26"/>
      <c r="N102" s="66"/>
      <c r="O102" s="27"/>
      <c r="P102" s="26"/>
      <c r="Q102" s="26"/>
      <c r="R102" s="27"/>
    </row>
    <row r="103" spans="1:18" ht="31.5" x14ac:dyDescent="0.5">
      <c r="A103" s="207" t="s">
        <v>184</v>
      </c>
      <c r="M103" s="26"/>
      <c r="N103" s="66"/>
      <c r="O103" s="27"/>
      <c r="P103" s="26"/>
      <c r="Q103" s="26"/>
      <c r="R103" s="27"/>
    </row>
    <row r="104" spans="1:18" ht="31.5" thickBot="1" x14ac:dyDescent="0.35">
      <c r="A104" s="30" t="s">
        <v>136</v>
      </c>
      <c r="B104" s="30"/>
      <c r="C104" s="31" t="s">
        <v>41</v>
      </c>
      <c r="D104" s="310" t="s">
        <v>145</v>
      </c>
      <c r="E104" s="310"/>
      <c r="F104" s="313" t="s">
        <v>46</v>
      </c>
      <c r="G104" s="313"/>
      <c r="H104" s="71" t="s">
        <v>132</v>
      </c>
      <c r="I104" s="72" t="s">
        <v>124</v>
      </c>
      <c r="J104" s="32" t="s">
        <v>129</v>
      </c>
      <c r="M104" s="26"/>
      <c r="N104" s="66"/>
      <c r="O104" s="27"/>
      <c r="P104" s="26"/>
      <c r="Q104" s="26"/>
      <c r="R104" s="27"/>
    </row>
    <row r="105" spans="1:18" x14ac:dyDescent="0.25">
      <c r="A105" s="132" t="s">
        <v>1</v>
      </c>
      <c r="B105" s="12" t="s">
        <v>25</v>
      </c>
      <c r="C105" s="181" t="s">
        <v>146</v>
      </c>
      <c r="D105" s="84">
        <v>3.18</v>
      </c>
      <c r="E105" s="15" t="s">
        <v>24</v>
      </c>
      <c r="F105" s="84">
        <v>3600</v>
      </c>
      <c r="G105" s="15" t="s">
        <v>24</v>
      </c>
      <c r="H105" s="134">
        <v>10</v>
      </c>
      <c r="I105" s="133" t="s">
        <v>133</v>
      </c>
      <c r="J105" s="182">
        <v>42250</v>
      </c>
      <c r="N105" s="2"/>
    </row>
    <row r="106" spans="1:18" x14ac:dyDescent="0.25">
      <c r="A106" s="135" t="s">
        <v>148</v>
      </c>
      <c r="B106" s="4" t="s">
        <v>25</v>
      </c>
      <c r="C106" s="60" t="s">
        <v>19</v>
      </c>
      <c r="D106" s="59">
        <v>3.97</v>
      </c>
      <c r="E106" s="7" t="s">
        <v>24</v>
      </c>
      <c r="F106" s="59">
        <v>3600</v>
      </c>
      <c r="G106" s="7" t="s">
        <v>24</v>
      </c>
      <c r="H106" s="137">
        <v>18</v>
      </c>
      <c r="I106" s="136" t="s">
        <v>133</v>
      </c>
      <c r="J106" s="183">
        <v>42250</v>
      </c>
      <c r="N106" s="2"/>
    </row>
    <row r="107" spans="1:18" x14ac:dyDescent="0.25">
      <c r="A107" s="135" t="s">
        <v>3</v>
      </c>
      <c r="B107" s="4" t="s">
        <v>25</v>
      </c>
      <c r="C107" s="60" t="s">
        <v>18</v>
      </c>
      <c r="D107" s="59">
        <v>4.76</v>
      </c>
      <c r="E107" s="7" t="s">
        <v>24</v>
      </c>
      <c r="F107" s="59">
        <v>3600</v>
      </c>
      <c r="G107" s="7" t="s">
        <v>24</v>
      </c>
      <c r="H107" s="137">
        <v>23</v>
      </c>
      <c r="I107" s="136" t="s">
        <v>133</v>
      </c>
      <c r="J107" s="183">
        <v>42250</v>
      </c>
      <c r="N107" s="2"/>
    </row>
    <row r="108" spans="1:18" x14ac:dyDescent="0.25">
      <c r="A108" s="135" t="s">
        <v>4</v>
      </c>
      <c r="B108" s="4" t="s">
        <v>25</v>
      </c>
      <c r="C108" s="60" t="s">
        <v>15</v>
      </c>
      <c r="D108" s="59">
        <v>6.35</v>
      </c>
      <c r="E108" s="7" t="s">
        <v>24</v>
      </c>
      <c r="F108" s="59">
        <v>3600</v>
      </c>
      <c r="G108" s="7" t="s">
        <v>24</v>
      </c>
      <c r="H108" s="137">
        <v>24.5</v>
      </c>
      <c r="I108" s="136" t="s">
        <v>133</v>
      </c>
      <c r="J108" s="183">
        <v>42250</v>
      </c>
      <c r="N108" s="2"/>
    </row>
    <row r="109" spans="1:18" x14ac:dyDescent="0.25">
      <c r="A109" s="135" t="s">
        <v>148</v>
      </c>
      <c r="B109" s="4" t="s">
        <v>25</v>
      </c>
      <c r="C109" s="60" t="s">
        <v>149</v>
      </c>
      <c r="D109" s="59">
        <v>7.98</v>
      </c>
      <c r="E109" s="7" t="s">
        <v>24</v>
      </c>
      <c r="F109" s="59">
        <v>3600</v>
      </c>
      <c r="G109" s="7" t="s">
        <v>24</v>
      </c>
      <c r="H109" s="137"/>
      <c r="I109" s="136"/>
      <c r="J109" s="183">
        <v>42250</v>
      </c>
      <c r="N109" s="2"/>
    </row>
    <row r="110" spans="1:18" ht="15.75" thickBot="1" x14ac:dyDescent="0.3">
      <c r="A110" s="144" t="s">
        <v>5</v>
      </c>
      <c r="B110" s="16" t="s">
        <v>25</v>
      </c>
      <c r="C110" s="184" t="s">
        <v>147</v>
      </c>
      <c r="D110" s="87">
        <v>9.5299999999999994</v>
      </c>
      <c r="E110" s="19" t="s">
        <v>24</v>
      </c>
      <c r="F110" s="87">
        <v>3600</v>
      </c>
      <c r="G110" s="19" t="s">
        <v>24</v>
      </c>
      <c r="H110" s="146">
        <v>41.4</v>
      </c>
      <c r="I110" s="145" t="s">
        <v>133</v>
      </c>
      <c r="J110" s="185">
        <v>42250</v>
      </c>
      <c r="N110" s="2"/>
    </row>
    <row r="111" spans="1:18" x14ac:dyDescent="0.25">
      <c r="M111" s="26"/>
      <c r="N111" s="58"/>
      <c r="O111" s="27"/>
      <c r="P111" s="26"/>
      <c r="Q111" s="26"/>
      <c r="R111" s="27"/>
    </row>
    <row r="112" spans="1:18" x14ac:dyDescent="0.25">
      <c r="M112" s="26"/>
      <c r="N112" s="58"/>
      <c r="O112" s="27"/>
      <c r="P112" s="26"/>
      <c r="Q112" s="26"/>
      <c r="R112" s="27"/>
    </row>
    <row r="113" spans="1:18" ht="31.5" x14ac:dyDescent="0.5">
      <c r="A113" s="207" t="s">
        <v>183</v>
      </c>
      <c r="M113" s="26"/>
      <c r="N113" s="58"/>
      <c r="O113" s="27"/>
      <c r="P113" s="26"/>
      <c r="Q113" s="26"/>
      <c r="R113" s="27"/>
    </row>
    <row r="114" spans="1:18" ht="31.5" thickBot="1" x14ac:dyDescent="0.35">
      <c r="A114" s="30" t="s">
        <v>136</v>
      </c>
      <c r="B114" s="30"/>
      <c r="C114" s="31" t="s">
        <v>41</v>
      </c>
      <c r="D114" s="310" t="s">
        <v>145</v>
      </c>
      <c r="E114" s="310"/>
      <c r="F114" s="313" t="s">
        <v>46</v>
      </c>
      <c r="G114" s="313"/>
      <c r="H114" s="71" t="s">
        <v>132</v>
      </c>
      <c r="I114" s="72" t="s">
        <v>124</v>
      </c>
      <c r="J114" s="32" t="s">
        <v>129</v>
      </c>
      <c r="M114" s="26"/>
      <c r="N114" s="58"/>
      <c r="O114" s="27"/>
      <c r="P114" s="26"/>
      <c r="Q114" s="26"/>
      <c r="R114" s="27"/>
    </row>
    <row r="115" spans="1:18" x14ac:dyDescent="0.25">
      <c r="A115" s="132" t="s">
        <v>3</v>
      </c>
      <c r="B115" s="12" t="s">
        <v>25</v>
      </c>
      <c r="C115" s="181" t="s">
        <v>18</v>
      </c>
      <c r="D115" s="84">
        <v>4.76</v>
      </c>
      <c r="E115" s="15" t="s">
        <v>24</v>
      </c>
      <c r="F115" s="84">
        <v>3600</v>
      </c>
      <c r="G115" s="15" t="s">
        <v>24</v>
      </c>
      <c r="H115" s="186"/>
      <c r="I115" s="186"/>
      <c r="J115" s="187"/>
      <c r="L115" s="206"/>
      <c r="M115" s="26"/>
      <c r="N115" s="58"/>
      <c r="O115" s="27"/>
      <c r="P115" s="26"/>
      <c r="Q115" s="26"/>
      <c r="R115" s="27"/>
    </row>
    <row r="116" spans="1:18" x14ac:dyDescent="0.25">
      <c r="A116" s="135" t="s">
        <v>4</v>
      </c>
      <c r="B116" s="4" t="s">
        <v>25</v>
      </c>
      <c r="C116" s="60" t="s">
        <v>15</v>
      </c>
      <c r="D116" s="59">
        <v>6.35</v>
      </c>
      <c r="E116" s="7" t="s">
        <v>24</v>
      </c>
      <c r="F116" s="59">
        <v>3600</v>
      </c>
      <c r="G116" s="7" t="s">
        <v>24</v>
      </c>
      <c r="H116" s="188"/>
      <c r="I116" s="188"/>
      <c r="J116" s="189"/>
      <c r="L116" s="206"/>
      <c r="M116" s="26"/>
      <c r="N116" s="58"/>
      <c r="O116" s="27"/>
      <c r="P116" s="26"/>
      <c r="Q116" s="26"/>
      <c r="R116" s="27"/>
    </row>
    <row r="117" spans="1:18" x14ac:dyDescent="0.25">
      <c r="A117" s="135" t="s">
        <v>148</v>
      </c>
      <c r="B117" s="4" t="s">
        <v>25</v>
      </c>
      <c r="C117" s="60" t="s">
        <v>149</v>
      </c>
      <c r="D117" s="59">
        <v>7.98</v>
      </c>
      <c r="E117" s="7" t="s">
        <v>24</v>
      </c>
      <c r="F117" s="59">
        <v>3600</v>
      </c>
      <c r="G117" s="7" t="s">
        <v>24</v>
      </c>
      <c r="H117" s="188"/>
      <c r="I117" s="188"/>
      <c r="J117" s="189"/>
      <c r="M117" s="26"/>
      <c r="N117" s="58"/>
      <c r="O117" s="27"/>
      <c r="P117" s="26"/>
      <c r="Q117" s="26"/>
      <c r="R117" s="27"/>
    </row>
    <row r="118" spans="1:18" x14ac:dyDescent="0.25">
      <c r="A118" s="135" t="s">
        <v>5</v>
      </c>
      <c r="B118" s="4" t="s">
        <v>25</v>
      </c>
      <c r="C118" s="60" t="s">
        <v>147</v>
      </c>
      <c r="D118" s="59">
        <v>9.5299999999999994</v>
      </c>
      <c r="E118" s="7" t="s">
        <v>24</v>
      </c>
      <c r="F118" s="59">
        <v>3600</v>
      </c>
      <c r="G118" s="7" t="s">
        <v>24</v>
      </c>
      <c r="H118" s="188">
        <v>61</v>
      </c>
      <c r="I118" s="136" t="s">
        <v>133</v>
      </c>
      <c r="J118" s="189"/>
      <c r="M118" s="26"/>
      <c r="N118" s="58"/>
      <c r="O118" s="27"/>
      <c r="P118" s="26"/>
      <c r="Q118" s="26"/>
      <c r="R118" s="27"/>
    </row>
    <row r="119" spans="1:18" ht="15.75" thickBot="1" x14ac:dyDescent="0.3">
      <c r="A119" s="144" t="s">
        <v>6</v>
      </c>
      <c r="B119" s="16" t="s">
        <v>25</v>
      </c>
      <c r="C119" s="184" t="s">
        <v>150</v>
      </c>
      <c r="D119" s="87">
        <v>12.7</v>
      </c>
      <c r="E119" s="19" t="s">
        <v>24</v>
      </c>
      <c r="F119" s="87">
        <v>3600</v>
      </c>
      <c r="G119" s="19" t="s">
        <v>24</v>
      </c>
      <c r="H119" s="190">
        <v>110</v>
      </c>
      <c r="I119" s="145" t="s">
        <v>133</v>
      </c>
      <c r="J119" s="191"/>
      <c r="M119" s="26"/>
      <c r="N119" s="58"/>
      <c r="O119" s="27"/>
      <c r="P119" s="26"/>
      <c r="Q119" s="26"/>
      <c r="R119" s="27"/>
    </row>
    <row r="120" spans="1:18" x14ac:dyDescent="0.25">
      <c r="A120" s="293"/>
      <c r="B120" s="28"/>
      <c r="C120" s="295"/>
      <c r="D120" s="26"/>
      <c r="E120" s="26"/>
      <c r="F120" s="26"/>
      <c r="G120" s="26"/>
      <c r="H120" s="58"/>
      <c r="I120" s="26"/>
      <c r="J120" s="26"/>
      <c r="M120" s="26"/>
      <c r="N120" s="58"/>
      <c r="O120" s="27"/>
      <c r="P120" s="26"/>
      <c r="Q120" s="26"/>
      <c r="R120" s="27"/>
    </row>
    <row r="121" spans="1:18" x14ac:dyDescent="0.25">
      <c r="A121" s="293"/>
      <c r="B121" s="28"/>
      <c r="C121" s="295"/>
      <c r="D121" s="26"/>
      <c r="E121" s="26"/>
      <c r="F121" s="26"/>
      <c r="G121" s="26"/>
      <c r="H121" s="58"/>
      <c r="I121" s="26"/>
      <c r="J121" s="26"/>
      <c r="M121" s="26"/>
      <c r="N121" s="58"/>
      <c r="O121" s="27"/>
      <c r="P121" s="26"/>
      <c r="Q121" s="26"/>
      <c r="R121" s="27"/>
    </row>
    <row r="122" spans="1:18" ht="31.5" x14ac:dyDescent="0.5">
      <c r="A122" s="207" t="s">
        <v>208</v>
      </c>
      <c r="M122" s="26"/>
      <c r="N122" s="58"/>
      <c r="O122" s="27"/>
      <c r="P122" s="26"/>
      <c r="Q122" s="26"/>
      <c r="R122" s="27"/>
    </row>
    <row r="123" spans="1:18" ht="31.5" thickBot="1" x14ac:dyDescent="0.35">
      <c r="A123" s="316" t="s">
        <v>92</v>
      </c>
      <c r="B123" s="316"/>
      <c r="C123" s="316"/>
      <c r="D123" s="310" t="s">
        <v>93</v>
      </c>
      <c r="E123" s="310"/>
      <c r="F123" s="313" t="s">
        <v>46</v>
      </c>
      <c r="G123" s="313"/>
      <c r="H123" s="71" t="s">
        <v>201</v>
      </c>
      <c r="I123" s="72" t="s">
        <v>124</v>
      </c>
      <c r="J123" s="294" t="s">
        <v>129</v>
      </c>
      <c r="M123" s="26"/>
      <c r="N123" s="58"/>
      <c r="O123" s="27"/>
      <c r="P123" s="26"/>
      <c r="Q123" s="26"/>
      <c r="R123" s="27"/>
    </row>
    <row r="124" spans="1:18" x14ac:dyDescent="0.25">
      <c r="A124" s="314" t="s">
        <v>206</v>
      </c>
      <c r="B124" s="315"/>
      <c r="C124" s="12" t="s">
        <v>24</v>
      </c>
      <c r="D124" s="84">
        <v>30</v>
      </c>
      <c r="E124" s="15" t="s">
        <v>24</v>
      </c>
      <c r="F124" s="84">
        <v>250</v>
      </c>
      <c r="G124" s="15" t="s">
        <v>24</v>
      </c>
      <c r="H124" s="186">
        <v>35.4</v>
      </c>
      <c r="I124" s="186" t="s">
        <v>207</v>
      </c>
      <c r="J124" s="182">
        <v>42690</v>
      </c>
      <c r="L124" s="206"/>
      <c r="M124" s="26"/>
      <c r="N124" s="58"/>
      <c r="O124" s="27"/>
      <c r="P124" s="26"/>
      <c r="Q124" s="26"/>
      <c r="R124" s="27"/>
    </row>
    <row r="125" spans="1:18" x14ac:dyDescent="0.25">
      <c r="A125" s="311"/>
      <c r="B125" s="312"/>
      <c r="C125" s="4"/>
      <c r="D125" s="59"/>
      <c r="E125" s="7"/>
      <c r="F125" s="59"/>
      <c r="G125" s="7"/>
      <c r="H125" s="188"/>
      <c r="I125" s="188"/>
      <c r="J125" s="189"/>
      <c r="L125" s="206"/>
      <c r="M125" s="26"/>
      <c r="N125" s="58"/>
      <c r="O125" s="27"/>
      <c r="P125" s="26"/>
      <c r="Q125" s="26"/>
      <c r="R125" s="27"/>
    </row>
    <row r="126" spans="1:18" x14ac:dyDescent="0.25">
      <c r="A126" s="311"/>
      <c r="B126" s="312"/>
      <c r="C126" s="4"/>
      <c r="D126" s="59"/>
      <c r="E126" s="7"/>
      <c r="F126" s="59"/>
      <c r="G126" s="7"/>
      <c r="H126" s="188"/>
      <c r="I126" s="188"/>
      <c r="J126" s="189"/>
      <c r="M126" s="26"/>
      <c r="N126" s="58"/>
      <c r="O126" s="27"/>
      <c r="P126" s="26"/>
      <c r="Q126" s="26"/>
      <c r="R126" s="27"/>
    </row>
    <row r="127" spans="1:18" x14ac:dyDescent="0.25">
      <c r="A127" s="293"/>
      <c r="B127" s="28"/>
      <c r="C127" s="295"/>
      <c r="D127" s="26"/>
      <c r="E127" s="26"/>
      <c r="F127" s="26"/>
      <c r="G127" s="26"/>
      <c r="H127" s="58"/>
      <c r="I127" s="26"/>
      <c r="J127" s="26"/>
      <c r="M127" s="26"/>
      <c r="N127" s="58"/>
      <c r="O127" s="27"/>
      <c r="P127" s="26"/>
      <c r="Q127" s="26"/>
      <c r="R127" s="27"/>
    </row>
    <row r="128" spans="1:18" x14ac:dyDescent="0.25">
      <c r="A128" s="293"/>
      <c r="B128" s="28"/>
      <c r="C128" s="295"/>
      <c r="D128" s="26"/>
      <c r="E128" s="26"/>
      <c r="F128" s="26"/>
      <c r="G128" s="26"/>
      <c r="H128" s="58"/>
      <c r="I128" s="26"/>
      <c r="J128" s="26"/>
      <c r="M128" s="26"/>
      <c r="N128" s="58"/>
      <c r="O128" s="27"/>
      <c r="P128" s="26"/>
      <c r="Q128" s="26"/>
      <c r="R128" s="27"/>
    </row>
    <row r="129" spans="1:18" ht="31.5" x14ac:dyDescent="0.5">
      <c r="A129" s="207" t="s">
        <v>198</v>
      </c>
      <c r="M129" s="26"/>
      <c r="N129" s="58"/>
      <c r="O129" s="27"/>
      <c r="P129" s="26"/>
      <c r="Q129" s="26"/>
      <c r="R129" s="27"/>
    </row>
    <row r="130" spans="1:18" ht="31.5" thickBot="1" x14ac:dyDescent="0.35">
      <c r="A130" s="30" t="s">
        <v>136</v>
      </c>
      <c r="B130" s="30"/>
      <c r="C130" s="313" t="s">
        <v>145</v>
      </c>
      <c r="D130" s="313"/>
      <c r="E130" s="313"/>
      <c r="F130" s="313" t="s">
        <v>46</v>
      </c>
      <c r="G130" s="313"/>
      <c r="H130" s="71" t="s">
        <v>201</v>
      </c>
      <c r="I130" s="72" t="s">
        <v>124</v>
      </c>
      <c r="J130" s="292" t="s">
        <v>129</v>
      </c>
      <c r="M130" s="26"/>
      <c r="N130" s="58"/>
      <c r="O130" s="27"/>
      <c r="P130" s="26"/>
      <c r="Q130" s="26"/>
      <c r="R130" s="27"/>
    </row>
    <row r="131" spans="1:18" ht="15.75" thickTop="1" x14ac:dyDescent="0.25">
      <c r="A131" s="304" t="s">
        <v>197</v>
      </c>
      <c r="B131" s="305" t="s">
        <v>25</v>
      </c>
      <c r="C131" s="317" t="s">
        <v>204</v>
      </c>
      <c r="D131" s="318"/>
      <c r="E131" s="300" t="s">
        <v>24</v>
      </c>
      <c r="F131" s="302">
        <v>305</v>
      </c>
      <c r="G131" s="300" t="s">
        <v>24</v>
      </c>
      <c r="H131" s="296">
        <v>83.92</v>
      </c>
      <c r="I131" s="296" t="s">
        <v>205</v>
      </c>
      <c r="J131" s="297">
        <v>42690</v>
      </c>
      <c r="M131" s="26"/>
      <c r="N131" s="58"/>
      <c r="O131" s="27"/>
      <c r="P131" s="26"/>
      <c r="Q131" s="26"/>
      <c r="R131" s="27"/>
    </row>
    <row r="132" spans="1:18" x14ac:dyDescent="0.25">
      <c r="A132" s="135" t="s">
        <v>202</v>
      </c>
      <c r="B132" s="4" t="s">
        <v>25</v>
      </c>
      <c r="C132" s="321" t="s">
        <v>203</v>
      </c>
      <c r="D132" s="322"/>
      <c r="E132" s="7" t="s">
        <v>24</v>
      </c>
      <c r="F132" s="59">
        <v>305</v>
      </c>
      <c r="G132" s="7" t="s">
        <v>24</v>
      </c>
      <c r="H132" s="188">
        <v>228.27</v>
      </c>
      <c r="I132" s="188" t="s">
        <v>205</v>
      </c>
      <c r="J132" s="183">
        <v>42690</v>
      </c>
      <c r="M132" s="26"/>
      <c r="N132" s="58"/>
      <c r="O132" s="27"/>
      <c r="P132" s="26"/>
      <c r="Q132" s="26"/>
      <c r="R132" s="27"/>
    </row>
    <row r="133" spans="1:18" ht="15.75" thickBot="1" x14ac:dyDescent="0.3">
      <c r="A133" s="306" t="s">
        <v>199</v>
      </c>
      <c r="B133" s="307" t="s">
        <v>25</v>
      </c>
      <c r="C133" s="319" t="s">
        <v>200</v>
      </c>
      <c r="D133" s="320"/>
      <c r="E133" s="301" t="s">
        <v>24</v>
      </c>
      <c r="F133" s="303">
        <v>305</v>
      </c>
      <c r="G133" s="301" t="s">
        <v>24</v>
      </c>
      <c r="H133" s="298">
        <v>164.45</v>
      </c>
      <c r="I133" s="298" t="s">
        <v>205</v>
      </c>
      <c r="J133" s="299">
        <v>42690</v>
      </c>
      <c r="M133" s="26"/>
      <c r="N133" s="58"/>
      <c r="O133" s="27"/>
      <c r="P133" s="26"/>
      <c r="Q133" s="26"/>
      <c r="R133" s="27"/>
    </row>
    <row r="134" spans="1:18" ht="15.75" thickTop="1" x14ac:dyDescent="0.25">
      <c r="A134" s="293"/>
      <c r="B134" s="28"/>
      <c r="C134" s="295"/>
      <c r="D134" s="26"/>
      <c r="E134" s="26"/>
      <c r="F134" s="26"/>
      <c r="G134" s="26"/>
      <c r="H134" s="58"/>
      <c r="I134" s="26"/>
      <c r="J134" s="26"/>
      <c r="M134" s="26"/>
      <c r="N134" s="58"/>
      <c r="O134" s="27"/>
      <c r="P134" s="26"/>
      <c r="Q134" s="26"/>
      <c r="R134" s="27"/>
    </row>
    <row r="135" spans="1:18" x14ac:dyDescent="0.25">
      <c r="A135" s="293"/>
      <c r="B135" s="28"/>
      <c r="C135" s="295"/>
      <c r="D135" s="26"/>
      <c r="E135" s="26"/>
      <c r="F135" s="26"/>
      <c r="G135" s="26"/>
      <c r="H135" s="58"/>
      <c r="I135" s="26"/>
      <c r="J135" s="26"/>
      <c r="M135" s="26"/>
      <c r="N135" s="58"/>
      <c r="O135" s="27"/>
      <c r="P135" s="26"/>
      <c r="Q135" s="26"/>
      <c r="R135" s="27"/>
    </row>
    <row r="136" spans="1:18" x14ac:dyDescent="0.25">
      <c r="M136" s="26"/>
      <c r="N136" s="58"/>
      <c r="O136" s="27"/>
      <c r="P136" s="26"/>
      <c r="Q136" s="26"/>
      <c r="R136" s="27"/>
    </row>
  </sheetData>
  <mergeCells count="24">
    <mergeCell ref="C131:D131"/>
    <mergeCell ref="F130:G130"/>
    <mergeCell ref="C133:D133"/>
    <mergeCell ref="C130:E130"/>
    <mergeCell ref="C132:D132"/>
    <mergeCell ref="F8:G8"/>
    <mergeCell ref="D8:E8"/>
    <mergeCell ref="H8:I8"/>
    <mergeCell ref="D74:E74"/>
    <mergeCell ref="F74:G74"/>
    <mergeCell ref="H74:I74"/>
    <mergeCell ref="D96:E96"/>
    <mergeCell ref="F96:G96"/>
    <mergeCell ref="H96:I96"/>
    <mergeCell ref="D104:E104"/>
    <mergeCell ref="D114:E114"/>
    <mergeCell ref="F104:G104"/>
    <mergeCell ref="F114:G114"/>
    <mergeCell ref="A126:B126"/>
    <mergeCell ref="D123:E123"/>
    <mergeCell ref="F123:G123"/>
    <mergeCell ref="A124:B124"/>
    <mergeCell ref="A123:C123"/>
    <mergeCell ref="A125:B125"/>
  </mergeCells>
  <hyperlinks>
    <hyperlink ref="P1" r:id="rId1" xr:uid="{324CDD6E-EC65-4406-BC2E-04DE806CAC03}"/>
    <hyperlink ref="P2" r:id="rId2" xr:uid="{C6DBC161-BB7B-4CE5-862F-5962759759A9}"/>
  </hyperlinks>
  <pageMargins left="0.23622047244094491" right="0.23622047244094491" top="0.74803149606299213" bottom="0.74803149606299213" header="0.31496062992125984" footer="0.31496062992125984"/>
  <pageSetup paperSize="9" scale="58" fitToHeight="0" orientation="landscape" horizontalDpi="4294967293" verticalDpi="4294967293" r:id="rId3"/>
  <rowBreaks count="2" manualBreakCount="2">
    <brk id="48" max="20" man="1"/>
    <brk id="94" max="20" man="1"/>
  </rowBreaks>
  <ignoredErrors>
    <ignoredError sqref="A9" twoDigitTextYear="1"/>
  </ignoredErrors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6"/>
  <sheetViews>
    <sheetView workbookViewId="0">
      <selection activeCell="B21" sqref="B21"/>
    </sheetView>
  </sheetViews>
  <sheetFormatPr defaultRowHeight="15" x14ac:dyDescent="0.25"/>
  <cols>
    <col min="1" max="1" width="47.85546875" bestFit="1" customWidth="1"/>
    <col min="2" max="2" width="27.140625" bestFit="1" customWidth="1"/>
    <col min="5" max="5" width="17.7109375" bestFit="1" customWidth="1"/>
    <col min="6" max="6" width="16.7109375" style="41" bestFit="1" customWidth="1"/>
    <col min="7" max="7" width="10.5703125" style="40" bestFit="1" customWidth="1"/>
    <col min="9" max="9" width="23.7109375" bestFit="1" customWidth="1"/>
    <col min="10" max="10" width="15.5703125" bestFit="1" customWidth="1"/>
    <col min="11" max="11" width="14.140625" bestFit="1" customWidth="1"/>
  </cols>
  <sheetData>
    <row r="1" spans="1:11" ht="28.5" x14ac:dyDescent="0.45">
      <c r="A1" s="48" t="s">
        <v>116</v>
      </c>
    </row>
    <row r="2" spans="1:11" x14ac:dyDescent="0.25">
      <c r="G2" s="40">
        <f>G13+G21+G26+G39+G58+G66</f>
        <v>249.58363703703702</v>
      </c>
    </row>
    <row r="4" spans="1:11" s="39" customFormat="1" x14ac:dyDescent="0.25">
      <c r="A4" s="39" t="s">
        <v>90</v>
      </c>
      <c r="B4" s="39" t="s">
        <v>92</v>
      </c>
      <c r="C4" s="39" t="s">
        <v>46</v>
      </c>
      <c r="D4" s="39" t="s">
        <v>93</v>
      </c>
      <c r="E4" s="39" t="s">
        <v>111</v>
      </c>
      <c r="F4" s="42" t="s">
        <v>94</v>
      </c>
      <c r="G4" s="43" t="s">
        <v>88</v>
      </c>
      <c r="I4" s="39" t="s">
        <v>125</v>
      </c>
      <c r="J4" s="39" t="s">
        <v>126</v>
      </c>
      <c r="K4" s="39" t="s">
        <v>124</v>
      </c>
    </row>
    <row r="5" spans="1:11" x14ac:dyDescent="0.25">
      <c r="A5" s="44" t="s">
        <v>58</v>
      </c>
      <c r="B5" s="49">
        <v>2</v>
      </c>
      <c r="C5" s="44">
        <v>228</v>
      </c>
      <c r="D5" s="44">
        <v>329</v>
      </c>
      <c r="E5" s="44">
        <f>C5*D5</f>
        <v>75012</v>
      </c>
      <c r="F5" s="51">
        <f>IF(I5&gt;0,I5/J5,0)</f>
        <v>3.0864197530864197E-4</v>
      </c>
      <c r="G5" s="45">
        <f>E5*F5</f>
        <v>23.151851851851852</v>
      </c>
      <c r="I5" s="45">
        <v>500</v>
      </c>
      <c r="J5" s="44">
        <v>1620000</v>
      </c>
      <c r="K5" s="44" t="s">
        <v>127</v>
      </c>
    </row>
    <row r="6" spans="1:11" x14ac:dyDescent="0.25">
      <c r="A6" s="44" t="s">
        <v>91</v>
      </c>
      <c r="B6" s="49">
        <v>2</v>
      </c>
      <c r="C6" s="44">
        <v>343</v>
      </c>
      <c r="D6" s="44">
        <v>175</v>
      </c>
      <c r="E6" s="44">
        <f t="shared" ref="E6:E12" si="0">C6*D6</f>
        <v>60025</v>
      </c>
      <c r="F6" s="51">
        <f t="shared" ref="F6:F12" si="1">IF(I6&gt;0,I6/J6,0)</f>
        <v>3.0864197530864197E-4</v>
      </c>
      <c r="G6" s="45">
        <f t="shared" ref="G6:G12" si="2">E6*F6</f>
        <v>18.526234567901234</v>
      </c>
      <c r="I6" s="45">
        <v>500</v>
      </c>
      <c r="J6" s="44">
        <v>1620000</v>
      </c>
      <c r="K6" s="44" t="s">
        <v>127</v>
      </c>
    </row>
    <row r="7" spans="1:11" x14ac:dyDescent="0.25">
      <c r="A7" s="44" t="s">
        <v>98</v>
      </c>
      <c r="B7" s="49">
        <v>2</v>
      </c>
      <c r="C7" s="44">
        <v>147</v>
      </c>
      <c r="D7" s="44">
        <v>147</v>
      </c>
      <c r="E7" s="44">
        <f t="shared" si="0"/>
        <v>21609</v>
      </c>
      <c r="F7" s="51">
        <f t="shared" si="1"/>
        <v>3.0864197530864197E-4</v>
      </c>
      <c r="G7" s="45">
        <f t="shared" si="2"/>
        <v>6.6694444444444443</v>
      </c>
      <c r="I7" s="45">
        <v>500</v>
      </c>
      <c r="J7" s="44">
        <v>1620000</v>
      </c>
      <c r="K7" s="44" t="s">
        <v>127</v>
      </c>
    </row>
    <row r="8" spans="1:11" x14ac:dyDescent="0.25">
      <c r="A8" s="44" t="s">
        <v>99</v>
      </c>
      <c r="B8" s="49">
        <v>2</v>
      </c>
      <c r="C8" s="44">
        <v>135</v>
      </c>
      <c r="D8" s="44">
        <v>122</v>
      </c>
      <c r="E8" s="44">
        <f t="shared" si="0"/>
        <v>16470</v>
      </c>
      <c r="F8" s="51">
        <f t="shared" si="1"/>
        <v>3.0864197530864197E-4</v>
      </c>
      <c r="G8" s="45">
        <f t="shared" si="2"/>
        <v>5.083333333333333</v>
      </c>
      <c r="I8" s="45">
        <v>500</v>
      </c>
      <c r="J8" s="44">
        <v>1620000</v>
      </c>
      <c r="K8" s="44" t="s">
        <v>127</v>
      </c>
    </row>
    <row r="9" spans="1:11" x14ac:dyDescent="0.25">
      <c r="A9" s="44" t="s">
        <v>100</v>
      </c>
      <c r="B9" s="49">
        <v>2</v>
      </c>
      <c r="C9" s="44">
        <v>116</v>
      </c>
      <c r="D9" s="44">
        <v>121</v>
      </c>
      <c r="E9" s="44">
        <f t="shared" si="0"/>
        <v>14036</v>
      </c>
      <c r="F9" s="51">
        <f t="shared" si="1"/>
        <v>3.0864197530864197E-4</v>
      </c>
      <c r="G9" s="45">
        <f t="shared" si="2"/>
        <v>4.3320987654320984</v>
      </c>
      <c r="I9" s="45">
        <v>500</v>
      </c>
      <c r="J9" s="44">
        <v>1620000</v>
      </c>
      <c r="K9" s="44" t="s">
        <v>127</v>
      </c>
    </row>
    <row r="10" spans="1:11" x14ac:dyDescent="0.25">
      <c r="A10" s="44" t="s">
        <v>95</v>
      </c>
      <c r="B10" s="49">
        <v>3</v>
      </c>
      <c r="C10" s="44">
        <v>432</v>
      </c>
      <c r="D10" s="44">
        <v>154</v>
      </c>
      <c r="E10" s="44">
        <f>C10*D10</f>
        <v>66528</v>
      </c>
      <c r="F10" s="51">
        <f t="shared" si="1"/>
        <v>4.9814814814814817E-4</v>
      </c>
      <c r="G10" s="45">
        <f t="shared" si="2"/>
        <v>33.140799999999999</v>
      </c>
      <c r="I10" s="45">
        <v>807</v>
      </c>
      <c r="J10" s="44">
        <v>1620000</v>
      </c>
      <c r="K10" s="44" t="s">
        <v>127</v>
      </c>
    </row>
    <row r="11" spans="1:11" x14ac:dyDescent="0.25">
      <c r="A11" s="44" t="s">
        <v>97</v>
      </c>
      <c r="B11" s="49">
        <v>3</v>
      </c>
      <c r="C11" s="44">
        <v>136</v>
      </c>
      <c r="D11" s="44">
        <v>170</v>
      </c>
      <c r="E11" s="44">
        <f>C11*D11</f>
        <v>23120</v>
      </c>
      <c r="F11" s="51">
        <f t="shared" si="1"/>
        <v>4.9814814814814817E-4</v>
      </c>
      <c r="G11" s="45">
        <f t="shared" si="2"/>
        <v>11.517185185185186</v>
      </c>
      <c r="I11" s="45">
        <v>807</v>
      </c>
      <c r="J11" s="44">
        <v>1620000</v>
      </c>
      <c r="K11" s="44" t="s">
        <v>127</v>
      </c>
    </row>
    <row r="12" spans="1:11" x14ac:dyDescent="0.25">
      <c r="A12" s="44" t="s">
        <v>96</v>
      </c>
      <c r="B12" s="49">
        <v>3</v>
      </c>
      <c r="C12" s="44">
        <v>136</v>
      </c>
      <c r="D12" s="44">
        <v>153</v>
      </c>
      <c r="E12" s="44">
        <f t="shared" si="0"/>
        <v>20808</v>
      </c>
      <c r="F12" s="51">
        <f t="shared" si="1"/>
        <v>4.9814814814814817E-4</v>
      </c>
      <c r="G12" s="45">
        <f t="shared" si="2"/>
        <v>10.365466666666666</v>
      </c>
      <c r="I12" s="45">
        <v>807</v>
      </c>
      <c r="J12" s="44">
        <v>1620000</v>
      </c>
      <c r="K12" s="44" t="s">
        <v>127</v>
      </c>
    </row>
    <row r="13" spans="1:11" x14ac:dyDescent="0.25">
      <c r="A13" s="46"/>
      <c r="B13" s="52"/>
      <c r="C13" s="46"/>
      <c r="D13" s="46"/>
      <c r="E13" s="46"/>
      <c r="F13" s="53"/>
      <c r="G13" s="54">
        <f>SUM(G5:G12)</f>
        <v>112.7864148148148</v>
      </c>
      <c r="I13" s="47"/>
      <c r="J13" s="46"/>
      <c r="K13" s="46"/>
    </row>
    <row r="15" spans="1:11" x14ac:dyDescent="0.25">
      <c r="A15" s="39" t="s">
        <v>71</v>
      </c>
      <c r="B15" s="39" t="s">
        <v>61</v>
      </c>
      <c r="C15" s="39" t="s">
        <v>47</v>
      </c>
      <c r="D15" s="39" t="s">
        <v>46</v>
      </c>
      <c r="E15" s="39" t="s">
        <v>112</v>
      </c>
      <c r="F15" s="42" t="s">
        <v>89</v>
      </c>
      <c r="G15" s="43" t="s">
        <v>88</v>
      </c>
      <c r="I15" s="39" t="s">
        <v>123</v>
      </c>
      <c r="J15" s="39" t="s">
        <v>122</v>
      </c>
      <c r="K15" s="39" t="s">
        <v>124</v>
      </c>
    </row>
    <row r="16" spans="1:11" x14ac:dyDescent="0.25">
      <c r="A16" s="44" t="s">
        <v>53</v>
      </c>
      <c r="B16" s="44" t="s">
        <v>103</v>
      </c>
      <c r="C16" s="44">
        <v>28</v>
      </c>
      <c r="D16" s="44">
        <v>50</v>
      </c>
      <c r="E16" s="44">
        <f>D16*C16</f>
        <v>1400</v>
      </c>
      <c r="F16" s="51">
        <f>IF(I16&gt;0,I16/J16,0)</f>
        <v>6.9444444444444441E-3</v>
      </c>
      <c r="G16" s="45">
        <f>E16*F16</f>
        <v>9.7222222222222214</v>
      </c>
      <c r="I16" s="45">
        <v>25</v>
      </c>
      <c r="J16" s="44">
        <v>3600</v>
      </c>
      <c r="K16" s="44" t="s">
        <v>127</v>
      </c>
    </row>
    <row r="17" spans="1:11" x14ac:dyDescent="0.25">
      <c r="A17" s="44" t="s">
        <v>101</v>
      </c>
      <c r="B17" s="44" t="s">
        <v>103</v>
      </c>
      <c r="C17" s="44">
        <v>66</v>
      </c>
      <c r="D17" s="44">
        <v>13</v>
      </c>
      <c r="E17" s="44">
        <f>D17*C17</f>
        <v>858</v>
      </c>
      <c r="F17" s="51">
        <f t="shared" ref="F17:F20" si="3">IF(I17&gt;0,I17/J17,0)</f>
        <v>6.9444444444444441E-3</v>
      </c>
      <c r="G17" s="45">
        <f t="shared" ref="G17:G19" si="4">E17*F17</f>
        <v>5.958333333333333</v>
      </c>
      <c r="I17" s="45">
        <v>25</v>
      </c>
      <c r="J17" s="44">
        <v>3600</v>
      </c>
      <c r="K17" s="44" t="s">
        <v>127</v>
      </c>
    </row>
    <row r="18" spans="1:11" x14ac:dyDescent="0.25">
      <c r="A18" s="44" t="s">
        <v>50</v>
      </c>
      <c r="B18" s="44" t="s">
        <v>103</v>
      </c>
      <c r="C18" s="44">
        <v>6</v>
      </c>
      <c r="D18" s="44">
        <v>116</v>
      </c>
      <c r="E18" s="44">
        <f>D18*C18</f>
        <v>696</v>
      </c>
      <c r="F18" s="51">
        <f t="shared" si="3"/>
        <v>6.9444444444444441E-3</v>
      </c>
      <c r="G18" s="45">
        <f t="shared" si="4"/>
        <v>4.833333333333333</v>
      </c>
      <c r="I18" s="45">
        <v>25</v>
      </c>
      <c r="J18" s="44">
        <v>3600</v>
      </c>
      <c r="K18" s="44" t="s">
        <v>127</v>
      </c>
    </row>
    <row r="19" spans="1:11" x14ac:dyDescent="0.25">
      <c r="A19" s="44" t="s">
        <v>51</v>
      </c>
      <c r="B19" s="44" t="s">
        <v>113</v>
      </c>
      <c r="C19" s="44">
        <v>1</v>
      </c>
      <c r="D19" s="44">
        <v>428</v>
      </c>
      <c r="E19" s="44">
        <f>D19*C19</f>
        <v>428</v>
      </c>
      <c r="F19" s="51">
        <f t="shared" si="3"/>
        <v>6.9444444444444441E-3</v>
      </c>
      <c r="G19" s="45">
        <f t="shared" si="4"/>
        <v>2.9722222222222219</v>
      </c>
      <c r="I19" s="45">
        <v>25</v>
      </c>
      <c r="J19" s="44">
        <v>3600</v>
      </c>
      <c r="K19" s="44" t="s">
        <v>127</v>
      </c>
    </row>
    <row r="20" spans="1:11" x14ac:dyDescent="0.25">
      <c r="A20" s="44" t="s">
        <v>69</v>
      </c>
      <c r="B20" s="44"/>
      <c r="C20" s="44"/>
      <c r="D20" s="44"/>
      <c r="E20" s="44">
        <f>D20*C20</f>
        <v>0</v>
      </c>
      <c r="F20" s="51">
        <f t="shared" si="3"/>
        <v>0</v>
      </c>
      <c r="G20" s="45">
        <f>E20*F20</f>
        <v>0</v>
      </c>
      <c r="I20" s="44"/>
      <c r="J20" s="44"/>
      <c r="K20" s="44" t="s">
        <v>127</v>
      </c>
    </row>
    <row r="21" spans="1:11" x14ac:dyDescent="0.25">
      <c r="B21" s="55" t="s">
        <v>128</v>
      </c>
      <c r="C21">
        <f>SUM(C16:C20)*10</f>
        <v>1010</v>
      </c>
      <c r="G21" s="54">
        <f>SUM(G16:G20)</f>
        <v>23.486111111111107</v>
      </c>
    </row>
    <row r="23" spans="1:11" s="39" customFormat="1" x14ac:dyDescent="0.25">
      <c r="A23" s="39" t="s">
        <v>60</v>
      </c>
      <c r="B23" s="39" t="s">
        <v>61</v>
      </c>
      <c r="C23" s="39" t="s">
        <v>47</v>
      </c>
      <c r="D23" s="39" t="s">
        <v>46</v>
      </c>
      <c r="E23" s="39" t="s">
        <v>112</v>
      </c>
      <c r="F23" s="42" t="s">
        <v>89</v>
      </c>
      <c r="G23" s="43" t="s">
        <v>88</v>
      </c>
      <c r="I23" s="39" t="s">
        <v>123</v>
      </c>
      <c r="J23" s="39" t="s">
        <v>122</v>
      </c>
      <c r="K23" s="39" t="s">
        <v>124</v>
      </c>
    </row>
    <row r="24" spans="1:11" x14ac:dyDescent="0.25">
      <c r="A24" s="44" t="s">
        <v>86</v>
      </c>
      <c r="B24" s="44" t="s">
        <v>114</v>
      </c>
      <c r="C24" s="44">
        <v>2</v>
      </c>
      <c r="D24" s="44">
        <v>200</v>
      </c>
      <c r="E24" s="44">
        <f>D24*C24</f>
        <v>400</v>
      </c>
      <c r="F24" s="51">
        <f>IF(I24&gt;0,I24/J24,0)</f>
        <v>2.1388888888888888E-2</v>
      </c>
      <c r="G24" s="45">
        <f>E24*F24</f>
        <v>8.5555555555555554</v>
      </c>
      <c r="I24" s="45">
        <v>77</v>
      </c>
      <c r="J24" s="44">
        <v>3600</v>
      </c>
      <c r="K24" s="44" t="s">
        <v>127</v>
      </c>
    </row>
    <row r="25" spans="1:11" x14ac:dyDescent="0.25">
      <c r="A25" s="44" t="s">
        <v>87</v>
      </c>
      <c r="B25" s="44" t="s">
        <v>114</v>
      </c>
      <c r="C25" s="44">
        <v>2</v>
      </c>
      <c r="D25" s="44">
        <v>72</v>
      </c>
      <c r="E25" s="44">
        <f>D25*C25</f>
        <v>144</v>
      </c>
      <c r="F25" s="51">
        <f>IF(I25&gt;0,I25/J25,0)</f>
        <v>2.1388888888888888E-2</v>
      </c>
      <c r="G25" s="45">
        <f>E25*F25</f>
        <v>3.08</v>
      </c>
      <c r="I25" s="45">
        <v>77</v>
      </c>
      <c r="J25" s="44">
        <v>3600</v>
      </c>
      <c r="K25" s="44" t="s">
        <v>127</v>
      </c>
    </row>
    <row r="26" spans="1:11" x14ac:dyDescent="0.25">
      <c r="A26" s="46"/>
      <c r="B26" s="46"/>
      <c r="C26" s="46"/>
      <c r="D26" s="46"/>
      <c r="E26" s="46"/>
      <c r="F26" s="53"/>
      <c r="G26" s="54">
        <f>SUM(G24:G25)</f>
        <v>11.635555555555555</v>
      </c>
      <c r="I26" s="47"/>
      <c r="J26" s="46"/>
      <c r="K26" s="46"/>
    </row>
    <row r="28" spans="1:11" s="39" customFormat="1" x14ac:dyDescent="0.25">
      <c r="A28" s="39" t="s">
        <v>68</v>
      </c>
      <c r="B28" s="39" t="s">
        <v>104</v>
      </c>
      <c r="C28" s="39" t="s">
        <v>47</v>
      </c>
      <c r="D28" s="39" t="s">
        <v>46</v>
      </c>
      <c r="E28" s="39" t="s">
        <v>112</v>
      </c>
      <c r="F28" s="42" t="s">
        <v>89</v>
      </c>
      <c r="G28" s="43" t="s">
        <v>88</v>
      </c>
      <c r="I28" s="39" t="s">
        <v>123</v>
      </c>
      <c r="J28" s="39" t="s">
        <v>122</v>
      </c>
      <c r="K28" s="39" t="s">
        <v>124</v>
      </c>
    </row>
    <row r="29" spans="1:11" x14ac:dyDescent="0.25">
      <c r="A29" s="44" t="s">
        <v>58</v>
      </c>
      <c r="B29" s="44"/>
      <c r="C29" s="44"/>
      <c r="D29" s="44"/>
      <c r="E29" s="44">
        <f>D29*C29</f>
        <v>0</v>
      </c>
      <c r="F29" s="51">
        <f>IF(I29&gt;0,I29/J29,0)</f>
        <v>0</v>
      </c>
      <c r="G29" s="45">
        <f>E29*F29</f>
        <v>0</v>
      </c>
      <c r="I29" s="44"/>
      <c r="J29" s="44"/>
      <c r="K29" s="44"/>
    </row>
    <row r="30" spans="1:11" x14ac:dyDescent="0.25">
      <c r="A30" s="44" t="s">
        <v>54</v>
      </c>
      <c r="B30" s="44"/>
      <c r="C30" s="44"/>
      <c r="D30" s="44"/>
      <c r="E30" s="44">
        <f t="shared" ref="E30:E38" si="5">D30*C30</f>
        <v>0</v>
      </c>
      <c r="F30" s="51">
        <f t="shared" ref="F30:F38" si="6">IF(I30&gt;0,I30/J30,0)</f>
        <v>0</v>
      </c>
      <c r="G30" s="45">
        <f t="shared" ref="G30:G38" si="7">E30*F30</f>
        <v>0</v>
      </c>
      <c r="I30" s="44"/>
      <c r="J30" s="44"/>
      <c r="K30" s="44"/>
    </row>
    <row r="31" spans="1:11" x14ac:dyDescent="0.25">
      <c r="A31" s="44" t="s">
        <v>48</v>
      </c>
      <c r="B31" s="44" t="s">
        <v>105</v>
      </c>
      <c r="C31" s="44">
        <v>17</v>
      </c>
      <c r="D31" s="44">
        <v>245</v>
      </c>
      <c r="E31" s="44">
        <f t="shared" si="5"/>
        <v>4165</v>
      </c>
      <c r="F31" s="51">
        <f t="shared" si="6"/>
        <v>1.3888888888888888E-2</v>
      </c>
      <c r="G31" s="45">
        <f t="shared" si="7"/>
        <v>57.847222222222221</v>
      </c>
      <c r="I31" s="44">
        <v>50</v>
      </c>
      <c r="J31" s="44">
        <v>3600</v>
      </c>
      <c r="K31" s="44"/>
    </row>
    <row r="32" spans="1:11" x14ac:dyDescent="0.25">
      <c r="A32" s="44" t="s">
        <v>49</v>
      </c>
      <c r="B32" s="44"/>
      <c r="C32" s="44"/>
      <c r="D32" s="44"/>
      <c r="E32" s="44">
        <f t="shared" si="5"/>
        <v>0</v>
      </c>
      <c r="F32" s="51">
        <f t="shared" si="6"/>
        <v>0</v>
      </c>
      <c r="G32" s="45">
        <f t="shared" si="7"/>
        <v>0</v>
      </c>
      <c r="I32" s="44"/>
      <c r="J32" s="44"/>
      <c r="K32" s="44"/>
    </row>
    <row r="33" spans="1:11" x14ac:dyDescent="0.25">
      <c r="A33" s="44" t="s">
        <v>33</v>
      </c>
      <c r="B33" s="44" t="s">
        <v>106</v>
      </c>
      <c r="C33" s="44">
        <v>1</v>
      </c>
      <c r="D33" s="44">
        <v>245</v>
      </c>
      <c r="E33" s="44">
        <f t="shared" si="5"/>
        <v>245</v>
      </c>
      <c r="F33" s="51">
        <f t="shared" si="6"/>
        <v>2.5000000000000001E-2</v>
      </c>
      <c r="G33" s="45">
        <f t="shared" si="7"/>
        <v>6.125</v>
      </c>
      <c r="I33" s="44">
        <v>90</v>
      </c>
      <c r="J33" s="44">
        <v>3600</v>
      </c>
      <c r="K33" s="44"/>
    </row>
    <row r="34" spans="1:11" x14ac:dyDescent="0.25">
      <c r="A34" s="44" t="s">
        <v>52</v>
      </c>
      <c r="B34" s="44" t="s">
        <v>108</v>
      </c>
      <c r="C34" s="44">
        <v>1</v>
      </c>
      <c r="D34" s="44">
        <v>428</v>
      </c>
      <c r="E34" s="44">
        <f t="shared" si="5"/>
        <v>428</v>
      </c>
      <c r="F34" s="51">
        <f t="shared" si="6"/>
        <v>8.3333333333333332E-3</v>
      </c>
      <c r="G34" s="45">
        <f t="shared" si="7"/>
        <v>3.5666666666666664</v>
      </c>
      <c r="I34" s="44">
        <v>30</v>
      </c>
      <c r="J34" s="44">
        <v>3600</v>
      </c>
      <c r="K34" s="44"/>
    </row>
    <row r="35" spans="1:11" x14ac:dyDescent="0.25">
      <c r="A35" s="44" t="s">
        <v>73</v>
      </c>
      <c r="B35" s="44" t="s">
        <v>110</v>
      </c>
      <c r="C35" s="44">
        <v>1</v>
      </c>
      <c r="D35" s="44">
        <v>330</v>
      </c>
      <c r="E35" s="44">
        <f t="shared" si="5"/>
        <v>330</v>
      </c>
      <c r="F35" s="51">
        <f t="shared" si="6"/>
        <v>1.3888888888888888E-2</v>
      </c>
      <c r="G35" s="45">
        <f t="shared" si="7"/>
        <v>4.583333333333333</v>
      </c>
      <c r="I35" s="44">
        <v>50</v>
      </c>
      <c r="J35" s="44">
        <v>3600</v>
      </c>
      <c r="K35" s="44"/>
    </row>
    <row r="36" spans="1:11" x14ac:dyDescent="0.25">
      <c r="A36" s="44" t="s">
        <v>74</v>
      </c>
      <c r="B36" s="44" t="s">
        <v>107</v>
      </c>
      <c r="C36" s="44">
        <v>1</v>
      </c>
      <c r="D36" s="44">
        <v>102</v>
      </c>
      <c r="E36" s="44">
        <f t="shared" si="5"/>
        <v>102</v>
      </c>
      <c r="F36" s="51">
        <f t="shared" si="6"/>
        <v>1.9444444444444445E-2</v>
      </c>
      <c r="G36" s="45">
        <f t="shared" si="7"/>
        <v>1.9833333333333334</v>
      </c>
      <c r="I36" s="44">
        <v>70</v>
      </c>
      <c r="J36" s="44">
        <v>3600</v>
      </c>
      <c r="K36" s="44"/>
    </row>
    <row r="37" spans="1:11" x14ac:dyDescent="0.25">
      <c r="A37" s="44" t="s">
        <v>72</v>
      </c>
      <c r="B37" s="44"/>
      <c r="C37" s="44"/>
      <c r="D37" s="44"/>
      <c r="E37" s="44">
        <f t="shared" si="5"/>
        <v>0</v>
      </c>
      <c r="F37" s="51">
        <f t="shared" si="6"/>
        <v>0</v>
      </c>
      <c r="G37" s="45">
        <f t="shared" si="7"/>
        <v>0</v>
      </c>
      <c r="I37" s="44"/>
      <c r="J37" s="44"/>
      <c r="K37" s="44"/>
    </row>
    <row r="38" spans="1:11" x14ac:dyDescent="0.25">
      <c r="A38" s="44" t="s">
        <v>67</v>
      </c>
      <c r="B38" s="44"/>
      <c r="C38" s="44"/>
      <c r="D38" s="44"/>
      <c r="E38" s="44">
        <f t="shared" si="5"/>
        <v>0</v>
      </c>
      <c r="F38" s="51">
        <f t="shared" si="6"/>
        <v>0</v>
      </c>
      <c r="G38" s="45">
        <f t="shared" si="7"/>
        <v>0</v>
      </c>
      <c r="I38" s="44"/>
      <c r="J38" s="44"/>
      <c r="K38" s="44"/>
    </row>
    <row r="39" spans="1:11" x14ac:dyDescent="0.25">
      <c r="A39" s="46"/>
      <c r="B39" s="46"/>
      <c r="C39" s="46"/>
      <c r="D39" s="46"/>
      <c r="E39" s="46"/>
      <c r="F39" s="53"/>
      <c r="G39" s="54">
        <f>SUM(G29:G38)</f>
        <v>74.105555555555554</v>
      </c>
      <c r="I39" s="46"/>
      <c r="J39" s="46"/>
      <c r="K39" s="46"/>
    </row>
    <row r="41" spans="1:11" s="39" customFormat="1" x14ac:dyDescent="0.25">
      <c r="A41" s="39" t="s">
        <v>85</v>
      </c>
      <c r="B41" s="39" t="s">
        <v>109</v>
      </c>
      <c r="C41" s="39" t="s">
        <v>47</v>
      </c>
      <c r="D41" s="39" t="s">
        <v>46</v>
      </c>
      <c r="E41" s="39" t="s">
        <v>112</v>
      </c>
      <c r="F41" s="42" t="s">
        <v>89</v>
      </c>
      <c r="G41" s="43" t="s">
        <v>88</v>
      </c>
      <c r="I41" s="39" t="s">
        <v>123</v>
      </c>
      <c r="J41" s="39" t="s">
        <v>122</v>
      </c>
      <c r="K41" s="39" t="s">
        <v>124</v>
      </c>
    </row>
    <row r="42" spans="1:11" x14ac:dyDescent="0.25">
      <c r="A42" s="44" t="s">
        <v>55</v>
      </c>
      <c r="B42" s="44" t="s">
        <v>118</v>
      </c>
      <c r="C42" s="44">
        <v>2</v>
      </c>
      <c r="D42" s="44">
        <v>10</v>
      </c>
      <c r="E42" s="44">
        <f t="shared" ref="E42:E57" si="8">D42*C42</f>
        <v>20</v>
      </c>
      <c r="F42" s="51">
        <f t="shared" ref="F42:F57" si="9">IF(I42&gt;0,I42/J42,0)</f>
        <v>0.1</v>
      </c>
      <c r="G42" s="45">
        <f t="shared" ref="G42:G57" si="10">E42*F42</f>
        <v>2</v>
      </c>
      <c r="I42" s="44">
        <v>30</v>
      </c>
      <c r="J42" s="44">
        <v>300</v>
      </c>
      <c r="K42" s="44"/>
    </row>
    <row r="43" spans="1:11" x14ac:dyDescent="0.25">
      <c r="A43" s="44" t="s">
        <v>57</v>
      </c>
      <c r="B43" s="44" t="s">
        <v>118</v>
      </c>
      <c r="C43" s="44">
        <v>2</v>
      </c>
      <c r="D43" s="44">
        <v>10</v>
      </c>
      <c r="E43" s="44">
        <f t="shared" si="8"/>
        <v>20</v>
      </c>
      <c r="F43" s="51">
        <f t="shared" si="9"/>
        <v>0.1</v>
      </c>
      <c r="G43" s="45">
        <f t="shared" si="10"/>
        <v>2</v>
      </c>
      <c r="I43" s="44">
        <v>30</v>
      </c>
      <c r="J43" s="44">
        <v>300</v>
      </c>
      <c r="K43" s="44"/>
    </row>
    <row r="44" spans="1:11" x14ac:dyDescent="0.25">
      <c r="A44" s="44" t="s">
        <v>56</v>
      </c>
      <c r="B44" s="44" t="s">
        <v>118</v>
      </c>
      <c r="C44" s="44">
        <v>2</v>
      </c>
      <c r="D44" s="44">
        <v>10</v>
      </c>
      <c r="E44" s="44">
        <f t="shared" si="8"/>
        <v>20</v>
      </c>
      <c r="F44" s="51">
        <f t="shared" si="9"/>
        <v>0.1</v>
      </c>
      <c r="G44" s="45">
        <f t="shared" si="10"/>
        <v>2</v>
      </c>
      <c r="I44" s="44">
        <v>30</v>
      </c>
      <c r="J44" s="44">
        <v>300</v>
      </c>
      <c r="K44" s="44"/>
    </row>
    <row r="45" spans="1:11" x14ac:dyDescent="0.25">
      <c r="A45" s="44" t="s">
        <v>62</v>
      </c>
      <c r="B45" s="44" t="s">
        <v>117</v>
      </c>
      <c r="C45" s="44">
        <v>2</v>
      </c>
      <c r="D45" s="44">
        <v>8</v>
      </c>
      <c r="E45" s="44">
        <f t="shared" si="8"/>
        <v>16</v>
      </c>
      <c r="F45" s="51">
        <f t="shared" si="9"/>
        <v>0.1</v>
      </c>
      <c r="G45" s="45">
        <f t="shared" si="10"/>
        <v>1.6</v>
      </c>
      <c r="I45" s="44">
        <v>30</v>
      </c>
      <c r="J45" s="44">
        <v>300</v>
      </c>
      <c r="K45" s="44"/>
    </row>
    <row r="46" spans="1:11" x14ac:dyDescent="0.25">
      <c r="A46" s="44" t="s">
        <v>66</v>
      </c>
      <c r="B46" s="44" t="s">
        <v>118</v>
      </c>
      <c r="C46" s="44">
        <v>1</v>
      </c>
      <c r="D46" s="44">
        <v>10</v>
      </c>
      <c r="E46" s="44">
        <f t="shared" si="8"/>
        <v>10</v>
      </c>
      <c r="F46" s="51">
        <f t="shared" si="9"/>
        <v>0.1</v>
      </c>
      <c r="G46" s="45">
        <f t="shared" si="10"/>
        <v>1</v>
      </c>
      <c r="I46" s="44">
        <v>30</v>
      </c>
      <c r="J46" s="44">
        <v>300</v>
      </c>
      <c r="K46" s="44"/>
    </row>
    <row r="47" spans="1:11" x14ac:dyDescent="0.25">
      <c r="A47" s="44" t="s">
        <v>63</v>
      </c>
      <c r="B47" s="44" t="s">
        <v>118</v>
      </c>
      <c r="C47" s="44">
        <v>2</v>
      </c>
      <c r="D47" s="44">
        <v>10</v>
      </c>
      <c r="E47" s="44">
        <f t="shared" si="8"/>
        <v>20</v>
      </c>
      <c r="F47" s="51">
        <f t="shared" si="9"/>
        <v>0.1</v>
      </c>
      <c r="G47" s="45">
        <f t="shared" si="10"/>
        <v>2</v>
      </c>
      <c r="I47" s="44">
        <v>30</v>
      </c>
      <c r="J47" s="44">
        <v>300</v>
      </c>
      <c r="K47" s="44"/>
    </row>
    <row r="48" spans="1:11" x14ac:dyDescent="0.25">
      <c r="A48" s="44" t="s">
        <v>64</v>
      </c>
      <c r="B48" s="44" t="s">
        <v>118</v>
      </c>
      <c r="C48" s="44">
        <v>2</v>
      </c>
      <c r="D48" s="44">
        <v>10</v>
      </c>
      <c r="E48" s="44">
        <f t="shared" si="8"/>
        <v>20</v>
      </c>
      <c r="F48" s="51">
        <f t="shared" si="9"/>
        <v>0.1</v>
      </c>
      <c r="G48" s="45">
        <f t="shared" si="10"/>
        <v>2</v>
      </c>
      <c r="I48" s="44">
        <v>30</v>
      </c>
      <c r="J48" s="44">
        <v>300</v>
      </c>
      <c r="K48" s="44"/>
    </row>
    <row r="49" spans="1:11" x14ac:dyDescent="0.25">
      <c r="A49" s="44" t="s">
        <v>65</v>
      </c>
      <c r="B49" s="44"/>
      <c r="C49" s="44"/>
      <c r="D49" s="44"/>
      <c r="E49" s="44">
        <f t="shared" si="8"/>
        <v>0</v>
      </c>
      <c r="F49" s="51">
        <f t="shared" si="9"/>
        <v>0</v>
      </c>
      <c r="G49" s="45">
        <f t="shared" si="10"/>
        <v>0</v>
      </c>
      <c r="I49" s="44"/>
      <c r="J49" s="44"/>
      <c r="K49" s="44"/>
    </row>
    <row r="50" spans="1:11" x14ac:dyDescent="0.25">
      <c r="A50" s="44" t="s">
        <v>70</v>
      </c>
      <c r="B50" s="44"/>
      <c r="C50" s="44"/>
      <c r="D50" s="44"/>
      <c r="E50" s="44">
        <f t="shared" si="8"/>
        <v>0</v>
      </c>
      <c r="F50" s="51">
        <f t="shared" si="9"/>
        <v>0</v>
      </c>
      <c r="G50" s="45">
        <f t="shared" si="10"/>
        <v>0</v>
      </c>
      <c r="I50" s="44"/>
      <c r="J50" s="44"/>
      <c r="K50" s="44"/>
    </row>
    <row r="51" spans="1:11" x14ac:dyDescent="0.25">
      <c r="A51" s="44" t="s">
        <v>119</v>
      </c>
      <c r="B51" s="44" t="s">
        <v>115</v>
      </c>
      <c r="C51" s="44">
        <v>1</v>
      </c>
      <c r="D51" s="44">
        <v>30</v>
      </c>
      <c r="E51" s="44">
        <f t="shared" si="8"/>
        <v>30</v>
      </c>
      <c r="F51" s="51">
        <f t="shared" si="9"/>
        <v>0.2</v>
      </c>
      <c r="G51" s="45">
        <f t="shared" si="10"/>
        <v>6</v>
      </c>
      <c r="I51" s="44">
        <v>60</v>
      </c>
      <c r="J51" s="44">
        <v>300</v>
      </c>
      <c r="K51" s="44"/>
    </row>
    <row r="52" spans="1:11" x14ac:dyDescent="0.25">
      <c r="A52" s="44" t="s">
        <v>59</v>
      </c>
      <c r="B52" s="44" t="s">
        <v>115</v>
      </c>
      <c r="C52" s="44">
        <v>1</v>
      </c>
      <c r="D52" s="44">
        <v>15</v>
      </c>
      <c r="E52" s="44">
        <f t="shared" si="8"/>
        <v>15</v>
      </c>
      <c r="F52" s="51">
        <f t="shared" si="9"/>
        <v>0.2</v>
      </c>
      <c r="G52" s="45">
        <f t="shared" si="10"/>
        <v>3</v>
      </c>
      <c r="I52" s="44">
        <v>60</v>
      </c>
      <c r="J52" s="44">
        <v>300</v>
      </c>
      <c r="K52" s="44"/>
    </row>
    <row r="53" spans="1:11" x14ac:dyDescent="0.25">
      <c r="A53" s="44" t="s">
        <v>75</v>
      </c>
      <c r="B53" s="44"/>
      <c r="C53" s="44"/>
      <c r="D53" s="44"/>
      <c r="E53" s="44">
        <f t="shared" si="8"/>
        <v>0</v>
      </c>
      <c r="F53" s="51">
        <f t="shared" si="9"/>
        <v>0</v>
      </c>
      <c r="G53" s="45">
        <f t="shared" si="10"/>
        <v>0</v>
      </c>
      <c r="I53" s="44"/>
      <c r="J53" s="44"/>
      <c r="K53" s="44"/>
    </row>
    <row r="54" spans="1:11" x14ac:dyDescent="0.25">
      <c r="A54" s="44" t="s">
        <v>76</v>
      </c>
      <c r="B54" s="44"/>
      <c r="C54" s="44"/>
      <c r="D54" s="44"/>
      <c r="E54" s="44">
        <f t="shared" si="8"/>
        <v>0</v>
      </c>
      <c r="F54" s="51">
        <f t="shared" si="9"/>
        <v>0</v>
      </c>
      <c r="G54" s="45">
        <f t="shared" si="10"/>
        <v>0</v>
      </c>
      <c r="I54" s="44"/>
      <c r="J54" s="44"/>
      <c r="K54" s="44"/>
    </row>
    <row r="55" spans="1:11" x14ac:dyDescent="0.25">
      <c r="A55" s="44" t="s">
        <v>77</v>
      </c>
      <c r="B55" s="44"/>
      <c r="C55" s="44"/>
      <c r="D55" s="44"/>
      <c r="E55" s="44">
        <f t="shared" si="8"/>
        <v>0</v>
      </c>
      <c r="F55" s="51">
        <f t="shared" si="9"/>
        <v>0</v>
      </c>
      <c r="G55" s="45">
        <f t="shared" si="10"/>
        <v>0</v>
      </c>
      <c r="I55" s="44"/>
      <c r="J55" s="44"/>
      <c r="K55" s="44"/>
    </row>
    <row r="56" spans="1:11" x14ac:dyDescent="0.25">
      <c r="A56" s="44" t="s">
        <v>78</v>
      </c>
      <c r="B56" s="44" t="s">
        <v>115</v>
      </c>
      <c r="C56" s="44">
        <v>1</v>
      </c>
      <c r="D56" s="44">
        <v>11</v>
      </c>
      <c r="E56" s="44">
        <f t="shared" si="8"/>
        <v>11</v>
      </c>
      <c r="F56" s="51">
        <f t="shared" si="9"/>
        <v>0.2</v>
      </c>
      <c r="G56" s="45">
        <f t="shared" si="10"/>
        <v>2.2000000000000002</v>
      </c>
      <c r="I56" s="44">
        <v>60</v>
      </c>
      <c r="J56" s="44">
        <v>300</v>
      </c>
      <c r="K56" s="44"/>
    </row>
    <row r="57" spans="1:11" x14ac:dyDescent="0.25">
      <c r="A57" s="44" t="s">
        <v>79</v>
      </c>
      <c r="B57" s="44" t="s">
        <v>115</v>
      </c>
      <c r="C57" s="44">
        <v>1</v>
      </c>
      <c r="D57" s="44">
        <v>13</v>
      </c>
      <c r="E57" s="44">
        <f t="shared" si="8"/>
        <v>13</v>
      </c>
      <c r="F57" s="51">
        <f t="shared" si="9"/>
        <v>0.2</v>
      </c>
      <c r="G57" s="45">
        <f t="shared" si="10"/>
        <v>2.6</v>
      </c>
      <c r="I57" s="44">
        <v>60</v>
      </c>
      <c r="J57" s="44">
        <v>300</v>
      </c>
      <c r="K57" s="44"/>
    </row>
    <row r="58" spans="1:11" x14ac:dyDescent="0.25">
      <c r="G58" s="54">
        <f>SUM(G42:G57)</f>
        <v>26.400000000000002</v>
      </c>
    </row>
    <row r="60" spans="1:11" s="39" customFormat="1" x14ac:dyDescent="0.25">
      <c r="A60" s="39" t="s">
        <v>81</v>
      </c>
      <c r="B60" s="39" t="s">
        <v>102</v>
      </c>
      <c r="C60" s="39" t="s">
        <v>47</v>
      </c>
      <c r="D60" s="39" t="s">
        <v>46</v>
      </c>
      <c r="E60" s="39" t="s">
        <v>112</v>
      </c>
      <c r="F60" s="42" t="s">
        <v>89</v>
      </c>
      <c r="G60" s="43" t="s">
        <v>88</v>
      </c>
      <c r="I60" s="39" t="s">
        <v>123</v>
      </c>
      <c r="J60" s="39" t="s">
        <v>122</v>
      </c>
      <c r="K60" s="39" t="s">
        <v>124</v>
      </c>
    </row>
    <row r="61" spans="1:11" x14ac:dyDescent="0.25">
      <c r="A61" s="44" t="s">
        <v>80</v>
      </c>
      <c r="B61" s="50" t="s">
        <v>120</v>
      </c>
      <c r="C61" s="44">
        <v>1</v>
      </c>
      <c r="D61" s="44">
        <v>13</v>
      </c>
      <c r="E61" s="44">
        <f t="shared" ref="E61:E65" si="11">D61*C61</f>
        <v>13</v>
      </c>
      <c r="F61" s="51">
        <f t="shared" ref="F61:F65" si="12">IF(I61&gt;0,I61/J61,0)</f>
        <v>1.4444444444444444E-2</v>
      </c>
      <c r="G61" s="45">
        <f t="shared" ref="G61:G65" si="13">E61*F61</f>
        <v>0.18777777777777777</v>
      </c>
      <c r="I61" s="44">
        <v>52</v>
      </c>
      <c r="J61" s="44">
        <v>3600</v>
      </c>
      <c r="K61" s="44"/>
    </row>
    <row r="62" spans="1:11" x14ac:dyDescent="0.25">
      <c r="A62" s="44" t="s">
        <v>121</v>
      </c>
      <c r="B62" s="50" t="s">
        <v>120</v>
      </c>
      <c r="C62" s="44">
        <v>2</v>
      </c>
      <c r="D62" s="44">
        <v>14</v>
      </c>
      <c r="E62" s="44">
        <f t="shared" si="11"/>
        <v>28</v>
      </c>
      <c r="F62" s="51">
        <f t="shared" si="12"/>
        <v>1.4444444444444444E-2</v>
      </c>
      <c r="G62" s="45">
        <f t="shared" si="13"/>
        <v>0.40444444444444444</v>
      </c>
      <c r="I62" s="44">
        <v>52</v>
      </c>
      <c r="J62" s="44">
        <v>3600</v>
      </c>
      <c r="K62" s="44"/>
    </row>
    <row r="63" spans="1:11" x14ac:dyDescent="0.25">
      <c r="A63" s="44" t="s">
        <v>83</v>
      </c>
      <c r="B63" s="50" t="s">
        <v>120</v>
      </c>
      <c r="C63" s="44">
        <v>1</v>
      </c>
      <c r="D63" s="44">
        <v>20</v>
      </c>
      <c r="E63" s="44">
        <f>D63*C63</f>
        <v>20</v>
      </c>
      <c r="F63" s="51">
        <f t="shared" si="12"/>
        <v>1.4444444444444444E-2</v>
      </c>
      <c r="G63" s="45">
        <f>E63*F63</f>
        <v>0.28888888888888886</v>
      </c>
      <c r="I63" s="44">
        <v>52</v>
      </c>
      <c r="J63" s="44">
        <v>3600</v>
      </c>
      <c r="K63" s="44"/>
    </row>
    <row r="64" spans="1:11" x14ac:dyDescent="0.25">
      <c r="A64" s="44" t="s">
        <v>84</v>
      </c>
      <c r="B64" s="50" t="s">
        <v>120</v>
      </c>
      <c r="C64" s="44">
        <v>1</v>
      </c>
      <c r="D64" s="44">
        <v>20</v>
      </c>
      <c r="E64" s="44">
        <f>D64*C64</f>
        <v>20</v>
      </c>
      <c r="F64" s="51">
        <f t="shared" si="12"/>
        <v>1.4444444444444444E-2</v>
      </c>
      <c r="G64" s="45">
        <f>E64*F64</f>
        <v>0.28888888888888886</v>
      </c>
      <c r="I64" s="44">
        <v>52</v>
      </c>
      <c r="J64" s="44">
        <v>3600</v>
      </c>
      <c r="K64" s="44"/>
    </row>
    <row r="65" spans="1:11" x14ac:dyDescent="0.25">
      <c r="A65" s="44" t="s">
        <v>82</v>
      </c>
      <c r="B65" s="50"/>
      <c r="C65" s="44"/>
      <c r="D65" s="44"/>
      <c r="E65" s="44">
        <f t="shared" si="11"/>
        <v>0</v>
      </c>
      <c r="F65" s="51">
        <f t="shared" si="12"/>
        <v>1.4444444444444444E-2</v>
      </c>
      <c r="G65" s="45">
        <f t="shared" si="13"/>
        <v>0</v>
      </c>
      <c r="I65" s="44">
        <v>52</v>
      </c>
      <c r="J65" s="44">
        <v>3600</v>
      </c>
      <c r="K65" s="44"/>
    </row>
    <row r="66" spans="1:11" x14ac:dyDescent="0.25">
      <c r="G66" s="54">
        <f>SUM(G61:G65)</f>
        <v>1.17</v>
      </c>
    </row>
  </sheetData>
  <pageMargins left="0.7" right="0.7" top="0.75" bottom="0.75" header="0.3" footer="0.3"/>
  <pageSetup paperSize="9" orientation="portrait" horizontalDpi="4294967293" verticalDpi="4294967293" r:id="rId1"/>
  <ignoredErrors>
    <ignoredError sqref="F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Sheet1 (2)</vt:lpstr>
      <vt:lpstr>Sheet1</vt:lpstr>
      <vt:lpstr>Sheet2</vt:lpstr>
      <vt:lpstr>Sheet3</vt:lpstr>
      <vt:lpstr>Sheet1!_FilterDatabase</vt:lpstr>
      <vt:lpstr>Sheet1!Print_Area</vt:lpstr>
      <vt:lpstr>'Sheet1 (2)'!Print_Area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Nigel and Rowena's</cp:lastModifiedBy>
  <cp:lastPrinted>2015-09-03T06:57:29Z</cp:lastPrinted>
  <dcterms:created xsi:type="dcterms:W3CDTF">2015-09-01T02:11:14Z</dcterms:created>
  <dcterms:modified xsi:type="dcterms:W3CDTF">2019-05-26T06:20:05Z</dcterms:modified>
</cp:coreProperties>
</file>