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est-Ride\Desktop\"/>
    </mc:Choice>
  </mc:AlternateContent>
  <xr:revisionPtr revIDLastSave="0" documentId="13_ncr:1_{DBD3E70C-B1D0-4A78-98E6-32ACAB0EEB17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Member" sheetId="1" r:id="rId1"/>
    <sheet name="Lookup - Do Not Chang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DToXrSIBxDIsJC6c8HYjCn9KSG8XWUrmvBCPf/kvz5o="/>
    </ext>
  </extLst>
</workbook>
</file>

<file path=xl/calcChain.xml><?xml version="1.0" encoding="utf-8"?>
<calcChain xmlns="http://schemas.openxmlformats.org/spreadsheetml/2006/main">
  <c r="B59" i="1" l="1"/>
  <c r="B57" i="1"/>
  <c r="B51" i="1" s="1"/>
  <c r="B55" i="1"/>
  <c r="B53" i="1"/>
  <c r="B38" i="1"/>
  <c r="B35" i="1"/>
  <c r="B34" i="1"/>
  <c r="B33" i="1"/>
  <c r="B30" i="1"/>
  <c r="B29" i="1" s="1"/>
  <c r="B27" i="1" s="1"/>
  <c r="B25" i="1"/>
  <c r="B24" i="1"/>
  <c r="B23" i="1"/>
  <c r="B22" i="1"/>
  <c r="B21" i="1"/>
  <c r="B18" i="1"/>
  <c r="B17" i="1"/>
  <c r="B16" i="1"/>
  <c r="B15" i="1"/>
  <c r="B20" i="1" l="1"/>
  <c r="B14" i="1"/>
  <c r="B12" i="1" l="1"/>
</calcChain>
</file>

<file path=xl/sharedStrings.xml><?xml version="1.0" encoding="utf-8"?>
<sst xmlns="http://schemas.openxmlformats.org/spreadsheetml/2006/main" count="102" uniqueCount="74">
  <si>
    <t>Texas Honor Roll Nomination Matrix</t>
  </si>
  <si>
    <t>Mandatory Items:</t>
  </si>
  <si>
    <t>CVMA Member for at least THREE years?</t>
  </si>
  <si>
    <t>Yes</t>
  </si>
  <si>
    <t>CVMA Texas Member for at least ONE year?</t>
  </si>
  <si>
    <t>Member in GOOD STANDING throughout entire membership?</t>
  </si>
  <si>
    <t>One Sanctioned Event in each of THREE preceeding years?</t>
  </si>
  <si>
    <t>* SECTION COMPLETED BY SSEC</t>
  </si>
  <si>
    <t>Member Biography</t>
  </si>
  <si>
    <t>500 pts. Max</t>
  </si>
  <si>
    <t>Points</t>
  </si>
  <si>
    <t>I CVMA Service</t>
  </si>
  <si>
    <t>200 points Max</t>
  </si>
  <si>
    <t>A. Event Attendence</t>
  </si>
  <si>
    <t>100 points Max</t>
  </si>
  <si>
    <t>CVMA Sanctioned Events</t>
  </si>
  <si>
    <t>1 point each</t>
  </si>
  <si>
    <t>Number of events</t>
  </si>
  <si>
    <t>Texas State Meeting</t>
  </si>
  <si>
    <t>5 points each</t>
  </si>
  <si>
    <t>Region 5 Rally</t>
  </si>
  <si>
    <t>10 points each</t>
  </si>
  <si>
    <t>National Meeting</t>
  </si>
  <si>
    <t>15 points each</t>
  </si>
  <si>
    <t>B. CVMA Officer Service</t>
  </si>
  <si>
    <t>Chapter Appointed Officer</t>
  </si>
  <si>
    <t>1 point</t>
  </si>
  <si>
    <t>Number of years</t>
  </si>
  <si>
    <t>Chapter Executive Board</t>
  </si>
  <si>
    <t>2 points</t>
  </si>
  <si>
    <t>State Executive Board</t>
  </si>
  <si>
    <t>4 points</t>
  </si>
  <si>
    <t>Region Representative</t>
  </si>
  <si>
    <t>6 points</t>
  </si>
  <si>
    <t>National Board of Directors</t>
  </si>
  <si>
    <t>10 points</t>
  </si>
  <si>
    <t>II. Actions of Merit</t>
  </si>
  <si>
    <t>175 points Max</t>
  </si>
  <si>
    <t>A. Riding Programs</t>
  </si>
  <si>
    <t>50 points Max</t>
  </si>
  <si>
    <t>Texas 23 Rider Program</t>
  </si>
  <si>
    <t>50 points</t>
  </si>
  <si>
    <t>No</t>
  </si>
  <si>
    <t>CVMA Long Range Rider Platoon (LLRP)</t>
  </si>
  <si>
    <t>Inter-state</t>
  </si>
  <si>
    <t>Number of awards</t>
  </si>
  <si>
    <t>Tri-state</t>
  </si>
  <si>
    <t>15 points</t>
  </si>
  <si>
    <t>Finish the Mission</t>
  </si>
  <si>
    <t>20 points</t>
  </si>
  <si>
    <t>Grand Slam</t>
  </si>
  <si>
    <t>50 Points</t>
  </si>
  <si>
    <t>B. Volunteer Service</t>
  </si>
  <si>
    <t>Number of hours</t>
  </si>
  <si>
    <t>1 point per hour for any of the following, but not limited to:</t>
  </si>
  <si>
    <t>Funerals or Processions</t>
  </si>
  <si>
    <t>Welcome Home/Send offs</t>
  </si>
  <si>
    <t>Promotions/Retirements/Military Graduations</t>
  </si>
  <si>
    <t>Veteran Community Service</t>
  </si>
  <si>
    <t>C. Distinguishable Actions</t>
  </si>
  <si>
    <t>75 points Max</t>
  </si>
  <si>
    <t>Points Awarded</t>
  </si>
  <si>
    <t>Distinguishable actions will be evaluated by each member of the Honor Roll Committee, and present a points value ranging from 1 - 50.  The points will be averaged and applied towards the nominee's total points.</t>
  </si>
  <si>
    <t>Example of Distinguishable Actions may be (but are not limited to)</t>
  </si>
  <si>
    <t>Providing long term care and support to a member or Veteran in need</t>
  </si>
  <si>
    <t>Providing physical or financial assistance to a member or Veteran in need</t>
  </si>
  <si>
    <t>III. CVMA Contributions</t>
  </si>
  <si>
    <t>125 points Max</t>
  </si>
  <si>
    <t>Veterans Community Service/Contributions</t>
  </si>
  <si>
    <t>List of initiatives developed and/or led by the member</t>
  </si>
  <si>
    <t>CVMA Chapter Initiatives</t>
  </si>
  <si>
    <t>Number of Initiatives</t>
  </si>
  <si>
    <t>CVMA State Initiatives</t>
  </si>
  <si>
    <t>CVMA National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</si>
</sst>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3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28"/>
      <color theme="1"/>
      <name val="Calibri"/>
    </font>
    <font>
      <b/>
      <i/>
      <sz val="11"/>
      <color theme="1"/>
      <name val="Calibri"/>
    </font>
    <font>
      <b/>
      <sz val="11"/>
      <color rgb="FFFFFF00"/>
      <name val="Calibri"/>
    </font>
    <font>
      <b/>
      <sz val="14"/>
      <color theme="1"/>
      <name val="Calibri"/>
    </font>
    <font>
      <b/>
      <sz val="24"/>
      <color theme="1"/>
      <name val="Calibri"/>
    </font>
    <font>
      <sz val="14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00B050"/>
        <bgColor rgb="FF00B050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3" borderId="5" xfId="0" applyFont="1" applyFill="1" applyBorder="1"/>
    <xf numFmtId="0" fontId="6" fillId="3" borderId="5" xfId="0" applyFont="1" applyFill="1" applyBorder="1" applyAlignment="1">
      <alignment vertic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0" borderId="9" xfId="0" applyFont="1" applyBorder="1"/>
    <xf numFmtId="0" fontId="5" fillId="3" borderId="10" xfId="0" applyFont="1" applyFill="1" applyBorder="1"/>
    <xf numFmtId="0" fontId="7" fillId="3" borderId="8" xfId="0" applyFont="1" applyFill="1" applyBorder="1"/>
    <xf numFmtId="0" fontId="8" fillId="4" borderId="11" xfId="0" applyFont="1" applyFill="1" applyBorder="1"/>
    <xf numFmtId="0" fontId="5" fillId="4" borderId="12" xfId="0" applyFont="1" applyFill="1" applyBorder="1"/>
    <xf numFmtId="0" fontId="7" fillId="4" borderId="12" xfId="0" applyFont="1" applyFill="1" applyBorder="1"/>
    <xf numFmtId="0" fontId="5" fillId="4" borderId="13" xfId="0" applyFont="1" applyFill="1" applyBorder="1"/>
    <xf numFmtId="0" fontId="5" fillId="0" borderId="14" xfId="0" applyFont="1" applyBorder="1"/>
    <xf numFmtId="0" fontId="7" fillId="0" borderId="0" xfId="0" applyFont="1"/>
    <xf numFmtId="0" fontId="5" fillId="0" borderId="15" xfId="0" applyFont="1" applyBorder="1"/>
    <xf numFmtId="0" fontId="4" fillId="0" borderId="16" xfId="0" applyFont="1" applyBorder="1"/>
    <xf numFmtId="0" fontId="5" fillId="0" borderId="17" xfId="0" applyFont="1" applyBorder="1"/>
    <xf numFmtId="0" fontId="9" fillId="0" borderId="17" xfId="0" applyFont="1" applyBorder="1"/>
    <xf numFmtId="0" fontId="10" fillId="5" borderId="18" xfId="0" applyFont="1" applyFill="1" applyBorder="1"/>
    <xf numFmtId="0" fontId="6" fillId="5" borderId="19" xfId="0" applyFont="1" applyFill="1" applyBorder="1"/>
    <xf numFmtId="0" fontId="4" fillId="0" borderId="0" xfId="0" applyFont="1"/>
    <xf numFmtId="0" fontId="4" fillId="0" borderId="14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/>
    <xf numFmtId="0" fontId="4" fillId="6" borderId="4" xfId="0" applyFont="1" applyFill="1" applyBorder="1" applyAlignment="1">
      <alignment horizontal="left"/>
    </xf>
    <xf numFmtId="0" fontId="11" fillId="5" borderId="20" xfId="0" applyFont="1" applyFill="1" applyBorder="1" applyAlignment="1">
      <alignment horizontal="center"/>
    </xf>
    <xf numFmtId="0" fontId="9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 applyAlignment="1">
      <alignment horizontal="center"/>
    </xf>
    <xf numFmtId="0" fontId="3" fillId="6" borderId="8" xfId="0" applyFont="1" applyFill="1" applyBorder="1"/>
    <xf numFmtId="0" fontId="5" fillId="6" borderId="8" xfId="0" applyFont="1" applyFill="1" applyBorder="1"/>
    <xf numFmtId="0" fontId="5" fillId="6" borderId="10" xfId="0" applyFont="1" applyFill="1" applyBorder="1"/>
    <xf numFmtId="0" fontId="4" fillId="6" borderId="7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center"/>
    </xf>
    <xf numFmtId="0" fontId="9" fillId="6" borderId="8" xfId="0" applyFont="1" applyFill="1" applyBorder="1"/>
    <xf numFmtId="0" fontId="5" fillId="7" borderId="21" xfId="0" applyFont="1" applyFill="1" applyBorder="1" applyAlignment="1">
      <alignment horizontal="center"/>
    </xf>
    <xf numFmtId="0" fontId="5" fillId="6" borderId="11" xfId="0" applyFont="1" applyFill="1" applyBorder="1"/>
    <xf numFmtId="0" fontId="5" fillId="6" borderId="12" xfId="0" applyFont="1" applyFill="1" applyBorder="1" applyAlignment="1">
      <alignment horizontal="center"/>
    </xf>
    <xf numFmtId="0" fontId="3" fillId="6" borderId="12" xfId="0" applyFont="1" applyFill="1" applyBorder="1"/>
    <xf numFmtId="0" fontId="5" fillId="6" borderId="12" xfId="0" applyFont="1" applyFill="1" applyBorder="1"/>
    <xf numFmtId="0" fontId="5" fillId="7" borderId="2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8" borderId="4" xfId="0" applyFont="1" applyFill="1" applyBorder="1" applyAlignment="1">
      <alignment horizontal="left"/>
    </xf>
    <xf numFmtId="0" fontId="9" fillId="8" borderId="5" xfId="0" applyFont="1" applyFill="1" applyBorder="1"/>
    <xf numFmtId="0" fontId="5" fillId="8" borderId="6" xfId="0" applyFont="1" applyFill="1" applyBorder="1"/>
    <xf numFmtId="0" fontId="4" fillId="8" borderId="7" xfId="0" applyFont="1" applyFill="1" applyBorder="1" applyAlignment="1">
      <alignment horizontal="left"/>
    </xf>
    <xf numFmtId="0" fontId="11" fillId="8" borderId="8" xfId="0" applyFont="1" applyFill="1" applyBorder="1" applyAlignment="1">
      <alignment horizontal="center"/>
    </xf>
    <xf numFmtId="0" fontId="9" fillId="8" borderId="8" xfId="0" applyFont="1" applyFill="1" applyBorder="1"/>
    <xf numFmtId="0" fontId="5" fillId="8" borderId="8" xfId="0" applyFont="1" applyFill="1" applyBorder="1"/>
    <xf numFmtId="0" fontId="5" fillId="8" borderId="10" xfId="0" applyFont="1" applyFill="1" applyBorder="1"/>
    <xf numFmtId="0" fontId="5" fillId="8" borderId="7" xfId="0" applyFont="1" applyFill="1" applyBorder="1"/>
    <xf numFmtId="0" fontId="5" fillId="8" borderId="8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8" borderId="11" xfId="0" applyFont="1" applyFill="1" applyBorder="1"/>
    <xf numFmtId="0" fontId="5" fillId="8" borderId="12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3" xfId="0" applyFont="1" applyFill="1" applyBorder="1" applyAlignment="1">
      <alignment horizontal="center"/>
    </xf>
    <xf numFmtId="0" fontId="5" fillId="0" borderId="0" xfId="0" applyFont="1"/>
    <xf numFmtId="0" fontId="5" fillId="0" borderId="15" xfId="0" applyFont="1" applyBorder="1" applyAlignment="1">
      <alignment horizontal="center"/>
    </xf>
    <xf numFmtId="0" fontId="4" fillId="9" borderId="4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center"/>
    </xf>
    <xf numFmtId="0" fontId="5" fillId="9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9" borderId="7" xfId="0" applyFont="1" applyFill="1" applyBorder="1"/>
    <xf numFmtId="0" fontId="5" fillId="9" borderId="8" xfId="0" applyFont="1" applyFill="1" applyBorder="1" applyAlignment="1">
      <alignment horizontal="center"/>
    </xf>
    <xf numFmtId="0" fontId="5" fillId="9" borderId="8" xfId="0" applyFont="1" applyFill="1" applyBorder="1"/>
    <xf numFmtId="0" fontId="5" fillId="9" borderId="10" xfId="0" applyFont="1" applyFill="1" applyBorder="1" applyAlignment="1">
      <alignment horizontal="center"/>
    </xf>
    <xf numFmtId="0" fontId="3" fillId="9" borderId="7" xfId="0" applyFont="1" applyFill="1" applyBorder="1"/>
    <xf numFmtId="0" fontId="3" fillId="9" borderId="8" xfId="0" applyFont="1" applyFill="1" applyBorder="1"/>
    <xf numFmtId="0" fontId="5" fillId="9" borderId="11" xfId="0" applyFont="1" applyFill="1" applyBorder="1"/>
    <xf numFmtId="0" fontId="3" fillId="9" borderId="12" xfId="0" applyFont="1" applyFill="1" applyBorder="1" applyAlignment="1">
      <alignment horizontal="center"/>
    </xf>
    <xf numFmtId="0" fontId="3" fillId="9" borderId="12" xfId="0" applyFont="1" applyFill="1" applyBorder="1"/>
    <xf numFmtId="0" fontId="3" fillId="9" borderId="13" xfId="0" applyFont="1" applyFill="1" applyBorder="1"/>
    <xf numFmtId="0" fontId="5" fillId="10" borderId="8" xfId="0" applyFont="1" applyFill="1" applyBorder="1"/>
    <xf numFmtId="0" fontId="5" fillId="4" borderId="8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381000</xdr:colOff>
      <xdr:row>2</xdr:row>
      <xdr:rowOff>133350</xdr:rowOff>
    </xdr:from>
    <xdr:ext cx="1447800" cy="485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26863" y="3541875"/>
          <a:ext cx="1438275" cy="4762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Calibri"/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Clear Form</a:t>
          </a:r>
          <a:endParaRPr sz="18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F2" sqref="F2"/>
    </sheetView>
  </sheetViews>
  <sheetFormatPr defaultColWidth="14.42578125" defaultRowHeight="15" customHeight="1" x14ac:dyDescent="0.25"/>
  <cols>
    <col min="1" max="1" width="59" customWidth="1"/>
    <col min="2" max="2" width="7" customWidth="1"/>
    <col min="3" max="3" width="20.5703125" customWidth="1"/>
    <col min="4" max="4" width="19" customWidth="1"/>
    <col min="5" max="5" width="10.42578125" customWidth="1"/>
    <col min="6" max="6" width="73.42578125" customWidth="1"/>
    <col min="7" max="26" width="8.7109375" customWidth="1"/>
  </cols>
  <sheetData>
    <row r="1" spans="1:7" ht="46.5" x14ac:dyDescent="0.7">
      <c r="A1" s="83" t="s">
        <v>0</v>
      </c>
      <c r="B1" s="84"/>
      <c r="C1" s="84"/>
      <c r="D1" s="84"/>
      <c r="E1" s="85"/>
      <c r="F1" s="1"/>
      <c r="G1" s="1"/>
    </row>
    <row r="2" spans="1:7" ht="36" x14ac:dyDescent="0.35">
      <c r="A2" s="2" t="s">
        <v>1</v>
      </c>
      <c r="B2" s="3"/>
      <c r="C2" s="3"/>
      <c r="D2" s="4"/>
      <c r="E2" s="5"/>
    </row>
    <row r="3" spans="1:7" x14ac:dyDescent="0.25">
      <c r="A3" s="6" t="s">
        <v>2</v>
      </c>
      <c r="B3" s="7"/>
      <c r="C3" s="8" t="s">
        <v>3</v>
      </c>
      <c r="D3" s="7"/>
      <c r="E3" s="9"/>
    </row>
    <row r="4" spans="1:7" x14ac:dyDescent="0.25">
      <c r="A4" s="6" t="s">
        <v>4</v>
      </c>
      <c r="B4" s="7"/>
      <c r="C4" s="8" t="s">
        <v>3</v>
      </c>
      <c r="D4" s="7"/>
      <c r="E4" s="9"/>
    </row>
    <row r="5" spans="1:7" x14ac:dyDescent="0.25">
      <c r="A5" s="6" t="s">
        <v>5</v>
      </c>
      <c r="B5" s="7"/>
      <c r="C5" s="8" t="s">
        <v>3</v>
      </c>
      <c r="D5" s="7"/>
      <c r="E5" s="9"/>
    </row>
    <row r="6" spans="1:7" x14ac:dyDescent="0.25">
      <c r="A6" s="6" t="s">
        <v>6</v>
      </c>
      <c r="B6" s="7"/>
      <c r="C6" s="8" t="s">
        <v>3</v>
      </c>
      <c r="D6" s="7"/>
      <c r="E6" s="9"/>
    </row>
    <row r="7" spans="1:7" x14ac:dyDescent="0.25">
      <c r="A7" s="6"/>
      <c r="B7" s="7"/>
      <c r="C7" s="10"/>
      <c r="D7" s="7"/>
      <c r="E7" s="9"/>
    </row>
    <row r="8" spans="1:7" x14ac:dyDescent="0.25">
      <c r="A8" s="11" t="s">
        <v>7</v>
      </c>
      <c r="B8" s="12"/>
      <c r="C8" s="13"/>
      <c r="D8" s="12"/>
      <c r="E8" s="14"/>
    </row>
    <row r="9" spans="1:7" x14ac:dyDescent="0.25">
      <c r="A9" s="15"/>
      <c r="C9" s="16"/>
      <c r="E9" s="17"/>
    </row>
    <row r="10" spans="1:7" ht="36" x14ac:dyDescent="0.55000000000000004">
      <c r="A10" s="18" t="s">
        <v>8</v>
      </c>
      <c r="B10" s="19"/>
      <c r="C10" s="20" t="s">
        <v>9</v>
      </c>
      <c r="D10" s="21" t="s">
        <v>10</v>
      </c>
      <c r="E10" s="22">
        <v>0</v>
      </c>
      <c r="F10" s="23"/>
    </row>
    <row r="11" spans="1:7" ht="21" x14ac:dyDescent="0.35">
      <c r="A11" s="24"/>
      <c r="B11" s="25"/>
      <c r="C11" s="26"/>
      <c r="D11" s="26"/>
      <c r="E11" s="17"/>
    </row>
    <row r="12" spans="1:7" ht="21" x14ac:dyDescent="0.35">
      <c r="A12" s="27" t="s">
        <v>11</v>
      </c>
      <c r="B12" s="28">
        <f>MIN(SUM(B14,B20))</f>
        <v>0</v>
      </c>
      <c r="C12" s="29" t="s">
        <v>12</v>
      </c>
      <c r="D12" s="29"/>
      <c r="E12" s="30"/>
    </row>
    <row r="13" spans="1:7" x14ac:dyDescent="0.25">
      <c r="A13" s="31"/>
      <c r="B13" s="32"/>
      <c r="C13" s="33"/>
      <c r="D13" s="34"/>
      <c r="E13" s="35"/>
    </row>
    <row r="14" spans="1:7" ht="21" x14ac:dyDescent="0.35">
      <c r="A14" s="36" t="s">
        <v>13</v>
      </c>
      <c r="B14" s="37">
        <f>MIN(100,(SUM(B15:B18)))</f>
        <v>0</v>
      </c>
      <c r="C14" s="38" t="s">
        <v>14</v>
      </c>
      <c r="D14" s="34"/>
      <c r="E14" s="35"/>
    </row>
    <row r="15" spans="1:7" x14ac:dyDescent="0.25">
      <c r="A15" s="31" t="s">
        <v>15</v>
      </c>
      <c r="B15" s="32">
        <f>E15</f>
        <v>0</v>
      </c>
      <c r="C15" s="33" t="s">
        <v>16</v>
      </c>
      <c r="D15" s="34" t="s">
        <v>17</v>
      </c>
      <c r="E15" s="39">
        <v>0</v>
      </c>
    </row>
    <row r="16" spans="1:7" x14ac:dyDescent="0.25">
      <c r="A16" s="31" t="s">
        <v>18</v>
      </c>
      <c r="B16" s="32">
        <f>E16*5</f>
        <v>0</v>
      </c>
      <c r="C16" s="33" t="s">
        <v>19</v>
      </c>
      <c r="D16" s="34" t="s">
        <v>17</v>
      </c>
      <c r="E16" s="39">
        <v>0</v>
      </c>
    </row>
    <row r="17" spans="1:5" x14ac:dyDescent="0.25">
      <c r="A17" s="31" t="s">
        <v>20</v>
      </c>
      <c r="B17" s="32">
        <f>E17*10</f>
        <v>0</v>
      </c>
      <c r="C17" s="33" t="s">
        <v>21</v>
      </c>
      <c r="D17" s="34" t="s">
        <v>17</v>
      </c>
      <c r="E17" s="39">
        <v>0</v>
      </c>
    </row>
    <row r="18" spans="1:5" x14ac:dyDescent="0.25">
      <c r="A18" s="31" t="s">
        <v>22</v>
      </c>
      <c r="B18" s="32">
        <f>E18*15</f>
        <v>0</v>
      </c>
      <c r="C18" s="33" t="s">
        <v>23</v>
      </c>
      <c r="D18" s="34" t="s">
        <v>17</v>
      </c>
      <c r="E18" s="39">
        <v>0</v>
      </c>
    </row>
    <row r="19" spans="1:5" x14ac:dyDescent="0.25">
      <c r="A19" s="31"/>
      <c r="B19" s="32"/>
      <c r="C19" s="34"/>
      <c r="D19" s="34"/>
      <c r="E19" s="35"/>
    </row>
    <row r="20" spans="1:5" ht="15.75" customHeight="1" x14ac:dyDescent="0.35">
      <c r="A20" s="36" t="s">
        <v>24</v>
      </c>
      <c r="B20" s="37">
        <f>MIN(100,(SUM(B21:B25)))</f>
        <v>0</v>
      </c>
      <c r="C20" s="38" t="s">
        <v>14</v>
      </c>
      <c r="D20" s="34"/>
      <c r="E20" s="35"/>
    </row>
    <row r="21" spans="1:5" ht="15.75" customHeight="1" x14ac:dyDescent="0.25">
      <c r="A21" s="31" t="s">
        <v>25</v>
      </c>
      <c r="B21" s="32">
        <f>E21</f>
        <v>0</v>
      </c>
      <c r="C21" s="33" t="s">
        <v>26</v>
      </c>
      <c r="D21" s="34" t="s">
        <v>27</v>
      </c>
      <c r="E21" s="39">
        <v>0</v>
      </c>
    </row>
    <row r="22" spans="1:5" ht="15.75" customHeight="1" x14ac:dyDescent="0.25">
      <c r="A22" s="31" t="s">
        <v>28</v>
      </c>
      <c r="B22" s="32">
        <f>E22*2</f>
        <v>0</v>
      </c>
      <c r="C22" s="33" t="s">
        <v>29</v>
      </c>
      <c r="D22" s="34" t="s">
        <v>27</v>
      </c>
      <c r="E22" s="39">
        <v>0</v>
      </c>
    </row>
    <row r="23" spans="1:5" ht="15.75" customHeight="1" x14ac:dyDescent="0.25">
      <c r="A23" s="31" t="s">
        <v>30</v>
      </c>
      <c r="B23" s="32">
        <f>E23*4</f>
        <v>0</v>
      </c>
      <c r="C23" s="33" t="s">
        <v>31</v>
      </c>
      <c r="D23" s="34" t="s">
        <v>27</v>
      </c>
      <c r="E23" s="39">
        <v>0</v>
      </c>
    </row>
    <row r="24" spans="1:5" ht="15.75" customHeight="1" x14ac:dyDescent="0.25">
      <c r="A24" s="31" t="s">
        <v>32</v>
      </c>
      <c r="B24" s="32">
        <f>E24*6</f>
        <v>0</v>
      </c>
      <c r="C24" s="33" t="s">
        <v>33</v>
      </c>
      <c r="D24" s="34" t="s">
        <v>27</v>
      </c>
      <c r="E24" s="39">
        <v>0</v>
      </c>
    </row>
    <row r="25" spans="1:5" ht="15.75" customHeight="1" x14ac:dyDescent="0.25">
      <c r="A25" s="40" t="s">
        <v>34</v>
      </c>
      <c r="B25" s="41">
        <f>E25*25</f>
        <v>0</v>
      </c>
      <c r="C25" s="42" t="s">
        <v>35</v>
      </c>
      <c r="D25" s="43" t="s">
        <v>27</v>
      </c>
      <c r="E25" s="44">
        <v>0</v>
      </c>
    </row>
    <row r="26" spans="1:5" ht="15.75" customHeight="1" x14ac:dyDescent="0.25">
      <c r="A26" s="15"/>
      <c r="B26" s="45"/>
      <c r="E26" s="17"/>
    </row>
    <row r="27" spans="1:5" ht="15.75" customHeight="1" x14ac:dyDescent="0.35">
      <c r="A27" s="46" t="s">
        <v>36</v>
      </c>
      <c r="B27" s="28">
        <f>MIN(175,(SUM(B29,B38,B45)))</f>
        <v>50</v>
      </c>
      <c r="C27" s="47" t="s">
        <v>37</v>
      </c>
      <c r="D27" s="47" t="s">
        <v>10</v>
      </c>
      <c r="E27" s="48"/>
    </row>
    <row r="28" spans="1:5" ht="15.75" customHeight="1" x14ac:dyDescent="0.35">
      <c r="A28" s="49"/>
      <c r="B28" s="50"/>
      <c r="C28" s="51"/>
      <c r="D28" s="52"/>
      <c r="E28" s="53"/>
    </row>
    <row r="29" spans="1:5" ht="15.75" customHeight="1" x14ac:dyDescent="0.35">
      <c r="A29" s="49" t="s">
        <v>38</v>
      </c>
      <c r="B29" s="37">
        <f>MIN(50,(SUM(B30,B33,B34,B35)))</f>
        <v>0</v>
      </c>
      <c r="C29" s="51" t="s">
        <v>39</v>
      </c>
      <c r="D29" s="52"/>
      <c r="E29" s="53"/>
    </row>
    <row r="30" spans="1:5" ht="15.75" customHeight="1" x14ac:dyDescent="0.3">
      <c r="A30" s="54" t="s">
        <v>40</v>
      </c>
      <c r="B30" s="55" t="str">
        <f>IF(E30="Yes", 50, "")</f>
        <v/>
      </c>
      <c r="C30" s="51" t="s">
        <v>41</v>
      </c>
      <c r="D30" s="52"/>
      <c r="E30" s="39" t="s">
        <v>42</v>
      </c>
    </row>
    <row r="31" spans="1:5" ht="15.75" customHeight="1" x14ac:dyDescent="0.25">
      <c r="A31" s="54"/>
      <c r="B31" s="55"/>
      <c r="C31" s="52"/>
      <c r="D31" s="52"/>
      <c r="E31" s="53"/>
    </row>
    <row r="32" spans="1:5" ht="15.75" customHeight="1" x14ac:dyDescent="0.25">
      <c r="A32" s="54" t="s">
        <v>43</v>
      </c>
      <c r="B32" s="55"/>
      <c r="C32" s="52"/>
      <c r="D32" s="52"/>
      <c r="E32" s="53"/>
    </row>
    <row r="33" spans="1:6" ht="15.75" customHeight="1" x14ac:dyDescent="0.3">
      <c r="A33" s="54" t="s">
        <v>44</v>
      </c>
      <c r="B33" s="55">
        <f>E33*10</f>
        <v>0</v>
      </c>
      <c r="C33" s="51" t="s">
        <v>35</v>
      </c>
      <c r="D33" s="52" t="s">
        <v>45</v>
      </c>
      <c r="E33" s="39">
        <v>0</v>
      </c>
    </row>
    <row r="34" spans="1:6" ht="15.75" customHeight="1" x14ac:dyDescent="0.3">
      <c r="A34" s="54" t="s">
        <v>46</v>
      </c>
      <c r="B34" s="55">
        <f>E34*15</f>
        <v>0</v>
      </c>
      <c r="C34" s="51" t="s">
        <v>47</v>
      </c>
      <c r="D34" s="52" t="s">
        <v>45</v>
      </c>
      <c r="E34" s="39">
        <v>0</v>
      </c>
    </row>
    <row r="35" spans="1:6" ht="15.75" customHeight="1" x14ac:dyDescent="0.3">
      <c r="A35" s="54" t="s">
        <v>48</v>
      </c>
      <c r="B35" s="55">
        <f>E35*20</f>
        <v>0</v>
      </c>
      <c r="C35" s="51" t="s">
        <v>49</v>
      </c>
      <c r="D35" s="52" t="s">
        <v>45</v>
      </c>
      <c r="E35" s="39">
        <v>0</v>
      </c>
    </row>
    <row r="36" spans="1:6" ht="15.75" customHeight="1" x14ac:dyDescent="0.3">
      <c r="A36" s="54" t="s">
        <v>50</v>
      </c>
      <c r="B36" s="55">
        <v>0</v>
      </c>
      <c r="C36" s="51" t="s">
        <v>51</v>
      </c>
      <c r="D36" s="52" t="s">
        <v>45</v>
      </c>
      <c r="E36" s="39">
        <v>0</v>
      </c>
    </row>
    <row r="37" spans="1:6" ht="15.75" customHeight="1" x14ac:dyDescent="0.25">
      <c r="A37" s="54"/>
      <c r="B37" s="55"/>
      <c r="C37" s="52"/>
      <c r="D37" s="52"/>
      <c r="E37" s="56"/>
    </row>
    <row r="38" spans="1:6" ht="15.75" customHeight="1" x14ac:dyDescent="0.35">
      <c r="A38" s="49" t="s">
        <v>52</v>
      </c>
      <c r="B38" s="37">
        <f>(E38)</f>
        <v>0</v>
      </c>
      <c r="C38" s="51" t="s">
        <v>39</v>
      </c>
      <c r="D38" s="52" t="s">
        <v>53</v>
      </c>
      <c r="E38" s="39">
        <v>0</v>
      </c>
    </row>
    <row r="39" spans="1:6" ht="15.75" customHeight="1" x14ac:dyDescent="0.25">
      <c r="A39" s="54" t="s">
        <v>54</v>
      </c>
      <c r="B39" s="55"/>
      <c r="C39" s="52"/>
      <c r="D39" s="52"/>
      <c r="E39" s="56"/>
    </row>
    <row r="40" spans="1:6" ht="15.75" customHeight="1" x14ac:dyDescent="0.25">
      <c r="A40" s="54" t="s">
        <v>55</v>
      </c>
      <c r="B40" s="55"/>
      <c r="C40" s="52"/>
      <c r="D40" s="52"/>
      <c r="E40" s="56"/>
    </row>
    <row r="41" spans="1:6" ht="15.75" customHeight="1" x14ac:dyDescent="0.25">
      <c r="A41" s="54" t="s">
        <v>56</v>
      </c>
      <c r="B41" s="55"/>
      <c r="C41" s="52"/>
      <c r="D41" s="52"/>
      <c r="E41" s="56"/>
    </row>
    <row r="42" spans="1:6" ht="15.75" customHeight="1" x14ac:dyDescent="0.25">
      <c r="A42" s="54" t="s">
        <v>57</v>
      </c>
      <c r="B42" s="55"/>
      <c r="C42" s="52"/>
      <c r="D42" s="52"/>
      <c r="E42" s="56"/>
    </row>
    <row r="43" spans="1:6" ht="15.75" customHeight="1" x14ac:dyDescent="0.25">
      <c r="A43" s="54" t="s">
        <v>58</v>
      </c>
      <c r="B43" s="55"/>
      <c r="C43" s="52"/>
      <c r="D43" s="52"/>
      <c r="E43" s="56"/>
    </row>
    <row r="44" spans="1:6" x14ac:dyDescent="0.25">
      <c r="A44" s="54"/>
      <c r="B44" s="55"/>
      <c r="C44" s="52"/>
      <c r="D44" s="52"/>
      <c r="E44" s="56"/>
    </row>
    <row r="45" spans="1:6" ht="21" x14ac:dyDescent="0.35">
      <c r="A45" s="49" t="s">
        <v>59</v>
      </c>
      <c r="B45" s="37">
        <v>50</v>
      </c>
      <c r="C45" s="51" t="s">
        <v>60</v>
      </c>
      <c r="D45" s="52" t="s">
        <v>61</v>
      </c>
      <c r="E45" s="57">
        <v>0</v>
      </c>
    </row>
    <row r="46" spans="1:6" ht="45" customHeight="1" x14ac:dyDescent="0.25">
      <c r="A46" s="58" t="s">
        <v>62</v>
      </c>
      <c r="B46" s="55"/>
      <c r="C46" s="52"/>
      <c r="D46" s="52"/>
      <c r="E46" s="56"/>
      <c r="F46" s="59"/>
    </row>
    <row r="47" spans="1:6" ht="15.75" customHeight="1" x14ac:dyDescent="0.25">
      <c r="A47" s="54" t="s">
        <v>63</v>
      </c>
      <c r="B47" s="55"/>
      <c r="C47" s="52"/>
      <c r="D47" s="52"/>
      <c r="E47" s="56"/>
    </row>
    <row r="48" spans="1:6" ht="15.75" customHeight="1" x14ac:dyDescent="0.25">
      <c r="A48" s="54" t="s">
        <v>64</v>
      </c>
      <c r="B48" s="55"/>
      <c r="C48" s="52"/>
      <c r="D48" s="52"/>
      <c r="E48" s="56"/>
    </row>
    <row r="49" spans="1:26" ht="15.75" customHeight="1" x14ac:dyDescent="0.25">
      <c r="A49" s="60" t="s">
        <v>65</v>
      </c>
      <c r="B49" s="61"/>
      <c r="C49" s="62"/>
      <c r="D49" s="62"/>
      <c r="E49" s="63"/>
    </row>
    <row r="50" spans="1:26" ht="15.75" customHeight="1" x14ac:dyDescent="0.25">
      <c r="A50" s="15"/>
      <c r="B50" s="45"/>
      <c r="C50" s="64"/>
      <c r="D50" s="64"/>
      <c r="E50" s="65"/>
    </row>
    <row r="51" spans="1:26" ht="15.75" customHeight="1" x14ac:dyDescent="0.25">
      <c r="A51" s="66" t="s">
        <v>66</v>
      </c>
      <c r="B51" s="67">
        <f>MIN(125,(SUM(B59,B57,B55)))</f>
        <v>0</v>
      </c>
      <c r="C51" s="68" t="s">
        <v>67</v>
      </c>
      <c r="D51" s="68" t="s">
        <v>10</v>
      </c>
      <c r="E51" s="69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15.75" customHeight="1" x14ac:dyDescent="0.25">
      <c r="A52" s="71"/>
      <c r="B52" s="72"/>
      <c r="C52" s="73"/>
      <c r="D52" s="73"/>
      <c r="E52" s="74"/>
    </row>
    <row r="53" spans="1:26" ht="15.75" customHeight="1" x14ac:dyDescent="0.25">
      <c r="A53" s="75" t="s">
        <v>68</v>
      </c>
      <c r="B53" s="72">
        <f>E53*5</f>
        <v>0</v>
      </c>
      <c r="C53" s="76"/>
      <c r="D53" s="73"/>
      <c r="E53" s="39">
        <v>0</v>
      </c>
    </row>
    <row r="54" spans="1:26" ht="15.75" customHeight="1" x14ac:dyDescent="0.25">
      <c r="A54" s="71" t="s">
        <v>69</v>
      </c>
      <c r="B54" s="72"/>
      <c r="C54" s="76"/>
      <c r="D54" s="73"/>
      <c r="E54" s="74"/>
    </row>
    <row r="55" spans="1:26" ht="15.75" customHeight="1" x14ac:dyDescent="0.25">
      <c r="A55" s="75" t="s">
        <v>70</v>
      </c>
      <c r="B55" s="72">
        <f>E55*15</f>
        <v>0</v>
      </c>
      <c r="C55" s="76" t="s">
        <v>23</v>
      </c>
      <c r="D55" s="73" t="s">
        <v>71</v>
      </c>
      <c r="E55" s="39">
        <v>0</v>
      </c>
    </row>
    <row r="56" spans="1:26" ht="15.75" customHeight="1" x14ac:dyDescent="0.25">
      <c r="A56" s="71" t="s">
        <v>69</v>
      </c>
      <c r="B56" s="72"/>
      <c r="C56" s="76"/>
      <c r="D56" s="73"/>
      <c r="E56" s="74"/>
    </row>
    <row r="57" spans="1:26" ht="15.75" customHeight="1" x14ac:dyDescent="0.25">
      <c r="A57" s="75" t="s">
        <v>72</v>
      </c>
      <c r="B57" s="72">
        <f>E57*10</f>
        <v>0</v>
      </c>
      <c r="C57" s="76" t="s">
        <v>21</v>
      </c>
      <c r="D57" s="73" t="s">
        <v>71</v>
      </c>
      <c r="E57" s="39">
        <v>0</v>
      </c>
    </row>
    <row r="58" spans="1:26" ht="15.75" customHeight="1" x14ac:dyDescent="0.25">
      <c r="A58" s="71" t="s">
        <v>69</v>
      </c>
      <c r="B58" s="72"/>
      <c r="C58" s="76"/>
      <c r="D58" s="73"/>
      <c r="E58" s="74"/>
    </row>
    <row r="59" spans="1:26" ht="15.75" customHeight="1" x14ac:dyDescent="0.25">
      <c r="A59" s="75" t="s">
        <v>73</v>
      </c>
      <c r="B59" s="72">
        <f>E59*5</f>
        <v>0</v>
      </c>
      <c r="C59" s="76" t="s">
        <v>19</v>
      </c>
      <c r="D59" s="73" t="s">
        <v>71</v>
      </c>
      <c r="E59" s="39">
        <v>0</v>
      </c>
    </row>
    <row r="60" spans="1:26" ht="15.75" customHeight="1" x14ac:dyDescent="0.25">
      <c r="A60" s="77" t="s">
        <v>69</v>
      </c>
      <c r="B60" s="78"/>
      <c r="C60" s="79"/>
      <c r="D60" s="79"/>
      <c r="E60" s="80"/>
    </row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spans="6:6" ht="15.75" customHeight="1" x14ac:dyDescent="0.25"/>
    <row r="66" spans="6:6" ht="15.75" customHeight="1" x14ac:dyDescent="0.25"/>
    <row r="67" spans="6:6" ht="15.75" customHeight="1" x14ac:dyDescent="0.25"/>
    <row r="68" spans="6:6" ht="15.75" customHeight="1" x14ac:dyDescent="0.25">
      <c r="F68" s="59"/>
    </row>
    <row r="69" spans="6:6" ht="15.75" customHeight="1" x14ac:dyDescent="0.25"/>
    <row r="70" spans="6:6" ht="15.75" customHeight="1" x14ac:dyDescent="0.25"/>
    <row r="71" spans="6:6" ht="15.75" customHeight="1" x14ac:dyDescent="0.25"/>
    <row r="72" spans="6:6" ht="15.75" customHeight="1" x14ac:dyDescent="0.25"/>
    <row r="73" spans="6:6" ht="15.75" customHeight="1" x14ac:dyDescent="0.25"/>
    <row r="74" spans="6:6" ht="15.75" customHeight="1" x14ac:dyDescent="0.25"/>
    <row r="75" spans="6:6" ht="15.75" customHeight="1" x14ac:dyDescent="0.25"/>
    <row r="76" spans="6:6" ht="15.75" customHeight="1" x14ac:dyDescent="0.25"/>
    <row r="77" spans="6:6" ht="15.75" customHeight="1" x14ac:dyDescent="0.25"/>
    <row r="78" spans="6:6" ht="15.75" customHeight="1" x14ac:dyDescent="0.25"/>
    <row r="79" spans="6:6" ht="15.75" customHeight="1" x14ac:dyDescent="0.25"/>
    <row r="80" spans="6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E1"/>
  </mergeCells>
  <conditionalFormatting sqref="C3:C6">
    <cfRule type="containsText" dxfId="2" priority="1" operator="containsText" text="No">
      <formula>NOT(ISERROR(SEARCH(("No"),(C3))))</formula>
    </cfRule>
    <cfRule type="containsText" dxfId="1" priority="2" operator="containsText" text="Yes">
      <formula>NOT(ISERROR(SEARCH(("Yes"),(C3))))</formula>
    </cfRule>
    <cfRule type="colorScale" priority="3">
      <colorScale>
        <cfvo type="min"/>
        <cfvo type="max"/>
        <color rgb="FFFF0000"/>
        <color rgb="FF00B050"/>
      </colorScale>
    </cfRule>
  </conditionalFormatting>
  <conditionalFormatting sqref="C23">
    <cfRule type="notContainsBlanks" dxfId="0" priority="4">
      <formula>LEN(TRIM(C23))&gt;0</formula>
    </cfRule>
  </conditionalFormatting>
  <dataValidations count="1">
    <dataValidation type="decimal" allowBlank="1" showErrorMessage="1" sqref="B14:B15 B20:B21" xr:uid="{00000000-0002-0000-0000-000001000000}">
      <formula1>0</formula1>
      <formula2>100</formula2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'Lookup - Do Not Change'!$B$3:$B$4</xm:f>
          </x14:formula1>
          <xm:sqref>C3:C6 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3" spans="2:2" x14ac:dyDescent="0.25">
      <c r="B3" s="81" t="s">
        <v>3</v>
      </c>
    </row>
    <row r="4" spans="2:2" x14ac:dyDescent="0.25">
      <c r="B4" s="82" t="s">
        <v>42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</vt:lpstr>
      <vt:lpstr>Lookup - Do Not Change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Ranucci</dc:creator>
  <cp:lastModifiedBy>gene davis</cp:lastModifiedBy>
  <dcterms:created xsi:type="dcterms:W3CDTF">2021-11-03T18:55:55Z</dcterms:created>
  <dcterms:modified xsi:type="dcterms:W3CDTF">2024-04-09T22:42:02Z</dcterms:modified>
</cp:coreProperties>
</file>