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howInkAnnotation="0" defaultThemeVersion="124226"/>
  <mc:AlternateContent xmlns:mc="http://schemas.openxmlformats.org/markup-compatibility/2006">
    <mc:Choice Requires="x15">
      <x15ac:absPath xmlns:x15ac="http://schemas.microsoft.com/office/spreadsheetml/2010/11/ac" url="https://d.docs.live.net/adefa09c5e3d3685/Desktop/Forge Capital Info/Calculators/"/>
    </mc:Choice>
  </mc:AlternateContent>
  <xr:revisionPtr revIDLastSave="34" documentId="8_{0B40BCC1-D71F-448A-9310-9C50BA1E0EB1}" xr6:coauthVersionLast="47" xr6:coauthVersionMax="47" xr10:uidLastSave="{35C72635-93E1-4EC5-9074-924B97161F0C}"/>
  <workbookProtection workbookAlgorithmName="SHA-512" workbookHashValue="1fUpToI5IAsJNiiAtxsRlmAq/QQJIuTWzEkxb2Yg1JP9rE3Bbi5FIpXZt72HVt/RtLM3/3u70+LlGKmjvX3+1A==" workbookSaltValue="5Nz5AYBK3ax+9WqMWtk2Jw==" workbookSpinCount="100000" lockStructure="1"/>
  <bookViews>
    <workbookView xWindow="-120" yWindow="-120" windowWidth="29040" windowHeight="15720" tabRatio="703" xr2:uid="{00000000-000D-0000-FFFF-FFFF00000000}"/>
  </bookViews>
  <sheets>
    <sheet name="Personal Bank Statements  " sheetId="8" r:id="rId1"/>
    <sheet name="Business Bank Statements" sheetId="10" r:id="rId2"/>
    <sheet name="Option 1B" sheetId="12" r:id="rId3"/>
    <sheet name="Asset Depletion" sheetId="15" r:id="rId4"/>
    <sheet name="Rental Income - Principal" sheetId="3" r:id="rId5"/>
    <sheet name="Rental Income - Investment" sheetId="5" r:id="rId6"/>
    <sheet name="Cash Flow Analysis" sheetId="13" r:id="rId7"/>
  </sheets>
  <definedNames>
    <definedName name="_xlnm.Print_Area" localSheetId="3">'Asset Depletion'!$A$1:$H$47</definedName>
    <definedName name="_xlnm.Print_Area" localSheetId="1">'Business Bank Statements'!$A$1:$Q$153</definedName>
    <definedName name="_xlnm.Print_Area" localSheetId="0">'Personal Bank Statements  '!$A$1:$R$147</definedName>
    <definedName name="_xlnm.Print_Area" localSheetId="5">'Rental Income - Investment'!$A$1:$T$62</definedName>
    <definedName name="_xlnm.Print_Area" localSheetId="4">'Rental Income - Principal'!$A$1:$T$61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40" i="8" l="1"/>
  <c r="R18" i="8"/>
  <c r="R19" i="8"/>
  <c r="R20" i="8"/>
  <c r="R21" i="8"/>
  <c r="R22" i="8"/>
  <c r="R23" i="8"/>
  <c r="R24" i="8"/>
  <c r="R25" i="8"/>
  <c r="R26" i="8"/>
  <c r="R27" i="8"/>
  <c r="R28" i="8"/>
  <c r="R29" i="8"/>
  <c r="R30" i="8"/>
  <c r="R31" i="8"/>
  <c r="R32" i="8"/>
  <c r="R33" i="8"/>
  <c r="R34" i="8"/>
  <c r="R35" i="8"/>
  <c r="R36" i="8"/>
  <c r="R37" i="8"/>
  <c r="R38" i="8"/>
  <c r="R39" i="8"/>
  <c r="R17" i="8"/>
  <c r="O34" i="5"/>
  <c r="O36" i="5" s="1"/>
  <c r="R34" i="5"/>
  <c r="R36" i="5" s="1"/>
  <c r="Q17" i="10" l="1"/>
  <c r="Q30" i="10" l="1"/>
  <c r="Q31" i="10"/>
  <c r="C39" i="15" l="1"/>
  <c r="H7" i="15"/>
  <c r="E3" i="12"/>
  <c r="C3" i="12"/>
  <c r="D30" i="15" l="1"/>
  <c r="D32" i="15" l="1"/>
  <c r="A33" i="15" s="1"/>
  <c r="H8" i="15"/>
  <c r="H9" i="15"/>
  <c r="H15" i="15"/>
  <c r="H16" i="15"/>
  <c r="H22" i="15"/>
  <c r="H23" i="15"/>
  <c r="H6" i="15"/>
  <c r="G35" i="15"/>
  <c r="H10" i="15" l="1"/>
  <c r="H11" i="15"/>
  <c r="H13" i="15"/>
  <c r="H14" i="15"/>
  <c r="H17" i="15"/>
  <c r="H18" i="15"/>
  <c r="H20" i="15"/>
  <c r="H21" i="15"/>
  <c r="H24" i="15"/>
  <c r="H25" i="15"/>
  <c r="H26" i="15" l="1"/>
  <c r="D40" i="15" l="1"/>
  <c r="D31" i="15"/>
  <c r="H29" i="15"/>
  <c r="H36" i="15" s="1"/>
  <c r="F38" i="15" s="1"/>
  <c r="M8" i="10"/>
  <c r="D41" i="15" l="1"/>
  <c r="Q32" i="10"/>
  <c r="Q33" i="10"/>
  <c r="Q34" i="10"/>
  <c r="Q35" i="10"/>
  <c r="Q36" i="10"/>
  <c r="Q37" i="10"/>
  <c r="Q38" i="10"/>
  <c r="Q39" i="10"/>
  <c r="Q40" i="10"/>
  <c r="Q41" i="10"/>
  <c r="Q42" i="10"/>
  <c r="Q43" i="10"/>
  <c r="Q44" i="10"/>
  <c r="Q45" i="10"/>
  <c r="E34" i="12" l="1"/>
  <c r="E15" i="12"/>
  <c r="E140" i="10" l="1"/>
  <c r="E111" i="10"/>
  <c r="E83" i="10"/>
  <c r="E54" i="10"/>
  <c r="E13" i="12" l="1"/>
  <c r="F39" i="12"/>
  <c r="E32" i="12" l="1"/>
  <c r="E33" i="12" l="1"/>
  <c r="E12" i="12"/>
  <c r="E14" i="12" l="1"/>
  <c r="F16" i="12" s="1"/>
  <c r="D23" i="10" l="1"/>
  <c r="F35" i="12" s="1"/>
  <c r="E18" i="12" l="1"/>
  <c r="F38" i="12"/>
  <c r="F40" i="12" s="1"/>
  <c r="D140" i="10" l="1"/>
  <c r="D111" i="10"/>
  <c r="D83" i="10"/>
  <c r="E18" i="10" l="1"/>
  <c r="E12" i="10" l="1"/>
  <c r="E127" i="8" l="1"/>
  <c r="E128" i="8"/>
  <c r="E98" i="8"/>
  <c r="E70" i="8"/>
  <c r="M10" i="8"/>
  <c r="R126" i="8"/>
  <c r="R125" i="8"/>
  <c r="R124" i="8"/>
  <c r="R123" i="8"/>
  <c r="R122" i="8"/>
  <c r="R121" i="8"/>
  <c r="R120" i="8"/>
  <c r="R119" i="8"/>
  <c r="R118" i="8"/>
  <c r="R117" i="8"/>
  <c r="R116" i="8"/>
  <c r="R115" i="8"/>
  <c r="R114" i="8"/>
  <c r="R113" i="8"/>
  <c r="R112" i="8"/>
  <c r="R111" i="8"/>
  <c r="R110" i="8"/>
  <c r="R109" i="8"/>
  <c r="R108" i="8"/>
  <c r="R107" i="8"/>
  <c r="R106" i="8"/>
  <c r="R105" i="8"/>
  <c r="R104" i="8"/>
  <c r="R103" i="8"/>
  <c r="R97" i="8"/>
  <c r="R96" i="8"/>
  <c r="R95" i="8"/>
  <c r="R94" i="8"/>
  <c r="R93" i="8"/>
  <c r="R92" i="8"/>
  <c r="R91" i="8"/>
  <c r="R90" i="8"/>
  <c r="R89" i="8"/>
  <c r="R88" i="8"/>
  <c r="R87" i="8"/>
  <c r="R86" i="8"/>
  <c r="R85" i="8"/>
  <c r="R84" i="8"/>
  <c r="R83" i="8"/>
  <c r="R82" i="8"/>
  <c r="R81" i="8"/>
  <c r="R80" i="8"/>
  <c r="R79" i="8"/>
  <c r="R78" i="8"/>
  <c r="R77" i="8"/>
  <c r="R76" i="8"/>
  <c r="R75" i="8"/>
  <c r="R74" i="8"/>
  <c r="R69" i="8"/>
  <c r="R68" i="8"/>
  <c r="R67" i="8"/>
  <c r="R66" i="8"/>
  <c r="R65" i="8"/>
  <c r="R64" i="8"/>
  <c r="R63" i="8"/>
  <c r="R62" i="8"/>
  <c r="R61" i="8"/>
  <c r="R60" i="8"/>
  <c r="R59" i="8"/>
  <c r="R58" i="8"/>
  <c r="R57" i="8"/>
  <c r="R56" i="8"/>
  <c r="R55" i="8"/>
  <c r="R54" i="8"/>
  <c r="R53" i="8"/>
  <c r="R52" i="8"/>
  <c r="R51" i="8"/>
  <c r="R50" i="8"/>
  <c r="R49" i="8"/>
  <c r="R48" i="8"/>
  <c r="R47" i="8"/>
  <c r="R46" i="8"/>
  <c r="R98" i="8" l="1"/>
  <c r="J98" i="8" s="1"/>
  <c r="R127" i="8"/>
  <c r="J127" i="8" s="1"/>
  <c r="R70" i="8"/>
  <c r="J70" i="8" s="1"/>
  <c r="Q139" i="10"/>
  <c r="Q138" i="10"/>
  <c r="Q137" i="10"/>
  <c r="Q136" i="10"/>
  <c r="Q135" i="10"/>
  <c r="Q134" i="10"/>
  <c r="Q133" i="10"/>
  <c r="Q132" i="10"/>
  <c r="Q131" i="10"/>
  <c r="Q130" i="10"/>
  <c r="Q129" i="10"/>
  <c r="Q128" i="10"/>
  <c r="Q127" i="10"/>
  <c r="Q126" i="10"/>
  <c r="Q125" i="10"/>
  <c r="Q124" i="10"/>
  <c r="Q123" i="10"/>
  <c r="Q122" i="10"/>
  <c r="Q121" i="10"/>
  <c r="Q120" i="10"/>
  <c r="Q119" i="10"/>
  <c r="Q118" i="10"/>
  <c r="Q117" i="10"/>
  <c r="Q116" i="10"/>
  <c r="Q110" i="10"/>
  <c r="Q109" i="10"/>
  <c r="Q108" i="10"/>
  <c r="Q107" i="10"/>
  <c r="Q106" i="10"/>
  <c r="Q105" i="10"/>
  <c r="Q104" i="10"/>
  <c r="Q103" i="10"/>
  <c r="Q102" i="10"/>
  <c r="Q101" i="10"/>
  <c r="Q100" i="10"/>
  <c r="Q99" i="10"/>
  <c r="Q98" i="10"/>
  <c r="Q97" i="10"/>
  <c r="Q96" i="10"/>
  <c r="Q95" i="10"/>
  <c r="Q94" i="10"/>
  <c r="Q93" i="10"/>
  <c r="Q92" i="10"/>
  <c r="Q91" i="10"/>
  <c r="Q90" i="10"/>
  <c r="Q89" i="10"/>
  <c r="Q88" i="10"/>
  <c r="Q87" i="10"/>
  <c r="Q82" i="10"/>
  <c r="Q81" i="10"/>
  <c r="Q80" i="10"/>
  <c r="Q79" i="10"/>
  <c r="Q78" i="10"/>
  <c r="Q77" i="10"/>
  <c r="Q76" i="10"/>
  <c r="Q75" i="10"/>
  <c r="Q74" i="10"/>
  <c r="Q73" i="10"/>
  <c r="Q72" i="10"/>
  <c r="Q71" i="10"/>
  <c r="Q70" i="10"/>
  <c r="Q69" i="10"/>
  <c r="Q68" i="10"/>
  <c r="Q67" i="10"/>
  <c r="Q66" i="10"/>
  <c r="Q65" i="10"/>
  <c r="Q64" i="10"/>
  <c r="Q63" i="10"/>
  <c r="Q62" i="10"/>
  <c r="Q61" i="10"/>
  <c r="Q60" i="10"/>
  <c r="Q59" i="10"/>
  <c r="Q83" i="10" l="1"/>
  <c r="M83" i="10" s="1"/>
  <c r="Q111" i="10"/>
  <c r="Q140" i="10"/>
  <c r="M111" i="10"/>
  <c r="M140" i="10" l="1"/>
  <c r="Q46" i="10" l="1"/>
  <c r="Q47" i="10"/>
  <c r="Q48" i="10"/>
  <c r="Q49" i="10"/>
  <c r="Q50" i="10"/>
  <c r="Q51" i="10"/>
  <c r="Q52" i="10"/>
  <c r="Q53" i="10"/>
  <c r="Q54" i="10" l="1"/>
  <c r="E15" i="10"/>
  <c r="R41" i="8" l="1"/>
  <c r="J41" i="8" l="1"/>
  <c r="K7" i="8" s="1"/>
  <c r="K8" i="8" s="1"/>
  <c r="R130" i="8"/>
  <c r="S24" i="3"/>
  <c r="Q24" i="3"/>
  <c r="O24" i="3"/>
  <c r="S25" i="3" l="1"/>
  <c r="Q25" i="3"/>
  <c r="O25" i="3"/>
  <c r="S32" i="3"/>
  <c r="S35" i="3" s="1"/>
  <c r="Q32" i="3"/>
  <c r="Q35" i="3" s="1"/>
  <c r="O32" i="3"/>
  <c r="O35" i="3" s="1"/>
  <c r="Q26" i="3" l="1"/>
  <c r="S26" i="3"/>
  <c r="O26" i="3"/>
  <c r="O38" i="5" l="1"/>
  <c r="O37" i="3"/>
  <c r="O40" i="5" l="1"/>
  <c r="M54" i="10" l="1"/>
  <c r="P143" i="10" l="1"/>
  <c r="D22" i="10" s="1"/>
  <c r="E17" i="12" l="1"/>
  <c r="F19" i="12" s="1"/>
  <c r="F21" i="12" s="1"/>
  <c r="J14" i="10"/>
  <c r="K12" i="10" s="1"/>
  <c r="K15" i="10" s="1"/>
  <c r="P14" i="10"/>
  <c r="Q12" i="10" s="1"/>
  <c r="Q15" i="10" s="1"/>
  <c r="E21" i="10" l="1"/>
  <c r="E24" i="10" s="1"/>
  <c r="A25" i="10" s="1"/>
</calcChain>
</file>

<file path=xl/sharedStrings.xml><?xml version="1.0" encoding="utf-8"?>
<sst xmlns="http://schemas.openxmlformats.org/spreadsheetml/2006/main" count="422" uniqueCount="230">
  <si>
    <t>Documentation Required:</t>
  </si>
  <si>
    <t>- Schedule E (IRS Form 1040) OR</t>
  </si>
  <si>
    <t>- Lease Agreement or Fannie Mae Form 1025</t>
  </si>
  <si>
    <t>Enter</t>
  </si>
  <si>
    <t>Rental Unit:</t>
  </si>
  <si>
    <t>(If Fair Rental Days are not reported, the property is considered to be in service for 12 months unless there is evidence of a shorter term of service.)</t>
  </si>
  <si>
    <t>Result</t>
  </si>
  <si>
    <t>A1</t>
  </si>
  <si>
    <t>Enter total rents received (from the non-owner-occupied units).</t>
  </si>
  <si>
    <t>May enter rent from individual unit(s) or combine.</t>
  </si>
  <si>
    <t>A2</t>
  </si>
  <si>
    <t>Subtract total expenses</t>
  </si>
  <si>
    <t>A3</t>
  </si>
  <si>
    <t>A4</t>
  </si>
  <si>
    <t>A5</t>
  </si>
  <si>
    <t xml:space="preserve">Add back tax expense </t>
  </si>
  <si>
    <t>A6</t>
  </si>
  <si>
    <t>Add back homeowner's association dues</t>
  </si>
  <si>
    <t>This expense must be specifically identified on Schedule E in order to add it back</t>
  </si>
  <si>
    <t>A8</t>
  </si>
  <si>
    <t xml:space="preserve">Add back any one-time extraordinary expenses (e.g., casualty loss). </t>
  </si>
  <si>
    <t>There must be evidence of the nature of the one-time extraordinary expense.</t>
  </si>
  <si>
    <t>Subtract</t>
  </si>
  <si>
    <t>Add</t>
  </si>
  <si>
    <t>Equals adjusted rental income</t>
  </si>
  <si>
    <t>Total</t>
  </si>
  <si>
    <t>A9</t>
  </si>
  <si>
    <t>Divide by the number of months the property was in service (Step 1 Result).</t>
  </si>
  <si>
    <t>Divide</t>
  </si>
  <si>
    <t>Step 2 A. Result: Monthly qualifying rental income:</t>
  </si>
  <si>
    <t>Step 2 A. Schedule E - Part I</t>
  </si>
  <si>
    <t>Address of Principle Residence:</t>
  </si>
  <si>
    <t>Step 2 B. Lease Agreement or Fannie Mae Form 1025</t>
  </si>
  <si>
    <t>This method is used when the transaction is a purchase or the property was acquired subsequent to the most recent tax filing.</t>
  </si>
  <si>
    <t>B1</t>
  </si>
  <si>
    <t>B2</t>
  </si>
  <si>
    <t>Enter gross monthly rent (from the lease agreement) or market rent (from Form 1025) for the applicable rental unit</t>
  </si>
  <si>
    <t xml:space="preserve">Multiply gross monthly rent or market rent by 75% (.75). </t>
  </si>
  <si>
    <t>The remaining 25% accounts for vacancy loss, maintenance, and management expenses</t>
  </si>
  <si>
    <t>Multiply</t>
  </si>
  <si>
    <t>Equals monthly rental income per unit.</t>
  </si>
  <si>
    <t>B3</t>
  </si>
  <si>
    <t>income is not eligible on the unit occupied by the borrower)</t>
  </si>
  <si>
    <t>Step 2 B. Result: Monthly qualifying rental income:</t>
  </si>
  <si>
    <t>Step 3. Determine the qualifying impact using the combined result of Step 2 A or Step 2 B</t>
  </si>
  <si>
    <t>3A</t>
  </si>
  <si>
    <t>Add the monthly qualifying rental income to the borrower's monthly qualifying income.</t>
  </si>
  <si>
    <t>3B</t>
  </si>
  <si>
    <t>Identify the full amount of the PITIA as the borrower's primary housing expense and include it in the debt-to-income ratio.</t>
  </si>
  <si>
    <t>(Use proposed PITIA when the subject property; existing PITIA when not the subject property).</t>
  </si>
  <si>
    <t>Subject Property</t>
  </si>
  <si>
    <t>Non-Subject Property</t>
  </si>
  <si>
    <t>Monthly Income and Combined Housing Expenses</t>
  </si>
  <si>
    <t>Enter the amount of the monthly qualifying income in "Subject Net Cash"</t>
  </si>
  <si>
    <t>Enter the amount of the monthly qualifying income in "Net Rental"</t>
  </si>
  <si>
    <t>Mortgage Liabilities</t>
  </si>
  <si>
    <t>Include as the borrower's primary housing expense. For refinance transactions, identify the mortgage as a subject property lien.</t>
  </si>
  <si>
    <t>Include as the borrower's primary housing expense.</t>
  </si>
  <si>
    <t>Rental Income Worksheet</t>
  </si>
  <si>
    <t>Principal Residence, 2- to 4-unit Property: Monthly Qualifying Rental Income</t>
  </si>
  <si>
    <t>If Fair Rental Days are not reported, the property is considered to be in service for 12 months unless there is evidence of a shorter term of service.</t>
  </si>
  <si>
    <t>Individual Rental Income from Investment Property(s): Monthly Qualifying Rental Income (or Loss)</t>
  </si>
  <si>
    <t>Investment Property Address:</t>
  </si>
  <si>
    <t>Enter total rents recevied</t>
  </si>
  <si>
    <t>Equals adjusted monthly rental income</t>
  </si>
  <si>
    <t>A10</t>
  </si>
  <si>
    <t>Subtract proposed PITIA (for subject property) or existing PITIA (for non-subject property).</t>
  </si>
  <si>
    <t>Step 2 B. Lease Agreement or Fannie Mae Form 1007 or Form 1025</t>
  </si>
  <si>
    <t>This method is used when the transaction is a purchase, the property was acquired subsequent to the most recent tax filing, or the lender has justification for using a lease agreement.</t>
  </si>
  <si>
    <t>Enter the gross monthly rent (from the lease agreement) or market rent (reported on Form 1007 or Form 1025).</t>
  </si>
  <si>
    <t>For multi-unit properties, combine gross rent from all rental units.</t>
  </si>
  <si>
    <t>Equals adjusted monthly rental income per unit.</t>
  </si>
  <si>
    <t>Because the PITIA expense was included in the calculation above, do not add it to the debt-to-income (DTI) ratio.</t>
  </si>
  <si>
    <t>Enter the amount of the monthly qualifying income (positive result) or monthly qualifying loss (negative result) in "Subject Net Cash".</t>
  </si>
  <si>
    <t>Enter the amount of the monthly qualifying income (positive result) or monthly qualifying loss (negative result) in "Net Rental".</t>
  </si>
  <si>
    <t>Identify the mortgage as a rental property lien.</t>
  </si>
  <si>
    <t>For refinancing transactions, identify the mortgage as a subject property lien.</t>
  </si>
  <si>
    <t>Month</t>
  </si>
  <si>
    <t>A7</t>
  </si>
  <si>
    <t>Add back depreciation expense or depletion</t>
  </si>
  <si>
    <t>Add back insurance expense</t>
  </si>
  <si>
    <t xml:space="preserve">Add back mortgage interest paid </t>
  </si>
  <si>
    <t>Add back mortgage interest paid</t>
  </si>
  <si>
    <t>ACCOUNT #1</t>
  </si>
  <si>
    <t>Date</t>
  </si>
  <si>
    <t>ACCOUNT #2</t>
  </si>
  <si>
    <t>ACCOUNT #3</t>
  </si>
  <si>
    <t>ACCOUNT #4</t>
  </si>
  <si>
    <t>Total Deposits from all Statements (combined):</t>
  </si>
  <si>
    <t xml:space="preserve">  BANK NAME</t>
  </si>
  <si>
    <t xml:space="preserve">  ACCOUNT NUMBER</t>
  </si>
  <si>
    <t>Monthly Average Deposits</t>
  </si>
  <si>
    <t>Usable Deposits</t>
  </si>
  <si>
    <t xml:space="preserve">Monthly Average Deposits  </t>
  </si>
  <si>
    <t xml:space="preserve">    Expense Statement Percentage</t>
  </si>
  <si>
    <t xml:space="preserve">    Total Business Bank Statement Deposits</t>
  </si>
  <si>
    <t>Monthly Net Income from P&amp;L(s)</t>
  </si>
  <si>
    <t>Monthly Expense Statement Calculation</t>
  </si>
  <si>
    <t xml:space="preserve">    Number of months on P&amp;L(s)</t>
  </si>
  <si>
    <t xml:space="preserve">    Total Net Income from P&amp;L(s)</t>
  </si>
  <si>
    <t>Monthly Income from Initial 1003</t>
  </si>
  <si>
    <t>Rental Income - Investment</t>
  </si>
  <si>
    <t>- Lease Agreement or Fannie Mae Form 1007 or 1025</t>
  </si>
  <si>
    <t>Comments:</t>
  </si>
  <si>
    <t>NSFs</t>
  </si>
  <si>
    <t>Total NSFs:</t>
  </si>
  <si>
    <t xml:space="preserve">Number of Statements              </t>
  </si>
  <si>
    <t>ACCOUNT NUMBER</t>
  </si>
  <si>
    <t>Monthly Deposits</t>
  </si>
  <si>
    <t>DISCLAIMER</t>
  </si>
  <si>
    <t>Address of Principal Residence:</t>
  </si>
  <si>
    <t>The information provided by this calculator is for illustrative purposes only, and accuracy is not guaranteed.
     • All income information are projections only and provided for comparison purposes only.
     • This calculator does not have the ability to pre-qualify submissions for any loan program.
     • No results provided constitute a credit decision or an offer for the extension of credit.
     • Actual determination of income requires independent verification
     • Qualification for loan programs requires specific borrower and property information, and other information which is not gathered by this calculator.
     • Results should only be evaluated by a mortgage professional.</t>
  </si>
  <si>
    <t>http://nmlsconsumeraccess.org/</t>
  </si>
  <si>
    <t>OPTION #2: THIRD-PARTY EXPENSE STATEMENT</t>
  </si>
  <si>
    <t>Monthly Gross Revenue from P&amp;L</t>
  </si>
  <si>
    <t>Monthly Business Bank Statement Deposits</t>
  </si>
  <si>
    <t>2018 1099</t>
  </si>
  <si>
    <t>STEP 5</t>
  </si>
  <si>
    <t>STEP 4</t>
  </si>
  <si>
    <t>STEP 3</t>
  </si>
  <si>
    <t>STEP 2</t>
  </si>
  <si>
    <t>STEP 1</t>
  </si>
  <si>
    <t>Total Disallowed Deposits</t>
  </si>
  <si>
    <t>REVISED Monthly Gross Revenue from P&amp;L</t>
  </si>
  <si>
    <t>Subtract Disallowed Deposits/Transfers from Net P&amp;L Income:</t>
  </si>
  <si>
    <t>STEP 6</t>
  </si>
  <si>
    <t>Revised Monthly Net Income from P&amp;L</t>
  </si>
  <si>
    <t>Calculate Revised Monthly Gross Revenue from P&amp;L:</t>
  </si>
  <si>
    <t xml:space="preserve">Complete Business Bank Statement Program Income Calculator. </t>
  </si>
  <si>
    <t xml:space="preserve">     Total Gross Revenue from P&amp;L(s)</t>
  </si>
  <si>
    <t xml:space="preserve">     Sum of Disallowed Deposits/Transfers</t>
  </si>
  <si>
    <t xml:space="preserve">     Revised P&amp;L Gross Revenue</t>
  </si>
  <si>
    <t xml:space="preserve">     Number of Months on P&amp;L(s)</t>
  </si>
  <si>
    <t xml:space="preserve">     Total Business Bank Statement Deposits</t>
  </si>
  <si>
    <t xml:space="preserve">     Number of Months for Bank Statement Program</t>
  </si>
  <si>
    <t xml:space="preserve">     Total Net Income from P&amp;L</t>
  </si>
  <si>
    <t xml:space="preserve">     Revised Monthly Net Income from P&amp;L</t>
  </si>
  <si>
    <t xml:space="preserve">     Monthly Net Income from Initial 1003</t>
  </si>
  <si>
    <t xml:space="preserve">       IF "Eligible =
   Income Validated"</t>
  </si>
  <si>
    <t xml:space="preserve">      IF "Ineligible =
  Income NOT Validated"</t>
  </si>
  <si>
    <t xml:space="preserve">    Total Gross Revenue from P&amp;L(s)</t>
  </si>
  <si>
    <t xml:space="preserve">    Total Number of months on P&amp;L(s)</t>
  </si>
  <si>
    <t xml:space="preserve">    Number of Months for Bank Statement Program</t>
  </si>
  <si>
    <t>Loan does NOT qualify for Business Bank
Statement documentation.</t>
  </si>
  <si>
    <t>Loan qualifies for Business Bank Statement documentation. Use REVISED Total
Monthly Net Income From P&amp;L below.</t>
  </si>
  <si>
    <t>Calculate Final Income:</t>
  </si>
  <si>
    <t>Borrower Name:</t>
  </si>
  <si>
    <t>Loan Number:</t>
  </si>
  <si>
    <t>https://www.fanniemae.com/content/guide_form/1084.pdf</t>
  </si>
  <si>
    <t>Total Qualified Assets</t>
  </si>
  <si>
    <t>RETIREMENT ACCOUNTS</t>
  </si>
  <si>
    <t>STOCKS AND BONDS</t>
  </si>
  <si>
    <t>QUALIFIED AMOUNT</t>
  </si>
  <si>
    <t>PERCENTAGE ALLOWED</t>
  </si>
  <si>
    <t>CURRENT BALANCE</t>
  </si>
  <si>
    <t>STATEMENT ENDING DATE</t>
  </si>
  <si>
    <t>INSTITUTION NAME</t>
  </si>
  <si>
    <t>CHECKING/SAVINGS/MONEY MARKET ACCOUNTS</t>
  </si>
  <si>
    <t>Asset Depletion Calculator</t>
  </si>
  <si>
    <t>Underwriter:</t>
  </si>
  <si>
    <t>TOTAL QUALIFIED ASSETS</t>
  </si>
  <si>
    <t xml:space="preserve">    Loan Amount</t>
  </si>
  <si>
    <t xml:space="preserve">    Downpayment</t>
  </si>
  <si>
    <t xml:space="preserve">    Closing Costs &amp; Prepaids</t>
  </si>
  <si>
    <t xml:space="preserve">    Required Reserves</t>
  </si>
  <si>
    <t>Option #1: Qualifying Income</t>
  </si>
  <si>
    <t>Option #2: No Qualifying Income Calculation</t>
  </si>
  <si>
    <t xml:space="preserve">    **Monthly Obligations x 60</t>
  </si>
  <si>
    <t xml:space="preserve">                  (A) Loan Amount x 1.5</t>
  </si>
  <si>
    <t xml:space="preserve">                 (B) Total Qualified Assets</t>
  </si>
  <si>
    <t>MINIMUM REQUIRED ASSETS</t>
  </si>
  <si>
    <t>Deductions for Calculation</t>
  </si>
  <si>
    <t>NET QUALIFIED ASSETS</t>
  </si>
  <si>
    <t>OPTION #1: THIRD-PARTY PREPARED P&amp;L</t>
  </si>
  <si>
    <t>OPTION #3: FIXED EXPENSE RATIO OF 50%</t>
  </si>
  <si>
    <t>Eligible Deposits</t>
  </si>
  <si>
    <t xml:space="preserve">Total Eligible Deposits  </t>
  </si>
  <si>
    <t>Fixed Expense Ratio Calculation</t>
  </si>
  <si>
    <t>Most Recent Year</t>
  </si>
  <si>
    <t>Previous Year</t>
  </si>
  <si>
    <t>*1099s</t>
  </si>
  <si>
    <t xml:space="preserve">Number of Months    </t>
  </si>
  <si>
    <t>Year:</t>
  </si>
  <si>
    <t>Total Eligible Deposits</t>
  </si>
  <si>
    <t xml:space="preserve">    Fixed Expense Ratio</t>
  </si>
  <si>
    <t xml:space="preserve">Business Bank Statement Program Income Calculator </t>
  </si>
  <si>
    <t xml:space="preserve">  Disallowed Deposits  (enter transfers, unusual deposits, and one-time deposits as positive numbers)</t>
  </si>
  <si>
    <r>
      <t>Tolerance</t>
    </r>
    <r>
      <rPr>
        <b/>
        <sz val="12"/>
        <rFont val="Gill Sans"/>
        <family val="2"/>
      </rPr>
      <t xml:space="preserve"> (tolerance must be ≥ 80% of P&amp;L gross revenue)   </t>
    </r>
  </si>
  <si>
    <t xml:space="preserve">For the most up-to-date version of the FNMA 1084 form, go to: </t>
  </si>
  <si>
    <r>
      <t xml:space="preserve">   Reconciliation of Disallowed Deposits </t>
    </r>
    <r>
      <rPr>
        <sz val="12"/>
        <color theme="1"/>
        <rFont val="Gill Sans"/>
        <family val="2"/>
      </rPr>
      <t>(Option 1 only)</t>
    </r>
  </si>
  <si>
    <r>
      <t xml:space="preserve">Initial Income stated on 1003 </t>
    </r>
    <r>
      <rPr>
        <sz val="10"/>
        <color theme="1"/>
        <rFont val="Gill Sans"/>
        <family val="2"/>
      </rPr>
      <t xml:space="preserve">(enter here from 1003): </t>
    </r>
  </si>
  <si>
    <r>
      <t xml:space="preserve">Qualifying Income </t>
    </r>
    <r>
      <rPr>
        <sz val="10"/>
        <color theme="1"/>
        <rFont val="Gill Sans"/>
        <family val="2"/>
      </rPr>
      <t>(lower of 1003 or bank statement average):</t>
    </r>
  </si>
  <si>
    <r>
      <rPr>
        <b/>
        <sz val="11"/>
        <color theme="1"/>
        <rFont val="Calibri"/>
        <family val="2"/>
        <scheme val="minor"/>
      </rPr>
      <t>Step 1</t>
    </r>
    <r>
      <rPr>
        <sz val="11"/>
        <color theme="1"/>
        <rFont val="Calibri"/>
        <family val="2"/>
        <scheme val="minor"/>
      </rPr>
      <t>: When using Schedule E, determine the number of months the property was in service by dividing the Fair Rental Days by 30.</t>
    </r>
  </si>
  <si>
    <r>
      <t xml:space="preserve">Combine the monthly rental income of all </t>
    </r>
    <r>
      <rPr>
        <b/>
        <sz val="11"/>
        <color theme="1"/>
        <rFont val="Calibri"/>
        <family val="2"/>
        <scheme val="minor"/>
      </rPr>
      <t>non-owner-occupied</t>
    </r>
    <r>
      <rPr>
        <sz val="11"/>
        <color theme="1"/>
        <rFont val="Calibri"/>
        <family val="2"/>
        <scheme val="minor"/>
      </rPr>
      <t xml:space="preserve"> rental units (up to a maximum of 3 rental units since rental</t>
    </r>
  </si>
  <si>
    <r>
      <t>Step 2</t>
    </r>
    <r>
      <rPr>
        <sz val="11"/>
        <color theme="1"/>
        <rFont val="Calibri"/>
        <family val="2"/>
        <scheme val="minor"/>
      </rPr>
      <t xml:space="preserve">: Calculate monthly qualifying rental income (loss) using 2A: Schedule E </t>
    </r>
    <r>
      <rPr>
        <b/>
        <sz val="11"/>
        <color theme="1"/>
        <rFont val="Calibri"/>
        <family val="2"/>
        <scheme val="minor"/>
      </rPr>
      <t>OR</t>
    </r>
    <r>
      <rPr>
        <sz val="11"/>
        <color theme="1"/>
        <rFont val="Calibri"/>
        <family val="2"/>
        <scheme val="minor"/>
      </rPr>
      <t xml:space="preserve"> Step 2B: Lease Agreement or Fannie Mae Form 1007 or Form 1025</t>
    </r>
  </si>
  <si>
    <r>
      <t xml:space="preserve">If the combined results of Step 2A or 2B is </t>
    </r>
    <r>
      <rPr>
        <b/>
        <sz val="11"/>
        <color theme="1"/>
        <rFont val="Calibri"/>
        <family val="2"/>
        <scheme val="minor"/>
      </rPr>
      <t>positive</t>
    </r>
    <r>
      <rPr>
        <sz val="11"/>
        <color theme="1"/>
        <rFont val="Calibri"/>
        <family val="2"/>
        <scheme val="minor"/>
      </rPr>
      <t>, add the positive amount to borrower's monthly qualifying income.</t>
    </r>
  </si>
  <si>
    <r>
      <t xml:space="preserve">If the combined result of Step 2A or 2B is </t>
    </r>
    <r>
      <rPr>
        <b/>
        <sz val="11"/>
        <color theme="1"/>
        <rFont val="Calibri"/>
        <family val="2"/>
        <scheme val="minor"/>
      </rPr>
      <t>negative</t>
    </r>
    <r>
      <rPr>
        <sz val="11"/>
        <color theme="1"/>
        <rFont val="Calibri"/>
        <family val="2"/>
        <scheme val="minor"/>
      </rPr>
      <t>, include the amount of the loss in the borrower's monthly expenses when calculating the DTI ratio.</t>
    </r>
  </si>
  <si>
    <t xml:space="preserve">Personal Bank Statement Program Income Calculator </t>
  </si>
  <si>
    <t>Forge Capital Lending a dba of Kings Mortgage, Inc. NMLS #264441 All rights reserved. This material is intended solely for the use of licensed mortgage professionals. Distribution to consumers is strictly prohibited.
Program and rates are subject to change without notice. Not available in all states. Terms subject to qualification.</t>
  </si>
  <si>
    <t xml:space="preserve">The information provided by this calculator is for illustrative purposes only, and accuracy is not guaranteed.
     • All income information are projections only and provided for comparison purposes only.
     • This calculator does not have the ability to pre-qualify submissions for any loan program.
     • No results provided constitute a credit decision or an offer for the extension of credit.
     • Actual determination of income requires independent verification
     • Qualification for loan programs requires specific borrower and property information, and other information which is not gathered by this calculator.
     • Results should only be evaluated by a mortgage professional.
</t>
  </si>
  <si>
    <t>Data Entry</t>
  </si>
  <si>
    <r>
      <rPr>
        <sz val="36"/>
        <rFont val="Gill Sans"/>
      </rPr>
      <t>(Prinipal + 2-4 Unit)</t>
    </r>
    <r>
      <rPr>
        <b/>
        <sz val="36"/>
        <rFont val="Gill Sans"/>
        <family val="2"/>
      </rPr>
      <t xml:space="preserve"> Rental Income - Investment</t>
    </r>
  </si>
  <si>
    <r>
      <t xml:space="preserve">  Disallowed Deposits </t>
    </r>
    <r>
      <rPr>
        <sz val="10"/>
        <color rgb="FFFFC000"/>
        <rFont val="Gill Sans"/>
        <family val="2"/>
      </rPr>
      <t xml:space="preserve"> (enter transfers, unusual deposits, and one-time deposits as positive numbers)</t>
    </r>
  </si>
  <si>
    <r>
      <t xml:space="preserve">Personal Bank Statement Average </t>
    </r>
    <r>
      <rPr>
        <sz val="10"/>
        <color theme="0"/>
        <rFont val="Gill Sans"/>
        <family val="2"/>
      </rPr>
      <t xml:space="preserve">(total of all statements averaged below): </t>
    </r>
  </si>
  <si>
    <r>
      <t xml:space="preserve">IF </t>
    </r>
    <r>
      <rPr>
        <u/>
        <sz val="12"/>
        <color theme="0"/>
        <rFont val="Gill Sans"/>
        <family val="2"/>
      </rPr>
      <t>Option 1</t>
    </r>
    <r>
      <rPr>
        <sz val="12"/>
        <color theme="0"/>
        <rFont val="Gill Sans"/>
        <family val="2"/>
      </rPr>
      <t xml:space="preserve"> AND initial result is </t>
    </r>
    <r>
      <rPr>
        <u/>
        <sz val="12"/>
        <color theme="0"/>
        <rFont val="Gill Sans"/>
        <family val="2"/>
      </rPr>
      <t>Ineligible</t>
    </r>
    <r>
      <rPr>
        <sz val="12"/>
        <color theme="0"/>
        <rFont val="Gill Sans"/>
        <family val="2"/>
      </rPr>
      <t>, proceed to Step 3.</t>
    </r>
  </si>
  <si>
    <r>
      <rPr>
        <b/>
        <sz val="14"/>
        <color theme="0"/>
        <rFont val="Gill Sans"/>
        <family val="2"/>
      </rPr>
      <t>Revised Tolerance</t>
    </r>
    <r>
      <rPr>
        <b/>
        <sz val="11"/>
        <color theme="0"/>
        <rFont val="Gill Sans"/>
        <family val="2"/>
      </rPr>
      <t xml:space="preserve">
</t>
    </r>
    <r>
      <rPr>
        <sz val="10"/>
        <color theme="0"/>
        <rFont val="Gill Sans"/>
        <family val="2"/>
      </rPr>
      <t>(tolerance must be ≥ 80% of Revised Total Gross Revenue)</t>
    </r>
  </si>
  <si>
    <r>
      <rPr>
        <b/>
        <sz val="14"/>
        <color theme="0"/>
        <rFont val="Gill Sans"/>
        <family val="2"/>
      </rPr>
      <t>Option #1B Qualifying Income</t>
    </r>
    <r>
      <rPr>
        <b/>
        <sz val="12"/>
        <color theme="0"/>
        <rFont val="Gill Sans"/>
        <family val="2"/>
      </rPr>
      <t xml:space="preserve">
</t>
    </r>
    <r>
      <rPr>
        <sz val="10"/>
        <color theme="0"/>
        <rFont val="Gill Sans"/>
        <family val="2"/>
      </rPr>
      <t>(lower of Net P&amp;L or 1003)</t>
    </r>
  </si>
  <si>
    <r>
      <t xml:space="preserve">QUALIFYING INCOME CALCULATION </t>
    </r>
    <r>
      <rPr>
        <sz val="12"/>
        <color rgb="FFFFC000"/>
        <rFont val="Gill Sans"/>
        <family val="2"/>
      </rPr>
      <t xml:space="preserve"> (complete all applicable yellow fields)</t>
    </r>
  </si>
  <si>
    <r>
      <t xml:space="preserve">  BORROWER'S OWNERSHIP PERCENTAGE </t>
    </r>
    <r>
      <rPr>
        <b/>
        <sz val="12"/>
        <color theme="0"/>
        <rFont val="Gill Sans"/>
        <family val="2"/>
      </rPr>
      <t>(min 50%)</t>
    </r>
    <r>
      <rPr>
        <b/>
        <sz val="14"/>
        <color theme="0"/>
        <rFont val="Gill Sans"/>
        <family val="2"/>
      </rPr>
      <t xml:space="preserve">           </t>
    </r>
  </si>
  <si>
    <r>
      <t xml:space="preserve">Option #2 Qualifying Income
</t>
    </r>
    <r>
      <rPr>
        <b/>
        <sz val="12"/>
        <color theme="0"/>
        <rFont val="Gill Sans"/>
        <family val="2"/>
      </rPr>
      <t>(lower of 1003 or Expense Calculation)</t>
    </r>
  </si>
  <si>
    <r>
      <t xml:space="preserve">Option #1 Qualifying Income
</t>
    </r>
    <r>
      <rPr>
        <b/>
        <sz val="12"/>
        <color theme="0"/>
        <rFont val="Gill Sans"/>
        <family val="2"/>
      </rPr>
      <t>(lower of Net P&amp;L or 1003)</t>
    </r>
  </si>
  <si>
    <r>
      <t xml:space="preserve">STEP 2: INCOME VALIDATION </t>
    </r>
    <r>
      <rPr>
        <b/>
        <sz val="12"/>
        <color rgb="FFFFC000"/>
        <rFont val="Gill Sans"/>
        <family val="2"/>
      </rPr>
      <t>(Option #1 only)</t>
    </r>
  </si>
  <si>
    <r>
      <t xml:space="preserve"> *</t>
    </r>
    <r>
      <rPr>
        <b/>
        <u/>
        <sz val="11"/>
        <rFont val="Gill Sans"/>
        <family val="2"/>
      </rPr>
      <t>HOW TO ENTER 1099s (see also Underwriting Guidelines for more info)</t>
    </r>
    <r>
      <rPr>
        <b/>
        <sz val="11"/>
        <rFont val="Gill Sans"/>
        <family val="2"/>
      </rPr>
      <t xml:space="preserve">
   </t>
    </r>
    <r>
      <rPr>
        <sz val="11"/>
        <rFont val="Gill Sans"/>
        <family val="2"/>
      </rPr>
      <t xml:space="preserve"> - Enter 1099 amount under 'Most Recent Year'.
    - If using a 2nd 1099, enter that amount under 'Previous Year'.
    - Enter the remaining YTD bank statement data below.
    - Follow the same steps if using deposits from multiple accounts. 
    - Enter “Number of Months” as the total sum of YTD statements </t>
    </r>
    <r>
      <rPr>
        <b/>
        <u/>
        <sz val="11"/>
        <rFont val="Gill Sans"/>
        <family val="2"/>
      </rPr>
      <t>plus</t>
    </r>
    <r>
      <rPr>
        <sz val="11"/>
        <rFont val="Gill Sans"/>
        <family val="2"/>
      </rPr>
      <t xml:space="preserve"> the
      1099 time period covered (12 or 24 months).</t>
    </r>
  </si>
  <si>
    <r>
      <t xml:space="preserve">Option #3 Qualifying Income
</t>
    </r>
    <r>
      <rPr>
        <b/>
        <sz val="12"/>
        <color theme="0"/>
        <rFont val="Gill Sans"/>
        <family val="2"/>
      </rPr>
      <t>(lower of 1003 or Fixed Expense Ratio Calculation)</t>
    </r>
  </si>
  <si>
    <r>
      <t xml:space="preserve">CHOOSE CALCULATION OPTION </t>
    </r>
    <r>
      <rPr>
        <b/>
        <sz val="11"/>
        <color theme="0"/>
        <rFont val="Gill Sans"/>
      </rPr>
      <t>(Drop Down)</t>
    </r>
    <r>
      <rPr>
        <b/>
        <sz val="14"/>
        <color theme="0"/>
        <rFont val="Gill Sans"/>
        <family val="2"/>
      </rPr>
      <t xml:space="preserve"> </t>
    </r>
  </si>
  <si>
    <r>
      <t xml:space="preserve">CHOOSE CALCULATION OPTION </t>
    </r>
    <r>
      <rPr>
        <sz val="12"/>
        <color theme="0"/>
        <rFont val="Gill Sans"/>
      </rPr>
      <t>(Drop Down Box)</t>
    </r>
  </si>
  <si>
    <t>Forge Capital Lending a dba of Kings Mortgage, Inc. NMLS #264441. All rights reserved. This material is intended solely for the use of licensed mortgage professionals. Distribution to consumers is strictly prohibited.
Program and rates are subject to change without notice. Not available in all states. Terms subject to qualification.</t>
  </si>
  <si>
    <r>
      <t xml:space="preserve">OPTION 1: DEBT RATIO CALCULATION
</t>
    </r>
    <r>
      <rPr>
        <sz val="11"/>
        <color rgb="FFFFC000"/>
        <rFont val="Calibri"/>
        <family val="2"/>
        <scheme val="minor"/>
      </rPr>
      <t xml:space="preserve">Borrowers must have </t>
    </r>
    <r>
      <rPr>
        <u/>
        <sz val="11"/>
        <color rgb="FFFFC000"/>
        <rFont val="Calibri"/>
        <family val="2"/>
        <scheme val="minor"/>
      </rPr>
      <t xml:space="preserve">the lesser of:
</t>
    </r>
    <r>
      <rPr>
        <sz val="11"/>
        <color rgb="FFFFC000"/>
        <rFont val="Calibri"/>
        <family val="2"/>
        <scheme val="minor"/>
      </rPr>
      <t xml:space="preserve">(A) 1.5 times the loan amount </t>
    </r>
    <r>
      <rPr>
        <b/>
        <sz val="11"/>
        <color rgb="FFFFC000"/>
        <rFont val="Calibri"/>
        <family val="2"/>
        <scheme val="minor"/>
      </rPr>
      <t>or</t>
    </r>
    <r>
      <rPr>
        <sz val="11"/>
        <color rgb="FFFFC000"/>
        <rFont val="Calibri"/>
        <family val="2"/>
        <scheme val="minor"/>
      </rPr>
      <t xml:space="preserve"> (B) $1mm in Qualified Assets.</t>
    </r>
    <r>
      <rPr>
        <b/>
        <sz val="11"/>
        <color rgb="FFFFC000"/>
        <rFont val="Calibri"/>
        <family val="2"/>
        <scheme val="minor"/>
      </rPr>
      <t xml:space="preserve">
</t>
    </r>
    <r>
      <rPr>
        <sz val="11"/>
        <color rgb="FFFFC000"/>
        <rFont val="Calibri"/>
        <family val="2"/>
        <scheme val="minor"/>
      </rPr>
      <t xml:space="preserve">To calculate </t>
    </r>
    <r>
      <rPr>
        <u/>
        <sz val="11"/>
        <color rgb="FFFFC000"/>
        <rFont val="Calibri"/>
        <family val="2"/>
        <scheme val="minor"/>
      </rPr>
      <t>Qualifying Income</t>
    </r>
    <r>
      <rPr>
        <sz val="11"/>
        <color rgb="FFFFC000"/>
        <rFont val="Calibri"/>
        <family val="2"/>
        <scheme val="minor"/>
      </rPr>
      <t>, divide the lesser of (A) or (B) by 120 months.</t>
    </r>
  </si>
  <si>
    <r>
      <t xml:space="preserve">OPTION 2: TOTAL ASSET CALCULATION
</t>
    </r>
    <r>
      <rPr>
        <u/>
        <sz val="11"/>
        <color rgb="FFFFC000"/>
        <rFont val="Calibri"/>
        <family val="2"/>
        <scheme val="minor"/>
      </rPr>
      <t>Qualified Assets</t>
    </r>
    <r>
      <rPr>
        <sz val="11"/>
        <color rgb="FFFFC000"/>
        <rFont val="Calibri"/>
        <family val="2"/>
        <scheme val="minor"/>
      </rPr>
      <t xml:space="preserve"> must be sufficient to cover the new loan amount, down payment,
closing costs, required reserves, and 5 years of current monthly obligations.
There is </t>
    </r>
    <r>
      <rPr>
        <u/>
        <sz val="11"/>
        <color rgb="FFFFC000"/>
        <rFont val="Calibri"/>
        <family val="2"/>
        <scheme val="minor"/>
      </rPr>
      <t>no Debt Ratio calculation</t>
    </r>
    <r>
      <rPr>
        <sz val="11"/>
        <color rgb="FFFFC000"/>
        <rFont val="Calibri"/>
        <family val="2"/>
        <scheme val="minor"/>
      </rPr>
      <t xml:space="preserve"> for Total Asset Calculation.</t>
    </r>
  </si>
  <si>
    <r>
      <t xml:space="preserve">    **Monthly Obligations </t>
    </r>
    <r>
      <rPr>
        <b/>
        <u/>
        <sz val="11"/>
        <color theme="0"/>
        <rFont val="Gill Sans"/>
        <family val="2"/>
      </rPr>
      <t>excludes</t>
    </r>
    <r>
      <rPr>
        <b/>
        <sz val="11"/>
        <color theme="0"/>
        <rFont val="Gill Sans"/>
        <family val="2"/>
      </rPr>
      <t xml:space="preserve"> subject property PITIA.</t>
    </r>
  </si>
  <si>
    <t>Step1:</t>
  </si>
  <si>
    <t>Step 2:</t>
  </si>
  <si>
    <t>When using Schedule E, determine the number of months the property was in service by dividing the Fair Rental Days by 30.</t>
  </si>
  <si>
    <r>
      <t xml:space="preserve">Calculate the monthly qualifying rental income using Step 2 A: Schedule E </t>
    </r>
    <r>
      <rPr>
        <b/>
        <sz val="11"/>
        <color theme="1"/>
        <rFont val="Calibri"/>
        <family val="2"/>
        <scheme val="minor"/>
      </rPr>
      <t>OR</t>
    </r>
    <r>
      <rPr>
        <sz val="11"/>
        <color theme="1"/>
        <rFont val="Calibri"/>
        <family val="2"/>
        <scheme val="minor"/>
      </rPr>
      <t xml:space="preserve"> Step 2 B: Lease Agreement or Form 1025</t>
    </r>
  </si>
  <si>
    <r>
      <rPr>
        <b/>
        <sz val="14"/>
        <color theme="0"/>
        <rFont val="Calibri"/>
        <family val="2"/>
        <scheme val="minor"/>
      </rPr>
      <t>Step 1</t>
    </r>
    <r>
      <rPr>
        <sz val="14"/>
        <color theme="0"/>
        <rFont val="Calibri"/>
        <family val="2"/>
        <scheme val="minor"/>
      </rPr>
      <t>.</t>
    </r>
    <r>
      <rPr>
        <sz val="11"/>
        <color theme="0"/>
        <rFont val="Calibri"/>
        <family val="2"/>
        <scheme val="minor"/>
      </rPr>
      <t xml:space="preserve"> Result: The number of months the property was in service:</t>
    </r>
  </si>
  <si>
    <r>
      <rPr>
        <b/>
        <sz val="12"/>
        <color theme="0"/>
        <rFont val="Calibri"/>
        <family val="2"/>
        <scheme val="minor"/>
      </rPr>
      <t>Step 1</t>
    </r>
    <r>
      <rPr>
        <sz val="12"/>
        <color theme="0"/>
        <rFont val="Calibri"/>
        <family val="2"/>
        <scheme val="minor"/>
      </rPr>
      <t>. Result: The number of months the property was in service:</t>
    </r>
  </si>
  <si>
    <r>
      <t xml:space="preserve">Step 2A. </t>
    </r>
    <r>
      <rPr>
        <sz val="11"/>
        <color theme="0"/>
        <rFont val="Calibri"/>
        <family val="2"/>
        <scheme val="minor"/>
      </rPr>
      <t>Result: Monthly qualifying rental income (or loss)</t>
    </r>
    <r>
      <rPr>
        <b/>
        <sz val="11"/>
        <color theme="0"/>
        <rFont val="Calibri"/>
        <family val="2"/>
        <scheme val="minor"/>
      </rPr>
      <t>:</t>
    </r>
  </si>
  <si>
    <r>
      <t xml:space="preserve">Step 2 B. </t>
    </r>
    <r>
      <rPr>
        <sz val="11"/>
        <color theme="0"/>
        <rFont val="Calibri"/>
        <family val="2"/>
        <scheme val="minor"/>
      </rPr>
      <t>Result: Monthly qualifying rental income (loss)</t>
    </r>
    <r>
      <rPr>
        <b/>
        <sz val="11"/>
        <color theme="0"/>
        <rFont val="Calibri"/>
        <family val="2"/>
        <scheme val="minor"/>
      </rPr>
      <t>:</t>
    </r>
  </si>
  <si>
    <t xml:space="preserve">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</si>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</sst>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quot;$&quot;#,##0"/>
    <numFmt numFmtId="166" formatCode="m/d/yy;@"/>
  </numFmts>
  <fonts count="97">
    <font>
      <sz val="11"/>
      <color theme="1"/>
      <name val="Calibri"/>
      <family val="2"/>
      <scheme val="minor"/>
    </font>
    <font>
      <b/>
      <sz val="11"/>
      <color theme="1"/>
      <name val="Calibri"/>
      <family val="2"/>
      <scheme val="minor"/>
    </font>
    <font>
      <sz val="10"/>
      <color theme="1"/>
      <name val="Calibri"/>
      <family val="2"/>
      <scheme val="minor"/>
    </font>
    <font>
      <sz val="11"/>
      <color rgb="FFFF0000"/>
      <name val="Calibri"/>
      <family val="2"/>
      <scheme val="minor"/>
    </font>
    <font>
      <sz val="24"/>
      <color rgb="FFFF0000"/>
      <name val="Futura Md BT"/>
      <family val="2"/>
    </font>
    <font>
      <u/>
      <sz val="11"/>
      <color theme="10"/>
      <name val="Calibri"/>
      <family val="2"/>
      <scheme val="minor"/>
    </font>
    <font>
      <sz val="10"/>
      <color theme="0" tint="-0.499984740745262"/>
      <name val="Calibri"/>
      <family val="2"/>
      <scheme val="minor"/>
    </font>
    <font>
      <b/>
      <sz val="16"/>
      <name val="Futura Md BT"/>
      <family val="2"/>
    </font>
    <font>
      <sz val="10"/>
      <name val="Calibri"/>
      <family val="2"/>
      <scheme val="minor"/>
    </font>
    <font>
      <sz val="11"/>
      <color theme="1"/>
      <name val="Calibri"/>
      <family val="2"/>
      <scheme val="minor"/>
    </font>
    <font>
      <sz val="8"/>
      <name val="Calibri"/>
      <family val="2"/>
      <scheme val="minor"/>
    </font>
    <font>
      <sz val="24"/>
      <name val="Gill Sans"/>
      <family val="2"/>
    </font>
    <font>
      <sz val="10"/>
      <color theme="1"/>
      <name val="Gill Sans"/>
      <family val="2"/>
    </font>
    <font>
      <b/>
      <sz val="16"/>
      <name val="Gill Sans"/>
      <family val="2"/>
    </font>
    <font>
      <sz val="26"/>
      <name val="Gill Sans"/>
      <family val="2"/>
    </font>
    <font>
      <sz val="12"/>
      <color theme="0"/>
      <name val="Gill Sans"/>
      <family val="2"/>
    </font>
    <font>
      <sz val="12"/>
      <color theme="1"/>
      <name val="Gill Sans"/>
      <family val="2"/>
    </font>
    <font>
      <sz val="18"/>
      <name val="Gill Sans"/>
      <family val="2"/>
    </font>
    <font>
      <sz val="14"/>
      <name val="Gill Sans"/>
      <family val="2"/>
    </font>
    <font>
      <b/>
      <sz val="12"/>
      <name val="Gill Sans"/>
      <family val="2"/>
    </font>
    <font>
      <sz val="18"/>
      <color theme="1"/>
      <name val="Gill Sans"/>
      <family val="2"/>
    </font>
    <font>
      <sz val="12"/>
      <name val="Gill Sans"/>
      <family val="2"/>
    </font>
    <font>
      <sz val="16"/>
      <name val="Gill Sans"/>
      <family val="2"/>
    </font>
    <font>
      <sz val="12"/>
      <color theme="0" tint="-4.9989318521683403E-2"/>
      <name val="Gill Sans"/>
      <family val="2"/>
    </font>
    <font>
      <sz val="10"/>
      <name val="Gill Sans"/>
      <family val="2"/>
    </font>
    <font>
      <b/>
      <sz val="11"/>
      <name val="Gill Sans"/>
      <family val="2"/>
    </font>
    <font>
      <b/>
      <u/>
      <sz val="11"/>
      <name val="Gill Sans"/>
      <family val="2"/>
    </font>
    <font>
      <sz val="11"/>
      <name val="Gill Sans"/>
      <family val="2"/>
    </font>
    <font>
      <sz val="16"/>
      <color theme="1"/>
      <name val="Gill Sans"/>
      <family val="2"/>
    </font>
    <font>
      <b/>
      <sz val="14"/>
      <name val="Gill Sans"/>
      <family val="2"/>
    </font>
    <font>
      <sz val="16"/>
      <color rgb="FFFF0000"/>
      <name val="Gill Sans"/>
      <family val="2"/>
    </font>
    <font>
      <sz val="20"/>
      <name val="Gill Sans"/>
      <family val="2"/>
    </font>
    <font>
      <sz val="26"/>
      <color rgb="FFFF0000"/>
      <name val="Gill Sans"/>
      <family val="2"/>
    </font>
    <font>
      <sz val="10"/>
      <color rgb="FF005CB9"/>
      <name val="Gill Sans"/>
      <family val="2"/>
    </font>
    <font>
      <b/>
      <sz val="12"/>
      <color theme="0"/>
      <name val="Gill Sans"/>
      <family val="2"/>
    </font>
    <font>
      <b/>
      <sz val="11"/>
      <color theme="1"/>
      <name val="Gill Sans"/>
      <family val="2"/>
    </font>
    <font>
      <sz val="12"/>
      <color rgb="FFFF0000"/>
      <name val="Gill Sans"/>
      <family val="2"/>
    </font>
    <font>
      <b/>
      <sz val="12"/>
      <color theme="1"/>
      <name val="Gill Sans"/>
      <family val="2"/>
    </font>
    <font>
      <b/>
      <sz val="14"/>
      <color rgb="FFFF0000"/>
      <name val="Gill Sans"/>
      <family val="2"/>
    </font>
    <font>
      <b/>
      <sz val="12"/>
      <color rgb="FFFF0000"/>
      <name val="Gill Sans"/>
      <family val="2"/>
    </font>
    <font>
      <b/>
      <sz val="14"/>
      <color theme="1"/>
      <name val="Gill Sans"/>
      <family val="2"/>
    </font>
    <font>
      <b/>
      <sz val="10"/>
      <color theme="1"/>
      <name val="Gill Sans"/>
      <family val="2"/>
    </font>
    <font>
      <sz val="10"/>
      <color theme="0"/>
      <name val="Gill Sans"/>
      <family val="2"/>
    </font>
    <font>
      <sz val="10"/>
      <color theme="0" tint="-0.499984740745262"/>
      <name val="Gill Sans"/>
      <family val="2"/>
    </font>
    <font>
      <u/>
      <sz val="11"/>
      <color theme="10"/>
      <name val="Gill Sans"/>
      <family val="2"/>
    </font>
    <font>
      <b/>
      <sz val="24"/>
      <name val="Gill Sans"/>
      <family val="2"/>
    </font>
    <font>
      <b/>
      <sz val="16"/>
      <color theme="0"/>
      <name val="Gill Sans"/>
      <family val="2"/>
    </font>
    <font>
      <b/>
      <sz val="16"/>
      <color theme="1"/>
      <name val="Gill Sans"/>
      <family val="2"/>
    </font>
    <font>
      <b/>
      <sz val="11"/>
      <color theme="0"/>
      <name val="Calibri"/>
      <family val="2"/>
      <scheme val="minor"/>
    </font>
    <font>
      <sz val="11"/>
      <color theme="0"/>
      <name val="Calibri"/>
      <family val="2"/>
      <scheme val="minor"/>
    </font>
    <font>
      <sz val="14"/>
      <color theme="1"/>
      <name val="Gill Sans"/>
      <family val="2"/>
    </font>
    <font>
      <sz val="11"/>
      <color theme="1"/>
      <name val="Gill Sans"/>
      <family val="2"/>
    </font>
    <font>
      <b/>
      <sz val="14"/>
      <color theme="0"/>
      <name val="Gill Sans"/>
      <family val="2"/>
    </font>
    <font>
      <b/>
      <sz val="12"/>
      <color theme="0"/>
      <name val="Calibri"/>
      <family val="2"/>
      <scheme val="minor"/>
    </font>
    <font>
      <b/>
      <sz val="15"/>
      <color theme="1"/>
      <name val="Gill Sans"/>
      <family val="2"/>
    </font>
    <font>
      <sz val="11"/>
      <color rgb="FFFF0000"/>
      <name val="Gill Sans"/>
      <family val="2"/>
    </font>
    <font>
      <sz val="14"/>
      <color rgb="FFFF0000"/>
      <name val="Gill Sans"/>
      <family val="2"/>
    </font>
    <font>
      <b/>
      <sz val="36"/>
      <name val="Gill Sans"/>
      <family val="2"/>
    </font>
    <font>
      <sz val="36"/>
      <color theme="0"/>
      <name val="Gill Sans"/>
      <family val="2"/>
    </font>
    <font>
      <b/>
      <sz val="12"/>
      <color rgb="FFFFC000"/>
      <name val="Calibri"/>
      <family val="2"/>
      <scheme val="minor"/>
    </font>
    <font>
      <b/>
      <sz val="11"/>
      <color rgb="FFFFC000"/>
      <name val="Calibri"/>
      <family val="2"/>
      <scheme val="minor"/>
    </font>
    <font>
      <sz val="11"/>
      <color rgb="FFFFC000"/>
      <name val="Calibri"/>
      <family val="2"/>
      <scheme val="minor"/>
    </font>
    <font>
      <sz val="36"/>
      <name val="Gill Sans"/>
    </font>
    <font>
      <b/>
      <sz val="36"/>
      <name val="Gill Sans"/>
    </font>
    <font>
      <b/>
      <sz val="12"/>
      <color rgb="FFFFC000"/>
      <name val="Gill Sans"/>
      <family val="2"/>
    </font>
    <font>
      <b/>
      <sz val="14"/>
      <color rgb="FFFFC000"/>
      <name val="Gill Sans"/>
      <family val="2"/>
    </font>
    <font>
      <sz val="12"/>
      <color rgb="FFFFC000"/>
      <name val="Gill Sans"/>
      <family val="2"/>
    </font>
    <font>
      <sz val="10"/>
      <color rgb="FFFFC000"/>
      <name val="Gill Sans"/>
      <family val="2"/>
    </font>
    <font>
      <sz val="16"/>
      <color theme="0"/>
      <name val="Gill Sans"/>
      <family val="2"/>
    </font>
    <font>
      <u/>
      <sz val="12"/>
      <color theme="0"/>
      <name val="Gill Sans"/>
      <family val="2"/>
    </font>
    <font>
      <b/>
      <sz val="11"/>
      <color theme="0"/>
      <name val="Gill Sans"/>
      <family val="2"/>
    </font>
    <font>
      <b/>
      <sz val="11"/>
      <color rgb="FFFFC000"/>
      <name val="Gill Sans"/>
      <family val="2"/>
    </font>
    <font>
      <b/>
      <sz val="12"/>
      <color theme="1"/>
      <name val="Gill Sans"/>
    </font>
    <font>
      <b/>
      <sz val="14"/>
      <color theme="1"/>
      <name val="Gill Sans"/>
    </font>
    <font>
      <sz val="18"/>
      <color rgb="FFFFC000"/>
      <name val="Gill Sans"/>
      <family val="2"/>
    </font>
    <font>
      <b/>
      <sz val="18"/>
      <color rgb="FFFFC000"/>
      <name val="Gill Sans"/>
      <family val="2"/>
    </font>
    <font>
      <b/>
      <sz val="26"/>
      <color theme="0"/>
      <name val="Gill Sans"/>
      <family val="2"/>
    </font>
    <font>
      <b/>
      <sz val="28"/>
      <color theme="0"/>
      <name val="Gill Sans"/>
      <family val="2"/>
    </font>
    <font>
      <b/>
      <sz val="36"/>
      <color theme="0"/>
      <name val="Gill Sans"/>
      <family val="2"/>
    </font>
    <font>
      <b/>
      <sz val="16"/>
      <color rgb="FFFFC000"/>
      <name val="Gill Sans"/>
      <family val="2"/>
    </font>
    <font>
      <b/>
      <sz val="48"/>
      <color rgb="FFFFC000"/>
      <name val="Gill Sans"/>
      <family val="2"/>
    </font>
    <font>
      <b/>
      <sz val="16"/>
      <color theme="1"/>
      <name val="Gill Sans"/>
    </font>
    <font>
      <sz val="14"/>
      <color theme="0"/>
      <name val="Gill Sans"/>
      <family val="2"/>
    </font>
    <font>
      <sz val="20"/>
      <color theme="0"/>
      <name val="Gill Sans"/>
      <family val="2"/>
    </font>
    <font>
      <sz val="22"/>
      <color theme="0"/>
      <name val="Gill Sans"/>
      <family val="2"/>
    </font>
    <font>
      <b/>
      <sz val="12"/>
      <color theme="0"/>
      <name val="Gill Sans"/>
    </font>
    <font>
      <b/>
      <sz val="11"/>
      <color theme="0"/>
      <name val="Gill Sans"/>
    </font>
    <font>
      <b/>
      <sz val="12"/>
      <color rgb="FFFFC000"/>
      <name val="Gill Sans"/>
    </font>
    <font>
      <sz val="11"/>
      <color theme="0"/>
      <name val="Gill Sans"/>
      <family val="2"/>
    </font>
    <font>
      <sz val="12"/>
      <color theme="0"/>
      <name val="Gill Sans"/>
    </font>
    <font>
      <u/>
      <sz val="11"/>
      <color rgb="FFFFC000"/>
      <name val="Calibri"/>
      <family val="2"/>
      <scheme val="minor"/>
    </font>
    <font>
      <b/>
      <u/>
      <sz val="11"/>
      <color theme="0"/>
      <name val="Gill Sans"/>
      <family val="2"/>
    </font>
    <font>
      <sz val="12"/>
      <color theme="0"/>
      <name val="Calibri"/>
      <family val="2"/>
      <scheme val="minor"/>
    </font>
    <font>
      <b/>
      <sz val="14"/>
      <color theme="0"/>
      <name val="Calibri"/>
      <family val="2"/>
      <scheme val="minor"/>
    </font>
    <font>
      <sz val="14"/>
      <color theme="0"/>
      <name val="Calibri"/>
      <family val="2"/>
      <scheme val="minor"/>
    </font>
    <font>
      <b/>
      <sz val="10"/>
      <color theme="0"/>
      <name val="Gill Sans"/>
      <family val="2"/>
    </font>
    <font>
      <b/>
      <sz val="10"/>
      <color rgb="FFFFC000"/>
      <name val="Gill Sans"/>
      <family val="2"/>
    </font>
  </fonts>
  <fills count="1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rgb="FFDCDDDE"/>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EAF1F9"/>
        <bgColor indexed="64"/>
      </patternFill>
    </fill>
    <fill>
      <patternFill patternType="solid">
        <fgColor rgb="FF002060"/>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rgb="FFCCFFCC"/>
        <bgColor indexed="64"/>
      </patternFill>
    </fill>
    <fill>
      <patternFill patternType="solid">
        <fgColor theme="1" tint="0.249977111117893"/>
        <bgColor indexed="64"/>
      </patternFill>
    </fill>
  </fills>
  <borders count="8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medium">
        <color indexed="64"/>
      </bottom>
      <diagonal/>
    </border>
    <border>
      <left style="thick">
        <color rgb="FF002060"/>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ck">
        <color rgb="FF002060"/>
      </left>
      <right style="medium">
        <color indexed="64"/>
      </right>
      <top style="thin">
        <color indexed="64"/>
      </top>
      <bottom style="thin">
        <color indexed="64"/>
      </bottom>
      <diagonal/>
    </border>
    <border>
      <left style="thick">
        <color rgb="FF002060"/>
      </left>
      <right style="thin">
        <color indexed="64"/>
      </right>
      <top style="thin">
        <color indexed="64"/>
      </top>
      <bottom/>
      <diagonal/>
    </border>
    <border>
      <left style="medium">
        <color indexed="64"/>
      </left>
      <right/>
      <top style="medium">
        <color indexed="64"/>
      </top>
      <bottom style="medium">
        <color indexed="64"/>
      </bottom>
      <diagonal/>
    </border>
    <border>
      <left style="thick">
        <color rgb="FF002060"/>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rgb="FF002060"/>
      </left>
      <right style="medium">
        <color indexed="64"/>
      </right>
      <top style="thin">
        <color indexed="64"/>
      </top>
      <bottom/>
      <diagonal/>
    </border>
    <border>
      <left style="thick">
        <color rgb="FF002060"/>
      </left>
      <right/>
      <top style="thick">
        <color rgb="FF002060"/>
      </top>
      <bottom style="thick">
        <color rgb="FF002060"/>
      </bottom>
      <diagonal/>
    </border>
    <border>
      <left/>
      <right style="thick">
        <color rgb="FF002060"/>
      </right>
      <top style="thick">
        <color rgb="FF002060"/>
      </top>
      <bottom style="thick">
        <color rgb="FF002060"/>
      </bottom>
      <diagonal/>
    </border>
    <border>
      <left style="thick">
        <color indexed="64"/>
      </left>
      <right style="thick">
        <color rgb="FF002060"/>
      </right>
      <top style="thick">
        <color indexed="64"/>
      </top>
      <bottom style="thick">
        <color indexed="64"/>
      </bottom>
      <diagonal/>
    </border>
    <border>
      <left style="thick">
        <color rgb="FF002060"/>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3">
    <xf numFmtId="0" fontId="0" fillId="0" borderId="0"/>
    <xf numFmtId="0" fontId="5" fillId="0" borderId="0" applyNumberFormat="0" applyFill="0" applyBorder="0" applyAlignment="0" applyProtection="0"/>
    <xf numFmtId="43" fontId="9" fillId="0" borderId="0" applyFont="0" applyFill="0" applyBorder="0" applyAlignment="0" applyProtection="0"/>
  </cellStyleXfs>
  <cellXfs count="1004">
    <xf numFmtId="0" fontId="0" fillId="0" borderId="0" xfId="0"/>
    <xf numFmtId="164" fontId="21" fillId="3" borderId="18" xfId="0" applyNumberFormat="1" applyFont="1" applyFill="1" applyBorder="1" applyAlignment="1" applyProtection="1">
      <alignment horizontal="center" vertical="center"/>
      <protection locked="0"/>
    </xf>
    <xf numFmtId="164" fontId="21" fillId="3" borderId="5" xfId="0" applyNumberFormat="1" applyFont="1" applyFill="1" applyBorder="1" applyAlignment="1" applyProtection="1">
      <alignment horizontal="center" vertical="center" wrapText="1"/>
      <protection locked="0"/>
    </xf>
    <xf numFmtId="3" fontId="21" fillId="3" borderId="5" xfId="0" applyNumberFormat="1" applyFont="1" applyFill="1" applyBorder="1" applyAlignment="1" applyProtection="1">
      <alignment horizontal="center" vertical="center" wrapText="1"/>
      <protection locked="0"/>
    </xf>
    <xf numFmtId="164" fontId="21" fillId="3" borderId="1" xfId="0" applyNumberFormat="1" applyFont="1" applyFill="1" applyBorder="1" applyAlignment="1" applyProtection="1">
      <alignment horizontal="center" vertical="center" wrapText="1"/>
      <protection locked="0" hidden="1"/>
    </xf>
    <xf numFmtId="0" fontId="21" fillId="3" borderId="1" xfId="0" applyFont="1" applyFill="1" applyBorder="1" applyAlignment="1" applyProtection="1">
      <alignment horizontal="center" vertical="center" wrapText="1"/>
      <protection locked="0" hidden="1"/>
    </xf>
    <xf numFmtId="164" fontId="21" fillId="0" borderId="1" xfId="0" applyNumberFormat="1" applyFont="1" applyBorder="1" applyAlignment="1">
      <alignment horizontal="center" vertical="center"/>
    </xf>
    <xf numFmtId="0" fontId="21" fillId="0" borderId="1" xfId="0" applyFont="1" applyBorder="1" applyAlignment="1" applyProtection="1">
      <alignment horizontal="center" vertical="center" wrapText="1"/>
      <protection hidden="1"/>
    </xf>
    <xf numFmtId="0" fontId="18" fillId="3" borderId="5" xfId="0" applyFont="1" applyFill="1" applyBorder="1" applyAlignment="1" applyProtection="1">
      <alignment horizontal="center" vertical="center"/>
      <protection locked="0" hidden="1"/>
    </xf>
    <xf numFmtId="0" fontId="21" fillId="0" borderId="0" xfId="0" applyFont="1" applyAlignment="1" applyProtection="1">
      <alignment vertical="center"/>
      <protection locked="0"/>
    </xf>
    <xf numFmtId="0" fontId="21" fillId="0" borderId="0" xfId="0" applyFont="1" applyAlignment="1">
      <alignment vertical="center"/>
    </xf>
    <xf numFmtId="0" fontId="16" fillId="0" borderId="0" xfId="0" applyFont="1" applyAlignment="1" applyProtection="1">
      <alignment vertical="center" wrapText="1"/>
      <protection locked="0"/>
    </xf>
    <xf numFmtId="0" fontId="16" fillId="0" borderId="0" xfId="0" applyFont="1" applyAlignment="1">
      <alignment vertical="center" wrapText="1"/>
    </xf>
    <xf numFmtId="14" fontId="16" fillId="5" borderId="5" xfId="0" applyNumberFormat="1" applyFont="1" applyFill="1" applyBorder="1" applyAlignment="1" applyProtection="1">
      <alignment horizontal="center" vertical="center"/>
      <protection locked="0"/>
    </xf>
    <xf numFmtId="0" fontId="16" fillId="5" borderId="1" xfId="0" applyFont="1" applyFill="1" applyBorder="1" applyAlignment="1" applyProtection="1">
      <alignment horizontal="center" vertical="center"/>
      <protection locked="0"/>
    </xf>
    <xf numFmtId="14" fontId="16" fillId="0" borderId="5" xfId="0" applyNumberFormat="1" applyFont="1" applyBorder="1" applyAlignment="1" applyProtection="1">
      <alignment horizontal="center" vertical="center"/>
      <protection locked="0"/>
    </xf>
    <xf numFmtId="0" fontId="41" fillId="0" borderId="0" xfId="0" applyFont="1" applyAlignment="1" applyProtection="1">
      <alignment vertical="center"/>
      <protection locked="0"/>
    </xf>
    <xf numFmtId="0" fontId="41" fillId="0" borderId="0" xfId="0" applyFont="1" applyAlignment="1">
      <alignment vertical="center"/>
    </xf>
    <xf numFmtId="0" fontId="0" fillId="0" borderId="4" xfId="0" applyBorder="1" applyAlignment="1">
      <alignment vertical="center"/>
    </xf>
    <xf numFmtId="0" fontId="18" fillId="0" borderId="0" xfId="0" applyFont="1" applyAlignment="1">
      <alignment vertical="center"/>
    </xf>
    <xf numFmtId="0" fontId="27" fillId="0" borderId="0" xfId="1" applyFont="1" applyAlignment="1">
      <alignment vertical="center"/>
    </xf>
    <xf numFmtId="0" fontId="18" fillId="0" borderId="0" xfId="1" applyFont="1" applyAlignment="1">
      <alignment vertical="center"/>
    </xf>
    <xf numFmtId="0" fontId="0" fillId="0" borderId="6" xfId="0" applyBorder="1" applyAlignment="1">
      <alignment vertical="center"/>
    </xf>
    <xf numFmtId="0" fontId="0" fillId="0" borderId="0" xfId="0" applyAlignment="1">
      <alignment vertical="center"/>
    </xf>
    <xf numFmtId="0" fontId="3" fillId="0" borderId="0" xfId="0" applyFont="1" applyAlignment="1">
      <alignment vertical="center"/>
    </xf>
    <xf numFmtId="164" fontId="0" fillId="0" borderId="4" xfId="0" applyNumberFormat="1" applyBorder="1" applyAlignment="1">
      <alignment vertical="center"/>
    </xf>
    <xf numFmtId="0" fontId="0" fillId="0" borderId="3" xfId="0" applyBorder="1" applyAlignment="1">
      <alignment vertical="center"/>
    </xf>
    <xf numFmtId="164" fontId="2" fillId="4" borderId="0" xfId="0" applyNumberFormat="1" applyFont="1" applyFill="1" applyAlignment="1">
      <alignment horizontal="left" vertical="center"/>
    </xf>
    <xf numFmtId="0" fontId="2" fillId="4" borderId="0" xfId="0" applyFont="1" applyFill="1" applyAlignment="1">
      <alignment vertical="center"/>
    </xf>
    <xf numFmtId="0" fontId="2" fillId="0" borderId="0" xfId="0" applyFont="1" applyAlignment="1">
      <alignment vertical="center"/>
    </xf>
    <xf numFmtId="0" fontId="6" fillId="0" borderId="0" xfId="0" applyFont="1" applyAlignment="1">
      <alignment vertical="center"/>
    </xf>
    <xf numFmtId="0" fontId="2" fillId="4" borderId="0" xfId="0" applyFont="1" applyFill="1" applyAlignment="1">
      <alignment vertical="center" wrapText="1"/>
    </xf>
    <xf numFmtId="0" fontId="27" fillId="0" borderId="0" xfId="0" applyFont="1" applyAlignment="1">
      <alignment vertical="center"/>
    </xf>
    <xf numFmtId="164" fontId="22" fillId="9" borderId="18" xfId="0" applyNumberFormat="1" applyFont="1" applyFill="1" applyBorder="1" applyAlignment="1" applyProtection="1">
      <alignment horizontal="center" vertical="center" wrapText="1"/>
      <protection hidden="1"/>
    </xf>
    <xf numFmtId="164" fontId="21" fillId="9" borderId="49" xfId="0" applyNumberFormat="1" applyFont="1" applyFill="1" applyBorder="1" applyAlignment="1" applyProtection="1">
      <alignment horizontal="center" vertical="center"/>
      <protection hidden="1"/>
    </xf>
    <xf numFmtId="164" fontId="21" fillId="9" borderId="18" xfId="0" applyNumberFormat="1" applyFont="1" applyFill="1" applyBorder="1" applyAlignment="1">
      <alignment horizontal="center" vertical="center"/>
    </xf>
    <xf numFmtId="0" fontId="7" fillId="4" borderId="0" xfId="0" applyFont="1" applyFill="1" applyAlignment="1">
      <alignment horizontal="left" vertical="center"/>
    </xf>
    <xf numFmtId="0" fontId="8" fillId="6" borderId="0" xfId="0" applyFont="1" applyFill="1" applyAlignment="1">
      <alignment vertical="center"/>
    </xf>
    <xf numFmtId="0" fontId="12" fillId="0" borderId="0" xfId="0" applyFont="1" applyAlignment="1">
      <alignment vertical="center"/>
    </xf>
    <xf numFmtId="0" fontId="12" fillId="0" borderId="0" xfId="0" applyFont="1" applyAlignment="1" applyProtection="1">
      <alignment vertical="center"/>
      <protection locked="0"/>
    </xf>
    <xf numFmtId="0" fontId="16" fillId="0" borderId="0" xfId="0" applyFont="1" applyAlignment="1">
      <alignment vertical="center"/>
    </xf>
    <xf numFmtId="0" fontId="16" fillId="0" borderId="0" xfId="0" applyFont="1" applyAlignment="1" applyProtection="1">
      <alignment vertical="center"/>
      <protection locked="0"/>
    </xf>
    <xf numFmtId="0" fontId="20" fillId="0" borderId="0" xfId="0" applyFont="1" applyAlignment="1" applyProtection="1">
      <alignment vertical="center"/>
      <protection locked="0"/>
    </xf>
    <xf numFmtId="0" fontId="20" fillId="0" borderId="0" xfId="0" applyFont="1" applyAlignment="1">
      <alignment vertical="center"/>
    </xf>
    <xf numFmtId="164" fontId="16" fillId="5" borderId="1" xfId="0" applyNumberFormat="1" applyFont="1" applyFill="1" applyBorder="1" applyAlignment="1" applyProtection="1">
      <alignment horizontal="center" vertical="center"/>
      <protection locked="0"/>
    </xf>
    <xf numFmtId="8" fontId="36" fillId="5" borderId="2" xfId="0" applyNumberFormat="1" applyFont="1" applyFill="1" applyBorder="1" applyAlignment="1" applyProtection="1">
      <alignment vertical="center"/>
      <protection locked="0"/>
    </xf>
    <xf numFmtId="8" fontId="36" fillId="5" borderId="5" xfId="0" applyNumberFormat="1" applyFont="1" applyFill="1" applyBorder="1" applyAlignment="1" applyProtection="1">
      <alignment vertical="center"/>
      <protection locked="0"/>
    </xf>
    <xf numFmtId="164" fontId="16" fillId="0" borderId="1" xfId="0" applyNumberFormat="1" applyFont="1" applyBorder="1" applyAlignment="1" applyProtection="1">
      <alignment horizontal="center" vertical="center"/>
      <protection locked="0"/>
    </xf>
    <xf numFmtId="8" fontId="36" fillId="0" borderId="2" xfId="0" applyNumberFormat="1" applyFont="1" applyBorder="1" applyAlignment="1" applyProtection="1">
      <alignment vertical="center"/>
      <protection locked="0"/>
    </xf>
    <xf numFmtId="8" fontId="36" fillId="0" borderId="5" xfId="0" applyNumberFormat="1" applyFont="1" applyBorder="1" applyAlignment="1" applyProtection="1">
      <alignment vertical="center"/>
      <protection locked="0"/>
    </xf>
    <xf numFmtId="8" fontId="36" fillId="4" borderId="5" xfId="0" applyNumberFormat="1" applyFont="1" applyFill="1" applyBorder="1" applyAlignment="1" applyProtection="1">
      <alignment vertical="center"/>
      <protection locked="0"/>
    </xf>
    <xf numFmtId="164" fontId="12" fillId="0" borderId="0" xfId="0" applyNumberFormat="1" applyFont="1" applyAlignment="1">
      <alignment vertical="center"/>
    </xf>
    <xf numFmtId="164" fontId="12" fillId="4" borderId="0" xfId="0" applyNumberFormat="1" applyFont="1" applyFill="1" applyAlignment="1">
      <alignment vertical="center"/>
    </xf>
    <xf numFmtId="0" fontId="12" fillId="4" borderId="0" xfId="0" applyFont="1" applyFill="1" applyAlignment="1">
      <alignment vertical="center"/>
    </xf>
    <xf numFmtId="0" fontId="43" fillId="7" borderId="0" xfId="0" applyFont="1" applyFill="1" applyAlignment="1">
      <alignment vertical="center"/>
    </xf>
    <xf numFmtId="0" fontId="51" fillId="0" borderId="0" xfId="0" applyFont="1" applyAlignment="1">
      <alignment vertical="center"/>
    </xf>
    <xf numFmtId="0" fontId="40" fillId="5" borderId="5" xfId="0" applyFont="1" applyFill="1" applyBorder="1" applyAlignment="1">
      <alignment horizontal="center" vertical="center"/>
    </xf>
    <xf numFmtId="0" fontId="37" fillId="5" borderId="5" xfId="0" applyFont="1" applyFill="1" applyBorder="1" applyAlignment="1">
      <alignment horizontal="center" vertical="center"/>
    </xf>
    <xf numFmtId="0" fontId="40" fillId="0" borderId="0" xfId="0" applyFont="1" applyAlignment="1">
      <alignment horizontal="center" vertical="center"/>
    </xf>
    <xf numFmtId="164" fontId="51" fillId="4" borderId="5" xfId="0" applyNumberFormat="1" applyFont="1" applyFill="1" applyBorder="1" applyAlignment="1">
      <alignment horizontal="center" vertical="center"/>
    </xf>
    <xf numFmtId="8" fontId="55" fillId="4" borderId="5" xfId="0" applyNumberFormat="1" applyFont="1" applyFill="1" applyBorder="1" applyAlignment="1">
      <alignment horizontal="center" vertical="center"/>
    </xf>
    <xf numFmtId="3" fontId="51" fillId="4" borderId="5" xfId="0" applyNumberFormat="1" applyFont="1" applyFill="1" applyBorder="1" applyAlignment="1">
      <alignment horizontal="center" vertical="center"/>
    </xf>
    <xf numFmtId="164" fontId="51" fillId="0" borderId="5" xfId="0" applyNumberFormat="1" applyFont="1" applyBorder="1" applyAlignment="1">
      <alignment horizontal="center" vertical="center"/>
    </xf>
    <xf numFmtId="3" fontId="27" fillId="0" borderId="5" xfId="0" applyNumberFormat="1" applyFont="1" applyBorder="1" applyAlignment="1">
      <alignment horizontal="center" vertical="center"/>
    </xf>
    <xf numFmtId="0" fontId="35" fillId="0" borderId="0" xfId="0" applyFont="1" applyAlignment="1">
      <alignment horizontal="center" vertical="center"/>
    </xf>
    <xf numFmtId="0" fontId="51" fillId="0" borderId="0" xfId="0" applyFont="1" applyAlignment="1">
      <alignment horizontal="center" vertical="center"/>
    </xf>
    <xf numFmtId="166" fontId="16" fillId="0" borderId="5" xfId="0" applyNumberFormat="1" applyFont="1" applyBorder="1" applyAlignment="1" applyProtection="1">
      <alignment horizontal="center" vertical="center" wrapText="1"/>
      <protection locked="0"/>
    </xf>
    <xf numFmtId="0" fontId="16" fillId="0" borderId="5" xfId="0" applyFont="1" applyBorder="1" applyAlignment="1" applyProtection="1">
      <alignment horizontal="center" vertical="center" wrapText="1"/>
      <protection locked="0"/>
    </xf>
    <xf numFmtId="164" fontId="16" fillId="0" borderId="5" xfId="0" applyNumberFormat="1" applyFont="1" applyBorder="1" applyAlignment="1" applyProtection="1">
      <alignment horizontal="center" vertical="center"/>
      <protection locked="0"/>
    </xf>
    <xf numFmtId="9" fontId="16" fillId="0" borderId="5" xfId="0" applyNumberFormat="1" applyFont="1" applyBorder="1" applyAlignment="1">
      <alignment horizontal="center" vertical="center"/>
    </xf>
    <xf numFmtId="0" fontId="16" fillId="0" borderId="1" xfId="0" applyFont="1" applyBorder="1" applyAlignment="1" applyProtection="1">
      <alignment horizontal="center" vertical="center"/>
      <protection locked="0"/>
    </xf>
    <xf numFmtId="166" fontId="16" fillId="0" borderId="1" xfId="0" applyNumberFormat="1" applyFont="1" applyBorder="1" applyAlignment="1" applyProtection="1">
      <alignment horizontal="center" vertical="center"/>
      <protection locked="0"/>
    </xf>
    <xf numFmtId="0" fontId="21" fillId="0" borderId="5" xfId="0" applyFont="1" applyBorder="1" applyAlignment="1" applyProtection="1">
      <alignment horizontal="center" vertical="center" wrapText="1"/>
      <protection locked="0"/>
    </xf>
    <xf numFmtId="164" fontId="21" fillId="0" borderId="5" xfId="0" applyNumberFormat="1" applyFont="1" applyBorder="1" applyAlignment="1" applyProtection="1">
      <alignment horizontal="center" vertical="center"/>
      <protection locked="0"/>
    </xf>
    <xf numFmtId="166" fontId="16" fillId="0" borderId="15" xfId="0" applyNumberFormat="1" applyFont="1" applyBorder="1" applyAlignment="1" applyProtection="1">
      <alignment horizontal="center" vertical="center" wrapText="1"/>
      <protection locked="0"/>
    </xf>
    <xf numFmtId="0" fontId="16" fillId="0" borderId="15" xfId="0" applyFont="1" applyBorder="1" applyAlignment="1" applyProtection="1">
      <alignment horizontal="center" vertical="center" wrapText="1"/>
      <protection locked="0"/>
    </xf>
    <xf numFmtId="164" fontId="16" fillId="0" borderId="15" xfId="0" applyNumberFormat="1" applyFont="1" applyBorder="1" applyAlignment="1" applyProtection="1">
      <alignment horizontal="center" vertical="center"/>
      <protection locked="0"/>
    </xf>
    <xf numFmtId="9" fontId="16" fillId="0" borderId="15" xfId="0" applyNumberFormat="1" applyFont="1" applyBorder="1" applyAlignment="1">
      <alignment horizontal="center" vertical="center"/>
    </xf>
    <xf numFmtId="164" fontId="51" fillId="0" borderId="0" xfId="0" applyNumberFormat="1" applyFont="1" applyAlignment="1">
      <alignment vertical="center"/>
    </xf>
    <xf numFmtId="0" fontId="37" fillId="0" borderId="0" xfId="0" applyFont="1" applyAlignment="1">
      <alignment vertical="center"/>
    </xf>
    <xf numFmtId="0" fontId="50" fillId="0" borderId="0" xfId="0" applyFont="1" applyAlignment="1">
      <alignment vertical="center"/>
    </xf>
    <xf numFmtId="164" fontId="35" fillId="2" borderId="5" xfId="0" applyNumberFormat="1" applyFont="1" applyFill="1" applyBorder="1" applyAlignment="1">
      <alignment horizontal="center" vertical="center" wrapText="1"/>
    </xf>
    <xf numFmtId="0" fontId="51" fillId="0" borderId="0" xfId="0" applyFont="1" applyAlignment="1" applyProtection="1">
      <alignment vertical="center"/>
      <protection hidden="1"/>
    </xf>
    <xf numFmtId="164" fontId="27" fillId="3" borderId="5" xfId="0" applyNumberFormat="1" applyFont="1" applyFill="1" applyBorder="1" applyAlignment="1" applyProtection="1">
      <alignment horizontal="center" vertical="center" wrapText="1"/>
      <protection locked="0"/>
    </xf>
    <xf numFmtId="7" fontId="19" fillId="5" borderId="15" xfId="0" applyNumberFormat="1" applyFont="1" applyFill="1" applyBorder="1" applyAlignment="1">
      <alignment horizontal="center" vertical="center"/>
    </xf>
    <xf numFmtId="0" fontId="12" fillId="0" borderId="0" xfId="0" applyFont="1"/>
    <xf numFmtId="0" fontId="28" fillId="0" borderId="0" xfId="0" applyFont="1"/>
    <xf numFmtId="14" fontId="16" fillId="5" borderId="5" xfId="0" applyNumberFormat="1" applyFont="1" applyFill="1" applyBorder="1" applyAlignment="1" applyProtection="1">
      <alignment horizontal="center"/>
      <protection locked="0"/>
    </xf>
    <xf numFmtId="0" fontId="16" fillId="5" borderId="1" xfId="0" applyFont="1" applyFill="1" applyBorder="1" applyAlignment="1" applyProtection="1">
      <alignment horizontal="center"/>
      <protection locked="0"/>
    </xf>
    <xf numFmtId="8" fontId="16" fillId="5" borderId="1" xfId="0" applyNumberFormat="1" applyFont="1" applyFill="1" applyBorder="1" applyProtection="1">
      <protection locked="0"/>
    </xf>
    <xf numFmtId="8" fontId="36" fillId="5" borderId="5" xfId="0" applyNumberFormat="1" applyFont="1" applyFill="1" applyBorder="1" applyProtection="1">
      <protection locked="0"/>
    </xf>
    <xf numFmtId="14" fontId="16" fillId="0" borderId="5" xfId="0" applyNumberFormat="1" applyFont="1" applyBorder="1" applyAlignment="1" applyProtection="1">
      <alignment horizontal="center"/>
      <protection locked="0"/>
    </xf>
    <xf numFmtId="0" fontId="16" fillId="0" borderId="1" xfId="0" applyFont="1" applyBorder="1" applyAlignment="1" applyProtection="1">
      <alignment horizontal="center"/>
      <protection locked="0"/>
    </xf>
    <xf numFmtId="8" fontId="16" fillId="0" borderId="1" xfId="0" applyNumberFormat="1" applyFont="1" applyBorder="1" applyProtection="1">
      <protection locked="0"/>
    </xf>
    <xf numFmtId="8" fontId="36" fillId="0" borderId="5" xfId="0" applyNumberFormat="1" applyFont="1" applyBorder="1" applyProtection="1">
      <protection locked="0"/>
    </xf>
    <xf numFmtId="8" fontId="36" fillId="4" borderId="5" xfId="0" applyNumberFormat="1" applyFont="1" applyFill="1" applyBorder="1" applyProtection="1">
      <protection locked="0"/>
    </xf>
    <xf numFmtId="0" fontId="37" fillId="3" borderId="5" xfId="2" applyNumberFormat="1" applyFont="1" applyFill="1" applyBorder="1" applyAlignment="1" applyProtection="1">
      <alignment horizontal="center" vertical="center"/>
      <protection locked="0"/>
    </xf>
    <xf numFmtId="0" fontId="16" fillId="0" borderId="0" xfId="0" applyFont="1"/>
    <xf numFmtId="164" fontId="12" fillId="4" borderId="0" xfId="0" applyNumberFormat="1" applyFont="1" applyFill="1"/>
    <xf numFmtId="0" fontId="12" fillId="4" borderId="0" xfId="0" applyFont="1" applyFill="1"/>
    <xf numFmtId="0" fontId="24" fillId="8" borderId="0" xfId="0" applyFont="1" applyFill="1"/>
    <xf numFmtId="164" fontId="24" fillId="8" borderId="0" xfId="0" applyNumberFormat="1" applyFont="1" applyFill="1"/>
    <xf numFmtId="0" fontId="43" fillId="0" borderId="0" xfId="0" applyFont="1"/>
    <xf numFmtId="0" fontId="12" fillId="4" borderId="0" xfId="0" applyFont="1" applyFill="1" applyAlignment="1">
      <alignment vertical="center" wrapText="1"/>
    </xf>
    <xf numFmtId="0" fontId="12" fillId="4" borderId="0" xfId="0" applyFont="1" applyFill="1" applyAlignment="1">
      <alignment horizontal="left" wrapText="1"/>
    </xf>
    <xf numFmtId="0" fontId="12" fillId="4" borderId="0" xfId="0" applyFont="1" applyFill="1" applyAlignment="1">
      <alignment wrapText="1"/>
    </xf>
    <xf numFmtId="0" fontId="12" fillId="4" borderId="0" xfId="0" applyFont="1" applyFill="1" applyAlignment="1">
      <alignment vertical="top" wrapText="1"/>
    </xf>
    <xf numFmtId="0" fontId="44" fillId="4" borderId="0" xfId="1" applyFont="1" applyFill="1" applyAlignment="1" applyProtection="1">
      <alignment vertical="top" wrapText="1"/>
    </xf>
    <xf numFmtId="0" fontId="56" fillId="0" borderId="37" xfId="0" applyFont="1" applyBorder="1" applyAlignment="1">
      <alignment vertical="center"/>
    </xf>
    <xf numFmtId="0" fontId="56" fillId="0" borderId="13" xfId="0" applyFont="1" applyBorder="1" applyAlignment="1">
      <alignment vertical="center"/>
    </xf>
    <xf numFmtId="0" fontId="0" fillId="0" borderId="41" xfId="0" applyBorder="1" applyAlignment="1">
      <alignment vertical="center"/>
    </xf>
    <xf numFmtId="0" fontId="0" fillId="0" borderId="29" xfId="0" applyBorder="1" applyAlignment="1">
      <alignment vertical="center"/>
    </xf>
    <xf numFmtId="0" fontId="0" fillId="0" borderId="40" xfId="0" applyBorder="1" applyAlignment="1">
      <alignment vertical="center"/>
    </xf>
    <xf numFmtId="0" fontId="0" fillId="0" borderId="43" xfId="0" applyBorder="1" applyAlignment="1">
      <alignment horizontal="center" vertical="center"/>
    </xf>
    <xf numFmtId="0" fontId="0" fillId="0" borderId="35" xfId="0" applyBorder="1" applyAlignment="1">
      <alignment horizontal="center" vertical="center"/>
    </xf>
    <xf numFmtId="0" fontId="0" fillId="0" borderId="45" xfId="0" applyBorder="1" applyAlignment="1">
      <alignment horizontal="center" vertical="center"/>
    </xf>
    <xf numFmtId="0" fontId="0" fillId="2" borderId="35" xfId="0" applyFill="1" applyBorder="1" applyAlignment="1">
      <alignment vertical="center"/>
    </xf>
    <xf numFmtId="0" fontId="51" fillId="2" borderId="24" xfId="0" applyFont="1" applyFill="1" applyBorder="1" applyAlignment="1">
      <alignment vertical="center"/>
    </xf>
    <xf numFmtId="0" fontId="51" fillId="0" borderId="35" xfId="0" applyFont="1" applyBorder="1" applyAlignment="1">
      <alignment horizontal="center" vertical="center" wrapText="1"/>
    </xf>
    <xf numFmtId="164" fontId="37" fillId="4" borderId="18" xfId="0" applyNumberFormat="1" applyFont="1" applyFill="1" applyBorder="1" applyAlignment="1">
      <alignment horizontal="center" vertical="center"/>
    </xf>
    <xf numFmtId="0" fontId="51" fillId="0" borderId="45" xfId="0" applyFont="1" applyBorder="1" applyAlignment="1">
      <alignment horizontal="center" vertical="center" wrapText="1"/>
    </xf>
    <xf numFmtId="164" fontId="0" fillId="0" borderId="29" xfId="0" applyNumberFormat="1" applyBorder="1" applyAlignment="1">
      <alignment vertical="center"/>
    </xf>
    <xf numFmtId="0" fontId="40" fillId="0" borderId="24" xfId="0" applyFont="1" applyBorder="1" applyAlignment="1">
      <alignment horizontal="center" vertical="center"/>
    </xf>
    <xf numFmtId="0" fontId="16" fillId="0" borderId="23" xfId="0" applyFont="1" applyBorder="1" applyAlignment="1">
      <alignment vertical="center"/>
    </xf>
    <xf numFmtId="0" fontId="40" fillId="4" borderId="24" xfId="0" applyFont="1" applyFill="1" applyBorder="1" applyAlignment="1">
      <alignment horizontal="center" vertical="center"/>
    </xf>
    <xf numFmtId="164" fontId="16" fillId="4" borderId="23" xfId="0" applyNumberFormat="1" applyFont="1" applyFill="1" applyBorder="1" applyAlignment="1">
      <alignment horizontal="center" vertical="center"/>
    </xf>
    <xf numFmtId="164" fontId="16" fillId="0" borderId="18" xfId="0" applyNumberFormat="1" applyFont="1" applyBorder="1" applyAlignment="1">
      <alignment horizontal="center" vertical="center"/>
    </xf>
    <xf numFmtId="164" fontId="16" fillId="0" borderId="50" xfId="0" applyNumberFormat="1" applyFont="1" applyBorder="1" applyAlignment="1">
      <alignment horizontal="center" vertical="center"/>
    </xf>
    <xf numFmtId="0" fontId="16" fillId="0" borderId="24" xfId="0" applyFont="1" applyBorder="1" applyAlignment="1">
      <alignment vertical="center"/>
    </xf>
    <xf numFmtId="0" fontId="56" fillId="0" borderId="27" xfId="0" applyFont="1" applyBorder="1" applyAlignment="1">
      <alignment vertical="center"/>
    </xf>
    <xf numFmtId="0" fontId="23" fillId="0" borderId="23" xfId="0" applyFont="1" applyBorder="1" applyAlignment="1" applyProtection="1">
      <alignment vertical="center"/>
      <protection hidden="1"/>
    </xf>
    <xf numFmtId="0" fontId="13" fillId="4" borderId="23" xfId="0" applyFont="1" applyFill="1" applyBorder="1" applyAlignment="1" applyProtection="1">
      <alignment vertical="center"/>
      <protection hidden="1"/>
    </xf>
    <xf numFmtId="0" fontId="17" fillId="0" borderId="13" xfId="0" applyFont="1" applyBorder="1" applyAlignment="1">
      <alignment vertical="center"/>
    </xf>
    <xf numFmtId="0" fontId="22" fillId="0" borderId="24" xfId="0" applyFont="1" applyBorder="1" applyAlignment="1">
      <alignment horizontal="center" vertical="center"/>
    </xf>
    <xf numFmtId="0" fontId="18" fillId="0" borderId="23" xfId="0" applyFont="1" applyBorder="1" applyAlignment="1">
      <alignment horizontal="center" vertical="center"/>
    </xf>
    <xf numFmtId="0" fontId="12" fillId="0" borderId="24" xfId="0" applyFont="1" applyBorder="1"/>
    <xf numFmtId="0" fontId="12" fillId="0" borderId="23" xfId="0" applyFont="1" applyBorder="1"/>
    <xf numFmtId="164" fontId="47" fillId="4" borderId="23" xfId="0" applyNumberFormat="1" applyFont="1" applyFill="1" applyBorder="1" applyAlignment="1">
      <alignment vertical="center" wrapText="1"/>
    </xf>
    <xf numFmtId="0" fontId="28" fillId="0" borderId="24" xfId="0" applyFont="1" applyBorder="1" applyAlignment="1">
      <alignment horizontal="center" vertical="center" wrapText="1"/>
    </xf>
    <xf numFmtId="0" fontId="28" fillId="0" borderId="24" xfId="0" applyFont="1" applyBorder="1" applyAlignment="1">
      <alignment vertical="center" wrapText="1"/>
    </xf>
    <xf numFmtId="0" fontId="35" fillId="5" borderId="35" xfId="0" applyFont="1" applyFill="1" applyBorder="1" applyAlignment="1">
      <alignment horizontal="center" vertical="center"/>
    </xf>
    <xf numFmtId="8" fontId="37" fillId="5" borderId="40" xfId="0" applyNumberFormat="1" applyFont="1" applyFill="1" applyBorder="1"/>
    <xf numFmtId="0" fontId="35" fillId="0" borderId="35" xfId="0" applyFont="1" applyBorder="1" applyAlignment="1">
      <alignment horizontal="center" vertical="center"/>
    </xf>
    <xf numFmtId="8" fontId="37" fillId="4" borderId="40" xfId="0" applyNumberFormat="1" applyFont="1" applyFill="1" applyBorder="1"/>
    <xf numFmtId="8" fontId="37" fillId="5" borderId="18" xfId="0" applyNumberFormat="1" applyFont="1" applyFill="1" applyBorder="1" applyAlignment="1">
      <alignment vertical="center"/>
    </xf>
    <xf numFmtId="0" fontId="12" fillId="0" borderId="26" xfId="0" applyFont="1" applyBorder="1"/>
    <xf numFmtId="0" fontId="12" fillId="0" borderId="13" xfId="0" applyFont="1" applyBorder="1"/>
    <xf numFmtId="0" fontId="28" fillId="0" borderId="25" xfId="0" applyFont="1" applyBorder="1" applyAlignment="1" applyProtection="1">
      <alignment horizontal="left" vertical="center"/>
      <protection hidden="1"/>
    </xf>
    <xf numFmtId="0" fontId="28" fillId="0" borderId="21" xfId="0" applyFont="1" applyBorder="1" applyAlignment="1" applyProtection="1">
      <alignment horizontal="left" vertical="center"/>
      <protection hidden="1"/>
    </xf>
    <xf numFmtId="10" fontId="28" fillId="0" borderId="21" xfId="0" applyNumberFormat="1" applyFont="1" applyBorder="1" applyAlignment="1">
      <alignment horizontal="center" vertical="center"/>
    </xf>
    <xf numFmtId="0" fontId="31" fillId="0" borderId="21" xfId="0" applyFont="1" applyBorder="1" applyAlignment="1">
      <alignment horizontal="center" vertical="center"/>
    </xf>
    <xf numFmtId="0" fontId="32" fillId="0" borderId="21" xfId="0" applyFont="1" applyBorder="1" applyAlignment="1" applyProtection="1">
      <alignment horizontal="center" vertical="center" wrapText="1"/>
      <protection hidden="1"/>
    </xf>
    <xf numFmtId="0" fontId="32" fillId="0" borderId="22" xfId="0" applyFont="1" applyBorder="1" applyAlignment="1" applyProtection="1">
      <alignment horizontal="center" vertical="center" wrapText="1"/>
      <protection hidden="1"/>
    </xf>
    <xf numFmtId="0" fontId="12" fillId="0" borderId="24" xfId="0" applyFont="1" applyBorder="1" applyAlignment="1">
      <alignment vertical="center"/>
    </xf>
    <xf numFmtId="0" fontId="12" fillId="0" borderId="23" xfId="0" applyFont="1" applyBorder="1" applyAlignment="1">
      <alignment vertical="center"/>
    </xf>
    <xf numFmtId="0" fontId="12" fillId="0" borderId="26" xfId="0" applyFont="1" applyBorder="1" applyAlignment="1">
      <alignment vertical="center"/>
    </xf>
    <xf numFmtId="0" fontId="12" fillId="0" borderId="13" xfId="0" applyFont="1" applyBorder="1" applyAlignment="1">
      <alignment vertical="center"/>
    </xf>
    <xf numFmtId="164" fontId="12" fillId="0" borderId="13" xfId="0" applyNumberFormat="1" applyFont="1" applyBorder="1" applyAlignment="1">
      <alignment vertical="center"/>
    </xf>
    <xf numFmtId="0" fontId="0" fillId="0" borderId="6" xfId="0" applyBorder="1" applyAlignment="1">
      <alignment horizontal="left" vertical="center" indent="1"/>
    </xf>
    <xf numFmtId="0" fontId="0" fillId="0" borderId="1" xfId="0" applyBorder="1" applyAlignment="1">
      <alignment horizontal="left" vertical="center" indent="1"/>
    </xf>
    <xf numFmtId="0" fontId="0" fillId="0" borderId="3" xfId="0" applyBorder="1" applyAlignment="1">
      <alignment horizontal="left" vertical="center" indent="1"/>
    </xf>
    <xf numFmtId="0" fontId="0" fillId="0" borderId="2" xfId="0" applyBorder="1" applyAlignment="1">
      <alignment horizontal="left" vertical="center" indent="1"/>
    </xf>
    <xf numFmtId="0" fontId="0" fillId="0" borderId="7" xfId="0" applyBorder="1" applyAlignment="1">
      <alignment horizontal="left" vertical="center" indent="1"/>
    </xf>
    <xf numFmtId="0" fontId="0" fillId="0" borderId="4" xfId="0" applyBorder="1" applyAlignment="1">
      <alignment horizontal="left" vertical="center" indent="1"/>
    </xf>
    <xf numFmtId="0" fontId="0" fillId="0" borderId="12" xfId="0" applyBorder="1" applyAlignment="1">
      <alignment horizontal="left" vertical="center" indent="1"/>
    </xf>
    <xf numFmtId="0" fontId="0" fillId="0" borderId="10" xfId="0" applyBorder="1" applyAlignment="1">
      <alignment horizontal="left" vertical="center" indent="1"/>
    </xf>
    <xf numFmtId="0" fontId="0" fillId="0" borderId="39" xfId="0" applyBorder="1" applyAlignment="1">
      <alignment horizontal="left" vertical="center" indent="1"/>
    </xf>
    <xf numFmtId="0" fontId="2" fillId="0" borderId="28" xfId="0" applyFont="1" applyBorder="1" applyAlignment="1">
      <alignment horizontal="left" vertical="center" indent="1"/>
    </xf>
    <xf numFmtId="0" fontId="0" fillId="0" borderId="42" xfId="0" applyBorder="1" applyAlignment="1">
      <alignment horizontal="left" vertical="center" indent="1"/>
    </xf>
    <xf numFmtId="0" fontId="0" fillId="10" borderId="24" xfId="0" applyFill="1" applyBorder="1" applyAlignment="1">
      <alignment vertical="center"/>
    </xf>
    <xf numFmtId="0" fontId="0" fillId="0" borderId="28" xfId="0" applyBorder="1" applyAlignment="1">
      <alignment horizontal="left" vertical="center" indent="1"/>
    </xf>
    <xf numFmtId="0" fontId="2" fillId="0" borderId="9" xfId="0" applyFont="1" applyBorder="1" applyAlignment="1">
      <alignment horizontal="left" vertical="center" indent="1"/>
    </xf>
    <xf numFmtId="0" fontId="1" fillId="0" borderId="42" xfId="0" applyFont="1" applyBorder="1" applyAlignment="1">
      <alignment horizontal="left" vertical="center" indent="1"/>
    </xf>
    <xf numFmtId="0" fontId="0" fillId="10" borderId="6" xfId="0" applyFill="1" applyBorder="1" applyAlignment="1">
      <alignment vertical="center"/>
    </xf>
    <xf numFmtId="0" fontId="60" fillId="10" borderId="39" xfId="0" quotePrefix="1" applyFont="1" applyFill="1" applyBorder="1" applyAlignment="1">
      <alignment horizontal="left" vertical="center" indent="1"/>
    </xf>
    <xf numFmtId="0" fontId="61" fillId="10" borderId="6" xfId="0" applyFont="1" applyFill="1" applyBorder="1" applyAlignment="1">
      <alignment vertical="center"/>
    </xf>
    <xf numFmtId="0" fontId="61" fillId="10" borderId="7" xfId="0" applyFont="1" applyFill="1" applyBorder="1" applyAlignment="1">
      <alignment vertical="center"/>
    </xf>
    <xf numFmtId="0" fontId="61" fillId="10" borderId="24" xfId="0" quotePrefix="1" applyFont="1" applyFill="1" applyBorder="1" applyAlignment="1">
      <alignment horizontal="left" vertical="center" indent="1"/>
    </xf>
    <xf numFmtId="0" fontId="61" fillId="10" borderId="10" xfId="0" applyFont="1" applyFill="1" applyBorder="1" applyAlignment="1">
      <alignment vertical="center"/>
    </xf>
    <xf numFmtId="0" fontId="4" fillId="10" borderId="24" xfId="0" applyFont="1" applyFill="1" applyBorder="1" applyAlignment="1" applyProtection="1">
      <alignment horizontal="center" vertical="center" wrapText="1"/>
      <protection locked="0"/>
    </xf>
    <xf numFmtId="0" fontId="4" fillId="10" borderId="23" xfId="0" applyFont="1" applyFill="1" applyBorder="1" applyAlignment="1" applyProtection="1">
      <alignment horizontal="center" vertical="center" wrapText="1"/>
      <protection locked="0"/>
    </xf>
    <xf numFmtId="0" fontId="49" fillId="11" borderId="16" xfId="0" applyFont="1" applyFill="1" applyBorder="1" applyAlignment="1">
      <alignment horizontal="center" vertical="center"/>
    </xf>
    <xf numFmtId="0" fontId="48" fillId="11" borderId="5" xfId="0" applyFont="1" applyFill="1" applyBorder="1" applyAlignment="1">
      <alignment horizontal="center" vertical="center"/>
    </xf>
    <xf numFmtId="0" fontId="66" fillId="10" borderId="35" xfId="0" applyFont="1" applyFill="1" applyBorder="1" applyAlignment="1">
      <alignment horizontal="center" vertical="center" wrapText="1"/>
    </xf>
    <xf numFmtId="0" fontId="66" fillId="10" borderId="5" xfId="0" applyFont="1" applyFill="1" applyBorder="1" applyAlignment="1">
      <alignment horizontal="center" vertical="center" wrapText="1"/>
    </xf>
    <xf numFmtId="0" fontId="66" fillId="10" borderId="29" xfId="0" applyFont="1" applyFill="1" applyBorder="1" applyAlignment="1">
      <alignment horizontal="center" vertical="center" wrapText="1"/>
    </xf>
    <xf numFmtId="0" fontId="33" fillId="10" borderId="24" xfId="0" applyFont="1" applyFill="1" applyBorder="1"/>
    <xf numFmtId="0" fontId="33" fillId="10" borderId="23" xfId="0" applyFont="1" applyFill="1" applyBorder="1"/>
    <xf numFmtId="0" fontId="67" fillId="10" borderId="24" xfId="0" applyFont="1" applyFill="1" applyBorder="1"/>
    <xf numFmtId="0" fontId="67" fillId="10" borderId="23" xfId="0" applyFont="1" applyFill="1" applyBorder="1"/>
    <xf numFmtId="0" fontId="12" fillId="10" borderId="24" xfId="0" applyFont="1" applyFill="1" applyBorder="1"/>
    <xf numFmtId="0" fontId="12" fillId="10" borderId="23" xfId="0" applyFont="1" applyFill="1" applyBorder="1"/>
    <xf numFmtId="0" fontId="28" fillId="0" borderId="0" xfId="0" applyFont="1" applyAlignment="1">
      <alignment horizontal="center" vertical="center" wrapText="1"/>
    </xf>
    <xf numFmtId="0" fontId="50" fillId="0" borderId="0" xfId="0" applyFont="1" applyAlignment="1" applyProtection="1">
      <alignment horizontal="left" vertical="center" wrapText="1"/>
      <protection locked="0"/>
    </xf>
    <xf numFmtId="8" fontId="36" fillId="5" borderId="61" xfId="0" applyNumberFormat="1" applyFont="1" applyFill="1" applyBorder="1" applyProtection="1">
      <protection locked="0"/>
    </xf>
    <xf numFmtId="8" fontId="36" fillId="0" borderId="61" xfId="0" applyNumberFormat="1" applyFont="1" applyBorder="1" applyProtection="1">
      <protection locked="0"/>
    </xf>
    <xf numFmtId="8" fontId="36" fillId="4" borderId="61" xfId="0" applyNumberFormat="1" applyFont="1" applyFill="1" applyBorder="1" applyProtection="1">
      <protection locked="0"/>
    </xf>
    <xf numFmtId="0" fontId="16" fillId="0" borderId="23" xfId="0" applyFont="1" applyBorder="1" applyAlignment="1">
      <alignment horizontal="left" vertical="center" indent="1"/>
    </xf>
    <xf numFmtId="164" fontId="72" fillId="9" borderId="62" xfId="0" applyNumberFormat="1" applyFont="1" applyFill="1" applyBorder="1" applyAlignment="1">
      <alignment horizontal="center" vertical="center"/>
    </xf>
    <xf numFmtId="10" fontId="28" fillId="9" borderId="62" xfId="0" applyNumberFormat="1" applyFont="1" applyFill="1" applyBorder="1" applyAlignment="1">
      <alignment horizontal="center" vertical="center"/>
    </xf>
    <xf numFmtId="0" fontId="33" fillId="10" borderId="24" xfId="0" applyFont="1" applyFill="1" applyBorder="1" applyAlignment="1">
      <alignment vertical="center"/>
    </xf>
    <xf numFmtId="0" fontId="33" fillId="10" borderId="23" xfId="0" applyFont="1" applyFill="1" applyBorder="1" applyAlignment="1">
      <alignment vertical="center"/>
    </xf>
    <xf numFmtId="0" fontId="67" fillId="10" borderId="24" xfId="0" applyFont="1" applyFill="1" applyBorder="1" applyAlignment="1">
      <alignment vertical="center"/>
    </xf>
    <xf numFmtId="0" fontId="67" fillId="10" borderId="23" xfId="0" applyFont="1" applyFill="1" applyBorder="1" applyAlignment="1">
      <alignment vertical="center"/>
    </xf>
    <xf numFmtId="0" fontId="66" fillId="10" borderId="35" xfId="0" applyFont="1" applyFill="1" applyBorder="1" applyAlignment="1" applyProtection="1">
      <alignment horizontal="center" vertical="center" wrapText="1"/>
      <protection hidden="1"/>
    </xf>
    <xf numFmtId="0" fontId="66" fillId="10" borderId="5" xfId="0" applyFont="1" applyFill="1" applyBorder="1" applyAlignment="1" applyProtection="1">
      <alignment horizontal="center" vertical="center" wrapText="1"/>
      <protection hidden="1"/>
    </xf>
    <xf numFmtId="0" fontId="66" fillId="10" borderId="29" xfId="0" applyFont="1" applyFill="1" applyBorder="1" applyAlignment="1" applyProtection="1">
      <alignment horizontal="center" vertical="center" wrapText="1"/>
      <protection hidden="1"/>
    </xf>
    <xf numFmtId="8" fontId="36" fillId="5" borderId="1" xfId="0" applyNumberFormat="1" applyFont="1" applyFill="1" applyBorder="1" applyAlignment="1" applyProtection="1">
      <alignment vertical="center"/>
      <protection locked="0"/>
    </xf>
    <xf numFmtId="8" fontId="36" fillId="0" borderId="1" xfId="0" applyNumberFormat="1" applyFont="1" applyBorder="1" applyAlignment="1" applyProtection="1">
      <alignment vertical="center"/>
      <protection locked="0"/>
    </xf>
    <xf numFmtId="8" fontId="36" fillId="4" borderId="1" xfId="0" applyNumberFormat="1" applyFont="1" applyFill="1" applyBorder="1" applyAlignment="1" applyProtection="1">
      <alignment vertical="center"/>
      <protection locked="0"/>
    </xf>
    <xf numFmtId="164" fontId="16" fillId="5" borderId="66" xfId="0" applyNumberFormat="1" applyFont="1" applyFill="1" applyBorder="1" applyAlignment="1" applyProtection="1">
      <alignment vertical="center"/>
      <protection hidden="1"/>
    </xf>
    <xf numFmtId="8" fontId="36" fillId="5" borderId="61" xfId="0" applyNumberFormat="1" applyFont="1" applyFill="1" applyBorder="1" applyAlignment="1" applyProtection="1">
      <alignment vertical="center"/>
      <protection locked="0"/>
    </xf>
    <xf numFmtId="8" fontId="36" fillId="0" borderId="61" xfId="0" applyNumberFormat="1" applyFont="1" applyBorder="1" applyAlignment="1" applyProtection="1">
      <alignment vertical="center"/>
      <protection locked="0"/>
    </xf>
    <xf numFmtId="0" fontId="37" fillId="10" borderId="6" xfId="0" applyFont="1" applyFill="1" applyBorder="1" applyAlignment="1">
      <alignment vertical="center"/>
    </xf>
    <xf numFmtId="0" fontId="37" fillId="10" borderId="7" xfId="0" applyFont="1" applyFill="1" applyBorder="1" applyAlignment="1">
      <alignment vertical="center"/>
    </xf>
    <xf numFmtId="0" fontId="34" fillId="10" borderId="6" xfId="0" applyFont="1" applyFill="1" applyBorder="1" applyAlignment="1">
      <alignment vertical="center"/>
    </xf>
    <xf numFmtId="0" fontId="34" fillId="10" borderId="7" xfId="0" applyFont="1" applyFill="1" applyBorder="1" applyAlignment="1">
      <alignment vertical="center"/>
    </xf>
    <xf numFmtId="164" fontId="16" fillId="0" borderId="8" xfId="0" applyNumberFormat="1" applyFont="1" applyBorder="1" applyAlignment="1" applyProtection="1">
      <alignment horizontal="center" vertical="center"/>
      <protection locked="0"/>
    </xf>
    <xf numFmtId="8" fontId="36" fillId="0" borderId="67" xfId="0" applyNumberFormat="1" applyFont="1" applyBorder="1" applyAlignment="1" applyProtection="1">
      <alignment vertical="center"/>
      <protection locked="0"/>
    </xf>
    <xf numFmtId="8" fontId="36" fillId="4" borderId="7" xfId="0" applyNumberFormat="1" applyFont="1" applyFill="1" applyBorder="1" applyAlignment="1" applyProtection="1">
      <alignment vertical="center"/>
      <protection locked="0"/>
    </xf>
    <xf numFmtId="0" fontId="37" fillId="2" borderId="68" xfId="0" applyFont="1" applyFill="1" applyBorder="1" applyAlignment="1">
      <alignment horizontal="center" vertical="center"/>
    </xf>
    <xf numFmtId="8" fontId="36" fillId="4" borderId="15" xfId="0" applyNumberFormat="1" applyFont="1" applyFill="1" applyBorder="1" applyAlignment="1" applyProtection="1">
      <alignment vertical="center"/>
      <protection locked="0"/>
    </xf>
    <xf numFmtId="8" fontId="40" fillId="5" borderId="62" xfId="0" applyNumberFormat="1" applyFont="1" applyFill="1" applyBorder="1" applyAlignment="1" applyProtection="1">
      <alignment vertical="center"/>
      <protection hidden="1"/>
    </xf>
    <xf numFmtId="164" fontId="16" fillId="5" borderId="71" xfId="0" applyNumberFormat="1" applyFont="1" applyFill="1" applyBorder="1" applyAlignment="1" applyProtection="1">
      <alignment vertical="center"/>
      <protection hidden="1"/>
    </xf>
    <xf numFmtId="0" fontId="37" fillId="2" borderId="74" xfId="0" applyFont="1" applyFill="1" applyBorder="1" applyAlignment="1">
      <alignment horizontal="center" vertical="center"/>
    </xf>
    <xf numFmtId="0" fontId="37" fillId="2" borderId="62" xfId="0" applyFont="1" applyFill="1" applyBorder="1" applyAlignment="1">
      <alignment horizontal="center" vertical="center"/>
    </xf>
    <xf numFmtId="0" fontId="37" fillId="3" borderId="68" xfId="0" applyFont="1" applyFill="1" applyBorder="1" applyAlignment="1" applyProtection="1">
      <alignment horizontal="center" vertical="center"/>
      <protection locked="0"/>
    </xf>
    <xf numFmtId="164" fontId="16" fillId="5" borderId="75" xfId="0" applyNumberFormat="1" applyFont="1" applyFill="1" applyBorder="1" applyAlignment="1" applyProtection="1">
      <alignment vertical="center"/>
      <protection hidden="1"/>
    </xf>
    <xf numFmtId="164" fontId="22" fillId="9" borderId="62" xfId="0" applyNumberFormat="1" applyFont="1" applyFill="1" applyBorder="1" applyAlignment="1" applyProtection="1">
      <alignment horizontal="center" vertical="center" wrapText="1"/>
      <protection hidden="1"/>
    </xf>
    <xf numFmtId="10" fontId="16" fillId="3" borderId="1" xfId="0" applyNumberFormat="1" applyFont="1" applyFill="1" applyBorder="1" applyAlignment="1" applyProtection="1">
      <alignment horizontal="center" vertical="center"/>
      <protection locked="0"/>
    </xf>
    <xf numFmtId="164" fontId="16" fillId="3" borderId="63" xfId="0" applyNumberFormat="1" applyFont="1" applyFill="1" applyBorder="1" applyAlignment="1" applyProtection="1">
      <alignment horizontal="center" vertical="center"/>
      <protection locked="0"/>
    </xf>
    <xf numFmtId="164" fontId="21" fillId="9" borderId="76" xfId="0" applyNumberFormat="1" applyFont="1" applyFill="1" applyBorder="1" applyAlignment="1" applyProtection="1">
      <alignment horizontal="center" vertical="center"/>
      <protection hidden="1"/>
    </xf>
    <xf numFmtId="164" fontId="21" fillId="3" borderId="63" xfId="0" applyNumberFormat="1" applyFont="1" applyFill="1" applyBorder="1" applyAlignment="1" applyProtection="1">
      <alignment horizontal="center" vertical="center"/>
      <protection locked="0"/>
    </xf>
    <xf numFmtId="0" fontId="14" fillId="0" borderId="0" xfId="0" applyFont="1" applyAlignment="1">
      <alignment vertical="center"/>
    </xf>
    <xf numFmtId="0" fontId="17" fillId="0" borderId="0" xfId="0" applyFont="1" applyAlignment="1">
      <alignment vertical="center"/>
    </xf>
    <xf numFmtId="164" fontId="17" fillId="0" borderId="0" xfId="0" applyNumberFormat="1" applyFont="1" applyAlignment="1">
      <alignment vertical="center"/>
    </xf>
    <xf numFmtId="0" fontId="16" fillId="0" borderId="0" xfId="0" applyFont="1" applyAlignment="1">
      <alignment horizontal="center" vertical="center"/>
    </xf>
    <xf numFmtId="0" fontId="21" fillId="0" borderId="0" xfId="0" applyFont="1" applyAlignment="1" applyProtection="1">
      <alignment horizontal="center" vertical="center"/>
      <protection hidden="1"/>
    </xf>
    <xf numFmtId="44" fontId="21" fillId="0" borderId="0" xfId="0" applyNumberFormat="1" applyFont="1" applyAlignment="1">
      <alignment vertical="center"/>
    </xf>
    <xf numFmtId="0" fontId="23" fillId="0" borderId="0" xfId="0" applyFont="1" applyAlignment="1" applyProtection="1">
      <alignment vertical="center"/>
      <protection hidden="1"/>
    </xf>
    <xf numFmtId="0" fontId="24" fillId="0" borderId="0" xfId="0" applyFont="1" applyAlignment="1">
      <alignment horizontal="center" vertical="center"/>
    </xf>
    <xf numFmtId="0" fontId="13" fillId="4" borderId="0" xfId="0" applyFont="1" applyFill="1" applyAlignment="1" applyProtection="1">
      <alignment vertical="center"/>
      <protection hidden="1"/>
    </xf>
    <xf numFmtId="0" fontId="22" fillId="4" borderId="0" xfId="0" applyFont="1" applyFill="1" applyAlignment="1" applyProtection="1">
      <alignment vertical="center"/>
      <protection hidden="1"/>
    </xf>
    <xf numFmtId="0" fontId="13" fillId="4" borderId="0" xfId="0" applyFont="1" applyFill="1" applyAlignment="1" applyProtection="1">
      <alignment horizontal="center" vertical="center"/>
      <protection hidden="1"/>
    </xf>
    <xf numFmtId="0" fontId="13" fillId="4" borderId="0" xfId="0" applyFont="1" applyFill="1" applyAlignment="1" applyProtection="1">
      <alignment horizontal="left" vertical="center"/>
      <protection hidden="1"/>
    </xf>
    <xf numFmtId="0" fontId="82" fillId="12" borderId="0" xfId="0" applyFont="1" applyFill="1" applyAlignment="1" applyProtection="1">
      <alignment horizontal="right" vertical="center" indent="1"/>
      <protection hidden="1"/>
    </xf>
    <xf numFmtId="0" fontId="67" fillId="10" borderId="0" xfId="0" applyFont="1" applyFill="1" applyAlignment="1">
      <alignment vertical="center"/>
    </xf>
    <xf numFmtId="164" fontId="67" fillId="10" borderId="0" xfId="0" applyNumberFormat="1" applyFont="1" applyFill="1" applyAlignment="1">
      <alignment vertical="center"/>
    </xf>
    <xf numFmtId="0" fontId="33" fillId="10" borderId="0" xfId="0" applyFont="1" applyFill="1" applyAlignment="1">
      <alignment vertical="center"/>
    </xf>
    <xf numFmtId="164" fontId="33" fillId="10" borderId="0" xfId="0" applyNumberFormat="1" applyFont="1" applyFill="1" applyAlignment="1">
      <alignment vertical="center"/>
    </xf>
    <xf numFmtId="0" fontId="22" fillId="0" borderId="0" xfId="0" applyFont="1" applyAlignment="1">
      <alignment horizontal="center" vertical="center"/>
    </xf>
    <xf numFmtId="0" fontId="18" fillId="0" borderId="0" xfId="0" applyFont="1" applyAlignment="1">
      <alignment horizontal="center" vertical="center"/>
    </xf>
    <xf numFmtId="164" fontId="47" fillId="0" borderId="0" xfId="0" applyNumberFormat="1" applyFont="1" applyAlignment="1">
      <alignment horizontal="center" vertical="center" wrapText="1"/>
    </xf>
    <xf numFmtId="0" fontId="28" fillId="0" borderId="0" xfId="0" applyFont="1" applyAlignment="1">
      <alignment vertical="center" wrapText="1"/>
    </xf>
    <xf numFmtId="0" fontId="12" fillId="10" borderId="0" xfId="0" applyFont="1" applyFill="1"/>
    <xf numFmtId="0" fontId="33" fillId="10" borderId="0" xfId="0" applyFont="1" applyFill="1"/>
    <xf numFmtId="0" fontId="67" fillId="10" borderId="0" xfId="0" applyFont="1" applyFill="1"/>
    <xf numFmtId="8" fontId="36" fillId="4" borderId="67" xfId="0" applyNumberFormat="1" applyFont="1" applyFill="1" applyBorder="1" applyProtection="1">
      <protection locked="0"/>
    </xf>
    <xf numFmtId="0" fontId="37" fillId="5" borderId="62" xfId="0" applyFont="1" applyFill="1" applyBorder="1" applyAlignment="1">
      <alignment horizontal="center" vertical="center"/>
    </xf>
    <xf numFmtId="8" fontId="36" fillId="4" borderId="15" xfId="0" applyNumberFormat="1" applyFont="1" applyFill="1" applyBorder="1" applyProtection="1">
      <protection locked="0"/>
    </xf>
    <xf numFmtId="8" fontId="37" fillId="4" borderId="41" xfId="0" applyNumberFormat="1" applyFont="1" applyFill="1" applyBorder="1"/>
    <xf numFmtId="164" fontId="47" fillId="0" borderId="13" xfId="0" applyNumberFormat="1" applyFont="1" applyBorder="1" applyAlignment="1">
      <alignment horizontal="center" vertical="center" wrapText="1"/>
    </xf>
    <xf numFmtId="10" fontId="16" fillId="0" borderId="1" xfId="0" applyNumberFormat="1" applyFont="1" applyBorder="1" applyAlignment="1">
      <alignment horizontal="left" vertical="center" indent="1"/>
    </xf>
    <xf numFmtId="164" fontId="21" fillId="0" borderId="1" xfId="0" applyNumberFormat="1" applyFont="1" applyBorder="1" applyAlignment="1">
      <alignment horizontal="left" vertical="center" wrapText="1" indent="1"/>
    </xf>
    <xf numFmtId="0" fontId="37" fillId="0" borderId="0" xfId="0" applyFont="1" applyAlignment="1">
      <alignment horizontal="left" vertical="center" indent="1"/>
    </xf>
    <xf numFmtId="0" fontId="16" fillId="0" borderId="0" xfId="0" applyFont="1" applyAlignment="1">
      <alignment horizontal="left" vertical="center" indent="1"/>
    </xf>
    <xf numFmtId="0" fontId="37" fillId="0" borderId="0" xfId="0" applyFont="1" applyAlignment="1">
      <alignment horizontal="center" vertical="center"/>
    </xf>
    <xf numFmtId="0" fontId="37" fillId="4" borderId="0" xfId="0" applyFont="1" applyFill="1" applyAlignment="1">
      <alignment horizontal="left" vertical="center"/>
    </xf>
    <xf numFmtId="0" fontId="0" fillId="10" borderId="0" xfId="0" applyFill="1" applyAlignment="1">
      <alignment vertical="center"/>
    </xf>
    <xf numFmtId="0" fontId="0" fillId="0" borderId="0" xfId="0" applyAlignment="1">
      <alignment horizontal="left" vertical="center" indent="1"/>
    </xf>
    <xf numFmtId="0" fontId="4" fillId="10" borderId="0" xfId="0" applyFont="1" applyFill="1" applyAlignment="1" applyProtection="1">
      <alignment horizontal="center" vertical="center" wrapText="1"/>
      <protection locked="0"/>
    </xf>
    <xf numFmtId="0" fontId="61" fillId="10" borderId="0" xfId="0" applyFont="1" applyFill="1" applyAlignment="1">
      <alignment vertical="center"/>
    </xf>
    <xf numFmtId="0" fontId="34" fillId="12" borderId="80" xfId="0" applyFont="1" applyFill="1" applyBorder="1" applyAlignment="1">
      <alignment horizontal="center" vertical="center" wrapText="1"/>
    </xf>
    <xf numFmtId="0" fontId="16" fillId="5" borderId="81" xfId="0" applyFont="1" applyFill="1" applyBorder="1" applyAlignment="1" applyProtection="1">
      <alignment horizontal="center" vertical="center" wrapText="1"/>
      <protection locked="0"/>
    </xf>
    <xf numFmtId="0" fontId="16" fillId="5" borderId="81" xfId="0" applyFont="1" applyFill="1" applyBorder="1" applyAlignment="1" applyProtection="1">
      <alignment horizontal="center" vertical="center"/>
      <protection locked="0"/>
    </xf>
    <xf numFmtId="164" fontId="37" fillId="4" borderId="50" xfId="0" applyNumberFormat="1" applyFont="1" applyFill="1" applyBorder="1" applyAlignment="1">
      <alignment horizontal="center" vertical="center"/>
    </xf>
    <xf numFmtId="0" fontId="88" fillId="11" borderId="1" xfId="0" applyFont="1" applyFill="1" applyBorder="1" applyAlignment="1">
      <alignment horizontal="left" vertical="center" wrapText="1"/>
    </xf>
    <xf numFmtId="0" fontId="88" fillId="11" borderId="1" xfId="0" applyFont="1" applyFill="1" applyBorder="1" applyAlignment="1">
      <alignment horizontal="center" vertical="center" wrapText="1"/>
    </xf>
    <xf numFmtId="164" fontId="27" fillId="3" borderId="63" xfId="0" applyNumberFormat="1" applyFont="1" applyFill="1" applyBorder="1" applyAlignment="1" applyProtection="1">
      <alignment horizontal="center" vertical="center" wrapText="1"/>
      <protection locked="0"/>
    </xf>
    <xf numFmtId="164" fontId="27" fillId="3" borderId="76" xfId="0" applyNumberFormat="1" applyFont="1" applyFill="1" applyBorder="1" applyAlignment="1" applyProtection="1">
      <alignment horizontal="center" vertical="center" wrapText="1"/>
      <protection locked="0"/>
    </xf>
    <xf numFmtId="164" fontId="27" fillId="3" borderId="64" xfId="0" applyNumberFormat="1" applyFont="1" applyFill="1" applyBorder="1" applyAlignment="1" applyProtection="1">
      <alignment horizontal="center" vertical="center" wrapText="1"/>
      <protection locked="0"/>
    </xf>
    <xf numFmtId="164" fontId="25" fillId="5" borderId="62" xfId="0" applyNumberFormat="1" applyFont="1" applyFill="1" applyBorder="1" applyAlignment="1">
      <alignment horizontal="center" vertical="center" wrapText="1"/>
    </xf>
    <xf numFmtId="0" fontId="70" fillId="12" borderId="1" xfId="0" applyFont="1" applyFill="1" applyBorder="1" applyAlignment="1">
      <alignment horizontal="center" vertical="center" wrapText="1"/>
    </xf>
    <xf numFmtId="7" fontId="25" fillId="5" borderId="62" xfId="0" applyNumberFormat="1" applyFont="1" applyFill="1" applyBorder="1" applyAlignment="1">
      <alignment horizontal="center" vertical="center"/>
    </xf>
    <xf numFmtId="164" fontId="21" fillId="2" borderId="62" xfId="0" applyNumberFormat="1" applyFont="1" applyFill="1" applyBorder="1" applyAlignment="1">
      <alignment horizontal="center" vertical="center" wrapText="1"/>
    </xf>
    <xf numFmtId="164" fontId="18" fillId="2" borderId="62" xfId="0" applyNumberFormat="1" applyFont="1" applyFill="1" applyBorder="1" applyAlignment="1">
      <alignment horizontal="center" vertical="center" wrapText="1"/>
    </xf>
    <xf numFmtId="0" fontId="47" fillId="4" borderId="0" xfId="0" applyFont="1" applyFill="1" applyAlignment="1">
      <alignment vertical="center" wrapText="1"/>
    </xf>
    <xf numFmtId="164" fontId="35" fillId="2" borderId="18" xfId="0" applyNumberFormat="1" applyFont="1" applyFill="1" applyBorder="1" applyAlignment="1">
      <alignment horizontal="center" vertical="center"/>
    </xf>
    <xf numFmtId="0" fontId="47" fillId="4" borderId="24" xfId="0" applyFont="1" applyFill="1" applyBorder="1" applyAlignment="1">
      <alignment vertical="center" wrapText="1"/>
    </xf>
    <xf numFmtId="164" fontId="40" fillId="2" borderId="22" xfId="0" applyNumberFormat="1" applyFont="1" applyFill="1" applyBorder="1" applyAlignment="1">
      <alignment horizontal="center" vertical="center"/>
    </xf>
    <xf numFmtId="0" fontId="40" fillId="12" borderId="70" xfId="0" applyFont="1" applyFill="1" applyBorder="1" applyAlignment="1">
      <alignment vertical="center"/>
    </xf>
    <xf numFmtId="0" fontId="37" fillId="10" borderId="16" xfId="0" applyFont="1" applyFill="1" applyBorder="1" applyAlignment="1">
      <alignment vertical="center"/>
    </xf>
    <xf numFmtId="0" fontId="51" fillId="2" borderId="5" xfId="0" applyFont="1" applyFill="1" applyBorder="1" applyAlignment="1">
      <alignment horizontal="center" vertical="center"/>
    </xf>
    <xf numFmtId="0" fontId="27" fillId="2" borderId="5" xfId="0" applyFont="1" applyFill="1" applyBorder="1" applyAlignment="1">
      <alignment horizontal="center" vertical="center" wrapText="1"/>
    </xf>
    <xf numFmtId="165" fontId="27" fillId="2" borderId="5" xfId="0" applyNumberFormat="1" applyFont="1" applyFill="1" applyBorder="1" applyAlignment="1">
      <alignment horizontal="center" vertical="center"/>
    </xf>
    <xf numFmtId="9" fontId="27" fillId="2" borderId="5" xfId="0" applyNumberFormat="1" applyFont="1" applyFill="1" applyBorder="1" applyAlignment="1">
      <alignment horizontal="center" vertical="center"/>
    </xf>
    <xf numFmtId="165" fontId="27" fillId="2" borderId="18" xfId="0" applyNumberFormat="1" applyFont="1" applyFill="1" applyBorder="1" applyAlignment="1">
      <alignment horizontal="center" vertical="center"/>
    </xf>
    <xf numFmtId="0" fontId="49" fillId="11" borderId="35" xfId="0" applyFont="1" applyFill="1" applyBorder="1" applyAlignment="1">
      <alignment horizontal="center" vertical="center"/>
    </xf>
    <xf numFmtId="0" fontId="49" fillId="11" borderId="45" xfId="0" applyFont="1" applyFill="1" applyBorder="1" applyAlignment="1">
      <alignment horizontal="center" vertical="center"/>
    </xf>
    <xf numFmtId="0" fontId="49" fillId="11" borderId="43" xfId="0" applyFont="1" applyFill="1" applyBorder="1" applyAlignment="1">
      <alignment horizontal="center" vertical="center"/>
    </xf>
    <xf numFmtId="0" fontId="53" fillId="11" borderId="0" xfId="0" applyFont="1" applyFill="1" applyAlignment="1">
      <alignment horizontal="center" vertical="center"/>
    </xf>
    <xf numFmtId="0" fontId="48" fillId="14" borderId="39" xfId="0" quotePrefix="1" applyFont="1" applyFill="1" applyBorder="1" applyAlignment="1">
      <alignment horizontal="left" vertical="center" indent="1"/>
    </xf>
    <xf numFmtId="0" fontId="49" fillId="14" borderId="6" xfId="0" applyFont="1" applyFill="1" applyBorder="1" applyAlignment="1">
      <alignment vertical="center"/>
    </xf>
    <xf numFmtId="0" fontId="49" fillId="14" borderId="7" xfId="0" applyFont="1" applyFill="1" applyBorder="1" applyAlignment="1">
      <alignment vertical="center"/>
    </xf>
    <xf numFmtId="0" fontId="49" fillId="14" borderId="24" xfId="0" quotePrefix="1" applyFont="1" applyFill="1" applyBorder="1" applyAlignment="1">
      <alignment horizontal="left" vertical="center" indent="1"/>
    </xf>
    <xf numFmtId="0" fontId="49" fillId="14" borderId="0" xfId="0" applyFont="1" applyFill="1" applyAlignment="1">
      <alignment vertical="center"/>
    </xf>
    <xf numFmtId="0" fontId="49" fillId="14" borderId="10" xfId="0" applyFont="1" applyFill="1" applyBorder="1" applyAlignment="1">
      <alignment vertical="center"/>
    </xf>
    <xf numFmtId="0" fontId="49" fillId="14" borderId="28" xfId="0" quotePrefix="1" applyFont="1" applyFill="1" applyBorder="1" applyAlignment="1">
      <alignment horizontal="left" vertical="center" indent="1"/>
    </xf>
    <xf numFmtId="0" fontId="49" fillId="14" borderId="4" xfId="0" applyFont="1" applyFill="1" applyBorder="1" applyAlignment="1">
      <alignment vertical="center"/>
    </xf>
    <xf numFmtId="0" fontId="49" fillId="14" borderId="12" xfId="0" applyFont="1" applyFill="1" applyBorder="1" applyAlignment="1">
      <alignment vertical="center"/>
    </xf>
    <xf numFmtId="0" fontId="49" fillId="11" borderId="15" xfId="0" applyFont="1" applyFill="1" applyBorder="1" applyAlignment="1">
      <alignment horizontal="center" vertical="center"/>
    </xf>
    <xf numFmtId="0" fontId="49" fillId="11" borderId="5" xfId="0" applyFont="1" applyFill="1" applyBorder="1" applyAlignment="1">
      <alignment horizontal="center" vertical="center"/>
    </xf>
    <xf numFmtId="0" fontId="49" fillId="11" borderId="17" xfId="0" applyFont="1" applyFill="1" applyBorder="1" applyAlignment="1">
      <alignment horizontal="center" vertical="center"/>
    </xf>
    <xf numFmtId="0" fontId="0" fillId="2" borderId="5" xfId="0" applyFill="1" applyBorder="1" applyAlignment="1">
      <alignment horizontal="center" vertical="center"/>
    </xf>
    <xf numFmtId="0" fontId="0" fillId="2" borderId="15" xfId="0" applyFill="1" applyBorder="1" applyAlignment="1">
      <alignment horizontal="center" vertical="center"/>
    </xf>
    <xf numFmtId="0" fontId="0" fillId="2" borderId="17" xfId="0" applyFill="1" applyBorder="1" applyAlignment="1">
      <alignment horizontal="center" vertical="center"/>
    </xf>
    <xf numFmtId="0" fontId="48" fillId="12" borderId="5" xfId="0" applyFont="1" applyFill="1" applyBorder="1" applyAlignment="1">
      <alignment horizontal="center" vertical="center"/>
    </xf>
    <xf numFmtId="0" fontId="49" fillId="12" borderId="42" xfId="0" applyFont="1" applyFill="1" applyBorder="1" applyAlignment="1">
      <alignment vertical="center"/>
    </xf>
    <xf numFmtId="0" fontId="49" fillId="12" borderId="0" xfId="0" applyFont="1" applyFill="1" applyAlignment="1">
      <alignment vertical="center"/>
    </xf>
    <xf numFmtId="0" fontId="41" fillId="10" borderId="0" xfId="0" applyFont="1" applyFill="1" applyAlignment="1">
      <alignment vertical="center"/>
    </xf>
    <xf numFmtId="0" fontId="16" fillId="10" borderId="0" xfId="0" applyFont="1" applyFill="1" applyAlignment="1">
      <alignment vertical="center" wrapText="1"/>
    </xf>
    <xf numFmtId="0" fontId="0" fillId="10" borderId="0" xfId="0" applyFill="1"/>
    <xf numFmtId="0" fontId="21" fillId="10" borderId="0" xfId="0" applyFont="1" applyFill="1" applyAlignment="1">
      <alignment vertical="center"/>
    </xf>
    <xf numFmtId="0" fontId="29" fillId="10" borderId="70" xfId="0" applyFont="1" applyFill="1" applyBorder="1" applyAlignment="1">
      <alignment vertical="center"/>
    </xf>
    <xf numFmtId="0" fontId="28" fillId="10" borderId="68" xfId="0" applyFont="1" applyFill="1" applyBorder="1"/>
    <xf numFmtId="0" fontId="28" fillId="10" borderId="79" xfId="0" applyFont="1" applyFill="1" applyBorder="1"/>
    <xf numFmtId="0" fontId="29" fillId="2" borderId="68" xfId="0" applyFont="1" applyFill="1" applyBorder="1" applyAlignment="1">
      <alignment vertical="center"/>
    </xf>
    <xf numFmtId="0" fontId="28" fillId="2" borderId="79" xfId="0" applyFont="1" applyFill="1" applyBorder="1"/>
    <xf numFmtId="0" fontId="28" fillId="2" borderId="70" xfId="0" applyFont="1" applyFill="1" applyBorder="1"/>
    <xf numFmtId="0" fontId="16" fillId="10" borderId="0" xfId="0" applyFont="1" applyFill="1"/>
    <xf numFmtId="0" fontId="65" fillId="10" borderId="40" xfId="0" applyFont="1" applyFill="1" applyBorder="1" applyAlignment="1" applyProtection="1">
      <alignment vertical="center"/>
      <protection locked="0"/>
    </xf>
    <xf numFmtId="0" fontId="65" fillId="10" borderId="40" xfId="0" applyFont="1" applyFill="1" applyBorder="1" applyAlignment="1">
      <alignment vertical="center"/>
    </xf>
    <xf numFmtId="0" fontId="0" fillId="0" borderId="13" xfId="0" applyBorder="1"/>
    <xf numFmtId="0" fontId="12" fillId="0" borderId="27" xfId="0" applyFont="1" applyBorder="1"/>
    <xf numFmtId="0" fontId="0" fillId="0" borderId="21" xfId="0" applyBorder="1"/>
    <xf numFmtId="0" fontId="12" fillId="0" borderId="21" xfId="0" applyFont="1" applyBorder="1"/>
    <xf numFmtId="0" fontId="12" fillId="0" borderId="22" xfId="0" applyFont="1" applyBorder="1"/>
    <xf numFmtId="0" fontId="12" fillId="4" borderId="27" xfId="0" applyFont="1" applyFill="1" applyBorder="1"/>
    <xf numFmtId="8" fontId="19" fillId="5" borderId="62" xfId="0" applyNumberFormat="1" applyFont="1" applyFill="1" applyBorder="1" applyAlignment="1">
      <alignment vertical="center"/>
    </xf>
    <xf numFmtId="0" fontId="46" fillId="12" borderId="30" xfId="0" applyFont="1" applyFill="1" applyBorder="1" applyAlignment="1" applyProtection="1">
      <alignment horizontal="center" vertical="center" wrapText="1"/>
      <protection hidden="1"/>
    </xf>
    <xf numFmtId="0" fontId="46" fillId="12" borderId="14" xfId="0" applyFont="1" applyFill="1" applyBorder="1" applyAlignment="1" applyProtection="1">
      <alignment horizontal="center" vertical="center" wrapText="1"/>
      <protection hidden="1"/>
    </xf>
    <xf numFmtId="0" fontId="46" fillId="12" borderId="36" xfId="0" applyFont="1" applyFill="1" applyBorder="1" applyAlignment="1" applyProtection="1">
      <alignment horizontal="center" vertical="center" wrapText="1"/>
      <protection hidden="1"/>
    </xf>
    <xf numFmtId="0" fontId="19" fillId="9" borderId="42" xfId="0" applyFont="1" applyFill="1" applyBorder="1" applyAlignment="1" applyProtection="1">
      <alignment horizontal="left" vertical="center" indent="1"/>
      <protection hidden="1"/>
    </xf>
    <xf numFmtId="0" fontId="19" fillId="9" borderId="3" xfId="0" applyFont="1" applyFill="1" applyBorder="1" applyAlignment="1" applyProtection="1">
      <alignment horizontal="left" vertical="center" indent="1"/>
      <protection hidden="1"/>
    </xf>
    <xf numFmtId="0" fontId="19" fillId="9" borderId="2" xfId="0" applyFont="1" applyFill="1" applyBorder="1" applyAlignment="1" applyProtection="1">
      <alignment horizontal="left" vertical="center" indent="1"/>
      <protection hidden="1"/>
    </xf>
    <xf numFmtId="0" fontId="13" fillId="9" borderId="39" xfId="0" applyFont="1" applyFill="1" applyBorder="1" applyAlignment="1" applyProtection="1">
      <alignment horizontal="left" vertical="center" indent="1"/>
      <protection hidden="1"/>
    </xf>
    <xf numFmtId="0" fontId="13" fillId="9" borderId="6" xfId="0" applyFont="1" applyFill="1" applyBorder="1" applyAlignment="1" applyProtection="1">
      <alignment horizontal="left" vertical="center" indent="1"/>
      <protection hidden="1"/>
    </xf>
    <xf numFmtId="0" fontId="21" fillId="0" borderId="35" xfId="0" applyFont="1" applyBorder="1" applyAlignment="1" applyProtection="1">
      <alignment horizontal="left" vertical="center" indent="1"/>
      <protection hidden="1"/>
    </xf>
    <xf numFmtId="0" fontId="21" fillId="0" borderId="5" xfId="0" applyFont="1" applyBorder="1" applyAlignment="1" applyProtection="1">
      <alignment horizontal="left" vertical="center" indent="1"/>
      <protection hidden="1"/>
    </xf>
    <xf numFmtId="164" fontId="21" fillId="0" borderId="76" xfId="0" applyNumberFormat="1" applyFont="1" applyBorder="1" applyAlignment="1">
      <alignment horizontal="center" vertical="center"/>
    </xf>
    <xf numFmtId="164" fontId="21" fillId="0" borderId="77" xfId="0" applyNumberFormat="1" applyFont="1" applyBorder="1" applyAlignment="1">
      <alignment horizontal="center" vertical="center"/>
    </xf>
    <xf numFmtId="164" fontId="21" fillId="0" borderId="35" xfId="0" applyNumberFormat="1" applyFont="1" applyBorder="1" applyAlignment="1" applyProtection="1">
      <alignment horizontal="left" vertical="center" wrapText="1" indent="1"/>
      <protection hidden="1"/>
    </xf>
    <xf numFmtId="164" fontId="21" fillId="0" borderId="5" xfId="0" applyNumberFormat="1" applyFont="1" applyBorder="1" applyAlignment="1" applyProtection="1">
      <alignment horizontal="left" vertical="center" wrapText="1" indent="1"/>
      <protection hidden="1"/>
    </xf>
    <xf numFmtId="164" fontId="21" fillId="0" borderId="78" xfId="0" applyNumberFormat="1" applyFont="1" applyBorder="1" applyAlignment="1">
      <alignment horizontal="center" vertical="center"/>
    </xf>
    <xf numFmtId="164" fontId="21" fillId="0" borderId="18" xfId="0" applyNumberFormat="1" applyFont="1" applyBorder="1" applyAlignment="1">
      <alignment horizontal="center" vertical="center"/>
    </xf>
    <xf numFmtId="0" fontId="16" fillId="0" borderId="35" xfId="0" applyFont="1" applyBorder="1" applyAlignment="1" applyProtection="1">
      <alignment horizontal="left" vertical="center" indent="2"/>
      <protection hidden="1"/>
    </xf>
    <xf numFmtId="0" fontId="16" fillId="0" borderId="5" xfId="0" applyFont="1" applyBorder="1" applyAlignment="1" applyProtection="1">
      <alignment horizontal="left" vertical="center" indent="2"/>
      <protection hidden="1"/>
    </xf>
    <xf numFmtId="0" fontId="21" fillId="0" borderId="35" xfId="0" applyFont="1" applyBorder="1" applyAlignment="1" applyProtection="1">
      <alignment horizontal="left" vertical="center" indent="2"/>
      <protection hidden="1"/>
    </xf>
    <xf numFmtId="0" fontId="21" fillId="0" borderId="5" xfId="0" applyFont="1" applyBorder="1" applyAlignment="1" applyProtection="1">
      <alignment horizontal="left" vertical="center" indent="2"/>
      <protection hidden="1"/>
    </xf>
    <xf numFmtId="0" fontId="46" fillId="12" borderId="42" xfId="0" applyFont="1" applyFill="1" applyBorder="1" applyAlignment="1" applyProtection="1">
      <alignment horizontal="center" vertical="center" wrapText="1"/>
      <protection hidden="1"/>
    </xf>
    <xf numFmtId="0" fontId="46" fillId="12" borderId="3" xfId="0" applyFont="1" applyFill="1" applyBorder="1" applyAlignment="1" applyProtection="1">
      <alignment horizontal="center" vertical="center" wrapText="1"/>
      <protection hidden="1"/>
    </xf>
    <xf numFmtId="0" fontId="46" fillId="12" borderId="2" xfId="0" applyFont="1" applyFill="1" applyBorder="1" applyAlignment="1" applyProtection="1">
      <alignment horizontal="center" vertical="center" wrapText="1"/>
      <protection hidden="1"/>
    </xf>
    <xf numFmtId="164" fontId="22" fillId="0" borderId="50" xfId="0" applyNumberFormat="1" applyFont="1" applyBorder="1" applyAlignment="1">
      <alignment horizontal="center" vertical="center"/>
    </xf>
    <xf numFmtId="164" fontId="22" fillId="0" borderId="49" xfId="0" applyNumberFormat="1" applyFont="1" applyBorder="1" applyAlignment="1">
      <alignment horizontal="center" vertical="center"/>
    </xf>
    <xf numFmtId="164" fontId="21" fillId="0" borderId="42" xfId="0" applyNumberFormat="1" applyFont="1" applyBorder="1" applyAlignment="1" applyProtection="1">
      <alignment horizontal="left" vertical="center" wrapText="1" indent="1"/>
      <protection hidden="1"/>
    </xf>
    <xf numFmtId="164" fontId="21" fillId="0" borderId="3" xfId="0" applyNumberFormat="1" applyFont="1" applyBorder="1" applyAlignment="1" applyProtection="1">
      <alignment horizontal="left" vertical="center" wrapText="1" indent="1"/>
      <protection hidden="1"/>
    </xf>
    <xf numFmtId="164" fontId="21" fillId="0" borderId="2" xfId="0" applyNumberFormat="1" applyFont="1" applyBorder="1" applyAlignment="1" applyProtection="1">
      <alignment horizontal="left" vertical="center" wrapText="1" indent="1"/>
      <protection hidden="1"/>
    </xf>
    <xf numFmtId="0" fontId="79" fillId="10" borderId="35" xfId="0" applyFont="1" applyFill="1" applyBorder="1" applyAlignment="1">
      <alignment horizontal="center" vertical="center" wrapText="1"/>
    </xf>
    <xf numFmtId="0" fontId="79" fillId="10" borderId="5" xfId="0" applyFont="1" applyFill="1" applyBorder="1" applyAlignment="1">
      <alignment horizontal="center" vertical="center" wrapText="1"/>
    </xf>
    <xf numFmtId="0" fontId="79" fillId="10" borderId="18" xfId="0" applyFont="1" applyFill="1" applyBorder="1" applyAlignment="1">
      <alignment horizontal="center" vertical="center" wrapText="1"/>
    </xf>
    <xf numFmtId="0" fontId="16" fillId="0" borderId="24" xfId="0" applyFont="1" applyBorder="1" applyAlignment="1">
      <alignment horizontal="center" vertical="center"/>
    </xf>
    <xf numFmtId="0" fontId="16" fillId="0" borderId="0" xfId="0" applyFont="1" applyAlignment="1">
      <alignment horizontal="center" vertical="center"/>
    </xf>
    <xf numFmtId="0" fontId="16" fillId="0" borderId="23" xfId="0" applyFont="1" applyBorder="1" applyAlignment="1">
      <alignment horizontal="center" vertical="center"/>
    </xf>
    <xf numFmtId="0" fontId="18" fillId="9" borderId="35" xfId="0" applyFont="1" applyFill="1" applyBorder="1" applyAlignment="1" applyProtection="1">
      <alignment horizontal="left" vertical="center"/>
      <protection locked="0" hidden="1"/>
    </xf>
    <xf numFmtId="0" fontId="18" fillId="9" borderId="5" xfId="0" applyFont="1" applyFill="1" applyBorder="1" applyAlignment="1" applyProtection="1">
      <alignment horizontal="left" vertical="center"/>
      <protection locked="0" hidden="1"/>
    </xf>
    <xf numFmtId="0" fontId="18" fillId="9" borderId="18" xfId="0" applyFont="1" applyFill="1" applyBorder="1" applyAlignment="1" applyProtection="1">
      <alignment horizontal="left" vertical="center"/>
      <protection locked="0" hidden="1"/>
    </xf>
    <xf numFmtId="0" fontId="34" fillId="12" borderId="2" xfId="0" applyFont="1" applyFill="1" applyBorder="1" applyAlignment="1">
      <alignment horizontal="right" vertical="center"/>
    </xf>
    <xf numFmtId="0" fontId="34" fillId="12" borderId="1" xfId="0" applyFont="1" applyFill="1" applyBorder="1" applyAlignment="1">
      <alignment horizontal="right" vertical="center"/>
    </xf>
    <xf numFmtId="164" fontId="40" fillId="5" borderId="68" xfId="0" applyNumberFormat="1" applyFont="1" applyFill="1" applyBorder="1" applyAlignment="1" applyProtection="1">
      <alignment horizontal="center" vertical="center"/>
      <protection hidden="1"/>
    </xf>
    <xf numFmtId="164" fontId="40" fillId="5" borderId="70" xfId="0" applyNumberFormat="1" applyFont="1" applyFill="1" applyBorder="1" applyAlignment="1" applyProtection="1">
      <alignment horizontal="center" vertical="center"/>
      <protection hidden="1"/>
    </xf>
    <xf numFmtId="0" fontId="64" fillId="10" borderId="1" xfId="0" applyFont="1" applyFill="1" applyBorder="1" applyAlignment="1">
      <alignment horizontal="center" vertical="center"/>
    </xf>
    <xf numFmtId="0" fontId="64" fillId="10" borderId="2" xfId="0" applyFont="1" applyFill="1" applyBorder="1" applyAlignment="1">
      <alignment horizontal="center" vertical="center"/>
    </xf>
    <xf numFmtId="0" fontId="66" fillId="10" borderId="1" xfId="0" applyFont="1" applyFill="1" applyBorder="1" applyAlignment="1" applyProtection="1">
      <alignment horizontal="left" vertical="center" wrapText="1"/>
      <protection hidden="1"/>
    </xf>
    <xf numFmtId="0" fontId="66" fillId="10" borderId="3" xfId="0" applyFont="1" applyFill="1" applyBorder="1" applyAlignment="1" applyProtection="1">
      <alignment horizontal="left" vertical="center" wrapText="1"/>
      <protection hidden="1"/>
    </xf>
    <xf numFmtId="0" fontId="66" fillId="10" borderId="2" xfId="0" applyFont="1" applyFill="1" applyBorder="1" applyAlignment="1" applyProtection="1">
      <alignment horizontal="left" vertical="center" wrapText="1"/>
      <protection hidden="1"/>
    </xf>
    <xf numFmtId="0" fontId="64" fillId="10" borderId="42" xfId="0" applyFont="1" applyFill="1" applyBorder="1" applyAlignment="1">
      <alignment horizontal="center" vertical="center"/>
    </xf>
    <xf numFmtId="0" fontId="64" fillId="10" borderId="3" xfId="0" applyFont="1" applyFill="1" applyBorder="1" applyAlignment="1">
      <alignment horizontal="center" vertical="center"/>
    </xf>
    <xf numFmtId="0" fontId="30" fillId="10" borderId="30" xfId="0" applyFont="1" applyFill="1" applyBorder="1" applyAlignment="1" applyProtection="1">
      <alignment horizontal="center" vertical="center" wrapText="1"/>
      <protection hidden="1"/>
    </xf>
    <xf numFmtId="0" fontId="30" fillId="10" borderId="14" xfId="0" applyFont="1" applyFill="1" applyBorder="1" applyAlignment="1" applyProtection="1">
      <alignment horizontal="center" vertical="center" wrapText="1"/>
      <protection hidden="1"/>
    </xf>
    <xf numFmtId="0" fontId="30" fillId="10" borderId="27" xfId="0" applyFont="1" applyFill="1" applyBorder="1" applyAlignment="1" applyProtection="1">
      <alignment horizontal="center" vertical="center" wrapText="1"/>
      <protection hidden="1"/>
    </xf>
    <xf numFmtId="164" fontId="22" fillId="4" borderId="50" xfId="0" applyNumberFormat="1" applyFont="1" applyFill="1" applyBorder="1" applyAlignment="1">
      <alignment horizontal="center" vertical="center"/>
    </xf>
    <xf numFmtId="164" fontId="22" fillId="4" borderId="65" xfId="0" applyNumberFormat="1" applyFont="1" applyFill="1" applyBorder="1" applyAlignment="1">
      <alignment horizontal="center" vertical="center"/>
    </xf>
    <xf numFmtId="0" fontId="34" fillId="12" borderId="42" xfId="0" applyFont="1" applyFill="1" applyBorder="1" applyAlignment="1">
      <alignment horizontal="right" vertical="center" indent="6"/>
    </xf>
    <xf numFmtId="0" fontId="34" fillId="12" borderId="3" xfId="0" applyFont="1" applyFill="1" applyBorder="1" applyAlignment="1">
      <alignment horizontal="right" vertical="center" indent="6"/>
    </xf>
    <xf numFmtId="8" fontId="38" fillId="5" borderId="72" xfId="0" applyNumberFormat="1" applyFont="1" applyFill="1" applyBorder="1" applyAlignment="1">
      <alignment horizontal="center" vertical="center"/>
    </xf>
    <xf numFmtId="8" fontId="38" fillId="5" borderId="73" xfId="0" applyNumberFormat="1" applyFont="1" applyFill="1" applyBorder="1" applyAlignment="1">
      <alignment horizontal="center" vertical="center"/>
    </xf>
    <xf numFmtId="0" fontId="65" fillId="2" borderId="1" xfId="0" applyFont="1" applyFill="1" applyBorder="1" applyAlignment="1" applyProtection="1">
      <alignment horizontal="center" vertical="center"/>
      <protection locked="0"/>
    </xf>
    <xf numFmtId="0" fontId="65" fillId="2" borderId="3" xfId="0" applyFont="1" applyFill="1" applyBorder="1" applyAlignment="1" applyProtection="1">
      <alignment horizontal="center" vertical="center"/>
      <protection locked="0"/>
    </xf>
    <xf numFmtId="0" fontId="65" fillId="2" borderId="2" xfId="0" applyFont="1" applyFill="1" applyBorder="1" applyAlignment="1" applyProtection="1">
      <alignment horizontal="center" vertical="center"/>
      <protection locked="0"/>
    </xf>
    <xf numFmtId="0" fontId="34" fillId="12" borderId="42" xfId="0" applyFont="1" applyFill="1" applyBorder="1" applyAlignment="1">
      <alignment horizontal="right" vertical="center" indent="7"/>
    </xf>
    <xf numFmtId="0" fontId="34" fillId="12" borderId="3" xfId="0" applyFont="1" applyFill="1" applyBorder="1" applyAlignment="1">
      <alignment horizontal="right" vertical="center" indent="7"/>
    </xf>
    <xf numFmtId="0" fontId="34" fillId="12" borderId="8" xfId="0" applyFont="1" applyFill="1" applyBorder="1" applyAlignment="1">
      <alignment horizontal="right" vertical="center"/>
    </xf>
    <xf numFmtId="0" fontId="34" fillId="12" borderId="6" xfId="0" applyFont="1" applyFill="1" applyBorder="1" applyAlignment="1">
      <alignment horizontal="right" vertical="center"/>
    </xf>
    <xf numFmtId="0" fontId="64" fillId="10" borderId="35" xfId="0" applyFont="1" applyFill="1" applyBorder="1" applyAlignment="1">
      <alignment horizontal="center" vertical="center"/>
    </xf>
    <xf numFmtId="0" fontId="64" fillId="10" borderId="5" xfId="0" applyFont="1" applyFill="1" applyBorder="1" applyAlignment="1">
      <alignment horizontal="center" vertical="center"/>
    </xf>
    <xf numFmtId="8" fontId="38" fillId="5" borderId="68" xfId="0" applyNumberFormat="1" applyFont="1" applyFill="1" applyBorder="1" applyAlignment="1">
      <alignment horizontal="center" vertical="center"/>
    </xf>
    <xf numFmtId="8" fontId="38" fillId="5" borderId="70" xfId="0" applyNumberFormat="1" applyFont="1" applyFill="1" applyBorder="1" applyAlignment="1">
      <alignment horizontal="center" vertical="center"/>
    </xf>
    <xf numFmtId="0" fontId="34" fillId="12" borderId="6" xfId="0" applyFont="1" applyFill="1" applyBorder="1" applyAlignment="1">
      <alignment horizontal="left" vertical="center" indent="1"/>
    </xf>
    <xf numFmtId="8" fontId="38" fillId="5" borderId="69" xfId="0" applyNumberFormat="1" applyFont="1" applyFill="1" applyBorder="1" applyAlignment="1">
      <alignment horizontal="center" vertical="center"/>
    </xf>
    <xf numFmtId="0" fontId="64" fillId="10" borderId="5" xfId="0" applyFont="1" applyFill="1" applyBorder="1" applyAlignment="1">
      <alignment horizontal="left" vertical="center"/>
    </xf>
    <xf numFmtId="0" fontId="65" fillId="2" borderId="5" xfId="0" applyFont="1" applyFill="1" applyBorder="1" applyAlignment="1" applyProtection="1">
      <alignment horizontal="left" vertical="center"/>
      <protection locked="0"/>
    </xf>
    <xf numFmtId="0" fontId="65" fillId="2" borderId="18" xfId="0" applyFont="1" applyFill="1" applyBorder="1" applyAlignment="1" applyProtection="1">
      <alignment horizontal="left" vertical="center"/>
      <protection locked="0"/>
    </xf>
    <xf numFmtId="0" fontId="65" fillId="10" borderId="1" xfId="0" applyFont="1" applyFill="1" applyBorder="1" applyAlignment="1" applyProtection="1">
      <alignment horizontal="center" vertical="center"/>
      <protection locked="0"/>
    </xf>
    <xf numFmtId="0" fontId="65" fillId="10" borderId="3" xfId="0" applyFont="1" applyFill="1" applyBorder="1" applyAlignment="1" applyProtection="1">
      <alignment horizontal="center" vertical="center"/>
      <protection locked="0"/>
    </xf>
    <xf numFmtId="0" fontId="65" fillId="10" borderId="2" xfId="0" applyFont="1" applyFill="1" applyBorder="1" applyAlignment="1" applyProtection="1">
      <alignment horizontal="center" vertical="center"/>
      <protection locked="0"/>
    </xf>
    <xf numFmtId="0" fontId="45" fillId="0" borderId="25" xfId="0" applyFont="1" applyBorder="1" applyAlignment="1">
      <alignment horizontal="right" vertical="center" wrapText="1" indent="2"/>
    </xf>
    <xf numFmtId="0" fontId="11" fillId="0" borderId="21" xfId="0" applyFont="1" applyBorder="1" applyAlignment="1">
      <alignment horizontal="right" vertical="center" wrapText="1" indent="2"/>
    </xf>
    <xf numFmtId="0" fontId="11" fillId="0" borderId="22" xfId="0" applyFont="1" applyBorder="1" applyAlignment="1">
      <alignment horizontal="right" vertical="center" wrapText="1" indent="2"/>
    </xf>
    <xf numFmtId="0" fontId="11" fillId="0" borderId="24" xfId="0" applyFont="1" applyBorder="1" applyAlignment="1">
      <alignment horizontal="right" vertical="center" wrapText="1" indent="2"/>
    </xf>
    <xf numFmtId="0" fontId="11" fillId="0" borderId="0" xfId="0" applyFont="1" applyAlignment="1">
      <alignment horizontal="right" vertical="center" wrapText="1" indent="2"/>
    </xf>
    <xf numFmtId="0" fontId="11" fillId="0" borderId="23" xfId="0" applyFont="1" applyBorder="1" applyAlignment="1">
      <alignment horizontal="right" vertical="center" wrapText="1" indent="2"/>
    </xf>
    <xf numFmtId="0" fontId="11" fillId="0" borderId="26" xfId="0" applyFont="1" applyBorder="1" applyAlignment="1">
      <alignment horizontal="right" vertical="center" wrapText="1" indent="2"/>
    </xf>
    <xf numFmtId="0" fontId="11" fillId="0" borderId="13" xfId="0" applyFont="1" applyBorder="1" applyAlignment="1">
      <alignment horizontal="right" vertical="center" wrapText="1" indent="2"/>
    </xf>
    <xf numFmtId="0" fontId="11" fillId="0" borderId="27" xfId="0" applyFont="1" applyBorder="1" applyAlignment="1">
      <alignment horizontal="right" vertical="center" wrapText="1" indent="2"/>
    </xf>
    <xf numFmtId="0" fontId="74" fillId="10" borderId="32" xfId="0" applyFont="1" applyFill="1" applyBorder="1" applyAlignment="1">
      <alignment horizontal="center" vertical="center"/>
    </xf>
    <xf numFmtId="0" fontId="74" fillId="10" borderId="33" xfId="0" applyFont="1" applyFill="1" applyBorder="1" applyAlignment="1">
      <alignment horizontal="center" vertical="center"/>
    </xf>
    <xf numFmtId="0" fontId="74" fillId="10" borderId="34" xfId="0" applyFont="1" applyFill="1" applyBorder="1" applyAlignment="1">
      <alignment horizontal="center" vertical="center"/>
    </xf>
    <xf numFmtId="0" fontId="18" fillId="3" borderId="5" xfId="0" applyFont="1" applyFill="1" applyBorder="1" applyAlignment="1" applyProtection="1">
      <alignment horizontal="center" vertical="center"/>
      <protection locked="0"/>
    </xf>
    <xf numFmtId="0" fontId="52" fillId="12" borderId="1" xfId="0" applyFont="1" applyFill="1" applyBorder="1" applyAlignment="1">
      <alignment horizontal="left" vertical="center" indent="11"/>
    </xf>
    <xf numFmtId="0" fontId="52" fillId="12" borderId="3" xfId="0" applyFont="1" applyFill="1" applyBorder="1" applyAlignment="1">
      <alignment horizontal="left" vertical="center" indent="11"/>
    </xf>
    <xf numFmtId="0" fontId="52" fillId="12" borderId="2" xfId="0" applyFont="1" applyFill="1" applyBorder="1" applyAlignment="1">
      <alignment horizontal="left" vertical="center" indent="11"/>
    </xf>
    <xf numFmtId="0" fontId="52" fillId="12" borderId="51" xfId="0" applyFont="1" applyFill="1" applyBorder="1" applyAlignment="1">
      <alignment horizontal="left" vertical="center" indent="2"/>
    </xf>
    <xf numFmtId="0" fontId="52" fillId="12" borderId="14" xfId="0" applyFont="1" applyFill="1" applyBorder="1" applyAlignment="1">
      <alignment horizontal="left" vertical="center" indent="2"/>
    </xf>
    <xf numFmtId="0" fontId="52" fillId="12" borderId="31" xfId="0" applyFont="1" applyFill="1" applyBorder="1" applyAlignment="1">
      <alignment horizontal="left" vertical="center" indent="2"/>
    </xf>
    <xf numFmtId="10" fontId="18" fillId="3" borderId="15" xfId="0" applyNumberFormat="1" applyFont="1" applyFill="1" applyBorder="1" applyAlignment="1" applyProtection="1">
      <alignment horizontal="center" vertical="center"/>
      <protection locked="0"/>
    </xf>
    <xf numFmtId="10" fontId="18" fillId="3" borderId="5" xfId="0" applyNumberFormat="1" applyFont="1" applyFill="1" applyBorder="1" applyAlignment="1" applyProtection="1">
      <alignment horizontal="center" vertical="center"/>
      <protection locked="0"/>
    </xf>
    <xf numFmtId="0" fontId="19" fillId="9" borderId="35" xfId="0" applyFont="1" applyFill="1" applyBorder="1" applyAlignment="1" applyProtection="1">
      <alignment horizontal="left" vertical="center" indent="1"/>
      <protection hidden="1"/>
    </xf>
    <xf numFmtId="0" fontId="19" fillId="9" borderId="5" xfId="0" applyFont="1" applyFill="1" applyBorder="1" applyAlignment="1" applyProtection="1">
      <alignment horizontal="left" vertical="center" indent="1"/>
      <protection hidden="1"/>
    </xf>
    <xf numFmtId="0" fontId="19" fillId="9" borderId="1" xfId="0" applyFont="1" applyFill="1" applyBorder="1" applyAlignment="1" applyProtection="1">
      <alignment horizontal="left" vertical="center" indent="1"/>
      <protection hidden="1"/>
    </xf>
    <xf numFmtId="0" fontId="37" fillId="9" borderId="35" xfId="0" applyFont="1" applyFill="1" applyBorder="1" applyAlignment="1" applyProtection="1">
      <alignment horizontal="left" vertical="center" indent="1"/>
      <protection hidden="1"/>
    </xf>
    <xf numFmtId="0" fontId="37" fillId="9" borderId="5" xfId="0" applyFont="1" applyFill="1" applyBorder="1" applyAlignment="1" applyProtection="1">
      <alignment horizontal="left" vertical="center" indent="1"/>
      <protection hidden="1"/>
    </xf>
    <xf numFmtId="0" fontId="37" fillId="9" borderId="1" xfId="0" applyFont="1" applyFill="1" applyBorder="1" applyAlignment="1" applyProtection="1">
      <alignment horizontal="left" vertical="center" indent="1"/>
      <protection hidden="1"/>
    </xf>
    <xf numFmtId="0" fontId="19" fillId="9" borderId="35" xfId="0" applyFont="1" applyFill="1" applyBorder="1" applyAlignment="1" applyProtection="1">
      <alignment horizontal="left" vertical="center" wrapText="1" indent="1"/>
      <protection hidden="1"/>
    </xf>
    <xf numFmtId="0" fontId="19" fillId="9" borderId="5" xfId="0" applyFont="1" applyFill="1" applyBorder="1" applyAlignment="1" applyProtection="1">
      <alignment horizontal="left" vertical="center" wrapText="1" indent="1"/>
      <protection hidden="1"/>
    </xf>
    <xf numFmtId="0" fontId="75" fillId="10" borderId="25" xfId="0" applyFont="1" applyFill="1" applyBorder="1" applyAlignment="1">
      <alignment horizontal="center" vertical="center" wrapText="1"/>
    </xf>
    <xf numFmtId="0" fontId="75" fillId="10" borderId="21" xfId="0" applyFont="1" applyFill="1" applyBorder="1" applyAlignment="1">
      <alignment horizontal="center" vertical="center" wrapText="1"/>
    </xf>
    <xf numFmtId="0" fontId="75" fillId="10" borderId="22" xfId="0" applyFont="1" applyFill="1" applyBorder="1" applyAlignment="1">
      <alignment horizontal="center" vertical="center" wrapText="1"/>
    </xf>
    <xf numFmtId="0" fontId="75" fillId="10" borderId="28" xfId="0" applyFont="1" applyFill="1" applyBorder="1" applyAlignment="1">
      <alignment horizontal="center" vertical="center" wrapText="1"/>
    </xf>
    <xf numFmtId="0" fontId="75" fillId="10" borderId="4" xfId="0" applyFont="1" applyFill="1" applyBorder="1" applyAlignment="1">
      <alignment horizontal="center" vertical="center" wrapText="1"/>
    </xf>
    <xf numFmtId="0" fontId="75" fillId="10" borderId="23" xfId="0" applyFont="1" applyFill="1" applyBorder="1" applyAlignment="1">
      <alignment horizontal="center" vertical="center" wrapText="1"/>
    </xf>
    <xf numFmtId="0" fontId="75" fillId="10" borderId="29" xfId="0" applyFont="1" applyFill="1" applyBorder="1" applyAlignment="1">
      <alignment horizontal="center" vertical="center" wrapText="1"/>
    </xf>
    <xf numFmtId="0" fontId="29" fillId="2" borderId="1" xfId="0" applyFont="1" applyFill="1" applyBorder="1" applyAlignment="1" applyProtection="1">
      <alignment horizontal="center" vertical="center"/>
      <protection locked="0"/>
    </xf>
    <xf numFmtId="0" fontId="29" fillId="2" borderId="3" xfId="0" applyFont="1" applyFill="1" applyBorder="1" applyAlignment="1" applyProtection="1">
      <alignment horizontal="center" vertical="center"/>
      <protection locked="0"/>
    </xf>
    <xf numFmtId="0" fontId="29" fillId="2" borderId="2" xfId="0" applyFont="1" applyFill="1" applyBorder="1" applyAlignment="1" applyProtection="1">
      <alignment horizontal="center" vertical="center"/>
      <protection locked="0"/>
    </xf>
    <xf numFmtId="0" fontId="13" fillId="4" borderId="9" xfId="0" applyFont="1" applyFill="1" applyBorder="1" applyAlignment="1" applyProtection="1">
      <alignment horizontal="center" vertical="center"/>
      <protection hidden="1"/>
    </xf>
    <xf numFmtId="0" fontId="13" fillId="4" borderId="37" xfId="0" applyFont="1" applyFill="1" applyBorder="1" applyAlignment="1" applyProtection="1">
      <alignment horizontal="center" vertical="center"/>
      <protection hidden="1"/>
    </xf>
    <xf numFmtId="0" fontId="29" fillId="2" borderId="40" xfId="0" applyFont="1" applyFill="1" applyBorder="1" applyAlignment="1" applyProtection="1">
      <alignment horizontal="center" vertical="center"/>
      <protection locked="0"/>
    </xf>
    <xf numFmtId="0" fontId="34" fillId="12" borderId="6" xfId="0" applyFont="1" applyFill="1" applyBorder="1" applyAlignment="1">
      <alignment horizontal="left" vertical="center"/>
    </xf>
    <xf numFmtId="0" fontId="34" fillId="10" borderId="6" xfId="0" applyFont="1" applyFill="1" applyBorder="1" applyAlignment="1">
      <alignment horizontal="center" vertical="center"/>
    </xf>
    <xf numFmtId="0" fontId="34" fillId="10" borderId="7" xfId="0" applyFont="1" applyFill="1" applyBorder="1" applyAlignment="1">
      <alignment horizontal="center" vertical="center"/>
    </xf>
    <xf numFmtId="164" fontId="13" fillId="3" borderId="51" xfId="0" applyNumberFormat="1" applyFont="1" applyFill="1" applyBorder="1" applyAlignment="1" applyProtection="1">
      <alignment horizontal="center" vertical="center"/>
      <protection locked="0" hidden="1"/>
    </xf>
    <xf numFmtId="164" fontId="13" fillId="3" borderId="31" xfId="0" applyNumberFormat="1" applyFont="1" applyFill="1" applyBorder="1" applyAlignment="1" applyProtection="1">
      <alignment horizontal="center" vertical="center"/>
      <protection locked="0" hidden="1"/>
    </xf>
    <xf numFmtId="0" fontId="18" fillId="9" borderId="36" xfId="0" applyFont="1" applyFill="1" applyBorder="1" applyAlignment="1" applyProtection="1">
      <alignment horizontal="left" vertical="center"/>
      <protection locked="0" hidden="1"/>
    </xf>
    <xf numFmtId="0" fontId="18" fillId="9" borderId="20" xfId="0" applyFont="1" applyFill="1" applyBorder="1" applyAlignment="1" applyProtection="1">
      <alignment horizontal="left" vertical="center"/>
      <protection locked="0" hidden="1"/>
    </xf>
    <xf numFmtId="0" fontId="18" fillId="9" borderId="19" xfId="0" applyFont="1" applyFill="1" applyBorder="1" applyAlignment="1" applyProtection="1">
      <alignment horizontal="left" vertical="center"/>
      <protection locked="0" hidden="1"/>
    </xf>
    <xf numFmtId="0" fontId="13" fillId="4" borderId="0" xfId="0" applyFont="1" applyFill="1" applyAlignment="1">
      <alignment horizontal="left" vertical="center"/>
    </xf>
    <xf numFmtId="0" fontId="12" fillId="4" borderId="0" xfId="0" applyFont="1" applyFill="1" applyAlignment="1">
      <alignment horizontal="left" vertical="center" wrapText="1"/>
    </xf>
    <xf numFmtId="0" fontId="44" fillId="4" borderId="0" xfId="1" applyFont="1" applyFill="1" applyAlignment="1" applyProtection="1">
      <alignment horizontal="left" vertical="center" wrapText="1"/>
    </xf>
    <xf numFmtId="0" fontId="64" fillId="10" borderId="1" xfId="0" applyFont="1" applyFill="1" applyBorder="1" applyAlignment="1">
      <alignment horizontal="left" vertical="center"/>
    </xf>
    <xf numFmtId="0" fontId="64" fillId="10" borderId="2" xfId="0" applyFont="1" applyFill="1" applyBorder="1" applyAlignment="1">
      <alignment horizontal="left" vertical="center"/>
    </xf>
    <xf numFmtId="0" fontId="65" fillId="10" borderId="5" xfId="0" applyFont="1" applyFill="1" applyBorder="1" applyAlignment="1" applyProtection="1">
      <alignment horizontal="left" vertical="center"/>
      <protection locked="0"/>
    </xf>
    <xf numFmtId="0" fontId="65" fillId="10" borderId="18" xfId="0" applyFont="1" applyFill="1" applyBorder="1" applyAlignment="1" applyProtection="1">
      <alignment horizontal="left" vertical="center"/>
      <protection locked="0"/>
    </xf>
    <xf numFmtId="0" fontId="64" fillId="10" borderId="5" xfId="0" applyFont="1" applyFill="1" applyBorder="1" applyAlignment="1">
      <alignment horizontal="left" vertical="center" indent="2"/>
    </xf>
    <xf numFmtId="0" fontId="5" fillId="4" borderId="0" xfId="1" applyFill="1" applyAlignment="1" applyProtection="1">
      <alignment horizontal="left" vertical="top" wrapText="1"/>
    </xf>
    <xf numFmtId="0" fontId="44" fillId="4" borderId="0" xfId="1" applyFont="1" applyFill="1" applyAlignment="1" applyProtection="1">
      <alignment horizontal="left" vertical="top" wrapText="1"/>
    </xf>
    <xf numFmtId="0" fontId="39" fillId="10" borderId="6" xfId="0" applyFont="1" applyFill="1" applyBorder="1" applyAlignment="1">
      <alignment horizontal="center" vertical="center"/>
    </xf>
    <xf numFmtId="0" fontId="39" fillId="10" borderId="7" xfId="0" applyFont="1" applyFill="1" applyBorder="1" applyAlignment="1">
      <alignment horizontal="center" vertical="center"/>
    </xf>
    <xf numFmtId="0" fontId="14" fillId="0" borderId="68" xfId="0" applyFont="1" applyBorder="1" applyAlignment="1">
      <alignment horizontal="center" vertical="center"/>
    </xf>
    <xf numFmtId="0" fontId="14" fillId="0" borderId="79" xfId="0" applyFont="1" applyBorder="1" applyAlignment="1">
      <alignment horizontal="center" vertical="center"/>
    </xf>
    <xf numFmtId="0" fontId="14" fillId="0" borderId="70" xfId="0" applyFont="1" applyBorder="1" applyAlignment="1">
      <alignment horizontal="center" vertical="center"/>
    </xf>
    <xf numFmtId="0" fontId="46" fillId="11" borderId="68" xfId="0" applyFont="1" applyFill="1" applyBorder="1" applyAlignment="1">
      <alignment horizontal="center" vertical="center"/>
    </xf>
    <xf numFmtId="0" fontId="46" fillId="11" borderId="70" xfId="0" applyFont="1" applyFill="1" applyBorder="1" applyAlignment="1">
      <alignment horizontal="center" vertical="center"/>
    </xf>
    <xf numFmtId="0" fontId="13" fillId="5" borderId="68" xfId="0" applyFont="1" applyFill="1" applyBorder="1" applyAlignment="1">
      <alignment horizontal="center" vertical="center"/>
    </xf>
    <xf numFmtId="0" fontId="13" fillId="5" borderId="79" xfId="0" applyFont="1" applyFill="1" applyBorder="1" applyAlignment="1">
      <alignment horizontal="center" vertical="center"/>
    </xf>
    <xf numFmtId="0" fontId="13" fillId="5" borderId="70" xfId="0" applyFont="1" applyFill="1" applyBorder="1" applyAlignment="1">
      <alignment horizontal="center" vertical="center"/>
    </xf>
    <xf numFmtId="0" fontId="12" fillId="4" borderId="0" xfId="0" applyFont="1" applyFill="1" applyAlignment="1">
      <alignment horizontal="left" vertical="top" wrapText="1"/>
    </xf>
    <xf numFmtId="8" fontId="81" fillId="5" borderId="32" xfId="0" applyNumberFormat="1" applyFont="1" applyFill="1" applyBorder="1" applyAlignment="1" applyProtection="1">
      <alignment horizontal="center" vertical="center"/>
      <protection hidden="1"/>
    </xf>
    <xf numFmtId="8" fontId="81" fillId="5" borderId="34" xfId="0" applyNumberFormat="1" applyFont="1" applyFill="1" applyBorder="1" applyAlignment="1" applyProtection="1">
      <alignment horizontal="center" vertical="center"/>
      <protection hidden="1"/>
    </xf>
    <xf numFmtId="8" fontId="81" fillId="5" borderId="35" xfId="0" applyNumberFormat="1" applyFont="1" applyFill="1" applyBorder="1" applyAlignment="1" applyProtection="1">
      <alignment horizontal="center" vertical="center"/>
      <protection hidden="1"/>
    </xf>
    <xf numFmtId="8" fontId="81" fillId="5" borderId="18" xfId="0" applyNumberFormat="1" applyFont="1" applyFill="1" applyBorder="1" applyAlignment="1" applyProtection="1">
      <alignment horizontal="center" vertical="center"/>
      <protection hidden="1"/>
    </xf>
    <xf numFmtId="8" fontId="81" fillId="5" borderId="36" xfId="0" applyNumberFormat="1" applyFont="1" applyFill="1" applyBorder="1" applyAlignment="1" applyProtection="1">
      <alignment horizontal="center" vertical="center"/>
      <protection hidden="1"/>
    </xf>
    <xf numFmtId="8" fontId="81" fillId="5" borderId="19" xfId="0" applyNumberFormat="1" applyFont="1" applyFill="1" applyBorder="1" applyAlignment="1" applyProtection="1">
      <alignment horizontal="center" vertical="center"/>
      <protection hidden="1"/>
    </xf>
    <xf numFmtId="0" fontId="46" fillId="12" borderId="25" xfId="0" applyFont="1" applyFill="1" applyBorder="1" applyAlignment="1">
      <alignment horizontal="left" vertical="center" indent="32"/>
    </xf>
    <xf numFmtId="0" fontId="46" fillId="12" borderId="21" xfId="0" applyFont="1" applyFill="1" applyBorder="1" applyAlignment="1">
      <alignment horizontal="left" vertical="center" indent="32"/>
    </xf>
    <xf numFmtId="0" fontId="46" fillId="12" borderId="24" xfId="0" applyFont="1" applyFill="1" applyBorder="1" applyAlignment="1">
      <alignment horizontal="left" vertical="center" indent="32"/>
    </xf>
    <xf numFmtId="0" fontId="46" fillId="12" borderId="0" xfId="0" applyFont="1" applyFill="1" applyAlignment="1">
      <alignment horizontal="left" vertical="center" indent="32"/>
    </xf>
    <xf numFmtId="0" fontId="46" fillId="12" borderId="26" xfId="0" applyFont="1" applyFill="1" applyBorder="1" applyAlignment="1">
      <alignment horizontal="left" vertical="center" indent="32"/>
    </xf>
    <xf numFmtId="0" fontId="46" fillId="12" borderId="13" xfId="0" applyFont="1" applyFill="1" applyBorder="1" applyAlignment="1">
      <alignment horizontal="left" vertical="center" indent="32"/>
    </xf>
    <xf numFmtId="0" fontId="15" fillId="12" borderId="8" xfId="0" applyFont="1" applyFill="1" applyBorder="1" applyAlignment="1">
      <alignment horizontal="right" vertical="center"/>
    </xf>
    <xf numFmtId="0" fontId="15" fillId="12" borderId="6" xfId="0" applyFont="1" applyFill="1" applyBorder="1" applyAlignment="1">
      <alignment horizontal="right" vertical="center"/>
    </xf>
    <xf numFmtId="0" fontId="78" fillId="12" borderId="32" xfId="0" applyFont="1" applyFill="1" applyBorder="1" applyAlignment="1" applyProtection="1">
      <alignment horizontal="center" vertical="center"/>
      <protection hidden="1"/>
    </xf>
    <xf numFmtId="0" fontId="78" fillId="12" borderId="34" xfId="0" applyFont="1" applyFill="1" applyBorder="1" applyAlignment="1" applyProtection="1">
      <alignment horizontal="center" vertical="center"/>
      <protection hidden="1"/>
    </xf>
    <xf numFmtId="0" fontId="78" fillId="12" borderId="35" xfId="0" applyFont="1" applyFill="1" applyBorder="1" applyAlignment="1" applyProtection="1">
      <alignment horizontal="center" vertical="center"/>
      <protection hidden="1"/>
    </xf>
    <xf numFmtId="0" fontId="78" fillId="12" borderId="18" xfId="0" applyFont="1" applyFill="1" applyBorder="1" applyAlignment="1" applyProtection="1">
      <alignment horizontal="center" vertical="center"/>
      <protection hidden="1"/>
    </xf>
    <xf numFmtId="0" fontId="78" fillId="12" borderId="36" xfId="0" applyFont="1" applyFill="1" applyBorder="1" applyAlignment="1" applyProtection="1">
      <alignment horizontal="center" vertical="center"/>
      <protection hidden="1"/>
    </xf>
    <xf numFmtId="0" fontId="78" fillId="12" borderId="19" xfId="0" applyFont="1" applyFill="1" applyBorder="1" applyAlignment="1" applyProtection="1">
      <alignment horizontal="center" vertical="center"/>
      <protection hidden="1"/>
    </xf>
    <xf numFmtId="0" fontId="13" fillId="9" borderId="63" xfId="0" applyFont="1" applyFill="1" applyBorder="1" applyAlignment="1" applyProtection="1">
      <alignment horizontal="center" vertical="center"/>
      <protection hidden="1"/>
    </xf>
    <xf numFmtId="0" fontId="13" fillId="9" borderId="76" xfId="0" applyFont="1" applyFill="1" applyBorder="1" applyAlignment="1" applyProtection="1">
      <alignment horizontal="center" vertical="center"/>
      <protection hidden="1"/>
    </xf>
    <xf numFmtId="0" fontId="13" fillId="9" borderId="64" xfId="0" applyFont="1" applyFill="1" applyBorder="1" applyAlignment="1" applyProtection="1">
      <alignment horizontal="center" vertical="center"/>
      <protection hidden="1"/>
    </xf>
    <xf numFmtId="0" fontId="18" fillId="9" borderId="32" xfId="0" applyFont="1" applyFill="1" applyBorder="1" applyAlignment="1" applyProtection="1">
      <alignment horizontal="left" vertical="center"/>
      <protection locked="0" hidden="1"/>
    </xf>
    <xf numFmtId="0" fontId="18" fillId="9" borderId="33" xfId="0" applyFont="1" applyFill="1" applyBorder="1" applyAlignment="1" applyProtection="1">
      <alignment horizontal="left" vertical="center"/>
      <protection locked="0" hidden="1"/>
    </xf>
    <xf numFmtId="0" fontId="18" fillId="9" borderId="34" xfId="0" applyFont="1" applyFill="1" applyBorder="1" applyAlignment="1" applyProtection="1">
      <alignment horizontal="left" vertical="center"/>
      <protection locked="0" hidden="1"/>
    </xf>
    <xf numFmtId="0" fontId="80" fillId="10" borderId="5" xfId="0" applyFont="1" applyFill="1" applyBorder="1" applyAlignment="1" applyProtection="1">
      <alignment horizontal="center" vertical="center" wrapText="1"/>
      <protection hidden="1"/>
    </xf>
    <xf numFmtId="0" fontId="80" fillId="10" borderId="20" xfId="0" applyFont="1" applyFill="1" applyBorder="1" applyAlignment="1" applyProtection="1">
      <alignment horizontal="center" vertical="center" wrapText="1"/>
      <protection hidden="1"/>
    </xf>
    <xf numFmtId="0" fontId="46" fillId="12" borderId="2" xfId="0" applyFont="1" applyFill="1" applyBorder="1" applyAlignment="1" applyProtection="1">
      <alignment horizontal="center" vertical="center"/>
      <protection hidden="1"/>
    </xf>
    <xf numFmtId="0" fontId="46" fillId="12" borderId="5" xfId="0" applyFont="1" applyFill="1" applyBorder="1" applyAlignment="1" applyProtection="1">
      <alignment horizontal="center" vertical="center"/>
      <protection hidden="1"/>
    </xf>
    <xf numFmtId="0" fontId="25" fillId="13" borderId="5" xfId="0" applyFont="1" applyFill="1" applyBorder="1" applyAlignment="1" applyProtection="1">
      <alignment horizontal="left" vertical="center" wrapText="1" indent="1"/>
      <protection hidden="1"/>
    </xf>
    <xf numFmtId="0" fontId="19" fillId="13" borderId="5" xfId="0" applyFont="1" applyFill="1" applyBorder="1" applyAlignment="1" applyProtection="1">
      <alignment horizontal="left" vertical="center" indent="1"/>
      <protection hidden="1"/>
    </xf>
    <xf numFmtId="0" fontId="19" fillId="13" borderId="18" xfId="0" applyFont="1" applyFill="1" applyBorder="1" applyAlignment="1" applyProtection="1">
      <alignment horizontal="left" vertical="center" indent="1"/>
      <protection hidden="1"/>
    </xf>
    <xf numFmtId="0" fontId="19" fillId="13" borderId="20" xfId="0" applyFont="1" applyFill="1" applyBorder="1" applyAlignment="1" applyProtection="1">
      <alignment horizontal="left" vertical="center" indent="1"/>
      <protection hidden="1"/>
    </xf>
    <xf numFmtId="0" fontId="19" fillId="13" borderId="19" xfId="0" applyFont="1" applyFill="1" applyBorder="1" applyAlignment="1" applyProtection="1">
      <alignment horizontal="left" vertical="center" indent="1"/>
      <protection hidden="1"/>
    </xf>
    <xf numFmtId="0" fontId="45" fillId="0" borderId="25" xfId="0" applyFont="1" applyBorder="1" applyAlignment="1">
      <alignment horizontal="right" vertical="center" wrapText="1" indent="3"/>
    </xf>
    <xf numFmtId="0" fontId="45" fillId="0" borderId="21" xfId="0" applyFont="1" applyBorder="1" applyAlignment="1">
      <alignment horizontal="right" vertical="center" wrapText="1" indent="3"/>
    </xf>
    <xf numFmtId="0" fontId="45" fillId="0" borderId="22" xfId="0" applyFont="1" applyBorder="1" applyAlignment="1">
      <alignment horizontal="right" vertical="center" wrapText="1" indent="3"/>
    </xf>
    <xf numFmtId="0" fontId="45" fillId="0" borderId="24" xfId="0" applyFont="1" applyBorder="1" applyAlignment="1">
      <alignment horizontal="right" vertical="center" wrapText="1" indent="3"/>
    </xf>
    <xf numFmtId="0" fontId="45" fillId="0" borderId="0" xfId="0" applyFont="1" applyAlignment="1">
      <alignment horizontal="right" vertical="center" wrapText="1" indent="3"/>
    </xf>
    <xf numFmtId="0" fontId="45" fillId="0" borderId="23" xfId="0" applyFont="1" applyBorder="1" applyAlignment="1">
      <alignment horizontal="right" vertical="center" wrapText="1" indent="3"/>
    </xf>
    <xf numFmtId="0" fontId="45" fillId="0" borderId="26" xfId="0" applyFont="1" applyBorder="1" applyAlignment="1">
      <alignment horizontal="right" vertical="center" wrapText="1" indent="3"/>
    </xf>
    <xf numFmtId="0" fontId="45" fillId="0" borderId="13" xfId="0" applyFont="1" applyBorder="1" applyAlignment="1">
      <alignment horizontal="right" vertical="center" wrapText="1" indent="3"/>
    </xf>
    <xf numFmtId="0" fontId="45" fillId="0" borderId="27" xfId="0" applyFont="1" applyBorder="1" applyAlignment="1">
      <alignment horizontal="right" vertical="center" wrapText="1" indent="3"/>
    </xf>
    <xf numFmtId="0" fontId="29" fillId="2" borderId="24" xfId="0" applyFont="1" applyFill="1" applyBorder="1" applyAlignment="1" applyProtection="1">
      <alignment horizontal="center" vertical="center"/>
      <protection locked="0"/>
    </xf>
    <xf numFmtId="0" fontId="29" fillId="2" borderId="0" xfId="0" applyFont="1" applyFill="1" applyAlignment="1" applyProtection="1">
      <alignment horizontal="center" vertical="center"/>
      <protection locked="0"/>
    </xf>
    <xf numFmtId="0" fontId="29" fillId="2" borderId="24" xfId="0" applyFont="1" applyFill="1" applyBorder="1" applyAlignment="1">
      <alignment horizontal="center" vertical="center"/>
    </xf>
    <xf numFmtId="0" fontId="29" fillId="2" borderId="0" xfId="0" applyFont="1" applyFill="1" applyAlignment="1">
      <alignment horizontal="center" vertical="center"/>
    </xf>
    <xf numFmtId="0" fontId="29" fillId="2" borderId="5" xfId="0" applyFont="1" applyFill="1" applyBorder="1" applyAlignment="1">
      <alignment horizontal="left" vertical="center"/>
    </xf>
    <xf numFmtId="0" fontId="64" fillId="10" borderId="3" xfId="0" applyFont="1" applyFill="1" applyBorder="1" applyAlignment="1">
      <alignment horizontal="left" vertical="center"/>
    </xf>
    <xf numFmtId="0" fontId="66" fillId="10" borderId="5" xfId="0" applyFont="1" applyFill="1" applyBorder="1" applyAlignment="1">
      <alignment horizontal="left" vertical="center" wrapText="1"/>
    </xf>
    <xf numFmtId="0" fontId="66" fillId="10" borderId="16" xfId="0" applyFont="1" applyFill="1" applyBorder="1" applyAlignment="1">
      <alignment horizontal="left" vertical="center" wrapText="1"/>
    </xf>
    <xf numFmtId="0" fontId="68" fillId="12" borderId="32" xfId="0" applyFont="1" applyFill="1" applyBorder="1" applyAlignment="1">
      <alignment horizontal="center" vertical="center"/>
    </xf>
    <xf numFmtId="0" fontId="68" fillId="12" borderId="33" xfId="0" applyFont="1" applyFill="1" applyBorder="1" applyAlignment="1">
      <alignment horizontal="center" vertical="center"/>
    </xf>
    <xf numFmtId="0" fontId="68" fillId="12" borderId="57" xfId="0" applyFont="1" applyFill="1" applyBorder="1" applyAlignment="1">
      <alignment horizontal="center" vertical="center"/>
    </xf>
    <xf numFmtId="0" fontId="68" fillId="12" borderId="35" xfId="0" applyFont="1" applyFill="1" applyBorder="1" applyAlignment="1">
      <alignment horizontal="center" vertical="center"/>
    </xf>
    <xf numFmtId="0" fontId="68" fillId="12" borderId="5" xfId="0" applyFont="1" applyFill="1" applyBorder="1" applyAlignment="1">
      <alignment horizontal="center" vertical="center"/>
    </xf>
    <xf numFmtId="0" fontId="68" fillId="12" borderId="1" xfId="0" applyFont="1" applyFill="1" applyBorder="1" applyAlignment="1">
      <alignment horizontal="center" vertical="center"/>
    </xf>
    <xf numFmtId="0" fontId="68" fillId="12" borderId="36" xfId="0" applyFont="1" applyFill="1" applyBorder="1" applyAlignment="1">
      <alignment horizontal="center" vertical="center"/>
    </xf>
    <xf numFmtId="0" fontId="68" fillId="12" borderId="20" xfId="0" applyFont="1" applyFill="1" applyBorder="1" applyAlignment="1">
      <alignment horizontal="center" vertical="center"/>
    </xf>
    <xf numFmtId="0" fontId="68" fillId="12" borderId="51" xfId="0" applyFont="1" applyFill="1" applyBorder="1" applyAlignment="1">
      <alignment horizontal="center" vertical="center"/>
    </xf>
    <xf numFmtId="8" fontId="50" fillId="5" borderId="63" xfId="0" applyNumberFormat="1" applyFont="1" applyFill="1" applyBorder="1" applyAlignment="1">
      <alignment horizontal="center" vertical="center"/>
    </xf>
    <xf numFmtId="0" fontId="50" fillId="5" borderId="76" xfId="0" applyFont="1" applyFill="1" applyBorder="1" applyAlignment="1">
      <alignment horizontal="center" vertical="center"/>
    </xf>
    <xf numFmtId="0" fontId="50" fillId="5" borderId="64" xfId="0" applyFont="1" applyFill="1" applyBorder="1" applyAlignment="1">
      <alignment horizontal="center" vertical="center"/>
    </xf>
    <xf numFmtId="0" fontId="34" fillId="12" borderId="35" xfId="0" applyFont="1" applyFill="1" applyBorder="1" applyAlignment="1">
      <alignment horizontal="right" vertical="center" indent="1"/>
    </xf>
    <xf numFmtId="0" fontId="34" fillId="12" borderId="5" xfId="0" applyFont="1" applyFill="1" applyBorder="1" applyAlignment="1">
      <alignment horizontal="right" vertical="center" indent="1"/>
    </xf>
    <xf numFmtId="0" fontId="34" fillId="12" borderId="1" xfId="0" applyFont="1" applyFill="1" applyBorder="1" applyAlignment="1">
      <alignment horizontal="right" vertical="center" indent="1"/>
    </xf>
    <xf numFmtId="0" fontId="34" fillId="12" borderId="2" xfId="0" applyFont="1" applyFill="1" applyBorder="1" applyAlignment="1">
      <alignment horizontal="right" vertical="center" indent="1"/>
    </xf>
    <xf numFmtId="164" fontId="37" fillId="5" borderId="80" xfId="0" applyNumberFormat="1" applyFont="1" applyFill="1" applyBorder="1" applyAlignment="1">
      <alignment horizontal="center" vertical="center"/>
    </xf>
    <xf numFmtId="164" fontId="37" fillId="5" borderId="81" xfId="0" applyNumberFormat="1" applyFont="1" applyFill="1" applyBorder="1" applyAlignment="1">
      <alignment horizontal="center" vertical="center"/>
    </xf>
    <xf numFmtId="0" fontId="13" fillId="4" borderId="0" xfId="0" applyFont="1" applyFill="1" applyAlignment="1">
      <alignment horizontal="left"/>
    </xf>
    <xf numFmtId="0" fontId="28" fillId="2" borderId="82" xfId="0" applyFont="1" applyFill="1" applyBorder="1" applyAlignment="1">
      <alignment horizontal="center" vertical="center" wrapText="1"/>
    </xf>
    <xf numFmtId="0" fontId="28" fillId="2" borderId="78" xfId="0" applyFont="1" applyFill="1" applyBorder="1" applyAlignment="1">
      <alignment horizontal="center" vertical="center" wrapText="1"/>
    </xf>
    <xf numFmtId="0" fontId="28" fillId="2" borderId="83" xfId="0" applyFont="1" applyFill="1" applyBorder="1" applyAlignment="1">
      <alignment horizontal="center" vertical="center" wrapText="1"/>
    </xf>
    <xf numFmtId="0" fontId="84" fillId="12" borderId="25" xfId="0" applyFont="1" applyFill="1" applyBorder="1" applyAlignment="1">
      <alignment horizontal="center" vertical="center" wrapText="1"/>
    </xf>
    <xf numFmtId="0" fontId="84" fillId="12" borderId="22" xfId="0" applyFont="1" applyFill="1" applyBorder="1" applyAlignment="1">
      <alignment horizontal="center" vertical="center" wrapText="1"/>
    </xf>
    <xf numFmtId="0" fontId="84" fillId="12" borderId="24" xfId="0" applyFont="1" applyFill="1" applyBorder="1" applyAlignment="1">
      <alignment horizontal="center" vertical="center" wrapText="1"/>
    </xf>
    <xf numFmtId="0" fontId="84" fillId="12" borderId="23" xfId="0" applyFont="1" applyFill="1" applyBorder="1" applyAlignment="1">
      <alignment horizontal="center" vertical="center" wrapText="1"/>
    </xf>
    <xf numFmtId="0" fontId="84" fillId="12" borderId="26" xfId="0" applyFont="1" applyFill="1" applyBorder="1" applyAlignment="1">
      <alignment horizontal="center" vertical="center" wrapText="1"/>
    </xf>
    <xf numFmtId="0" fontId="84" fillId="12" borderId="27" xfId="0" applyFont="1" applyFill="1" applyBorder="1" applyAlignment="1">
      <alignment horizontal="center" vertical="center" wrapText="1"/>
    </xf>
    <xf numFmtId="0" fontId="51" fillId="2" borderId="58" xfId="0" applyFont="1" applyFill="1" applyBorder="1" applyAlignment="1" applyProtection="1">
      <alignment horizontal="left" vertical="center" wrapText="1"/>
      <protection locked="0"/>
    </xf>
    <xf numFmtId="0" fontId="51" fillId="2" borderId="33" xfId="0" applyFont="1" applyFill="1" applyBorder="1" applyAlignment="1" applyProtection="1">
      <alignment horizontal="left" vertical="center" wrapText="1"/>
      <protection locked="0"/>
    </xf>
    <xf numFmtId="0" fontId="51" fillId="2" borderId="34" xfId="0" applyFont="1" applyFill="1" applyBorder="1" applyAlignment="1" applyProtection="1">
      <alignment horizontal="left" vertical="center" wrapText="1"/>
      <protection locked="0"/>
    </xf>
    <xf numFmtId="0" fontId="51" fillId="2" borderId="2" xfId="0" applyFont="1" applyFill="1" applyBorder="1" applyAlignment="1" applyProtection="1">
      <alignment horizontal="left" vertical="center" wrapText="1"/>
      <protection locked="0"/>
    </xf>
    <xf numFmtId="0" fontId="51" fillId="2" borderId="5" xfId="0" applyFont="1" applyFill="1" applyBorder="1" applyAlignment="1" applyProtection="1">
      <alignment horizontal="left" vertical="center" wrapText="1"/>
      <protection locked="0"/>
    </xf>
    <xf numFmtId="0" fontId="51" fillId="2" borderId="18" xfId="0" applyFont="1" applyFill="1" applyBorder="1" applyAlignment="1" applyProtection="1">
      <alignment horizontal="left" vertical="center" wrapText="1"/>
      <protection locked="0"/>
    </xf>
    <xf numFmtId="0" fontId="50" fillId="2" borderId="14" xfId="0" applyFont="1" applyFill="1" applyBorder="1" applyAlignment="1" applyProtection="1">
      <alignment horizontal="left" vertical="center" wrapText="1"/>
      <protection locked="0"/>
    </xf>
    <xf numFmtId="0" fontId="50" fillId="2" borderId="52" xfId="0" applyFont="1" applyFill="1" applyBorder="1" applyAlignment="1" applyProtection="1">
      <alignment horizontal="left" vertical="center" wrapText="1"/>
      <protection locked="0"/>
    </xf>
    <xf numFmtId="0" fontId="64" fillId="10" borderId="1" xfId="0" applyFont="1" applyFill="1" applyBorder="1" applyAlignment="1">
      <alignment horizontal="left" vertical="center" indent="6"/>
    </xf>
    <xf numFmtId="0" fontId="64" fillId="10" borderId="2" xfId="0" applyFont="1" applyFill="1" applyBorder="1" applyAlignment="1">
      <alignment horizontal="left" vertical="center" indent="6"/>
    </xf>
    <xf numFmtId="164" fontId="37" fillId="5" borderId="5" xfId="0" applyNumberFormat="1" applyFont="1" applyFill="1" applyBorder="1" applyAlignment="1">
      <alignment horizontal="center" vertical="center"/>
    </xf>
    <xf numFmtId="0" fontId="29" fillId="2" borderId="5" xfId="0" applyFont="1" applyFill="1" applyBorder="1" applyAlignment="1" applyProtection="1">
      <alignment horizontal="left" vertical="center"/>
      <protection locked="0"/>
    </xf>
    <xf numFmtId="0" fontId="28" fillId="0" borderId="24" xfId="0" applyFont="1" applyBorder="1" applyAlignment="1">
      <alignment horizontal="left" vertical="center" wrapText="1"/>
    </xf>
    <xf numFmtId="0" fontId="28" fillId="0" borderId="0" xfId="0" applyFont="1" applyAlignment="1">
      <alignment horizontal="left" vertical="center" wrapText="1"/>
    </xf>
    <xf numFmtId="0" fontId="34" fillId="12" borderId="35" xfId="0" applyFont="1" applyFill="1" applyBorder="1" applyAlignment="1">
      <alignment horizontal="right" vertical="center" indent="2"/>
    </xf>
    <xf numFmtId="0" fontId="34" fillId="12" borderId="5" xfId="0" applyFont="1" applyFill="1" applyBorder="1" applyAlignment="1">
      <alignment horizontal="right" vertical="center" indent="2"/>
    </xf>
    <xf numFmtId="0" fontId="83" fillId="12" borderId="25" xfId="0" applyFont="1" applyFill="1" applyBorder="1" applyAlignment="1">
      <alignment horizontal="center" vertical="center" wrapText="1"/>
    </xf>
    <xf numFmtId="0" fontId="83" fillId="12" borderId="22" xfId="0" applyFont="1" applyFill="1" applyBorder="1" applyAlignment="1">
      <alignment horizontal="center" vertical="center" wrapText="1"/>
    </xf>
    <xf numFmtId="0" fontId="83" fillId="12" borderId="24" xfId="0" applyFont="1" applyFill="1" applyBorder="1" applyAlignment="1">
      <alignment horizontal="center" vertical="center" wrapText="1"/>
    </xf>
    <xf numFmtId="0" fontId="83" fillId="12" borderId="23" xfId="0" applyFont="1" applyFill="1" applyBorder="1" applyAlignment="1">
      <alignment horizontal="center" vertical="center" wrapText="1"/>
    </xf>
    <xf numFmtId="0" fontId="83" fillId="12" borderId="26" xfId="0" applyFont="1" applyFill="1" applyBorder="1" applyAlignment="1">
      <alignment horizontal="center" vertical="center" wrapText="1"/>
    </xf>
    <xf numFmtId="0" fontId="83" fillId="12" borderId="27" xfId="0" applyFont="1" applyFill="1" applyBorder="1" applyAlignment="1">
      <alignment horizontal="center" vertical="center" wrapText="1"/>
    </xf>
    <xf numFmtId="164" fontId="47" fillId="2" borderId="44" xfId="0" applyNumberFormat="1" applyFont="1" applyFill="1" applyBorder="1" applyAlignment="1">
      <alignment horizontal="center" vertical="center" wrapText="1"/>
    </xf>
    <xf numFmtId="164" fontId="47" fillId="2" borderId="16" xfId="0" applyNumberFormat="1" applyFont="1" applyFill="1" applyBorder="1" applyAlignment="1">
      <alignment horizontal="center" vertical="center" wrapText="1"/>
    </xf>
    <xf numFmtId="164" fontId="47" fillId="2" borderId="49" xfId="0" applyNumberFormat="1" applyFont="1" applyFill="1" applyBorder="1" applyAlignment="1">
      <alignment horizontal="center" vertical="center" wrapText="1"/>
    </xf>
    <xf numFmtId="164" fontId="47" fillId="4" borderId="46" xfId="0" applyNumberFormat="1" applyFont="1" applyFill="1" applyBorder="1" applyAlignment="1">
      <alignment horizontal="center" vertical="center" wrapText="1"/>
    </xf>
    <xf numFmtId="164" fontId="47" fillId="4" borderId="47" xfId="0" applyNumberFormat="1" applyFont="1" applyFill="1" applyBorder="1" applyAlignment="1">
      <alignment horizontal="center" vertical="center" wrapText="1"/>
    </xf>
    <xf numFmtId="164" fontId="47" fillId="4" borderId="48" xfId="0" applyNumberFormat="1" applyFont="1" applyFill="1" applyBorder="1" applyAlignment="1">
      <alignment horizontal="center" vertical="center" wrapText="1"/>
    </xf>
    <xf numFmtId="0" fontId="28" fillId="0" borderId="32" xfId="0" applyFont="1" applyBorder="1" applyAlignment="1">
      <alignment horizontal="center" vertical="center" wrapText="1"/>
    </xf>
    <xf numFmtId="0" fontId="28" fillId="0" borderId="33" xfId="0" applyFont="1" applyBorder="1" applyAlignment="1">
      <alignment horizontal="center" vertical="center" wrapText="1"/>
    </xf>
    <xf numFmtId="0" fontId="28" fillId="0" borderId="34" xfId="0" applyFont="1" applyBorder="1" applyAlignment="1">
      <alignment horizontal="center" vertical="center" wrapText="1"/>
    </xf>
    <xf numFmtId="0" fontId="68" fillId="12" borderId="36" xfId="0" applyFont="1" applyFill="1" applyBorder="1" applyAlignment="1">
      <alignment horizontal="center" vertical="center" wrapText="1"/>
    </xf>
    <xf numFmtId="0" fontId="68" fillId="12" borderId="20" xfId="0" applyFont="1" applyFill="1" applyBorder="1" applyAlignment="1">
      <alignment horizontal="center" vertical="center" wrapText="1"/>
    </xf>
    <xf numFmtId="0" fontId="68" fillId="12" borderId="19"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37" xfId="0" applyFont="1" applyFill="1" applyBorder="1" applyAlignment="1">
      <alignment horizontal="center" vertical="center" wrapText="1"/>
    </xf>
    <xf numFmtId="164" fontId="47" fillId="3" borderId="80" xfId="0" applyNumberFormat="1" applyFont="1" applyFill="1" applyBorder="1" applyAlignment="1" applyProtection="1">
      <alignment horizontal="center" vertical="center" wrapText="1"/>
      <protection locked="0"/>
    </xf>
    <xf numFmtId="164" fontId="47" fillId="3" borderId="86" xfId="0" applyNumberFormat="1" applyFont="1" applyFill="1" applyBorder="1" applyAlignment="1" applyProtection="1">
      <alignment horizontal="center" vertical="center" wrapText="1"/>
      <protection locked="0"/>
    </xf>
    <xf numFmtId="164" fontId="47" fillId="3" borderId="81" xfId="0" applyNumberFormat="1" applyFont="1" applyFill="1" applyBorder="1" applyAlignment="1" applyProtection="1">
      <alignment horizontal="center" vertical="center" wrapText="1"/>
      <protection locked="0"/>
    </xf>
    <xf numFmtId="0" fontId="29" fillId="2" borderId="5" xfId="0" applyFont="1" applyFill="1" applyBorder="1" applyAlignment="1" applyProtection="1">
      <alignment horizontal="center" vertical="center"/>
      <protection locked="0"/>
    </xf>
    <xf numFmtId="0" fontId="52" fillId="11" borderId="68" xfId="0" applyFont="1" applyFill="1" applyBorder="1" applyAlignment="1">
      <alignment horizontal="center" vertical="center"/>
    </xf>
    <xf numFmtId="0" fontId="52" fillId="11" borderId="79" xfId="0" applyFont="1" applyFill="1" applyBorder="1" applyAlignment="1">
      <alignment horizontal="center" vertical="center"/>
    </xf>
    <xf numFmtId="0" fontId="29" fillId="5" borderId="68" xfId="0" applyFont="1" applyFill="1" applyBorder="1" applyAlignment="1">
      <alignment horizontal="center" vertical="center"/>
    </xf>
    <xf numFmtId="0" fontId="29" fillId="5" borderId="79" xfId="0" applyFont="1" applyFill="1" applyBorder="1" applyAlignment="1">
      <alignment horizontal="center" vertical="center"/>
    </xf>
    <xf numFmtId="0" fontId="29" fillId="5" borderId="70" xfId="0" applyFont="1" applyFill="1" applyBorder="1" applyAlignment="1">
      <alignment horizontal="center" vertical="center"/>
    </xf>
    <xf numFmtId="0" fontId="16" fillId="0" borderId="0" xfId="0" applyFont="1" applyAlignment="1">
      <alignment horizontal="center" vertical="center" wrapText="1"/>
    </xf>
    <xf numFmtId="0" fontId="16" fillId="0" borderId="23" xfId="0" applyFont="1" applyBorder="1" applyAlignment="1">
      <alignment horizontal="center" vertical="center" wrapText="1"/>
    </xf>
    <xf numFmtId="0" fontId="15" fillId="11" borderId="5" xfId="0" applyFont="1" applyFill="1" applyBorder="1" applyAlignment="1">
      <alignment horizontal="left" vertical="center" wrapText="1" indent="1"/>
    </xf>
    <xf numFmtId="0" fontId="15" fillId="11" borderId="18" xfId="0" applyFont="1" applyFill="1" applyBorder="1" applyAlignment="1">
      <alignment horizontal="left" vertical="center" wrapText="1" indent="1"/>
    </xf>
    <xf numFmtId="0" fontId="51" fillId="4" borderId="5" xfId="0" applyFont="1" applyFill="1" applyBorder="1" applyAlignment="1">
      <alignment horizontal="left" vertical="center" indent="1"/>
    </xf>
    <xf numFmtId="0" fontId="16" fillId="0" borderId="18" xfId="0" applyFont="1" applyBorder="1" applyAlignment="1">
      <alignment horizontal="center" vertical="center"/>
    </xf>
    <xf numFmtId="0" fontId="16" fillId="0" borderId="50" xfId="0" applyFont="1" applyBorder="1" applyAlignment="1">
      <alignment horizontal="center" vertical="center"/>
    </xf>
    <xf numFmtId="0" fontId="70" fillId="11" borderId="5" xfId="0" applyFont="1" applyFill="1" applyBorder="1" applyAlignment="1">
      <alignment horizontal="left" vertical="center" indent="1"/>
    </xf>
    <xf numFmtId="0" fontId="70" fillId="11" borderId="1" xfId="0" applyFont="1" applyFill="1" applyBorder="1" applyAlignment="1">
      <alignment horizontal="left" vertical="center" indent="1"/>
    </xf>
    <xf numFmtId="0" fontId="16" fillId="0" borderId="49" xfId="0" applyFont="1" applyBorder="1" applyAlignment="1">
      <alignment horizontal="center" vertical="center"/>
    </xf>
    <xf numFmtId="0" fontId="27" fillId="4" borderId="5" xfId="0" applyFont="1" applyFill="1" applyBorder="1" applyAlignment="1">
      <alignment horizontal="left" vertical="center" indent="1"/>
    </xf>
    <xf numFmtId="0" fontId="51" fillId="0" borderId="5" xfId="0" applyFont="1" applyBorder="1" applyAlignment="1">
      <alignment horizontal="left" vertical="center" indent="1"/>
    </xf>
    <xf numFmtId="0" fontId="65" fillId="10" borderId="35" xfId="0" applyFont="1" applyFill="1" applyBorder="1" applyAlignment="1">
      <alignment horizontal="center" vertical="center"/>
    </xf>
    <xf numFmtId="0" fontId="54" fillId="0" borderId="25" xfId="0" applyFont="1" applyBorder="1" applyAlignment="1">
      <alignment horizontal="right" vertical="center" wrapText="1"/>
    </xf>
    <xf numFmtId="0" fontId="54" fillId="0" borderId="21" xfId="0" applyFont="1" applyBorder="1" applyAlignment="1">
      <alignment horizontal="right" vertical="center" wrapText="1"/>
    </xf>
    <xf numFmtId="0" fontId="54" fillId="0" borderId="21" xfId="0" applyFont="1" applyBorder="1" applyAlignment="1">
      <alignment horizontal="right" vertical="center"/>
    </xf>
    <xf numFmtId="0" fontId="54" fillId="0" borderId="22" xfId="0" applyFont="1" applyBorder="1" applyAlignment="1">
      <alignment horizontal="right" vertical="center"/>
    </xf>
    <xf numFmtId="0" fontId="54" fillId="0" borderId="24" xfId="0" applyFont="1" applyBorder="1" applyAlignment="1">
      <alignment horizontal="right" vertical="center"/>
    </xf>
    <xf numFmtId="0" fontId="54" fillId="0" borderId="0" xfId="0" applyFont="1" applyAlignment="1">
      <alignment horizontal="right" vertical="center"/>
    </xf>
    <xf numFmtId="0" fontId="54" fillId="0" borderId="23" xfId="0" applyFont="1" applyBorder="1" applyAlignment="1">
      <alignment horizontal="right" vertical="center"/>
    </xf>
    <xf numFmtId="0" fontId="15" fillId="11" borderId="5" xfId="0" applyFont="1" applyFill="1" applyBorder="1" applyAlignment="1">
      <alignment horizontal="left" vertical="center" indent="1"/>
    </xf>
    <xf numFmtId="0" fontId="15" fillId="11" borderId="18" xfId="0" applyFont="1" applyFill="1" applyBorder="1" applyAlignment="1">
      <alignment horizontal="left" vertical="center" indent="1"/>
    </xf>
    <xf numFmtId="0" fontId="37" fillId="2" borderId="42" xfId="0" applyFont="1" applyFill="1" applyBorder="1" applyAlignment="1">
      <alignment horizontal="center" vertical="center"/>
    </xf>
    <xf numFmtId="0" fontId="37" fillId="2" borderId="2" xfId="0" applyFont="1" applyFill="1" applyBorder="1" applyAlignment="1">
      <alignment horizontal="center" vertical="center"/>
    </xf>
    <xf numFmtId="1" fontId="40" fillId="5" borderId="1" xfId="0" applyNumberFormat="1" applyFont="1" applyFill="1" applyBorder="1" applyAlignment="1">
      <alignment horizontal="center" vertical="center"/>
    </xf>
    <xf numFmtId="0" fontId="40" fillId="5" borderId="40" xfId="0" applyFont="1" applyFill="1" applyBorder="1" applyAlignment="1">
      <alignment horizontal="center" vertical="center"/>
    </xf>
    <xf numFmtId="0" fontId="40" fillId="0" borderId="42" xfId="0" applyFont="1" applyBorder="1" applyAlignment="1">
      <alignment horizontal="center" vertical="center"/>
    </xf>
    <xf numFmtId="0" fontId="40" fillId="0" borderId="3" xfId="0" applyFont="1" applyBorder="1" applyAlignment="1">
      <alignment horizontal="center" vertical="center"/>
    </xf>
    <xf numFmtId="0" fontId="40" fillId="0" borderId="40" xfId="0" applyFont="1" applyBorder="1" applyAlignment="1">
      <alignment horizontal="center" vertical="center"/>
    </xf>
    <xf numFmtId="0" fontId="21" fillId="4" borderId="5" xfId="0" applyFont="1" applyFill="1" applyBorder="1" applyAlignment="1" applyProtection="1">
      <alignment horizontal="center" vertical="center"/>
      <protection hidden="1"/>
    </xf>
    <xf numFmtId="0" fontId="21" fillId="4" borderId="65" xfId="0" applyFont="1" applyFill="1" applyBorder="1" applyAlignment="1" applyProtection="1">
      <alignment horizontal="center" vertical="center"/>
      <protection hidden="1"/>
    </xf>
    <xf numFmtId="0" fontId="71" fillId="11" borderId="5" xfId="0" applyFont="1" applyFill="1" applyBorder="1" applyAlignment="1">
      <alignment horizontal="left" vertical="center" wrapText="1"/>
    </xf>
    <xf numFmtId="0" fontId="35" fillId="9" borderId="5" xfId="0" applyFont="1" applyFill="1" applyBorder="1" applyAlignment="1">
      <alignment horizontal="center" vertical="center" wrapText="1"/>
    </xf>
    <xf numFmtId="0" fontId="35" fillId="9" borderId="18" xfId="0" applyFont="1" applyFill="1" applyBorder="1" applyAlignment="1">
      <alignment horizontal="center" vertical="center" wrapText="1"/>
    </xf>
    <xf numFmtId="0" fontId="70" fillId="11" borderId="5" xfId="0" applyFont="1" applyFill="1" applyBorder="1" applyAlignment="1">
      <alignment horizontal="center" vertical="center" wrapText="1"/>
    </xf>
    <xf numFmtId="0" fontId="70" fillId="11" borderId="1" xfId="0" applyFont="1" applyFill="1" applyBorder="1" applyAlignment="1">
      <alignment horizontal="center" vertical="center" wrapText="1"/>
    </xf>
    <xf numFmtId="10" fontId="73" fillId="9" borderId="63" xfId="0" applyNumberFormat="1" applyFont="1" applyFill="1" applyBorder="1" applyAlignment="1">
      <alignment horizontal="center" vertical="center"/>
    </xf>
    <xf numFmtId="10" fontId="73" fillId="9" borderId="64" xfId="0" applyNumberFormat="1" applyFont="1" applyFill="1" applyBorder="1" applyAlignment="1">
      <alignment horizontal="center" vertical="center"/>
    </xf>
    <xf numFmtId="0" fontId="70" fillId="11" borderId="5" xfId="0" applyFont="1" applyFill="1" applyBorder="1" applyAlignment="1" applyProtection="1">
      <alignment horizontal="left" vertical="center" indent="1"/>
      <protection hidden="1"/>
    </xf>
    <xf numFmtId="0" fontId="70" fillId="11" borderId="1" xfId="0" applyFont="1" applyFill="1" applyBorder="1" applyAlignment="1" applyProtection="1">
      <alignment horizontal="left" vertical="center" indent="1"/>
      <protection hidden="1"/>
    </xf>
    <xf numFmtId="0" fontId="34" fillId="11" borderId="1" xfId="0" applyFont="1" applyFill="1" applyBorder="1" applyAlignment="1">
      <alignment horizontal="left" vertical="center" indent="1"/>
    </xf>
    <xf numFmtId="0" fontId="34" fillId="11" borderId="3" xfId="0" applyFont="1" applyFill="1" applyBorder="1" applyAlignment="1">
      <alignment horizontal="left" vertical="center" indent="1"/>
    </xf>
    <xf numFmtId="0" fontId="65" fillId="10" borderId="36" xfId="0" applyFont="1" applyFill="1" applyBorder="1" applyAlignment="1">
      <alignment horizontal="center" vertical="center"/>
    </xf>
    <xf numFmtId="0" fontId="34" fillId="11" borderId="5" xfId="0" applyFont="1" applyFill="1" applyBorder="1" applyAlignment="1">
      <alignment horizontal="center" vertical="center" wrapText="1"/>
    </xf>
    <xf numFmtId="0" fontId="34" fillId="11" borderId="1" xfId="0" applyFont="1" applyFill="1" applyBorder="1" applyAlignment="1">
      <alignment horizontal="center" vertical="center" wrapText="1"/>
    </xf>
    <xf numFmtId="0" fontId="34" fillId="11" borderId="20" xfId="0" applyFont="1" applyFill="1" applyBorder="1" applyAlignment="1">
      <alignment horizontal="center" vertical="center" wrapText="1"/>
    </xf>
    <xf numFmtId="0" fontId="34" fillId="11" borderId="51" xfId="0" applyFont="1" applyFill="1" applyBorder="1" applyAlignment="1">
      <alignment horizontal="center" vertical="center" wrapText="1"/>
    </xf>
    <xf numFmtId="164" fontId="50" fillId="9" borderId="59" xfId="0" applyNumberFormat="1" applyFont="1" applyFill="1" applyBorder="1" applyAlignment="1">
      <alignment horizontal="center" vertical="center"/>
    </xf>
    <xf numFmtId="164" fontId="50" fillId="9" borderId="60" xfId="0" applyNumberFormat="1" applyFont="1" applyFill="1" applyBorder="1" applyAlignment="1">
      <alignment horizontal="center" vertical="center"/>
    </xf>
    <xf numFmtId="164" fontId="39" fillId="10" borderId="43" xfId="0" applyNumberFormat="1" applyFont="1" applyFill="1" applyBorder="1" applyAlignment="1">
      <alignment horizontal="center" vertical="center" wrapText="1"/>
    </xf>
    <xf numFmtId="164" fontId="39" fillId="10" borderId="84" xfId="0" applyNumberFormat="1" applyFont="1" applyFill="1" applyBorder="1" applyAlignment="1">
      <alignment horizontal="center" vertical="center" wrapText="1"/>
    </xf>
    <xf numFmtId="0" fontId="51" fillId="4" borderId="42" xfId="0" applyFont="1" applyFill="1" applyBorder="1" applyAlignment="1">
      <alignment horizontal="left" vertical="center" wrapText="1"/>
    </xf>
    <xf numFmtId="0" fontId="51" fillId="4" borderId="3" xfId="0" applyFont="1" applyFill="1" applyBorder="1" applyAlignment="1">
      <alignment horizontal="left" vertical="center" wrapText="1"/>
    </xf>
    <xf numFmtId="0" fontId="16" fillId="0" borderId="1" xfId="0" applyFont="1" applyBorder="1" applyAlignment="1" applyProtection="1">
      <alignment horizontal="center" vertical="center" wrapText="1"/>
      <protection locked="0"/>
    </xf>
    <xf numFmtId="0" fontId="16" fillId="0" borderId="2" xfId="0" applyFont="1" applyBorder="1" applyAlignment="1" applyProtection="1">
      <alignment horizontal="center" vertical="center" wrapText="1"/>
      <protection locked="0"/>
    </xf>
    <xf numFmtId="0" fontId="38" fillId="10" borderId="5" xfId="0" applyFont="1" applyFill="1" applyBorder="1" applyAlignment="1">
      <alignment horizontal="center" vertical="center"/>
    </xf>
    <xf numFmtId="0" fontId="38" fillId="10" borderId="18" xfId="0" applyFont="1" applyFill="1" applyBorder="1" applyAlignment="1">
      <alignment horizontal="center" vertical="center"/>
    </xf>
    <xf numFmtId="0" fontId="77" fillId="11" borderId="32" xfId="0" applyFont="1" applyFill="1" applyBorder="1" applyAlignment="1">
      <alignment horizontal="center" vertical="center"/>
    </xf>
    <xf numFmtId="0" fontId="77" fillId="11" borderId="33" xfId="0" applyFont="1" applyFill="1" applyBorder="1" applyAlignment="1">
      <alignment horizontal="center" vertical="center"/>
    </xf>
    <xf numFmtId="0" fontId="77" fillId="11" borderId="35" xfId="0" applyFont="1" applyFill="1" applyBorder="1" applyAlignment="1">
      <alignment horizontal="center" vertical="center"/>
    </xf>
    <xf numFmtId="0" fontId="77" fillId="11" borderId="5" xfId="0" applyFont="1" applyFill="1" applyBorder="1" applyAlignment="1">
      <alignment horizontal="center" vertical="center"/>
    </xf>
    <xf numFmtId="0" fontId="77" fillId="11" borderId="36" xfId="0" applyFont="1" applyFill="1" applyBorder="1" applyAlignment="1">
      <alignment horizontal="center" vertical="center"/>
    </xf>
    <xf numFmtId="0" fontId="77" fillId="11" borderId="20" xfId="0" applyFont="1" applyFill="1" applyBorder="1" applyAlignment="1">
      <alignment horizontal="center" vertical="center"/>
    </xf>
    <xf numFmtId="0" fontId="16" fillId="2" borderId="33" xfId="0" applyFont="1" applyFill="1" applyBorder="1" applyAlignment="1" applyProtection="1">
      <alignment horizontal="left" vertical="center"/>
      <protection locked="0"/>
    </xf>
    <xf numFmtId="0" fontId="16" fillId="2" borderId="34" xfId="0" applyFont="1" applyFill="1" applyBorder="1" applyAlignment="1" applyProtection="1">
      <alignment horizontal="left" vertical="center"/>
      <protection locked="0"/>
    </xf>
    <xf numFmtId="0" fontId="16" fillId="2" borderId="5" xfId="0" applyFont="1" applyFill="1" applyBorder="1" applyAlignment="1" applyProtection="1">
      <alignment horizontal="left" vertical="center"/>
      <protection locked="0"/>
    </xf>
    <xf numFmtId="0" fontId="16" fillId="2" borderId="18" xfId="0" applyFont="1" applyFill="1" applyBorder="1" applyAlignment="1" applyProtection="1">
      <alignment horizontal="left" vertical="center"/>
      <protection locked="0"/>
    </xf>
    <xf numFmtId="0" fontId="16" fillId="2" borderId="20" xfId="0" applyFont="1" applyFill="1" applyBorder="1" applyAlignment="1" applyProtection="1">
      <alignment horizontal="left" vertical="center"/>
      <protection locked="0"/>
    </xf>
    <xf numFmtId="0" fontId="16" fillId="2" borderId="19" xfId="0" applyFont="1" applyFill="1" applyBorder="1" applyAlignment="1" applyProtection="1">
      <alignment horizontal="left" vertical="center"/>
      <protection locked="0"/>
    </xf>
    <xf numFmtId="0" fontId="85" fillId="11" borderId="42" xfId="0" applyFont="1" applyFill="1" applyBorder="1" applyAlignment="1" applyProtection="1">
      <alignment horizontal="center" vertical="center" wrapText="1"/>
      <protection hidden="1"/>
    </xf>
    <xf numFmtId="0" fontId="85" fillId="11" borderId="3" xfId="0" applyFont="1" applyFill="1" applyBorder="1" applyAlignment="1" applyProtection="1">
      <alignment horizontal="center" vertical="center" wrapText="1"/>
      <protection hidden="1"/>
    </xf>
    <xf numFmtId="0" fontId="85" fillId="11" borderId="4" xfId="0" applyFont="1" applyFill="1" applyBorder="1" applyAlignment="1" applyProtection="1">
      <alignment horizontal="center" vertical="center" wrapText="1"/>
      <protection hidden="1"/>
    </xf>
    <xf numFmtId="0" fontId="46" fillId="12" borderId="42" xfId="0" applyFont="1" applyFill="1" applyBorder="1" applyAlignment="1">
      <alignment horizontal="center" vertical="center" wrapText="1"/>
    </xf>
    <xf numFmtId="0" fontId="46" fillId="12" borderId="3" xfId="0" applyFont="1" applyFill="1" applyBorder="1" applyAlignment="1">
      <alignment horizontal="center" vertical="center" wrapText="1"/>
    </xf>
    <xf numFmtId="0" fontId="70" fillId="11" borderId="18" xfId="0" applyFont="1" applyFill="1" applyBorder="1" applyAlignment="1">
      <alignment horizontal="center" vertical="center" wrapText="1"/>
    </xf>
    <xf numFmtId="0" fontId="37" fillId="0" borderId="6" xfId="0" applyFont="1" applyBorder="1" applyAlignment="1">
      <alignment horizontal="center" vertical="center"/>
    </xf>
    <xf numFmtId="0" fontId="37" fillId="0" borderId="41" xfId="0" applyFont="1" applyBorder="1" applyAlignment="1">
      <alignment horizontal="center" vertical="center"/>
    </xf>
    <xf numFmtId="0" fontId="47" fillId="4" borderId="0" xfId="0" applyFont="1" applyFill="1" applyAlignment="1">
      <alignment horizontal="center" vertical="center" wrapText="1"/>
    </xf>
    <xf numFmtId="0" fontId="35" fillId="5" borderId="42" xfId="0" applyFont="1" applyFill="1" applyBorder="1" applyAlignment="1">
      <alignment horizontal="center" vertical="center"/>
    </xf>
    <xf numFmtId="0" fontId="35" fillId="5" borderId="3" xfId="0" applyFont="1" applyFill="1" applyBorder="1" applyAlignment="1">
      <alignment horizontal="center" vertical="center"/>
    </xf>
    <xf numFmtId="0" fontId="16" fillId="0" borderId="1"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20" fontId="16" fillId="0" borderId="1" xfId="0" applyNumberFormat="1" applyFont="1" applyBorder="1" applyAlignment="1" applyProtection="1">
      <alignment horizontal="center" vertical="center" wrapText="1"/>
      <protection locked="0"/>
    </xf>
    <xf numFmtId="20" fontId="16" fillId="0" borderId="2" xfId="0" applyNumberFormat="1" applyFont="1" applyBorder="1" applyAlignment="1" applyProtection="1">
      <alignment horizontal="center" vertical="center" wrapText="1"/>
      <protection locked="0"/>
    </xf>
    <xf numFmtId="0" fontId="88" fillId="12" borderId="42" xfId="0" applyFont="1" applyFill="1" applyBorder="1" applyAlignment="1">
      <alignment horizontal="center" vertical="center" wrapText="1"/>
    </xf>
    <xf numFmtId="0" fontId="88" fillId="12" borderId="2" xfId="0" applyFont="1" applyFill="1" applyBorder="1" applyAlignment="1">
      <alignment horizontal="center" vertical="center" wrapText="1"/>
    </xf>
    <xf numFmtId="0" fontId="34" fillId="12" borderId="5" xfId="0" applyFont="1" applyFill="1" applyBorder="1" applyAlignment="1">
      <alignment horizontal="left" vertical="center" wrapText="1" indent="7"/>
    </xf>
    <xf numFmtId="0" fontId="70" fillId="12" borderId="16" xfId="0" applyFont="1" applyFill="1" applyBorder="1" applyAlignment="1">
      <alignment horizontal="left" vertical="center" wrapText="1" indent="7"/>
    </xf>
    <xf numFmtId="0" fontId="70" fillId="12" borderId="5" xfId="0" applyFont="1" applyFill="1" applyBorder="1" applyAlignment="1">
      <alignment horizontal="left" vertical="center" wrapText="1" indent="7"/>
    </xf>
    <xf numFmtId="164" fontId="37" fillId="5" borderId="18" xfId="0" applyNumberFormat="1" applyFont="1" applyFill="1" applyBorder="1" applyAlignment="1">
      <alignment horizontal="center" vertical="center"/>
    </xf>
    <xf numFmtId="0" fontId="46" fillId="12" borderId="5" xfId="0" applyFont="1" applyFill="1" applyBorder="1" applyAlignment="1">
      <alignment horizontal="center" vertical="center" wrapText="1"/>
    </xf>
    <xf numFmtId="0" fontId="46" fillId="12" borderId="18" xfId="0" applyFont="1" applyFill="1" applyBorder="1" applyAlignment="1">
      <alignment horizontal="center" vertical="center" wrapText="1"/>
    </xf>
    <xf numFmtId="0" fontId="57" fillId="0" borderId="56" xfId="0" applyFont="1" applyBorder="1" applyAlignment="1">
      <alignment horizontal="right" vertical="center" wrapText="1" indent="2"/>
    </xf>
    <xf numFmtId="0" fontId="57" fillId="0" borderId="55" xfId="0" applyFont="1" applyBorder="1" applyAlignment="1">
      <alignment horizontal="right" vertical="center" wrapText="1" indent="2"/>
    </xf>
    <xf numFmtId="0" fontId="57" fillId="0" borderId="54" xfId="0" applyFont="1" applyBorder="1" applyAlignment="1">
      <alignment horizontal="right" vertical="center" wrapText="1" indent="2"/>
    </xf>
    <xf numFmtId="0" fontId="57" fillId="0" borderId="53" xfId="0" applyFont="1" applyBorder="1" applyAlignment="1">
      <alignment horizontal="right" vertical="center" wrapText="1" indent="2"/>
    </xf>
    <xf numFmtId="0" fontId="87" fillId="10" borderId="42" xfId="0" applyFont="1" applyFill="1" applyBorder="1" applyAlignment="1">
      <alignment horizontal="left" vertical="center" wrapText="1"/>
    </xf>
    <xf numFmtId="0" fontId="87" fillId="10" borderId="3" xfId="0" applyFont="1" applyFill="1" applyBorder="1" applyAlignment="1">
      <alignment horizontal="left" vertical="center" wrapText="1"/>
    </xf>
    <xf numFmtId="0" fontId="87" fillId="10" borderId="40" xfId="0" applyFont="1" applyFill="1" applyBorder="1" applyAlignment="1">
      <alignment horizontal="left" vertical="center" wrapText="1"/>
    </xf>
    <xf numFmtId="0" fontId="64" fillId="10" borderId="42" xfId="0" applyFont="1" applyFill="1" applyBorder="1" applyAlignment="1">
      <alignment horizontal="left" vertical="center" wrapText="1"/>
    </xf>
    <xf numFmtId="0" fontId="64" fillId="10" borderId="3" xfId="0" applyFont="1" applyFill="1" applyBorder="1" applyAlignment="1">
      <alignment horizontal="left" vertical="center" wrapText="1"/>
    </xf>
    <xf numFmtId="0" fontId="64" fillId="10" borderId="40" xfId="0" applyFont="1" applyFill="1" applyBorder="1" applyAlignment="1">
      <alignment horizontal="left" vertical="center" wrapText="1"/>
    </xf>
    <xf numFmtId="0" fontId="64" fillId="10" borderId="44" xfId="0" applyFont="1" applyFill="1" applyBorder="1" applyAlignment="1">
      <alignment horizontal="left" vertical="center" wrapText="1"/>
    </xf>
    <xf numFmtId="0" fontId="64" fillId="10" borderId="16" xfId="0" applyFont="1" applyFill="1" applyBorder="1" applyAlignment="1">
      <alignment horizontal="left" vertical="center" wrapText="1"/>
    </xf>
    <xf numFmtId="0" fontId="64" fillId="10" borderId="49" xfId="0" applyFont="1" applyFill="1" applyBorder="1" applyAlignment="1">
      <alignment horizontal="left" vertical="center" wrapText="1"/>
    </xf>
    <xf numFmtId="0" fontId="16" fillId="5" borderId="86" xfId="0" applyFont="1" applyFill="1" applyBorder="1" applyAlignment="1" applyProtection="1">
      <alignment horizontal="center" vertical="center" wrapText="1"/>
      <protection locked="0"/>
    </xf>
    <xf numFmtId="0" fontId="16" fillId="5" borderId="81" xfId="0" applyFont="1" applyFill="1" applyBorder="1" applyAlignment="1" applyProtection="1">
      <alignment horizontal="center" vertical="center" wrapText="1"/>
      <protection locked="0"/>
    </xf>
    <xf numFmtId="0" fontId="34" fillId="12" borderId="80" xfId="0" applyFont="1" applyFill="1" applyBorder="1" applyAlignment="1">
      <alignment horizontal="center" vertical="center" wrapText="1"/>
    </xf>
    <xf numFmtId="0" fontId="34" fillId="12" borderId="86" xfId="0" applyFont="1" applyFill="1" applyBorder="1" applyAlignment="1">
      <alignment horizontal="center" vertical="center" wrapText="1"/>
    </xf>
    <xf numFmtId="0" fontId="37" fillId="10" borderId="25" xfId="0" applyFont="1" applyFill="1" applyBorder="1" applyAlignment="1">
      <alignment horizontal="center" vertical="center" wrapText="1"/>
    </xf>
    <xf numFmtId="0" fontId="37" fillId="10" borderId="21" xfId="0" applyFont="1" applyFill="1" applyBorder="1" applyAlignment="1">
      <alignment horizontal="center" vertical="center" wrapText="1"/>
    </xf>
    <xf numFmtId="0" fontId="37" fillId="10" borderId="22" xfId="0" applyFont="1" applyFill="1" applyBorder="1" applyAlignment="1">
      <alignment horizontal="center" vertical="center" wrapText="1"/>
    </xf>
    <xf numFmtId="0" fontId="51" fillId="2" borderId="1" xfId="0" applyFont="1" applyFill="1" applyBorder="1" applyAlignment="1">
      <alignment horizontal="center" vertical="center"/>
    </xf>
    <xf numFmtId="0" fontId="51" fillId="2" borderId="2" xfId="0" applyFont="1" applyFill="1" applyBorder="1" applyAlignment="1">
      <alignment horizontal="center" vertical="center"/>
    </xf>
    <xf numFmtId="0" fontId="16" fillId="0" borderId="8" xfId="0" applyFont="1" applyBorder="1" applyAlignment="1" applyProtection="1">
      <alignment horizontal="center" vertical="center" wrapText="1"/>
      <protection locked="0"/>
    </xf>
    <xf numFmtId="0" fontId="16" fillId="0" borderId="7" xfId="0" applyFont="1" applyBorder="1" applyAlignment="1" applyProtection="1">
      <alignment horizontal="center" vertical="center" wrapText="1"/>
      <protection locked="0"/>
    </xf>
    <xf numFmtId="0" fontId="70" fillId="11" borderId="35" xfId="0" applyFont="1" applyFill="1" applyBorder="1" applyAlignment="1">
      <alignment horizontal="center" vertical="center"/>
    </xf>
    <xf numFmtId="0" fontId="70" fillId="11" borderId="5" xfId="0" applyFont="1" applyFill="1" applyBorder="1" applyAlignment="1">
      <alignment horizontal="center" vertical="center"/>
    </xf>
    <xf numFmtId="0" fontId="38" fillId="10" borderId="24" xfId="0" applyFont="1" applyFill="1" applyBorder="1" applyAlignment="1">
      <alignment horizontal="center" vertical="center" wrapText="1"/>
    </xf>
    <xf numFmtId="0" fontId="38" fillId="10" borderId="0" xfId="0" applyFont="1" applyFill="1" applyAlignment="1">
      <alignment horizontal="center" vertical="center" wrapText="1"/>
    </xf>
    <xf numFmtId="0" fontId="38" fillId="10" borderId="10" xfId="0" applyFont="1" applyFill="1" applyBorder="1" applyAlignment="1">
      <alignment horizontal="center" vertical="center" wrapText="1"/>
    </xf>
    <xf numFmtId="0" fontId="52" fillId="12" borderId="25" xfId="0" applyFont="1" applyFill="1" applyBorder="1" applyAlignment="1">
      <alignment horizontal="center" vertical="center" wrapText="1"/>
    </xf>
    <xf numFmtId="0" fontId="52" fillId="12" borderId="55" xfId="0" applyFont="1" applyFill="1" applyBorder="1" applyAlignment="1">
      <alignment horizontal="center" vertical="center" wrapText="1"/>
    </xf>
    <xf numFmtId="0" fontId="37" fillId="10" borderId="39" xfId="0" applyFont="1" applyFill="1" applyBorder="1" applyAlignment="1">
      <alignment horizontal="center" vertical="center"/>
    </xf>
    <xf numFmtId="0" fontId="37" fillId="10" borderId="6" xfId="0" applyFont="1" applyFill="1" applyBorder="1" applyAlignment="1">
      <alignment horizontal="center" vertical="center"/>
    </xf>
    <xf numFmtId="0" fontId="70" fillId="11" borderId="42" xfId="0" applyFont="1" applyFill="1" applyBorder="1" applyAlignment="1">
      <alignment horizontal="left" vertical="center" wrapText="1"/>
    </xf>
    <xf numFmtId="0" fontId="70" fillId="11" borderId="3" xfId="0" applyFont="1" applyFill="1" applyBorder="1" applyAlignment="1">
      <alignment horizontal="left" vertical="center" wrapText="1"/>
    </xf>
    <xf numFmtId="0" fontId="70" fillId="11" borderId="2" xfId="0" applyFont="1" applyFill="1" applyBorder="1" applyAlignment="1">
      <alignment horizontal="left" vertical="center" wrapText="1"/>
    </xf>
    <xf numFmtId="0" fontId="40" fillId="3" borderId="80" xfId="0" applyFont="1" applyFill="1" applyBorder="1" applyAlignment="1" applyProtection="1">
      <alignment horizontal="center" vertical="center"/>
      <protection locked="0"/>
    </xf>
    <xf numFmtId="0" fontId="40" fillId="3" borderId="86" xfId="0" applyFont="1" applyFill="1" applyBorder="1" applyAlignment="1" applyProtection="1">
      <alignment horizontal="center" vertical="center"/>
      <protection locked="0"/>
    </xf>
    <xf numFmtId="0" fontId="40" fillId="3" borderId="81" xfId="0" applyFont="1" applyFill="1" applyBorder="1" applyAlignment="1" applyProtection="1">
      <alignment horizontal="center" vertical="center"/>
      <protection locked="0"/>
    </xf>
    <xf numFmtId="0" fontId="52" fillId="12" borderId="80" xfId="0" applyFont="1" applyFill="1" applyBorder="1" applyAlignment="1">
      <alignment horizontal="left" vertical="center" indent="14"/>
    </xf>
    <xf numFmtId="0" fontId="52" fillId="12" borderId="86" xfId="0" applyFont="1" applyFill="1" applyBorder="1" applyAlignment="1">
      <alignment horizontal="left" vertical="center" indent="14"/>
    </xf>
    <xf numFmtId="0" fontId="52" fillId="12" borderId="87" xfId="0" applyFont="1" applyFill="1" applyBorder="1" applyAlignment="1">
      <alignment horizontal="left" vertical="center" indent="14"/>
    </xf>
    <xf numFmtId="0" fontId="59" fillId="10" borderId="28" xfId="0" applyFont="1" applyFill="1" applyBorder="1" applyAlignment="1">
      <alignment horizontal="center" vertical="center" wrapText="1"/>
    </xf>
    <xf numFmtId="0" fontId="59" fillId="10" borderId="4" xfId="0" applyFont="1" applyFill="1" applyBorder="1" applyAlignment="1">
      <alignment horizontal="center" vertical="center" wrapText="1"/>
    </xf>
    <xf numFmtId="0" fontId="59" fillId="10" borderId="10" xfId="0" applyFont="1" applyFill="1" applyBorder="1" applyAlignment="1">
      <alignment horizontal="center" vertical="center" wrapText="1"/>
    </xf>
    <xf numFmtId="0" fontId="37" fillId="0" borderId="17" xfId="0" applyFont="1" applyBorder="1" applyAlignment="1">
      <alignment horizontal="center" vertical="center"/>
    </xf>
    <xf numFmtId="0" fontId="37" fillId="0" borderId="10" xfId="0" applyFont="1" applyBorder="1" applyAlignment="1">
      <alignment horizontal="center" vertical="center"/>
    </xf>
    <xf numFmtId="0" fontId="70" fillId="12" borderId="5" xfId="0" applyFont="1" applyFill="1" applyBorder="1" applyAlignment="1">
      <alignment horizontal="center" vertical="center" wrapText="1"/>
    </xf>
    <xf numFmtId="0" fontId="70" fillId="12" borderId="15" xfId="0" applyFont="1" applyFill="1" applyBorder="1" applyAlignment="1">
      <alignment horizontal="center" vertical="center" wrapText="1"/>
    </xf>
    <xf numFmtId="0" fontId="59" fillId="10" borderId="16" xfId="0" applyFont="1" applyFill="1" applyBorder="1" applyAlignment="1">
      <alignment horizontal="center" vertical="center" wrapText="1"/>
    </xf>
    <xf numFmtId="0" fontId="59" fillId="10" borderId="49" xfId="0" applyFont="1" applyFill="1" applyBorder="1" applyAlignment="1">
      <alignment horizontal="center" vertical="center" wrapText="1"/>
    </xf>
    <xf numFmtId="164" fontId="37" fillId="10" borderId="40" xfId="0" applyNumberFormat="1" applyFont="1" applyFill="1" applyBorder="1" applyAlignment="1">
      <alignment horizontal="center" vertical="center"/>
    </xf>
    <xf numFmtId="0" fontId="60" fillId="10" borderId="1" xfId="0" applyFont="1" applyFill="1" applyBorder="1" applyAlignment="1">
      <alignment horizontal="center" vertical="center"/>
    </xf>
    <xf numFmtId="0" fontId="60" fillId="10" borderId="3" xfId="0" applyFont="1" applyFill="1" applyBorder="1" applyAlignment="1">
      <alignment horizontal="center" vertical="center"/>
    </xf>
    <xf numFmtId="0" fontId="60" fillId="10" borderId="40" xfId="0" applyFont="1" applyFill="1" applyBorder="1" applyAlignment="1">
      <alignment horizontal="center" vertical="center"/>
    </xf>
    <xf numFmtId="0" fontId="0" fillId="0" borderId="8" xfId="0" applyBorder="1" applyAlignment="1">
      <alignment horizontal="left" vertical="center" wrapText="1" indent="1"/>
    </xf>
    <xf numFmtId="0" fontId="0" fillId="0" borderId="6" xfId="0" applyBorder="1" applyAlignment="1">
      <alignment horizontal="left" vertical="center" wrapText="1" indent="1"/>
    </xf>
    <xf numFmtId="0" fontId="0" fillId="0" borderId="41" xfId="0" applyBorder="1" applyAlignment="1">
      <alignment horizontal="left" vertical="center" wrapText="1" indent="1"/>
    </xf>
    <xf numFmtId="0" fontId="0" fillId="0" borderId="9" xfId="0" applyBorder="1" applyAlignment="1">
      <alignment horizontal="left" vertical="center" wrapText="1" indent="1"/>
    </xf>
    <xf numFmtId="0" fontId="0" fillId="0" borderId="0" xfId="0" applyAlignment="1">
      <alignment horizontal="left" vertical="center" wrapText="1" indent="1"/>
    </xf>
    <xf numFmtId="0" fontId="0" fillId="0" borderId="23" xfId="0" applyBorder="1" applyAlignment="1">
      <alignment horizontal="left" vertical="center" wrapText="1" indent="1"/>
    </xf>
    <xf numFmtId="0" fontId="0" fillId="0" borderId="11" xfId="0" applyBorder="1" applyAlignment="1">
      <alignment horizontal="left" vertical="center" wrapText="1" indent="1"/>
    </xf>
    <xf numFmtId="0" fontId="0" fillId="0" borderId="4" xfId="0" applyBorder="1" applyAlignment="1">
      <alignment horizontal="left" vertical="center" wrapText="1" indent="1"/>
    </xf>
    <xf numFmtId="0" fontId="0" fillId="0" borderId="29" xfId="0" applyBorder="1" applyAlignment="1">
      <alignment horizontal="left" vertical="center" wrapText="1" indent="1"/>
    </xf>
    <xf numFmtId="0" fontId="0" fillId="0" borderId="8" xfId="0" applyBorder="1" applyAlignment="1">
      <alignment horizontal="left" vertical="center" indent="1"/>
    </xf>
    <xf numFmtId="0" fontId="0" fillId="0" borderId="6" xfId="0" applyBorder="1" applyAlignment="1">
      <alignment horizontal="left" vertical="center" indent="1"/>
    </xf>
    <xf numFmtId="0" fontId="0" fillId="0" borderId="41" xfId="0" applyBorder="1" applyAlignment="1">
      <alignment horizontal="left" vertical="center" indent="1"/>
    </xf>
    <xf numFmtId="0" fontId="0" fillId="0" borderId="9" xfId="0" applyBorder="1" applyAlignment="1">
      <alignment horizontal="left" vertical="center" indent="1"/>
    </xf>
    <xf numFmtId="0" fontId="0" fillId="0" borderId="0" xfId="0" applyAlignment="1">
      <alignment horizontal="left" vertical="center" indent="1"/>
    </xf>
    <xf numFmtId="0" fontId="0" fillId="0" borderId="23" xfId="0" applyBorder="1" applyAlignment="1">
      <alignment horizontal="left" vertical="center" indent="1"/>
    </xf>
    <xf numFmtId="0" fontId="0" fillId="0" borderId="37" xfId="0" applyBorder="1" applyAlignment="1">
      <alignment horizontal="left" vertical="center" indent="1"/>
    </xf>
    <xf numFmtId="0" fontId="0" fillId="0" borderId="13" xfId="0" applyBorder="1" applyAlignment="1">
      <alignment horizontal="left" vertical="center" indent="1"/>
    </xf>
    <xf numFmtId="0" fontId="0" fillId="0" borderId="27" xfId="0" applyBorder="1" applyAlignment="1">
      <alignment horizontal="left" vertical="center" indent="1"/>
    </xf>
    <xf numFmtId="0" fontId="60" fillId="10" borderId="42" xfId="0" applyFont="1" applyFill="1" applyBorder="1" applyAlignment="1">
      <alignment horizontal="center" vertical="center"/>
    </xf>
    <xf numFmtId="0" fontId="60" fillId="10" borderId="2" xfId="0" applyFont="1" applyFill="1" applyBorder="1" applyAlignment="1">
      <alignment horizontal="center" vertical="center"/>
    </xf>
    <xf numFmtId="0" fontId="49" fillId="11" borderId="39" xfId="0" applyFont="1" applyFill="1" applyBorder="1" applyAlignment="1">
      <alignment horizontal="center" vertical="center"/>
    </xf>
    <xf numFmtId="0" fontId="49" fillId="11" borderId="6" xfId="0" applyFont="1" applyFill="1" applyBorder="1" applyAlignment="1">
      <alignment horizontal="center" vertical="center"/>
    </xf>
    <xf numFmtId="0" fontId="49" fillId="11" borderId="7" xfId="0" applyFont="1" applyFill="1" applyBorder="1" applyAlignment="1">
      <alignment horizontal="center" vertical="center"/>
    </xf>
    <xf numFmtId="0" fontId="49" fillId="11" borderId="24" xfId="0" applyFont="1" applyFill="1" applyBorder="1" applyAlignment="1">
      <alignment horizontal="center" vertical="center"/>
    </xf>
    <xf numFmtId="0" fontId="49" fillId="11" borderId="0" xfId="0" applyFont="1" applyFill="1" applyAlignment="1">
      <alignment horizontal="center" vertical="center"/>
    </xf>
    <xf numFmtId="0" fontId="49" fillId="11" borderId="10" xfId="0" applyFont="1" applyFill="1" applyBorder="1" applyAlignment="1">
      <alignment horizontal="center" vertical="center"/>
    </xf>
    <xf numFmtId="0" fontId="49" fillId="11" borderId="28" xfId="0" applyFont="1" applyFill="1" applyBorder="1" applyAlignment="1">
      <alignment horizontal="center" vertical="center"/>
    </xf>
    <xf numFmtId="0" fontId="49" fillId="11" borderId="4" xfId="0" applyFont="1" applyFill="1" applyBorder="1" applyAlignment="1">
      <alignment horizontal="center" vertical="center"/>
    </xf>
    <xf numFmtId="0" fontId="49" fillId="11" borderId="12" xfId="0" applyFont="1" applyFill="1" applyBorder="1" applyAlignment="1">
      <alignment horizontal="center" vertical="center"/>
    </xf>
    <xf numFmtId="0" fontId="49" fillId="11" borderId="26" xfId="0" applyFont="1" applyFill="1" applyBorder="1" applyAlignment="1">
      <alignment horizontal="center" vertical="center"/>
    </xf>
    <xf numFmtId="0" fontId="49" fillId="11" borderId="13" xfId="0" applyFont="1" applyFill="1" applyBorder="1" applyAlignment="1">
      <alignment horizontal="center" vertical="center"/>
    </xf>
    <xf numFmtId="0" fontId="49" fillId="11" borderId="38" xfId="0" applyFont="1" applyFill="1"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37" xfId="0" applyBorder="1" applyAlignment="1">
      <alignment horizontal="center" vertical="center"/>
    </xf>
    <xf numFmtId="0" fontId="0" fillId="0" borderId="13" xfId="0" applyBorder="1" applyAlignment="1">
      <alignment horizontal="center" vertical="center"/>
    </xf>
    <xf numFmtId="0" fontId="0" fillId="0" borderId="38" xfId="0" applyBorder="1" applyAlignment="1">
      <alignment horizontal="center" vertical="center"/>
    </xf>
    <xf numFmtId="0" fontId="0" fillId="0" borderId="1" xfId="0" applyBorder="1" applyAlignment="1">
      <alignment horizontal="left" vertical="center" indent="1"/>
    </xf>
    <xf numFmtId="0" fontId="0" fillId="0" borderId="3" xfId="0" applyBorder="1" applyAlignment="1">
      <alignment horizontal="left" vertical="center" indent="1"/>
    </xf>
    <xf numFmtId="0" fontId="0" fillId="0" borderId="2" xfId="0" applyBorder="1" applyAlignment="1">
      <alignment horizontal="left" vertical="center" indent="1"/>
    </xf>
    <xf numFmtId="164" fontId="0" fillId="0" borderId="1" xfId="0" applyNumberFormat="1" applyBorder="1" applyAlignment="1">
      <alignment horizontal="center" vertical="center"/>
    </xf>
    <xf numFmtId="0" fontId="0" fillId="0" borderId="3" xfId="0" applyBorder="1" applyAlignment="1">
      <alignment horizontal="center" vertical="center"/>
    </xf>
    <xf numFmtId="0" fontId="0" fillId="0" borderId="40" xfId="0" applyBorder="1" applyAlignment="1">
      <alignment horizontal="center" vertical="center"/>
    </xf>
    <xf numFmtId="0" fontId="49" fillId="11" borderId="45" xfId="0" applyFont="1" applyFill="1" applyBorder="1" applyAlignment="1">
      <alignment horizontal="center" vertical="center"/>
    </xf>
    <xf numFmtId="0" fontId="49" fillId="11" borderId="44" xfId="0" applyFont="1" applyFill="1" applyBorder="1" applyAlignment="1">
      <alignment horizontal="center" vertical="center"/>
    </xf>
    <xf numFmtId="0" fontId="0" fillId="0" borderId="7" xfId="0" applyBorder="1" applyAlignment="1">
      <alignment horizontal="left" vertical="center" indent="1"/>
    </xf>
    <xf numFmtId="0" fontId="2" fillId="0" borderId="11" xfId="0" applyFont="1" applyBorder="1" applyAlignment="1">
      <alignment horizontal="left" vertical="center" indent="1"/>
    </xf>
    <xf numFmtId="0" fontId="2" fillId="0" borderId="4" xfId="0" applyFont="1" applyBorder="1" applyAlignment="1">
      <alignment horizontal="left" vertical="center" indent="1"/>
    </xf>
    <xf numFmtId="0" fontId="2" fillId="0" borderId="12" xfId="0" applyFont="1" applyBorder="1" applyAlignment="1">
      <alignment horizontal="left" vertical="center" indent="1"/>
    </xf>
    <xf numFmtId="0" fontId="0" fillId="0" borderId="41" xfId="0" applyBorder="1" applyAlignment="1">
      <alignment horizontal="center" vertical="center"/>
    </xf>
    <xf numFmtId="0" fontId="0" fillId="0" borderId="29" xfId="0" applyBorder="1" applyAlignment="1">
      <alignment horizontal="center" vertical="center"/>
    </xf>
    <xf numFmtId="0" fontId="0" fillId="0" borderId="11" xfId="0" applyBorder="1" applyAlignment="1">
      <alignment horizontal="left" vertical="center" indent="1"/>
    </xf>
    <xf numFmtId="0" fontId="0" fillId="0" borderId="4" xfId="0" applyBorder="1" applyAlignment="1">
      <alignment horizontal="left" vertical="center" indent="1"/>
    </xf>
    <xf numFmtId="0" fontId="0" fillId="0" borderId="12" xfId="0" applyBorder="1" applyAlignment="1">
      <alignment horizontal="left" vertical="center" indent="1"/>
    </xf>
    <xf numFmtId="0" fontId="48" fillId="12" borderId="42" xfId="0" applyFont="1" applyFill="1" applyBorder="1" applyAlignment="1">
      <alignment horizontal="left" vertical="center" indent="41"/>
    </xf>
    <xf numFmtId="0" fontId="48" fillId="12" borderId="3" xfId="0" applyFont="1" applyFill="1" applyBorder="1" applyAlignment="1">
      <alignment horizontal="left" vertical="center" indent="41"/>
    </xf>
    <xf numFmtId="0" fontId="48" fillId="12" borderId="2" xfId="0" applyFont="1" applyFill="1" applyBorder="1" applyAlignment="1">
      <alignment horizontal="left" vertical="center" indent="41"/>
    </xf>
    <xf numFmtId="164" fontId="0" fillId="0" borderId="2" xfId="0" applyNumberFormat="1" applyBorder="1" applyAlignment="1">
      <alignment horizontal="center" vertical="center"/>
    </xf>
    <xf numFmtId="164" fontId="0" fillId="0" borderId="40" xfId="0" applyNumberFormat="1" applyBorder="1" applyAlignment="1">
      <alignment horizontal="center" vertical="center"/>
    </xf>
    <xf numFmtId="0" fontId="60" fillId="10" borderId="42" xfId="0" applyFont="1" applyFill="1" applyBorder="1" applyAlignment="1">
      <alignment horizontal="left" vertical="center" indent="1"/>
    </xf>
    <xf numFmtId="0" fontId="60" fillId="10" borderId="3" xfId="0" applyFont="1" applyFill="1" applyBorder="1" applyAlignment="1">
      <alignment horizontal="left" vertical="center" indent="1"/>
    </xf>
    <xf numFmtId="0" fontId="60" fillId="10" borderId="40" xfId="0" applyFont="1" applyFill="1" applyBorder="1" applyAlignment="1">
      <alignment horizontal="left" vertical="center" indent="1"/>
    </xf>
    <xf numFmtId="0" fontId="0" fillId="2" borderId="15" xfId="0" applyFill="1" applyBorder="1" applyAlignment="1">
      <alignment horizontal="center" vertical="center"/>
    </xf>
    <xf numFmtId="0" fontId="0" fillId="2" borderId="16" xfId="0" applyFill="1" applyBorder="1" applyAlignment="1">
      <alignment horizontal="center" vertical="center"/>
    </xf>
    <xf numFmtId="164" fontId="0" fillId="0" borderId="8" xfId="0" applyNumberFormat="1" applyBorder="1" applyAlignment="1">
      <alignment horizontal="center" vertical="center"/>
    </xf>
    <xf numFmtId="164" fontId="0" fillId="0" borderId="7" xfId="0" applyNumberFormat="1" applyBorder="1" applyAlignment="1">
      <alignment horizontal="center" vertical="center"/>
    </xf>
    <xf numFmtId="164" fontId="0" fillId="0" borderId="11" xfId="0" applyNumberFormat="1" applyBorder="1" applyAlignment="1">
      <alignment horizontal="center" vertical="center"/>
    </xf>
    <xf numFmtId="164" fontId="0" fillId="0" borderId="12" xfId="0" applyNumberFormat="1" applyBorder="1" applyAlignment="1">
      <alignment horizontal="center" vertical="center"/>
    </xf>
    <xf numFmtId="164" fontId="0" fillId="0" borderId="41" xfId="0" applyNumberFormat="1" applyBorder="1" applyAlignment="1">
      <alignment horizontal="center" vertical="center"/>
    </xf>
    <xf numFmtId="164" fontId="0" fillId="0" borderId="29" xfId="0" applyNumberFormat="1" applyBorder="1" applyAlignment="1">
      <alignment horizontal="center" vertical="center"/>
    </xf>
    <xf numFmtId="9" fontId="0" fillId="0" borderId="8" xfId="0" applyNumberFormat="1" applyBorder="1" applyAlignment="1">
      <alignment horizontal="center" vertical="center"/>
    </xf>
    <xf numFmtId="9" fontId="0" fillId="0" borderId="7" xfId="0" applyNumberFormat="1" applyBorder="1" applyAlignment="1">
      <alignment horizontal="center" vertical="center"/>
    </xf>
    <xf numFmtId="9" fontId="0" fillId="0" borderId="11" xfId="0" applyNumberFormat="1" applyBorder="1" applyAlignment="1">
      <alignment horizontal="center" vertical="center"/>
    </xf>
    <xf numFmtId="9" fontId="0" fillId="0" borderId="12" xfId="0" applyNumberFormat="1" applyBorder="1" applyAlignment="1">
      <alignment horizontal="center" vertical="center"/>
    </xf>
    <xf numFmtId="9" fontId="0" fillId="0" borderId="41" xfId="0" applyNumberFormat="1" applyBorder="1" applyAlignment="1">
      <alignment horizontal="center" vertical="center"/>
    </xf>
    <xf numFmtId="9" fontId="0" fillId="0" borderId="29" xfId="0" applyNumberFormat="1" applyBorder="1" applyAlignment="1">
      <alignment horizontal="center" vertical="center"/>
    </xf>
    <xf numFmtId="0" fontId="0" fillId="0" borderId="1" xfId="0" applyBorder="1" applyAlignment="1">
      <alignment horizontal="left" vertical="center" wrapText="1" indent="1"/>
    </xf>
    <xf numFmtId="0" fontId="0" fillId="0" borderId="3" xfId="0" applyBorder="1" applyAlignment="1">
      <alignment horizontal="left" vertical="center" wrapText="1" indent="1"/>
    </xf>
    <xf numFmtId="0" fontId="0" fillId="0" borderId="2" xfId="0" applyBorder="1" applyAlignment="1">
      <alignment horizontal="left" vertical="center" wrapText="1" indent="1"/>
    </xf>
    <xf numFmtId="164" fontId="0" fillId="3" borderId="8" xfId="0" applyNumberFormat="1" applyFill="1" applyBorder="1" applyAlignment="1">
      <alignment horizontal="center" vertical="center"/>
    </xf>
    <xf numFmtId="164" fontId="0" fillId="3" borderId="7" xfId="0" applyNumberFormat="1" applyFill="1" applyBorder="1" applyAlignment="1">
      <alignment horizontal="center" vertical="center"/>
    </xf>
    <xf numFmtId="164" fontId="0" fillId="3" borderId="41" xfId="0" applyNumberFormat="1" applyFill="1" applyBorder="1" applyAlignment="1">
      <alignment horizontal="center" vertical="center"/>
    </xf>
    <xf numFmtId="0" fontId="0" fillId="3" borderId="11" xfId="0" applyFill="1" applyBorder="1" applyAlignment="1">
      <alignment horizontal="center" vertical="center"/>
    </xf>
    <xf numFmtId="0" fontId="0" fillId="3" borderId="29" xfId="0" applyFill="1" applyBorder="1" applyAlignment="1">
      <alignment horizontal="center" vertical="center"/>
    </xf>
    <xf numFmtId="164" fontId="0" fillId="3" borderId="11" xfId="0" applyNumberFormat="1" applyFill="1" applyBorder="1" applyAlignment="1">
      <alignment horizontal="center" vertical="center"/>
    </xf>
    <xf numFmtId="164" fontId="0" fillId="3" borderId="12" xfId="0" applyNumberFormat="1" applyFill="1" applyBorder="1" applyAlignment="1">
      <alignment horizontal="center" vertical="center"/>
    </xf>
    <xf numFmtId="164" fontId="0" fillId="3" borderId="29" xfId="0" applyNumberFormat="1" applyFill="1" applyBorder="1" applyAlignment="1">
      <alignment horizontal="center" vertical="center"/>
    </xf>
    <xf numFmtId="0" fontId="0" fillId="10" borderId="0" xfId="0" applyFill="1" applyAlignment="1">
      <alignment horizontal="center" vertical="center"/>
    </xf>
    <xf numFmtId="0" fontId="0" fillId="10" borderId="23" xfId="0" applyFill="1" applyBorder="1" applyAlignment="1">
      <alignment horizontal="center" vertical="center"/>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23" xfId="0" applyFill="1" applyBorder="1" applyAlignment="1">
      <alignment horizontal="center" vertical="center"/>
    </xf>
    <xf numFmtId="0" fontId="49" fillId="11" borderId="17" xfId="0" applyFont="1" applyFill="1" applyBorder="1" applyAlignment="1">
      <alignment horizontal="center" vertical="center"/>
    </xf>
    <xf numFmtId="0" fontId="49" fillId="11" borderId="16" xfId="0" applyFont="1" applyFill="1" applyBorder="1" applyAlignment="1">
      <alignment horizontal="center" vertical="center"/>
    </xf>
    <xf numFmtId="0" fontId="49" fillId="12" borderId="68" xfId="0" applyFont="1" applyFill="1" applyBorder="1" applyAlignment="1">
      <alignment horizontal="center" vertical="center"/>
    </xf>
    <xf numFmtId="0" fontId="49" fillId="12" borderId="79" xfId="0" applyFont="1" applyFill="1" applyBorder="1" applyAlignment="1">
      <alignment horizontal="center" vertical="center"/>
    </xf>
    <xf numFmtId="0" fontId="0" fillId="2" borderId="68" xfId="0" applyFill="1" applyBorder="1" applyAlignment="1">
      <alignment horizontal="center" vertical="center"/>
    </xf>
    <xf numFmtId="0" fontId="0" fillId="2" borderId="79" xfId="0" applyFill="1" applyBorder="1" applyAlignment="1">
      <alignment horizontal="center" vertical="center"/>
    </xf>
    <xf numFmtId="0" fontId="0" fillId="2" borderId="70" xfId="0" applyFill="1" applyBorder="1" applyAlignment="1">
      <alignment horizontal="center" vertical="center"/>
    </xf>
    <xf numFmtId="0" fontId="49" fillId="11" borderId="43" xfId="0" applyFont="1" applyFill="1" applyBorder="1" applyAlignment="1">
      <alignment horizontal="center" vertical="center"/>
    </xf>
    <xf numFmtId="0" fontId="0" fillId="0" borderId="10" xfId="0" applyBorder="1" applyAlignment="1">
      <alignment horizontal="left" vertical="center" indent="1"/>
    </xf>
    <xf numFmtId="0" fontId="7" fillId="4" borderId="0" xfId="0" applyFont="1" applyFill="1" applyAlignment="1">
      <alignment horizontal="left" vertical="center"/>
    </xf>
    <xf numFmtId="0" fontId="2" fillId="4" borderId="0" xfId="0" applyFont="1" applyFill="1" applyAlignment="1">
      <alignment horizontal="left" vertical="top" wrapText="1"/>
    </xf>
    <xf numFmtId="0" fontId="60" fillId="10" borderId="39" xfId="0" applyFont="1" applyFill="1" applyBorder="1" applyAlignment="1">
      <alignment horizontal="center" vertical="center"/>
    </xf>
    <xf numFmtId="0" fontId="60" fillId="10" borderId="6" xfId="0" applyFont="1" applyFill="1" applyBorder="1" applyAlignment="1">
      <alignment horizontal="center" vertical="center"/>
    </xf>
    <xf numFmtId="0" fontId="60" fillId="10" borderId="41" xfId="0" applyFont="1" applyFill="1" applyBorder="1" applyAlignment="1">
      <alignment horizontal="center" vertical="center"/>
    </xf>
    <xf numFmtId="0" fontId="61" fillId="10" borderId="28" xfId="0" applyFont="1" applyFill="1" applyBorder="1" applyAlignment="1">
      <alignment horizontal="center" vertical="center"/>
    </xf>
    <xf numFmtId="0" fontId="61" fillId="10" borderId="4" xfId="0" applyFont="1" applyFill="1" applyBorder="1" applyAlignment="1">
      <alignment horizontal="center" vertical="center"/>
    </xf>
    <xf numFmtId="0" fontId="61" fillId="10" borderId="29" xfId="0" applyFont="1" applyFill="1" applyBorder="1" applyAlignment="1">
      <alignment horizontal="center" vertical="center"/>
    </xf>
    <xf numFmtId="2" fontId="0" fillId="0" borderId="1" xfId="0" applyNumberFormat="1" applyBorder="1" applyAlignment="1">
      <alignment horizontal="center" vertical="center"/>
    </xf>
    <xf numFmtId="2" fontId="0" fillId="0" borderId="40" xfId="0" applyNumberFormat="1" applyBorder="1" applyAlignment="1">
      <alignment horizontal="center" vertical="center"/>
    </xf>
    <xf numFmtId="0" fontId="0" fillId="0" borderId="1" xfId="0" applyBorder="1" applyAlignment="1">
      <alignment horizontal="center" vertical="center"/>
    </xf>
    <xf numFmtId="0" fontId="48" fillId="12" borderId="42" xfId="0" applyFont="1" applyFill="1" applyBorder="1" applyAlignment="1">
      <alignment horizontal="right" vertical="center" indent="16"/>
    </xf>
    <xf numFmtId="0" fontId="48" fillId="12" borderId="3" xfId="0" applyFont="1" applyFill="1" applyBorder="1" applyAlignment="1">
      <alignment horizontal="right" vertical="center" indent="16"/>
    </xf>
    <xf numFmtId="0" fontId="48" fillId="12" borderId="2" xfId="0" applyFont="1" applyFill="1" applyBorder="1" applyAlignment="1">
      <alignment horizontal="right" vertical="center" indent="16"/>
    </xf>
    <xf numFmtId="2" fontId="0" fillId="0" borderId="2" xfId="0" applyNumberFormat="1" applyBorder="1" applyAlignment="1">
      <alignment horizontal="center" vertical="center"/>
    </xf>
    <xf numFmtId="0" fontId="53" fillId="11" borderId="41" xfId="0" applyFont="1" applyFill="1" applyBorder="1" applyAlignment="1">
      <alignment horizontal="center" vertical="center"/>
    </xf>
    <xf numFmtId="0" fontId="53" fillId="11" borderId="29" xfId="0" applyFont="1" applyFill="1" applyBorder="1" applyAlignment="1">
      <alignment horizontal="center" vertical="center"/>
    </xf>
    <xf numFmtId="0" fontId="63" fillId="4" borderId="32" xfId="0" applyFont="1" applyFill="1" applyBorder="1" applyAlignment="1" applyProtection="1">
      <alignment horizontal="right" vertical="center" wrapText="1" indent="1"/>
      <protection locked="0"/>
    </xf>
    <xf numFmtId="0" fontId="58" fillId="4" borderId="33" xfId="0" applyFont="1" applyFill="1" applyBorder="1" applyAlignment="1" applyProtection="1">
      <alignment horizontal="right" vertical="center" wrapText="1" indent="1"/>
      <protection locked="0"/>
    </xf>
    <xf numFmtId="0" fontId="58" fillId="4" borderId="34" xfId="0" applyFont="1" applyFill="1" applyBorder="1" applyAlignment="1" applyProtection="1">
      <alignment horizontal="right" vertical="center" wrapText="1" indent="1"/>
      <protection locked="0"/>
    </xf>
    <xf numFmtId="0" fontId="58" fillId="4" borderId="35" xfId="0" applyFont="1" applyFill="1" applyBorder="1" applyAlignment="1" applyProtection="1">
      <alignment horizontal="right" vertical="center" wrapText="1" indent="1"/>
      <protection locked="0"/>
    </xf>
    <xf numFmtId="0" fontId="58" fillId="4" borderId="5" xfId="0" applyFont="1" applyFill="1" applyBorder="1" applyAlignment="1" applyProtection="1">
      <alignment horizontal="right" vertical="center" wrapText="1" indent="1"/>
      <protection locked="0"/>
    </xf>
    <xf numFmtId="0" fontId="58" fillId="4" borderId="18" xfId="0" applyFont="1" applyFill="1" applyBorder="1" applyAlignment="1" applyProtection="1">
      <alignment horizontal="right" vertical="center" wrapText="1" indent="1"/>
      <protection locked="0"/>
    </xf>
    <xf numFmtId="0" fontId="59" fillId="10" borderId="9" xfId="0" applyFont="1" applyFill="1" applyBorder="1" applyAlignment="1">
      <alignment horizontal="center" vertical="center"/>
    </xf>
    <xf numFmtId="0" fontId="59" fillId="10" borderId="0" xfId="0" applyFont="1" applyFill="1" applyAlignment="1">
      <alignment horizontal="center" vertical="center"/>
    </xf>
    <xf numFmtId="0" fontId="60" fillId="10" borderId="9" xfId="0" applyFont="1" applyFill="1" applyBorder="1" applyAlignment="1">
      <alignment horizontal="center" vertical="center"/>
    </xf>
    <xf numFmtId="0" fontId="60" fillId="10" borderId="0" xfId="0" applyFont="1" applyFill="1" applyAlignment="1">
      <alignment horizontal="center" vertical="center"/>
    </xf>
    <xf numFmtId="0" fontId="60" fillId="10" borderId="10" xfId="0" applyFont="1" applyFill="1" applyBorder="1" applyAlignment="1">
      <alignment horizontal="center" vertical="center"/>
    </xf>
    <xf numFmtId="0" fontId="60" fillId="10" borderId="11" xfId="0" applyFont="1" applyFill="1" applyBorder="1" applyAlignment="1">
      <alignment horizontal="center" vertical="center"/>
    </xf>
    <xf numFmtId="0" fontId="60" fillId="10" borderId="4" xfId="0" applyFont="1" applyFill="1" applyBorder="1" applyAlignment="1">
      <alignment horizontal="center" vertical="center"/>
    </xf>
    <xf numFmtId="0" fontId="60" fillId="10" borderId="12" xfId="0" applyFont="1" applyFill="1" applyBorder="1" applyAlignment="1">
      <alignment horizontal="center" vertical="center"/>
    </xf>
    <xf numFmtId="0" fontId="0" fillId="0" borderId="2" xfId="0" applyBorder="1" applyAlignment="1">
      <alignment horizontal="center" vertical="center"/>
    </xf>
    <xf numFmtId="164" fontId="0" fillId="0" borderId="3" xfId="0" applyNumberFormat="1" applyBorder="1" applyAlignment="1">
      <alignment horizontal="center" vertical="center"/>
    </xf>
    <xf numFmtId="2" fontId="0" fillId="0" borderId="11" xfId="0" applyNumberFormat="1" applyBorder="1" applyAlignment="1">
      <alignment horizontal="center" vertical="center"/>
    </xf>
    <xf numFmtId="2" fontId="0" fillId="0" borderId="4" xfId="0" applyNumberFormat="1" applyBorder="1" applyAlignment="1">
      <alignment horizontal="center" vertical="center"/>
    </xf>
    <xf numFmtId="2" fontId="0" fillId="0" borderId="29" xfId="0" applyNumberFormat="1" applyBorder="1" applyAlignment="1">
      <alignment horizontal="center" vertical="center"/>
    </xf>
    <xf numFmtId="2" fontId="0" fillId="0" borderId="12" xfId="0" applyNumberFormat="1" applyBorder="1" applyAlignment="1">
      <alignment horizontal="center" vertical="center"/>
    </xf>
    <xf numFmtId="164" fontId="0" fillId="3" borderId="1" xfId="0" applyNumberFormat="1" applyFill="1" applyBorder="1" applyAlignment="1">
      <alignment horizontal="center" vertical="center"/>
    </xf>
    <xf numFmtId="164" fontId="0" fillId="3" borderId="3" xfId="0" applyNumberFormat="1" applyFill="1" applyBorder="1" applyAlignment="1">
      <alignment horizontal="center" vertical="center"/>
    </xf>
    <xf numFmtId="164" fontId="0" fillId="3" borderId="2" xfId="0" applyNumberFormat="1" applyFill="1" applyBorder="1" applyAlignment="1">
      <alignment horizontal="center" vertical="center"/>
    </xf>
    <xf numFmtId="164" fontId="0" fillId="3" borderId="40" xfId="0" applyNumberFormat="1" applyFill="1" applyBorder="1" applyAlignment="1">
      <alignment horizontal="center" vertical="center"/>
    </xf>
    <xf numFmtId="0" fontId="48" fillId="12" borderId="42" xfId="0" applyFont="1" applyFill="1" applyBorder="1" applyAlignment="1">
      <alignment horizontal="right" vertical="center" indent="15"/>
    </xf>
    <xf numFmtId="0" fontId="48" fillId="12" borderId="3" xfId="0" applyFont="1" applyFill="1" applyBorder="1" applyAlignment="1">
      <alignment horizontal="right" vertical="center" indent="15"/>
    </xf>
    <xf numFmtId="0" fontId="48" fillId="12" borderId="2" xfId="0" applyFont="1" applyFill="1" applyBorder="1" applyAlignment="1">
      <alignment horizontal="right" vertical="center" indent="15"/>
    </xf>
    <xf numFmtId="0" fontId="0" fillId="0" borderId="45" xfId="0" applyBorder="1" applyAlignment="1">
      <alignment horizontal="center" vertical="center"/>
    </xf>
    <xf numFmtId="0" fontId="0" fillId="0" borderId="44" xfId="0" applyBorder="1" applyAlignment="1">
      <alignment horizontal="center" vertical="center"/>
    </xf>
    <xf numFmtId="164" fontId="0" fillId="0" borderId="6" xfId="0" applyNumberFormat="1" applyBorder="1" applyAlignment="1">
      <alignment horizontal="center" vertical="center"/>
    </xf>
    <xf numFmtId="164" fontId="0" fillId="0" borderId="4" xfId="0" applyNumberFormat="1" applyBorder="1" applyAlignment="1">
      <alignment horizontal="center" vertical="center"/>
    </xf>
    <xf numFmtId="2" fontId="0" fillId="0" borderId="3" xfId="0" applyNumberFormat="1" applyBorder="1" applyAlignment="1">
      <alignment horizontal="center" vertical="center"/>
    </xf>
    <xf numFmtId="0" fontId="49" fillId="11" borderId="15" xfId="0" applyFont="1" applyFill="1" applyBorder="1" applyAlignment="1">
      <alignment horizontal="center" vertical="center"/>
    </xf>
    <xf numFmtId="164" fontId="0" fillId="3" borderId="6" xfId="0" applyNumberFormat="1" applyFill="1" applyBorder="1" applyAlignment="1">
      <alignment horizontal="center" vertical="center"/>
    </xf>
    <xf numFmtId="164" fontId="0" fillId="3" borderId="4" xfId="0" applyNumberFormat="1" applyFill="1" applyBorder="1" applyAlignment="1">
      <alignment horizontal="center" vertical="center"/>
    </xf>
    <xf numFmtId="0" fontId="49" fillId="11" borderId="39" xfId="0" applyFont="1" applyFill="1" applyBorder="1" applyAlignment="1">
      <alignment horizontal="left" vertical="center" indent="1"/>
    </xf>
    <xf numFmtId="0" fontId="49" fillId="11" borderId="6" xfId="0" applyFont="1" applyFill="1" applyBorder="1" applyAlignment="1">
      <alignment horizontal="left" vertical="center" indent="1"/>
    </xf>
    <xf numFmtId="0" fontId="49" fillId="11" borderId="7" xfId="0" applyFont="1" applyFill="1" applyBorder="1" applyAlignment="1">
      <alignment horizontal="left" vertical="center" indent="1"/>
    </xf>
    <xf numFmtId="0" fontId="49" fillId="11" borderId="24" xfId="0" applyFont="1" applyFill="1" applyBorder="1" applyAlignment="1">
      <alignment horizontal="left" vertical="center" indent="1"/>
    </xf>
    <xf numFmtId="0" fontId="49" fillId="11" borderId="0" xfId="0" applyFont="1" applyFill="1" applyAlignment="1">
      <alignment horizontal="left" vertical="center" indent="1"/>
    </xf>
    <xf numFmtId="0" fontId="49" fillId="11" borderId="10" xfId="0" applyFont="1" applyFill="1" applyBorder="1" applyAlignment="1">
      <alignment horizontal="left" vertical="center" indent="1"/>
    </xf>
    <xf numFmtId="0" fontId="49" fillId="11" borderId="28" xfId="0" applyFont="1" applyFill="1" applyBorder="1" applyAlignment="1">
      <alignment horizontal="left" vertical="center" indent="1"/>
    </xf>
    <xf numFmtId="0" fontId="49" fillId="11" borderId="4" xfId="0" applyFont="1" applyFill="1" applyBorder="1" applyAlignment="1">
      <alignment horizontal="left" vertical="center" indent="1"/>
    </xf>
    <xf numFmtId="0" fontId="49" fillId="11" borderId="12" xfId="0" applyFont="1" applyFill="1" applyBorder="1" applyAlignment="1">
      <alignment horizontal="left" vertical="center" indent="1"/>
    </xf>
    <xf numFmtId="0" fontId="0" fillId="0" borderId="7" xfId="0" applyBorder="1" applyAlignment="1">
      <alignment horizontal="left" vertical="center" wrapText="1" indent="1"/>
    </xf>
    <xf numFmtId="0" fontId="0" fillId="0" borderId="10" xfId="0" applyBorder="1" applyAlignment="1">
      <alignment horizontal="left" vertical="center" wrapText="1" indent="1"/>
    </xf>
    <xf numFmtId="0" fontId="0" fillId="0" borderId="12" xfId="0" applyBorder="1" applyAlignment="1">
      <alignment horizontal="left" vertical="center" wrapText="1" indent="1"/>
    </xf>
    <xf numFmtId="164" fontId="0" fillId="2" borderId="1" xfId="0" applyNumberFormat="1" applyFill="1" applyBorder="1" applyAlignment="1">
      <alignment horizontal="center" vertical="center"/>
    </xf>
    <xf numFmtId="164" fontId="0" fillId="2" borderId="3" xfId="0" applyNumberFormat="1" applyFill="1" applyBorder="1" applyAlignment="1">
      <alignment horizontal="center" vertical="center"/>
    </xf>
    <xf numFmtId="164" fontId="0" fillId="2" borderId="2" xfId="0" applyNumberFormat="1" applyFill="1" applyBorder="1" applyAlignment="1">
      <alignment horizontal="center" vertical="center"/>
    </xf>
    <xf numFmtId="164" fontId="0" fillId="2" borderId="40" xfId="0" applyNumberFormat="1" applyFill="1" applyBorder="1" applyAlignment="1">
      <alignment horizontal="center" vertical="center"/>
    </xf>
    <xf numFmtId="0" fontId="57" fillId="4" borderId="32" xfId="0" applyFont="1" applyFill="1" applyBorder="1" applyAlignment="1" applyProtection="1">
      <alignment horizontal="right" vertical="center" wrapText="1"/>
      <protection locked="0"/>
    </xf>
    <xf numFmtId="0" fontId="58" fillId="4" borderId="33" xfId="0" applyFont="1" applyFill="1" applyBorder="1" applyAlignment="1" applyProtection="1">
      <alignment horizontal="right" vertical="center" wrapText="1"/>
      <protection locked="0"/>
    </xf>
    <xf numFmtId="0" fontId="58" fillId="4" borderId="34" xfId="0" applyFont="1" applyFill="1" applyBorder="1" applyAlignment="1" applyProtection="1">
      <alignment horizontal="right" vertical="center" wrapText="1"/>
      <protection locked="0"/>
    </xf>
    <xf numFmtId="0" fontId="58" fillId="4" borderId="35" xfId="0" applyFont="1" applyFill="1" applyBorder="1" applyAlignment="1" applyProtection="1">
      <alignment horizontal="right" vertical="center" wrapText="1"/>
      <protection locked="0"/>
    </xf>
    <xf numFmtId="0" fontId="58" fillId="4" borderId="5" xfId="0" applyFont="1" applyFill="1" applyBorder="1" applyAlignment="1" applyProtection="1">
      <alignment horizontal="right" vertical="center" wrapText="1"/>
      <protection locked="0"/>
    </xf>
    <xf numFmtId="0" fontId="58" fillId="4" borderId="18" xfId="0" applyFont="1" applyFill="1" applyBorder="1" applyAlignment="1" applyProtection="1">
      <alignment horizontal="right" vertical="center" wrapText="1"/>
      <protection locked="0"/>
    </xf>
    <xf numFmtId="0" fontId="59" fillId="10" borderId="8" xfId="0" applyFont="1" applyFill="1" applyBorder="1" applyAlignment="1">
      <alignment horizontal="center" vertical="center"/>
    </xf>
    <xf numFmtId="0" fontId="59" fillId="10" borderId="6" xfId="0" applyFont="1" applyFill="1" applyBorder="1" applyAlignment="1">
      <alignment horizontal="center" vertical="center"/>
    </xf>
    <xf numFmtId="0" fontId="60" fillId="10" borderId="9" xfId="0" applyFont="1" applyFill="1" applyBorder="1" applyAlignment="1">
      <alignment horizontal="center" vertical="center" wrapText="1"/>
    </xf>
    <xf numFmtId="0" fontId="60" fillId="10" borderId="0" xfId="0" applyFont="1" applyFill="1" applyAlignment="1">
      <alignment horizontal="center" vertical="center" wrapText="1"/>
    </xf>
    <xf numFmtId="0" fontId="60" fillId="10" borderId="10" xfId="0" applyFont="1" applyFill="1" applyBorder="1" applyAlignment="1">
      <alignment horizontal="center" vertical="center" wrapText="1"/>
    </xf>
    <xf numFmtId="0" fontId="60" fillId="10" borderId="11" xfId="0" applyFont="1" applyFill="1" applyBorder="1" applyAlignment="1">
      <alignment horizontal="center" vertical="center" wrapText="1"/>
    </xf>
    <xf numFmtId="0" fontId="60" fillId="10" borderId="4" xfId="0" applyFont="1" applyFill="1" applyBorder="1" applyAlignment="1">
      <alignment horizontal="center" vertical="center" wrapText="1"/>
    </xf>
    <xf numFmtId="0" fontId="60" fillId="10" borderId="12" xfId="0" applyFont="1" applyFill="1" applyBorder="1" applyAlignment="1">
      <alignment horizontal="center" vertical="center" wrapText="1"/>
    </xf>
    <xf numFmtId="0" fontId="49" fillId="12" borderId="70" xfId="0" applyFont="1" applyFill="1" applyBorder="1" applyAlignment="1">
      <alignment horizontal="center" vertical="center"/>
    </xf>
    <xf numFmtId="0" fontId="49" fillId="2" borderId="79" xfId="0" applyFont="1" applyFill="1" applyBorder="1" applyAlignment="1">
      <alignment horizontal="center" vertical="center"/>
    </xf>
    <xf numFmtId="0" fontId="49" fillId="2" borderId="70" xfId="0" applyFont="1" applyFill="1" applyBorder="1" applyAlignment="1">
      <alignment horizontal="center" vertical="center"/>
    </xf>
    <xf numFmtId="0" fontId="0" fillId="3" borderId="0" xfId="0" applyFill="1" applyAlignment="1">
      <alignment horizontal="center" vertical="center"/>
    </xf>
    <xf numFmtId="0" fontId="0" fillId="3" borderId="4" xfId="0" applyFill="1" applyBorder="1" applyAlignment="1">
      <alignment horizontal="center" vertical="center"/>
    </xf>
    <xf numFmtId="0" fontId="8" fillId="6" borderId="0" xfId="0" applyFont="1" applyFill="1" applyAlignment="1">
      <alignment horizontal="left" vertical="center"/>
    </xf>
    <xf numFmtId="0" fontId="2" fillId="4" borderId="0" xfId="0" applyFont="1" applyFill="1" applyAlignment="1">
      <alignment horizontal="left" vertical="center" wrapText="1"/>
    </xf>
    <xf numFmtId="0" fontId="60" fillId="10" borderId="42" xfId="0" applyFont="1" applyFill="1" applyBorder="1" applyAlignment="1">
      <alignment horizontal="left" vertical="center"/>
    </xf>
    <xf numFmtId="0" fontId="60" fillId="10" borderId="3" xfId="0" applyFont="1" applyFill="1" applyBorder="1" applyAlignment="1">
      <alignment horizontal="left" vertical="center"/>
    </xf>
    <xf numFmtId="0" fontId="60" fillId="10" borderId="40" xfId="0" applyFont="1" applyFill="1" applyBorder="1" applyAlignment="1">
      <alignment horizontal="left" vertical="center"/>
    </xf>
    <xf numFmtId="0" fontId="0" fillId="0" borderId="39" xfId="0" applyBorder="1" applyAlignment="1">
      <alignment horizontal="left" vertical="center" wrapText="1" indent="1"/>
    </xf>
    <xf numFmtId="0" fontId="0" fillId="0" borderId="28" xfId="0" applyBorder="1" applyAlignment="1">
      <alignment horizontal="left" vertical="center" wrapText="1" indent="1"/>
    </xf>
    <xf numFmtId="0" fontId="49" fillId="11" borderId="26" xfId="0" applyFont="1" applyFill="1" applyBorder="1" applyAlignment="1">
      <alignment horizontal="left" vertical="center" indent="1"/>
    </xf>
    <xf numFmtId="0" fontId="49" fillId="11" borderId="13" xfId="0" applyFont="1" applyFill="1" applyBorder="1" applyAlignment="1">
      <alignment horizontal="left" vertical="center" indent="1"/>
    </xf>
    <xf numFmtId="0" fontId="49" fillId="11" borderId="38" xfId="0" applyFont="1" applyFill="1" applyBorder="1" applyAlignment="1">
      <alignment horizontal="left" vertical="center" indent="1"/>
    </xf>
    <xf numFmtId="0" fontId="0" fillId="0" borderId="37" xfId="0" applyBorder="1" applyAlignment="1">
      <alignment horizontal="left" vertical="center" wrapText="1" indent="1"/>
    </xf>
    <xf numFmtId="0" fontId="0" fillId="0" borderId="13" xfId="0" applyBorder="1" applyAlignment="1">
      <alignment horizontal="left" vertical="center" wrapText="1" indent="1"/>
    </xf>
    <xf numFmtId="0" fontId="0" fillId="0" borderId="38" xfId="0" applyBorder="1" applyAlignment="1">
      <alignment horizontal="left" vertical="center" wrapText="1" indent="1"/>
    </xf>
    <xf numFmtId="164" fontId="0" fillId="7" borderId="8" xfId="0" applyNumberFormat="1" applyFill="1" applyBorder="1" applyAlignment="1">
      <alignment horizontal="left" vertical="center" indent="1"/>
    </xf>
    <xf numFmtId="164" fontId="0" fillId="7" borderId="6" xfId="0" applyNumberFormat="1" applyFill="1" applyBorder="1" applyAlignment="1">
      <alignment horizontal="left" vertical="center" indent="1"/>
    </xf>
    <xf numFmtId="164" fontId="0" fillId="7" borderId="41" xfId="0" applyNumberFormat="1" applyFill="1" applyBorder="1" applyAlignment="1">
      <alignment horizontal="left" vertical="center" indent="1"/>
    </xf>
    <xf numFmtId="164" fontId="0" fillId="7" borderId="11" xfId="0" applyNumberFormat="1" applyFill="1" applyBorder="1" applyAlignment="1">
      <alignment horizontal="left" vertical="center" indent="1"/>
    </xf>
    <xf numFmtId="164" fontId="0" fillId="7" borderId="4" xfId="0" applyNumberFormat="1" applyFill="1" applyBorder="1" applyAlignment="1">
      <alignment horizontal="left" vertical="center" indent="1"/>
    </xf>
    <xf numFmtId="164" fontId="0" fillId="7" borderId="29" xfId="0" applyNumberFormat="1" applyFill="1" applyBorder="1" applyAlignment="1">
      <alignment horizontal="left" vertical="center" indent="1"/>
    </xf>
    <xf numFmtId="0" fontId="65" fillId="10" borderId="25" xfId="0" applyFont="1" applyFill="1" applyBorder="1" applyAlignment="1">
      <alignment horizontal="center" vertical="center"/>
    </xf>
    <xf numFmtId="0" fontId="65" fillId="10" borderId="21" xfId="0" applyFont="1" applyFill="1" applyBorder="1" applyAlignment="1">
      <alignment horizontal="center" vertical="center"/>
    </xf>
    <xf numFmtId="0" fontId="65" fillId="10" borderId="22" xfId="0" applyFont="1" applyFill="1" applyBorder="1" applyAlignment="1">
      <alignment horizontal="center" vertical="center"/>
    </xf>
    <xf numFmtId="0" fontId="65" fillId="10" borderId="24" xfId="0" applyFont="1" applyFill="1" applyBorder="1" applyAlignment="1">
      <alignment horizontal="center" vertical="center"/>
    </xf>
    <xf numFmtId="0" fontId="65" fillId="10" borderId="0" xfId="0" applyFont="1" applyFill="1" applyAlignment="1">
      <alignment horizontal="center" vertical="center"/>
    </xf>
    <xf numFmtId="0" fontId="65" fillId="10" borderId="23" xfId="0" applyFont="1" applyFill="1" applyBorder="1" applyAlignment="1">
      <alignment horizontal="center" vertical="center"/>
    </xf>
    <xf numFmtId="0" fontId="27" fillId="0" borderId="24" xfId="1" applyFont="1" applyBorder="1" applyAlignment="1">
      <alignment horizontal="center" vertical="center"/>
    </xf>
    <xf numFmtId="0" fontId="27" fillId="0" borderId="0" xfId="1" applyFont="1" applyBorder="1" applyAlignment="1">
      <alignment horizontal="center" vertical="center"/>
    </xf>
    <xf numFmtId="0" fontId="27" fillId="0" borderId="23" xfId="1" applyFont="1" applyBorder="1" applyAlignment="1">
      <alignment horizontal="center" vertical="center"/>
    </xf>
    <xf numFmtId="0" fontId="27" fillId="0" borderId="26" xfId="1" applyFont="1" applyBorder="1" applyAlignment="1">
      <alignment horizontal="center" vertical="center"/>
    </xf>
    <xf numFmtId="0" fontId="27" fillId="0" borderId="13" xfId="1" applyFont="1" applyBorder="1" applyAlignment="1">
      <alignment horizontal="center" vertical="center"/>
    </xf>
    <xf numFmtId="0" fontId="27" fillId="0" borderId="27" xfId="1" applyFont="1" applyBorder="1" applyAlignment="1">
      <alignment horizontal="center" vertical="center"/>
    </xf>
    <xf numFmtId="0" fontId="95" fillId="12" borderId="5" xfId="0" applyFont="1" applyFill="1" applyBorder="1" applyAlignment="1">
      <alignment horizontal="right" vertical="center" indent="1"/>
    </xf>
    <xf numFmtId="0" fontId="65" fillId="10" borderId="23" xfId="0" applyFont="1" applyFill="1" applyBorder="1" applyAlignment="1" applyProtection="1">
      <alignment vertical="center"/>
      <protection locked="0"/>
    </xf>
    <xf numFmtId="0" fontId="96" fillId="10" borderId="1" xfId="0" applyFont="1" applyFill="1" applyBorder="1" applyAlignment="1">
      <alignment horizontal="left" vertical="center"/>
    </xf>
    <xf numFmtId="0" fontId="96" fillId="10" borderId="3" xfId="0" applyFont="1" applyFill="1" applyBorder="1" applyAlignment="1">
      <alignment horizontal="left" vertical="center"/>
    </xf>
    <xf numFmtId="0" fontId="96" fillId="10" borderId="40" xfId="0" applyFont="1" applyFill="1" applyBorder="1" applyAlignment="1">
      <alignment horizontal="left" vertical="center"/>
    </xf>
    <xf numFmtId="0" fontId="95" fillId="12" borderId="2" xfId="0" applyFont="1" applyFill="1" applyBorder="1" applyAlignment="1">
      <alignment horizontal="right" vertical="center" indent="1"/>
    </xf>
    <xf numFmtId="0" fontId="95" fillId="12" borderId="1" xfId="0" applyFont="1" applyFill="1" applyBorder="1" applyAlignment="1">
      <alignment horizontal="right" vertical="center" indent="1"/>
    </xf>
    <xf numFmtId="0" fontId="76" fillId="12" borderId="32" xfId="0" applyFont="1" applyFill="1" applyBorder="1" applyAlignment="1" applyProtection="1">
      <alignment horizontal="center" vertical="center"/>
      <protection hidden="1"/>
    </xf>
    <xf numFmtId="0" fontId="76" fillId="12" borderId="34" xfId="0" applyFont="1" applyFill="1" applyBorder="1" applyAlignment="1" applyProtection="1">
      <alignment horizontal="center" vertical="center"/>
      <protection hidden="1"/>
    </xf>
    <xf numFmtId="0" fontId="76" fillId="12" borderId="35" xfId="0" applyFont="1" applyFill="1" applyBorder="1" applyAlignment="1" applyProtection="1">
      <alignment horizontal="center" vertical="center"/>
      <protection hidden="1"/>
    </xf>
    <xf numFmtId="0" fontId="76" fillId="12" borderId="18" xfId="0" applyFont="1" applyFill="1" applyBorder="1" applyAlignment="1" applyProtection="1">
      <alignment horizontal="center" vertical="center"/>
      <protection hidden="1"/>
    </xf>
    <xf numFmtId="0" fontId="76" fillId="12" borderId="36" xfId="0" applyFont="1" applyFill="1" applyBorder="1" applyAlignment="1" applyProtection="1">
      <alignment horizontal="center" vertical="center"/>
      <protection hidden="1"/>
    </xf>
    <xf numFmtId="0" fontId="76" fillId="12" borderId="19" xfId="0" applyFont="1" applyFill="1" applyBorder="1" applyAlignment="1" applyProtection="1">
      <alignment horizontal="center" vertical="center"/>
      <protection hidden="1"/>
    </xf>
    <xf numFmtId="0" fontId="49" fillId="12" borderId="3" xfId="0" applyFont="1" applyFill="1" applyBorder="1" applyAlignment="1">
      <alignment horizontal="left" vertical="center" indent="13"/>
    </xf>
    <xf numFmtId="0" fontId="49" fillId="12" borderId="2" xfId="0" applyFont="1" applyFill="1" applyBorder="1" applyAlignment="1">
      <alignment horizontal="left" vertical="center" indent="13"/>
    </xf>
    <xf numFmtId="0" fontId="92" fillId="12" borderId="42" xfId="0" applyFont="1" applyFill="1" applyBorder="1" applyAlignment="1">
      <alignment horizontal="left" vertical="center" indent="34"/>
    </xf>
    <xf numFmtId="0" fontId="92" fillId="12" borderId="3" xfId="0" applyFont="1" applyFill="1" applyBorder="1" applyAlignment="1">
      <alignment horizontal="left" vertical="center" indent="34"/>
    </xf>
    <xf numFmtId="0" fontId="92" fillId="12" borderId="2" xfId="0" applyFont="1" applyFill="1" applyBorder="1" applyAlignment="1">
      <alignment horizontal="left" vertical="center" indent="34"/>
    </xf>
  </cellXfs>
  <cellStyles count="3">
    <cellStyle name="Comma" xfId="2" builtinId="3"/>
    <cellStyle name="Hyperlink" xfId="1" builtinId="8"/>
    <cellStyle name="Normal" xfId="0" builtinId="0"/>
  </cellStyles>
  <dxfs count="7">
    <dxf>
      <fill>
        <patternFill patternType="darkUp">
          <bgColor theme="0" tint="-0.24994659260841701"/>
        </patternFill>
      </fill>
    </dxf>
    <dxf>
      <fill>
        <patternFill patternType="darkUp">
          <bgColor theme="0" tint="-0.24994659260841701"/>
        </patternFill>
      </fill>
    </dxf>
    <dxf>
      <fill>
        <patternFill patternType="darkUp">
          <bgColor theme="0" tint="-0.14996795556505021"/>
        </patternFill>
      </fill>
    </dxf>
    <dxf>
      <fill>
        <patternFill patternType="darkUp">
          <bgColor theme="0" tint="-0.14996795556505021"/>
        </patternFill>
      </fill>
    </dxf>
    <dxf>
      <fill>
        <patternFill patternType="darkUp">
          <bgColor theme="0" tint="-0.14996795556505021"/>
        </patternFill>
      </fill>
    </dxf>
    <dxf>
      <fill>
        <patternFill patternType="darkUp">
          <bgColor theme="0" tint="-0.14996795556505021"/>
        </patternFill>
      </fill>
    </dxf>
    <dxf>
      <fill>
        <patternFill patternType="darkUp">
          <bgColor theme="0" tint="-0.14996795556505021"/>
        </patternFill>
      </fill>
    </dxf>
  </dxfs>
  <tableStyles count="0" defaultTableStyle="TableStyleMedium2" defaultPivotStyle="PivotStyleLight16"/>
  <colors>
    <mruColors>
      <color rgb="FFCCFFCC"/>
      <color rgb="FFEAF1F9"/>
      <color rgb="FF307FE2"/>
      <color rgb="FF005CB9"/>
      <color rgb="FFFFFF99"/>
      <color rgb="FFDCDDDE"/>
      <color rgb="FFB7D433"/>
      <color rgb="FF41642F"/>
      <color rgb="FF7999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465365</xdr:colOff>
      <xdr:row>40</xdr:row>
      <xdr:rowOff>118382</xdr:rowOff>
    </xdr:from>
    <xdr:to>
      <xdr:col>3</xdr:col>
      <xdr:colOff>966107</xdr:colOff>
      <xdr:row>40</xdr:row>
      <xdr:rowOff>118383</xdr:rowOff>
    </xdr:to>
    <xdr:cxnSp macro="">
      <xdr:nvCxnSpPr>
        <xdr:cNvPr id="20" name="Straight Arrow Connector 19">
          <a:extLst>
            <a:ext uri="{FF2B5EF4-FFF2-40B4-BE49-F238E27FC236}">
              <a16:creationId xmlns:a16="http://schemas.microsoft.com/office/drawing/2014/main" id="{BE67908F-BDC6-4F0A-B022-4C410FBF2329}"/>
            </a:ext>
          </a:extLst>
        </xdr:cNvPr>
        <xdr:cNvCxnSpPr/>
      </xdr:nvCxnSpPr>
      <xdr:spPr>
        <a:xfrm flipV="1">
          <a:off x="2808515" y="8319407"/>
          <a:ext cx="500742" cy="1"/>
        </a:xfrm>
        <a:prstGeom prst="straightConnector1">
          <a:avLst/>
        </a:prstGeom>
        <a:ln>
          <a:solidFill>
            <a:schemeClr val="bg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647700</xdr:colOff>
      <xdr:row>14</xdr:row>
      <xdr:rowOff>114300</xdr:rowOff>
    </xdr:from>
    <xdr:to>
      <xdr:col>11</xdr:col>
      <xdr:colOff>1009650</xdr:colOff>
      <xdr:row>14</xdr:row>
      <xdr:rowOff>114300</xdr:rowOff>
    </xdr:to>
    <xdr:cxnSp macro="">
      <xdr:nvCxnSpPr>
        <xdr:cNvPr id="17" name="Straight Arrow Connector 16">
          <a:extLst>
            <a:ext uri="{FF2B5EF4-FFF2-40B4-BE49-F238E27FC236}">
              <a16:creationId xmlns:a16="http://schemas.microsoft.com/office/drawing/2014/main" id="{ECE40B9B-B3B9-40A7-B77A-4AB033C831B4}"/>
            </a:ext>
          </a:extLst>
        </xdr:cNvPr>
        <xdr:cNvCxnSpPr/>
      </xdr:nvCxnSpPr>
      <xdr:spPr>
        <a:xfrm>
          <a:off x="11849100" y="3114675"/>
          <a:ext cx="361950" cy="0"/>
        </a:xfrm>
        <a:prstGeom prst="straightConnector1">
          <a:avLst/>
        </a:prstGeom>
        <a:ln>
          <a:solidFill>
            <a:srgbClr val="FFC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590550</xdr:colOff>
      <xdr:row>14</xdr:row>
      <xdr:rowOff>104775</xdr:rowOff>
    </xdr:from>
    <xdr:to>
      <xdr:col>5</xdr:col>
      <xdr:colOff>952500</xdr:colOff>
      <xdr:row>14</xdr:row>
      <xdr:rowOff>104775</xdr:rowOff>
    </xdr:to>
    <xdr:cxnSp macro="">
      <xdr:nvCxnSpPr>
        <xdr:cNvPr id="26" name="Straight Arrow Connector 25">
          <a:extLst>
            <a:ext uri="{FF2B5EF4-FFF2-40B4-BE49-F238E27FC236}">
              <a16:creationId xmlns:a16="http://schemas.microsoft.com/office/drawing/2014/main" id="{7CF8AB25-2C5B-41A5-A25C-A9E1E68EFF79}"/>
            </a:ext>
          </a:extLst>
        </xdr:cNvPr>
        <xdr:cNvCxnSpPr/>
      </xdr:nvCxnSpPr>
      <xdr:spPr>
        <a:xfrm>
          <a:off x="5276850" y="3105150"/>
          <a:ext cx="361950" cy="0"/>
        </a:xfrm>
        <a:prstGeom prst="straightConnector1">
          <a:avLst/>
        </a:prstGeom>
        <a:ln>
          <a:solidFill>
            <a:srgbClr val="FFC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493940</xdr:colOff>
      <xdr:row>69</xdr:row>
      <xdr:rowOff>137432</xdr:rowOff>
    </xdr:from>
    <xdr:to>
      <xdr:col>3</xdr:col>
      <xdr:colOff>994682</xdr:colOff>
      <xdr:row>69</xdr:row>
      <xdr:rowOff>137433</xdr:rowOff>
    </xdr:to>
    <xdr:cxnSp macro="">
      <xdr:nvCxnSpPr>
        <xdr:cNvPr id="27" name="Straight Arrow Connector 26">
          <a:extLst>
            <a:ext uri="{FF2B5EF4-FFF2-40B4-BE49-F238E27FC236}">
              <a16:creationId xmlns:a16="http://schemas.microsoft.com/office/drawing/2014/main" id="{524A7B2B-6818-4FCE-AEEF-469C48FB4715}"/>
            </a:ext>
          </a:extLst>
        </xdr:cNvPr>
        <xdr:cNvCxnSpPr/>
      </xdr:nvCxnSpPr>
      <xdr:spPr>
        <a:xfrm flipV="1">
          <a:off x="3018065" y="14320157"/>
          <a:ext cx="500742" cy="1"/>
        </a:xfrm>
        <a:prstGeom prst="straightConnector1">
          <a:avLst/>
        </a:prstGeom>
        <a:ln>
          <a:solidFill>
            <a:schemeClr val="bg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638175</xdr:colOff>
      <xdr:row>43</xdr:row>
      <xdr:rowOff>104775</xdr:rowOff>
    </xdr:from>
    <xdr:to>
      <xdr:col>11</xdr:col>
      <xdr:colOff>1000125</xdr:colOff>
      <xdr:row>43</xdr:row>
      <xdr:rowOff>104775</xdr:rowOff>
    </xdr:to>
    <xdr:cxnSp macro="">
      <xdr:nvCxnSpPr>
        <xdr:cNvPr id="28" name="Straight Arrow Connector 27">
          <a:extLst>
            <a:ext uri="{FF2B5EF4-FFF2-40B4-BE49-F238E27FC236}">
              <a16:creationId xmlns:a16="http://schemas.microsoft.com/office/drawing/2014/main" id="{2D0D8AD1-2230-4224-8D91-E53F491A3B50}"/>
            </a:ext>
          </a:extLst>
        </xdr:cNvPr>
        <xdr:cNvCxnSpPr/>
      </xdr:nvCxnSpPr>
      <xdr:spPr>
        <a:xfrm>
          <a:off x="11668125" y="2895600"/>
          <a:ext cx="361950" cy="0"/>
        </a:xfrm>
        <a:prstGeom prst="straightConnector1">
          <a:avLst/>
        </a:prstGeom>
        <a:ln>
          <a:solidFill>
            <a:srgbClr val="FFC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561975</xdr:colOff>
      <xdr:row>43</xdr:row>
      <xdr:rowOff>104775</xdr:rowOff>
    </xdr:from>
    <xdr:to>
      <xdr:col>5</xdr:col>
      <xdr:colOff>923925</xdr:colOff>
      <xdr:row>43</xdr:row>
      <xdr:rowOff>104775</xdr:rowOff>
    </xdr:to>
    <xdr:cxnSp macro="">
      <xdr:nvCxnSpPr>
        <xdr:cNvPr id="29" name="Straight Arrow Connector 28">
          <a:extLst>
            <a:ext uri="{FF2B5EF4-FFF2-40B4-BE49-F238E27FC236}">
              <a16:creationId xmlns:a16="http://schemas.microsoft.com/office/drawing/2014/main" id="{FB5287FF-5A11-4644-A350-57480505B2A3}"/>
            </a:ext>
          </a:extLst>
        </xdr:cNvPr>
        <xdr:cNvCxnSpPr/>
      </xdr:nvCxnSpPr>
      <xdr:spPr>
        <a:xfrm>
          <a:off x="5248275" y="8877300"/>
          <a:ext cx="361950" cy="0"/>
        </a:xfrm>
        <a:prstGeom prst="straightConnector1">
          <a:avLst/>
        </a:prstGeom>
        <a:ln>
          <a:solidFill>
            <a:srgbClr val="FFC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465365</xdr:colOff>
      <xdr:row>97</xdr:row>
      <xdr:rowOff>146957</xdr:rowOff>
    </xdr:from>
    <xdr:to>
      <xdr:col>3</xdr:col>
      <xdr:colOff>966107</xdr:colOff>
      <xdr:row>97</xdr:row>
      <xdr:rowOff>146958</xdr:rowOff>
    </xdr:to>
    <xdr:cxnSp macro="">
      <xdr:nvCxnSpPr>
        <xdr:cNvPr id="30" name="Straight Arrow Connector 29">
          <a:extLst>
            <a:ext uri="{FF2B5EF4-FFF2-40B4-BE49-F238E27FC236}">
              <a16:creationId xmlns:a16="http://schemas.microsoft.com/office/drawing/2014/main" id="{0F992BA0-DC11-47AC-A67A-52A402066283}"/>
            </a:ext>
          </a:extLst>
        </xdr:cNvPr>
        <xdr:cNvCxnSpPr/>
      </xdr:nvCxnSpPr>
      <xdr:spPr>
        <a:xfrm flipV="1">
          <a:off x="2989490" y="20082782"/>
          <a:ext cx="500742" cy="1"/>
        </a:xfrm>
        <a:prstGeom prst="straightConnector1">
          <a:avLst/>
        </a:prstGeom>
        <a:ln>
          <a:solidFill>
            <a:schemeClr val="bg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638175</xdr:colOff>
      <xdr:row>71</xdr:row>
      <xdr:rowOff>104775</xdr:rowOff>
    </xdr:from>
    <xdr:to>
      <xdr:col>11</xdr:col>
      <xdr:colOff>1000125</xdr:colOff>
      <xdr:row>71</xdr:row>
      <xdr:rowOff>104775</xdr:rowOff>
    </xdr:to>
    <xdr:cxnSp macro="">
      <xdr:nvCxnSpPr>
        <xdr:cNvPr id="31" name="Straight Arrow Connector 30">
          <a:extLst>
            <a:ext uri="{FF2B5EF4-FFF2-40B4-BE49-F238E27FC236}">
              <a16:creationId xmlns:a16="http://schemas.microsoft.com/office/drawing/2014/main" id="{E2A1C506-3ED4-4563-B640-587969F91F62}"/>
            </a:ext>
          </a:extLst>
        </xdr:cNvPr>
        <xdr:cNvCxnSpPr/>
      </xdr:nvCxnSpPr>
      <xdr:spPr>
        <a:xfrm>
          <a:off x="11668125" y="2895600"/>
          <a:ext cx="361950" cy="0"/>
        </a:xfrm>
        <a:prstGeom prst="straightConnector1">
          <a:avLst/>
        </a:prstGeom>
        <a:ln>
          <a:solidFill>
            <a:srgbClr val="FFC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561975</xdr:colOff>
      <xdr:row>71</xdr:row>
      <xdr:rowOff>104775</xdr:rowOff>
    </xdr:from>
    <xdr:to>
      <xdr:col>5</xdr:col>
      <xdr:colOff>923925</xdr:colOff>
      <xdr:row>71</xdr:row>
      <xdr:rowOff>104775</xdr:rowOff>
    </xdr:to>
    <xdr:cxnSp macro="">
      <xdr:nvCxnSpPr>
        <xdr:cNvPr id="32" name="Straight Arrow Connector 31">
          <a:extLst>
            <a:ext uri="{FF2B5EF4-FFF2-40B4-BE49-F238E27FC236}">
              <a16:creationId xmlns:a16="http://schemas.microsoft.com/office/drawing/2014/main" id="{C1FED66A-D0CD-4369-828D-FB8EECE76519}"/>
            </a:ext>
          </a:extLst>
        </xdr:cNvPr>
        <xdr:cNvCxnSpPr/>
      </xdr:nvCxnSpPr>
      <xdr:spPr>
        <a:xfrm>
          <a:off x="5248275" y="14592300"/>
          <a:ext cx="361950" cy="0"/>
        </a:xfrm>
        <a:prstGeom prst="straightConnector1">
          <a:avLst/>
        </a:prstGeom>
        <a:ln>
          <a:solidFill>
            <a:srgbClr val="FFC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493940</xdr:colOff>
      <xdr:row>126</xdr:row>
      <xdr:rowOff>146957</xdr:rowOff>
    </xdr:from>
    <xdr:to>
      <xdr:col>3</xdr:col>
      <xdr:colOff>994682</xdr:colOff>
      <xdr:row>126</xdr:row>
      <xdr:rowOff>146958</xdr:rowOff>
    </xdr:to>
    <xdr:cxnSp macro="">
      <xdr:nvCxnSpPr>
        <xdr:cNvPr id="33" name="Straight Arrow Connector 32">
          <a:extLst>
            <a:ext uri="{FF2B5EF4-FFF2-40B4-BE49-F238E27FC236}">
              <a16:creationId xmlns:a16="http://schemas.microsoft.com/office/drawing/2014/main" id="{8639E8F3-DBA5-49EC-B490-7197147E88AC}"/>
            </a:ext>
          </a:extLst>
        </xdr:cNvPr>
        <xdr:cNvCxnSpPr/>
      </xdr:nvCxnSpPr>
      <xdr:spPr>
        <a:xfrm flipV="1">
          <a:off x="3018065" y="25893032"/>
          <a:ext cx="500742" cy="1"/>
        </a:xfrm>
        <a:prstGeom prst="straightConnector1">
          <a:avLst/>
        </a:prstGeom>
        <a:ln>
          <a:solidFill>
            <a:schemeClr val="bg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638175</xdr:colOff>
      <xdr:row>100</xdr:row>
      <xdr:rowOff>104775</xdr:rowOff>
    </xdr:from>
    <xdr:to>
      <xdr:col>11</xdr:col>
      <xdr:colOff>1000125</xdr:colOff>
      <xdr:row>100</xdr:row>
      <xdr:rowOff>104775</xdr:rowOff>
    </xdr:to>
    <xdr:cxnSp macro="">
      <xdr:nvCxnSpPr>
        <xdr:cNvPr id="34" name="Straight Arrow Connector 33">
          <a:extLst>
            <a:ext uri="{FF2B5EF4-FFF2-40B4-BE49-F238E27FC236}">
              <a16:creationId xmlns:a16="http://schemas.microsoft.com/office/drawing/2014/main" id="{7FDEEB02-0C93-4077-B96C-5B38F237D757}"/>
            </a:ext>
          </a:extLst>
        </xdr:cNvPr>
        <xdr:cNvCxnSpPr/>
      </xdr:nvCxnSpPr>
      <xdr:spPr>
        <a:xfrm>
          <a:off x="11668125" y="2895600"/>
          <a:ext cx="361950" cy="0"/>
        </a:xfrm>
        <a:prstGeom prst="straightConnector1">
          <a:avLst/>
        </a:prstGeom>
        <a:ln>
          <a:solidFill>
            <a:srgbClr val="FFC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600075</xdr:colOff>
      <xdr:row>100</xdr:row>
      <xdr:rowOff>95250</xdr:rowOff>
    </xdr:from>
    <xdr:to>
      <xdr:col>5</xdr:col>
      <xdr:colOff>962025</xdr:colOff>
      <xdr:row>100</xdr:row>
      <xdr:rowOff>95250</xdr:rowOff>
    </xdr:to>
    <xdr:cxnSp macro="">
      <xdr:nvCxnSpPr>
        <xdr:cNvPr id="35" name="Straight Arrow Connector 34">
          <a:extLst>
            <a:ext uri="{FF2B5EF4-FFF2-40B4-BE49-F238E27FC236}">
              <a16:creationId xmlns:a16="http://schemas.microsoft.com/office/drawing/2014/main" id="{A47DCD4C-CAD5-40A4-9154-0820BA1EC7C6}"/>
            </a:ext>
          </a:extLst>
        </xdr:cNvPr>
        <xdr:cNvCxnSpPr/>
      </xdr:nvCxnSpPr>
      <xdr:spPr>
        <a:xfrm>
          <a:off x="5286375" y="20393025"/>
          <a:ext cx="361950" cy="0"/>
        </a:xfrm>
        <a:prstGeom prst="straightConnector1">
          <a:avLst/>
        </a:prstGeom>
        <a:ln>
          <a:solidFill>
            <a:srgbClr val="FFC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0</xdr:col>
      <xdr:colOff>114300</xdr:colOff>
      <xdr:row>0</xdr:row>
      <xdr:rowOff>28575</xdr:rowOff>
    </xdr:from>
    <xdr:to>
      <xdr:col>3</xdr:col>
      <xdr:colOff>257175</xdr:colOff>
      <xdr:row>2</xdr:row>
      <xdr:rowOff>316550</xdr:rowOff>
    </xdr:to>
    <xdr:pic>
      <xdr:nvPicPr>
        <xdr:cNvPr id="3" name="Picture 2">
          <a:extLst>
            <a:ext uri="{FF2B5EF4-FFF2-40B4-BE49-F238E27FC236}">
              <a16:creationId xmlns:a16="http://schemas.microsoft.com/office/drawing/2014/main" id="{604E43CF-3B51-E033-FABC-B41D1312BC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 y="28575"/>
          <a:ext cx="2590800" cy="992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644073</xdr:colOff>
      <xdr:row>27</xdr:row>
      <xdr:rowOff>132444</xdr:rowOff>
    </xdr:from>
    <xdr:to>
      <xdr:col>5</xdr:col>
      <xdr:colOff>1101272</xdr:colOff>
      <xdr:row>27</xdr:row>
      <xdr:rowOff>132445</xdr:rowOff>
    </xdr:to>
    <xdr:cxnSp macro="">
      <xdr:nvCxnSpPr>
        <xdr:cNvPr id="3" name="Straight Arrow Connector 2">
          <a:extLst>
            <a:ext uri="{FF2B5EF4-FFF2-40B4-BE49-F238E27FC236}">
              <a16:creationId xmlns:a16="http://schemas.microsoft.com/office/drawing/2014/main" id="{9AEB6BBA-8D6D-4F88-A1FC-54669F7E4C95}"/>
            </a:ext>
          </a:extLst>
        </xdr:cNvPr>
        <xdr:cNvCxnSpPr/>
      </xdr:nvCxnSpPr>
      <xdr:spPr>
        <a:xfrm>
          <a:off x="6803573" y="8108044"/>
          <a:ext cx="457199" cy="1"/>
        </a:xfrm>
        <a:prstGeom prst="straightConnector1">
          <a:avLst/>
        </a:prstGeom>
        <a:ln>
          <a:solidFill>
            <a:srgbClr val="FFC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654957</xdr:colOff>
      <xdr:row>7</xdr:row>
      <xdr:rowOff>183243</xdr:rowOff>
    </xdr:from>
    <xdr:to>
      <xdr:col>8</xdr:col>
      <xdr:colOff>1133929</xdr:colOff>
      <xdr:row>7</xdr:row>
      <xdr:rowOff>183244</xdr:rowOff>
    </xdr:to>
    <xdr:cxnSp macro="">
      <xdr:nvCxnSpPr>
        <xdr:cNvPr id="15" name="Straight Arrow Connector 14">
          <a:extLst>
            <a:ext uri="{FF2B5EF4-FFF2-40B4-BE49-F238E27FC236}">
              <a16:creationId xmlns:a16="http://schemas.microsoft.com/office/drawing/2014/main" id="{5DF100CE-BEE2-43A9-82B8-C2F403B71494}"/>
            </a:ext>
          </a:extLst>
        </xdr:cNvPr>
        <xdr:cNvCxnSpPr/>
      </xdr:nvCxnSpPr>
      <xdr:spPr>
        <a:xfrm>
          <a:off x="10662557" y="1986643"/>
          <a:ext cx="478972" cy="1"/>
        </a:xfrm>
        <a:prstGeom prst="straightConnector1">
          <a:avLst/>
        </a:prstGeom>
        <a:ln w="28575">
          <a:solidFill>
            <a:schemeClr val="bg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724353</xdr:colOff>
      <xdr:row>27</xdr:row>
      <xdr:rowOff>96158</xdr:rowOff>
    </xdr:from>
    <xdr:to>
      <xdr:col>13</xdr:col>
      <xdr:colOff>1086303</xdr:colOff>
      <xdr:row>27</xdr:row>
      <xdr:rowOff>96158</xdr:rowOff>
    </xdr:to>
    <xdr:cxnSp macro="">
      <xdr:nvCxnSpPr>
        <xdr:cNvPr id="13" name="Straight Arrow Connector 12">
          <a:extLst>
            <a:ext uri="{FF2B5EF4-FFF2-40B4-BE49-F238E27FC236}">
              <a16:creationId xmlns:a16="http://schemas.microsoft.com/office/drawing/2014/main" id="{A38FCA67-B4AF-426A-B263-CC593D12D72A}"/>
            </a:ext>
          </a:extLst>
        </xdr:cNvPr>
        <xdr:cNvCxnSpPr/>
      </xdr:nvCxnSpPr>
      <xdr:spPr>
        <a:xfrm>
          <a:off x="16900978" y="9081408"/>
          <a:ext cx="361950" cy="0"/>
        </a:xfrm>
        <a:prstGeom prst="straightConnector1">
          <a:avLst/>
        </a:prstGeom>
        <a:ln>
          <a:solidFill>
            <a:srgbClr val="FFC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634093</xdr:colOff>
      <xdr:row>56</xdr:row>
      <xdr:rowOff>104775</xdr:rowOff>
    </xdr:from>
    <xdr:to>
      <xdr:col>13</xdr:col>
      <xdr:colOff>1162050</xdr:colOff>
      <xdr:row>56</xdr:row>
      <xdr:rowOff>108857</xdr:rowOff>
    </xdr:to>
    <xdr:cxnSp macro="">
      <xdr:nvCxnSpPr>
        <xdr:cNvPr id="17" name="Straight Arrow Connector 16">
          <a:extLst>
            <a:ext uri="{FF2B5EF4-FFF2-40B4-BE49-F238E27FC236}">
              <a16:creationId xmlns:a16="http://schemas.microsoft.com/office/drawing/2014/main" id="{901437F9-CB2E-4B07-8EBF-69453D2E4138}"/>
            </a:ext>
          </a:extLst>
        </xdr:cNvPr>
        <xdr:cNvCxnSpPr/>
      </xdr:nvCxnSpPr>
      <xdr:spPr>
        <a:xfrm flipV="1">
          <a:off x="17359993" y="16316325"/>
          <a:ext cx="527957" cy="4082"/>
        </a:xfrm>
        <a:prstGeom prst="straightConnector1">
          <a:avLst/>
        </a:prstGeom>
        <a:ln>
          <a:solidFill>
            <a:srgbClr val="FFC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584201</xdr:colOff>
      <xdr:row>84</xdr:row>
      <xdr:rowOff>110672</xdr:rowOff>
    </xdr:from>
    <xdr:to>
      <xdr:col>13</xdr:col>
      <xdr:colOff>946151</xdr:colOff>
      <xdr:row>84</xdr:row>
      <xdr:rowOff>110672</xdr:rowOff>
    </xdr:to>
    <xdr:cxnSp macro="">
      <xdr:nvCxnSpPr>
        <xdr:cNvPr id="19" name="Straight Arrow Connector 18">
          <a:extLst>
            <a:ext uri="{FF2B5EF4-FFF2-40B4-BE49-F238E27FC236}">
              <a16:creationId xmlns:a16="http://schemas.microsoft.com/office/drawing/2014/main" id="{CAE65967-C122-48C6-AC5F-C7BE1EDCD6AA}"/>
            </a:ext>
          </a:extLst>
        </xdr:cNvPr>
        <xdr:cNvCxnSpPr/>
      </xdr:nvCxnSpPr>
      <xdr:spPr>
        <a:xfrm>
          <a:off x="15160172" y="22045386"/>
          <a:ext cx="361950" cy="0"/>
        </a:xfrm>
        <a:prstGeom prst="straightConnector1">
          <a:avLst/>
        </a:prstGeom>
        <a:ln>
          <a:solidFill>
            <a:schemeClr val="bg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584200</xdr:colOff>
      <xdr:row>113</xdr:row>
      <xdr:rowOff>99786</xdr:rowOff>
    </xdr:from>
    <xdr:to>
      <xdr:col>13</xdr:col>
      <xdr:colOff>946150</xdr:colOff>
      <xdr:row>113</xdr:row>
      <xdr:rowOff>99786</xdr:rowOff>
    </xdr:to>
    <xdr:cxnSp macro="">
      <xdr:nvCxnSpPr>
        <xdr:cNvPr id="21" name="Straight Arrow Connector 20">
          <a:extLst>
            <a:ext uri="{FF2B5EF4-FFF2-40B4-BE49-F238E27FC236}">
              <a16:creationId xmlns:a16="http://schemas.microsoft.com/office/drawing/2014/main" id="{25D1D7B1-6881-42A4-A68B-18EE80CB923C}"/>
            </a:ext>
          </a:extLst>
        </xdr:cNvPr>
        <xdr:cNvCxnSpPr/>
      </xdr:nvCxnSpPr>
      <xdr:spPr>
        <a:xfrm>
          <a:off x="15160171" y="28653015"/>
          <a:ext cx="361950" cy="0"/>
        </a:xfrm>
        <a:prstGeom prst="straightConnector1">
          <a:avLst/>
        </a:prstGeom>
        <a:ln>
          <a:solidFill>
            <a:srgbClr val="FFC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743858</xdr:colOff>
      <xdr:row>56</xdr:row>
      <xdr:rowOff>104775</xdr:rowOff>
    </xdr:from>
    <xdr:to>
      <xdr:col>5</xdr:col>
      <xdr:colOff>1285875</xdr:colOff>
      <xdr:row>56</xdr:row>
      <xdr:rowOff>107044</xdr:rowOff>
    </xdr:to>
    <xdr:cxnSp macro="">
      <xdr:nvCxnSpPr>
        <xdr:cNvPr id="22" name="Straight Arrow Connector 21">
          <a:extLst>
            <a:ext uri="{FF2B5EF4-FFF2-40B4-BE49-F238E27FC236}">
              <a16:creationId xmlns:a16="http://schemas.microsoft.com/office/drawing/2014/main" id="{FB81150F-2EA9-4F9B-BC72-281CE21F0430}"/>
            </a:ext>
          </a:extLst>
        </xdr:cNvPr>
        <xdr:cNvCxnSpPr/>
      </xdr:nvCxnSpPr>
      <xdr:spPr>
        <a:xfrm flipV="1">
          <a:off x="6716033" y="16316325"/>
          <a:ext cx="542017" cy="2269"/>
        </a:xfrm>
        <a:prstGeom prst="straightConnector1">
          <a:avLst/>
        </a:prstGeom>
        <a:ln>
          <a:solidFill>
            <a:srgbClr val="FFC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740230</xdr:colOff>
      <xdr:row>84</xdr:row>
      <xdr:rowOff>97973</xdr:rowOff>
    </xdr:from>
    <xdr:to>
      <xdr:col>5</xdr:col>
      <xdr:colOff>1045029</xdr:colOff>
      <xdr:row>84</xdr:row>
      <xdr:rowOff>97974</xdr:rowOff>
    </xdr:to>
    <xdr:cxnSp macro="">
      <xdr:nvCxnSpPr>
        <xdr:cNvPr id="31" name="Straight Arrow Connector 30">
          <a:extLst>
            <a:ext uri="{FF2B5EF4-FFF2-40B4-BE49-F238E27FC236}">
              <a16:creationId xmlns:a16="http://schemas.microsoft.com/office/drawing/2014/main" id="{CCDED41B-509E-405A-9BD6-98699C010A82}"/>
            </a:ext>
          </a:extLst>
        </xdr:cNvPr>
        <xdr:cNvCxnSpPr/>
      </xdr:nvCxnSpPr>
      <xdr:spPr>
        <a:xfrm>
          <a:off x="6899730" y="22348373"/>
          <a:ext cx="304799" cy="1"/>
        </a:xfrm>
        <a:prstGeom prst="straightConnector1">
          <a:avLst/>
        </a:prstGeom>
        <a:ln>
          <a:solidFill>
            <a:schemeClr val="bg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700315</xdr:colOff>
      <xdr:row>113</xdr:row>
      <xdr:rowOff>121558</xdr:rowOff>
    </xdr:from>
    <xdr:to>
      <xdr:col>5</xdr:col>
      <xdr:colOff>1005114</xdr:colOff>
      <xdr:row>113</xdr:row>
      <xdr:rowOff>121559</xdr:rowOff>
    </xdr:to>
    <xdr:cxnSp macro="">
      <xdr:nvCxnSpPr>
        <xdr:cNvPr id="33" name="Straight Arrow Connector 32">
          <a:extLst>
            <a:ext uri="{FF2B5EF4-FFF2-40B4-BE49-F238E27FC236}">
              <a16:creationId xmlns:a16="http://schemas.microsoft.com/office/drawing/2014/main" id="{C2098674-0194-4319-8C6E-F84E507E91CF}"/>
            </a:ext>
          </a:extLst>
        </xdr:cNvPr>
        <xdr:cNvCxnSpPr/>
      </xdr:nvCxnSpPr>
      <xdr:spPr>
        <a:xfrm>
          <a:off x="6859815" y="29598258"/>
          <a:ext cx="304799" cy="1"/>
        </a:xfrm>
        <a:prstGeom prst="straightConnector1">
          <a:avLst/>
        </a:prstGeom>
        <a:ln>
          <a:solidFill>
            <a:srgbClr val="FFC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660400</xdr:colOff>
      <xdr:row>6</xdr:row>
      <xdr:rowOff>165100</xdr:rowOff>
    </xdr:from>
    <xdr:to>
      <xdr:col>8</xdr:col>
      <xdr:colOff>1139372</xdr:colOff>
      <xdr:row>6</xdr:row>
      <xdr:rowOff>165101</xdr:rowOff>
    </xdr:to>
    <xdr:cxnSp macro="">
      <xdr:nvCxnSpPr>
        <xdr:cNvPr id="14" name="Straight Arrow Connector 13">
          <a:extLst>
            <a:ext uri="{FF2B5EF4-FFF2-40B4-BE49-F238E27FC236}">
              <a16:creationId xmlns:a16="http://schemas.microsoft.com/office/drawing/2014/main" id="{EE1F1100-DA27-4BC0-988A-7680CB5AC56F}"/>
            </a:ext>
          </a:extLst>
        </xdr:cNvPr>
        <xdr:cNvCxnSpPr/>
      </xdr:nvCxnSpPr>
      <xdr:spPr>
        <a:xfrm>
          <a:off x="10668000" y="1612900"/>
          <a:ext cx="478972" cy="1"/>
        </a:xfrm>
        <a:prstGeom prst="straightConnector1">
          <a:avLst/>
        </a:prstGeom>
        <a:ln w="28575">
          <a:solidFill>
            <a:schemeClr val="bg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673100</xdr:colOff>
      <xdr:row>15</xdr:row>
      <xdr:rowOff>76200</xdr:rowOff>
    </xdr:from>
    <xdr:to>
      <xdr:col>2</xdr:col>
      <xdr:colOff>673100</xdr:colOff>
      <xdr:row>15</xdr:row>
      <xdr:rowOff>330200</xdr:rowOff>
    </xdr:to>
    <xdr:cxnSp macro="">
      <xdr:nvCxnSpPr>
        <xdr:cNvPr id="5" name="Straight Arrow Connector 4">
          <a:extLst>
            <a:ext uri="{FF2B5EF4-FFF2-40B4-BE49-F238E27FC236}">
              <a16:creationId xmlns:a16="http://schemas.microsoft.com/office/drawing/2014/main" id="{9CFEEA63-8DB2-46C7-B27A-F6AF5063B8B5}"/>
            </a:ext>
          </a:extLst>
        </xdr:cNvPr>
        <xdr:cNvCxnSpPr/>
      </xdr:nvCxnSpPr>
      <xdr:spPr>
        <a:xfrm>
          <a:off x="2895600" y="3975100"/>
          <a:ext cx="0" cy="254000"/>
        </a:xfrm>
        <a:prstGeom prst="straightConnector1">
          <a:avLst/>
        </a:prstGeom>
        <a:ln>
          <a:solidFill>
            <a:srgbClr val="002060"/>
          </a:solidFill>
          <a:tailEnd type="triangle"/>
        </a:ln>
      </xdr:spPr>
      <xdr:style>
        <a:lnRef idx="2">
          <a:schemeClr val="dk1"/>
        </a:lnRef>
        <a:fillRef idx="0">
          <a:schemeClr val="dk1"/>
        </a:fillRef>
        <a:effectRef idx="1">
          <a:schemeClr val="dk1"/>
        </a:effectRef>
        <a:fontRef idx="minor">
          <a:schemeClr val="tx1"/>
        </a:fontRef>
      </xdr:style>
    </xdr:cxnSp>
    <xdr:clientData/>
  </xdr:twoCellAnchor>
  <xdr:twoCellAnchor editAs="oneCell">
    <xdr:from>
      <xdr:col>0</xdr:col>
      <xdr:colOff>66675</xdr:colOff>
      <xdr:row>0</xdr:row>
      <xdr:rowOff>0</xdr:rowOff>
    </xdr:from>
    <xdr:to>
      <xdr:col>2</xdr:col>
      <xdr:colOff>295275</xdr:colOff>
      <xdr:row>2</xdr:row>
      <xdr:rowOff>287975</xdr:rowOff>
    </xdr:to>
    <xdr:pic>
      <xdr:nvPicPr>
        <xdr:cNvPr id="4" name="Picture 3">
          <a:extLst>
            <a:ext uri="{FF2B5EF4-FFF2-40B4-BE49-F238E27FC236}">
              <a16:creationId xmlns:a16="http://schemas.microsoft.com/office/drawing/2014/main" id="{F601C62B-6885-4DEE-9DF2-AE582C4F48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0"/>
          <a:ext cx="2590800" cy="992825"/>
        </a:xfrm>
        <a:prstGeom prst="rect">
          <a:avLst/>
        </a:prstGeom>
      </xdr:spPr>
    </xdr:pic>
    <xdr:clientData/>
  </xdr:twoCellAnchor>
  <xdr:twoCellAnchor>
    <xdr:from>
      <xdr:col>2</xdr:col>
      <xdr:colOff>561975</xdr:colOff>
      <xdr:row>53</xdr:row>
      <xdr:rowOff>114300</xdr:rowOff>
    </xdr:from>
    <xdr:to>
      <xdr:col>2</xdr:col>
      <xdr:colOff>1103992</xdr:colOff>
      <xdr:row>53</xdr:row>
      <xdr:rowOff>116569</xdr:rowOff>
    </xdr:to>
    <xdr:cxnSp macro="">
      <xdr:nvCxnSpPr>
        <xdr:cNvPr id="11" name="Straight Arrow Connector 10">
          <a:extLst>
            <a:ext uri="{FF2B5EF4-FFF2-40B4-BE49-F238E27FC236}">
              <a16:creationId xmlns:a16="http://schemas.microsoft.com/office/drawing/2014/main" id="{8DF9FB13-02F6-433A-9A2E-BB61EE7A6957}"/>
            </a:ext>
          </a:extLst>
        </xdr:cNvPr>
        <xdr:cNvCxnSpPr/>
      </xdr:nvCxnSpPr>
      <xdr:spPr>
        <a:xfrm flipV="1">
          <a:off x="2924175" y="15982950"/>
          <a:ext cx="542017" cy="2269"/>
        </a:xfrm>
        <a:prstGeom prst="straightConnector1">
          <a:avLst/>
        </a:prstGeom>
        <a:ln>
          <a:solidFill>
            <a:schemeClr val="bg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561975</xdr:colOff>
      <xdr:row>82</xdr:row>
      <xdr:rowOff>114300</xdr:rowOff>
    </xdr:from>
    <xdr:to>
      <xdr:col>2</xdr:col>
      <xdr:colOff>1103992</xdr:colOff>
      <xdr:row>82</xdr:row>
      <xdr:rowOff>116569</xdr:rowOff>
    </xdr:to>
    <xdr:cxnSp macro="">
      <xdr:nvCxnSpPr>
        <xdr:cNvPr id="12" name="Straight Arrow Connector 11">
          <a:extLst>
            <a:ext uri="{FF2B5EF4-FFF2-40B4-BE49-F238E27FC236}">
              <a16:creationId xmlns:a16="http://schemas.microsoft.com/office/drawing/2014/main" id="{14895CD3-7BFB-4824-AF58-DFD78A98BB2E}"/>
            </a:ext>
          </a:extLst>
        </xdr:cNvPr>
        <xdr:cNvCxnSpPr/>
      </xdr:nvCxnSpPr>
      <xdr:spPr>
        <a:xfrm flipV="1">
          <a:off x="2924175" y="23040975"/>
          <a:ext cx="542017" cy="2269"/>
        </a:xfrm>
        <a:prstGeom prst="straightConnector1">
          <a:avLst/>
        </a:prstGeom>
        <a:ln>
          <a:solidFill>
            <a:schemeClr val="bg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523875</xdr:colOff>
      <xdr:row>110</xdr:row>
      <xdr:rowOff>114300</xdr:rowOff>
    </xdr:from>
    <xdr:to>
      <xdr:col>2</xdr:col>
      <xdr:colOff>1065892</xdr:colOff>
      <xdr:row>110</xdr:row>
      <xdr:rowOff>116569</xdr:rowOff>
    </xdr:to>
    <xdr:cxnSp macro="">
      <xdr:nvCxnSpPr>
        <xdr:cNvPr id="16" name="Straight Arrow Connector 15">
          <a:extLst>
            <a:ext uri="{FF2B5EF4-FFF2-40B4-BE49-F238E27FC236}">
              <a16:creationId xmlns:a16="http://schemas.microsoft.com/office/drawing/2014/main" id="{F82FBA46-7276-47B8-B22F-23BC7AE8DBD6}"/>
            </a:ext>
          </a:extLst>
        </xdr:cNvPr>
        <xdr:cNvCxnSpPr/>
      </xdr:nvCxnSpPr>
      <xdr:spPr>
        <a:xfrm flipV="1">
          <a:off x="2886075" y="30051375"/>
          <a:ext cx="542017" cy="2269"/>
        </a:xfrm>
        <a:prstGeom prst="straightConnector1">
          <a:avLst/>
        </a:prstGeom>
        <a:ln>
          <a:solidFill>
            <a:schemeClr val="bg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561975</xdr:colOff>
      <xdr:row>139</xdr:row>
      <xdr:rowOff>123825</xdr:rowOff>
    </xdr:from>
    <xdr:to>
      <xdr:col>2</xdr:col>
      <xdr:colOff>1103992</xdr:colOff>
      <xdr:row>139</xdr:row>
      <xdr:rowOff>126094</xdr:rowOff>
    </xdr:to>
    <xdr:cxnSp macro="">
      <xdr:nvCxnSpPr>
        <xdr:cNvPr id="18" name="Straight Arrow Connector 17">
          <a:extLst>
            <a:ext uri="{FF2B5EF4-FFF2-40B4-BE49-F238E27FC236}">
              <a16:creationId xmlns:a16="http://schemas.microsoft.com/office/drawing/2014/main" id="{89B05709-070D-4B0B-BDEC-EAB4302B8718}"/>
            </a:ext>
          </a:extLst>
        </xdr:cNvPr>
        <xdr:cNvCxnSpPr/>
      </xdr:nvCxnSpPr>
      <xdr:spPr>
        <a:xfrm flipV="1">
          <a:off x="2924175" y="37147500"/>
          <a:ext cx="542017" cy="2269"/>
        </a:xfrm>
        <a:prstGeom prst="straightConnector1">
          <a:avLst/>
        </a:prstGeom>
        <a:ln>
          <a:solidFill>
            <a:schemeClr val="bg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857250</xdr:colOff>
      <xdr:row>143</xdr:row>
      <xdr:rowOff>85725</xdr:rowOff>
    </xdr:from>
    <xdr:to>
      <xdr:col>14</xdr:col>
      <xdr:colOff>809625</xdr:colOff>
      <xdr:row>143</xdr:row>
      <xdr:rowOff>87994</xdr:rowOff>
    </xdr:to>
    <xdr:cxnSp macro="">
      <xdr:nvCxnSpPr>
        <xdr:cNvPr id="20" name="Straight Arrow Connector 19">
          <a:extLst>
            <a:ext uri="{FF2B5EF4-FFF2-40B4-BE49-F238E27FC236}">
              <a16:creationId xmlns:a16="http://schemas.microsoft.com/office/drawing/2014/main" id="{93351653-F27F-40C6-A8AC-4B0215FE8030}"/>
            </a:ext>
          </a:extLst>
        </xdr:cNvPr>
        <xdr:cNvCxnSpPr/>
      </xdr:nvCxnSpPr>
      <xdr:spPr>
        <a:xfrm flipV="1">
          <a:off x="17583150" y="37747575"/>
          <a:ext cx="1200150" cy="2269"/>
        </a:xfrm>
        <a:prstGeom prst="straightConnector1">
          <a:avLst/>
        </a:prstGeom>
        <a:ln>
          <a:solidFill>
            <a:schemeClr val="bg1"/>
          </a:solidFill>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511628</xdr:colOff>
      <xdr:row>24</xdr:row>
      <xdr:rowOff>43543</xdr:rowOff>
    </xdr:from>
    <xdr:to>
      <xdr:col>2</xdr:col>
      <xdr:colOff>958487</xdr:colOff>
      <xdr:row>24</xdr:row>
      <xdr:rowOff>43543</xdr:rowOff>
    </xdr:to>
    <xdr:cxnSp macro="">
      <xdr:nvCxnSpPr>
        <xdr:cNvPr id="3" name="Straight Arrow Connector 2">
          <a:extLst>
            <a:ext uri="{FF2B5EF4-FFF2-40B4-BE49-F238E27FC236}">
              <a16:creationId xmlns:a16="http://schemas.microsoft.com/office/drawing/2014/main" id="{DB108E44-CBA2-4DF4-AB51-ABC8AACD359C}"/>
            </a:ext>
          </a:extLst>
        </xdr:cNvPr>
        <xdr:cNvCxnSpPr/>
      </xdr:nvCxnSpPr>
      <xdr:spPr>
        <a:xfrm>
          <a:off x="2383971" y="5410200"/>
          <a:ext cx="446859" cy="0"/>
        </a:xfrm>
        <a:prstGeom prst="straightConnector1">
          <a:avLst/>
        </a:prstGeom>
        <a:ln>
          <a:solidFill>
            <a:schemeClr val="bg1"/>
          </a:solidFill>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495300</xdr:colOff>
      <xdr:row>26</xdr:row>
      <xdr:rowOff>200025</xdr:rowOff>
    </xdr:from>
    <xdr:to>
      <xdr:col>2</xdr:col>
      <xdr:colOff>1009650</xdr:colOff>
      <xdr:row>26</xdr:row>
      <xdr:rowOff>201386</xdr:rowOff>
    </xdr:to>
    <xdr:cxnSp macro="">
      <xdr:nvCxnSpPr>
        <xdr:cNvPr id="4" name="Straight Arrow Connector 3">
          <a:extLst>
            <a:ext uri="{FF2B5EF4-FFF2-40B4-BE49-F238E27FC236}">
              <a16:creationId xmlns:a16="http://schemas.microsoft.com/office/drawing/2014/main" id="{F3CD35F8-215D-428B-94DB-BDA474C46D48}"/>
            </a:ext>
          </a:extLst>
        </xdr:cNvPr>
        <xdr:cNvCxnSpPr/>
      </xdr:nvCxnSpPr>
      <xdr:spPr>
        <a:xfrm flipV="1">
          <a:off x="2390775" y="6000750"/>
          <a:ext cx="514350" cy="1361"/>
        </a:xfrm>
        <a:prstGeom prst="straightConnector1">
          <a:avLst/>
        </a:prstGeom>
        <a:ln>
          <a:solidFill>
            <a:schemeClr val="bg1"/>
          </a:solidFill>
          <a:tailEnd type="triangle"/>
        </a:ln>
      </xdr:spPr>
      <xdr:style>
        <a:lnRef idx="2">
          <a:schemeClr val="dk1"/>
        </a:lnRef>
        <a:fillRef idx="0">
          <a:schemeClr val="dk1"/>
        </a:fillRef>
        <a:effectRef idx="1">
          <a:schemeClr val="dk1"/>
        </a:effectRef>
        <a:fontRef idx="minor">
          <a:schemeClr val="tx1"/>
        </a:fontRef>
      </xdr:style>
    </xdr:cxnSp>
    <xdr:clientData/>
  </xdr:twoCellAnchor>
  <xdr:twoCellAnchor editAs="oneCell">
    <xdr:from>
      <xdr:col>0</xdr:col>
      <xdr:colOff>57150</xdr:colOff>
      <xdr:row>0</xdr:row>
      <xdr:rowOff>38100</xdr:rowOff>
    </xdr:from>
    <xdr:to>
      <xdr:col>1</xdr:col>
      <xdr:colOff>923925</xdr:colOff>
      <xdr:row>1</xdr:row>
      <xdr:rowOff>301115</xdr:rowOff>
    </xdr:to>
    <xdr:pic>
      <xdr:nvPicPr>
        <xdr:cNvPr id="5" name="Picture 4">
          <a:extLst>
            <a:ext uri="{FF2B5EF4-FFF2-40B4-BE49-F238E27FC236}">
              <a16:creationId xmlns:a16="http://schemas.microsoft.com/office/drawing/2014/main" id="{88BE307D-AFE1-0FDA-CFC0-EBA6ADB768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7700" y="276225"/>
          <a:ext cx="1581150" cy="6059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295275</xdr:colOff>
      <xdr:row>26</xdr:row>
      <xdr:rowOff>152400</xdr:rowOff>
    </xdr:from>
    <xdr:to>
      <xdr:col>4</xdr:col>
      <xdr:colOff>1219200</xdr:colOff>
      <xdr:row>26</xdr:row>
      <xdr:rowOff>152400</xdr:rowOff>
    </xdr:to>
    <xdr:cxnSp macro="">
      <xdr:nvCxnSpPr>
        <xdr:cNvPr id="3" name="Straight Arrow Connector 2">
          <a:extLst>
            <a:ext uri="{FF2B5EF4-FFF2-40B4-BE49-F238E27FC236}">
              <a16:creationId xmlns:a16="http://schemas.microsoft.com/office/drawing/2014/main" id="{8D0311E9-7D6C-4A0D-91BC-942690FC88CA}"/>
            </a:ext>
          </a:extLst>
        </xdr:cNvPr>
        <xdr:cNvCxnSpPr/>
      </xdr:nvCxnSpPr>
      <xdr:spPr>
        <a:xfrm>
          <a:off x="5638800" y="7515225"/>
          <a:ext cx="923925" cy="0"/>
        </a:xfrm>
        <a:prstGeom prst="straightConnector1">
          <a:avLst/>
        </a:prstGeom>
        <a:ln>
          <a:solidFill>
            <a:schemeClr val="bg1"/>
          </a:solidFill>
          <a:tailEnd type="triangle"/>
        </a:ln>
      </xdr:spPr>
      <xdr:style>
        <a:lnRef idx="3">
          <a:schemeClr val="dk1"/>
        </a:lnRef>
        <a:fillRef idx="0">
          <a:schemeClr val="dk1"/>
        </a:fillRef>
        <a:effectRef idx="2">
          <a:schemeClr val="dk1"/>
        </a:effectRef>
        <a:fontRef idx="minor">
          <a:schemeClr val="tx1"/>
        </a:fontRef>
      </xdr:style>
    </xdr:cxnSp>
    <xdr:clientData/>
  </xdr:twoCellAnchor>
  <xdr:twoCellAnchor editAs="oneCell">
    <xdr:from>
      <xdr:col>0</xdr:col>
      <xdr:colOff>28575</xdr:colOff>
      <xdr:row>0</xdr:row>
      <xdr:rowOff>9525</xdr:rowOff>
    </xdr:from>
    <xdr:to>
      <xdr:col>2</xdr:col>
      <xdr:colOff>733789</xdr:colOff>
      <xdr:row>0</xdr:row>
      <xdr:rowOff>1009790</xdr:rowOff>
    </xdr:to>
    <xdr:pic>
      <xdr:nvPicPr>
        <xdr:cNvPr id="4" name="Picture 3">
          <a:extLst>
            <a:ext uri="{FF2B5EF4-FFF2-40B4-BE49-F238E27FC236}">
              <a16:creationId xmlns:a16="http://schemas.microsoft.com/office/drawing/2014/main" id="{BB9EDBF0-066B-4F94-F375-B6DCBE3DEE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 y="9525"/>
          <a:ext cx="2610214" cy="1000265"/>
        </a:xfrm>
        <a:prstGeom prst="rect">
          <a:avLst/>
        </a:prstGeom>
      </xdr:spPr>
    </xdr:pic>
    <xdr:clientData/>
  </xdr:twoCellAnchor>
  <xdr:twoCellAnchor>
    <xdr:from>
      <xdr:col>6</xdr:col>
      <xdr:colOff>790575</xdr:colOff>
      <xdr:row>36</xdr:row>
      <xdr:rowOff>19050</xdr:rowOff>
    </xdr:from>
    <xdr:to>
      <xdr:col>6</xdr:col>
      <xdr:colOff>1714500</xdr:colOff>
      <xdr:row>36</xdr:row>
      <xdr:rowOff>19050</xdr:rowOff>
    </xdr:to>
    <xdr:cxnSp macro="">
      <xdr:nvCxnSpPr>
        <xdr:cNvPr id="8" name="Straight Arrow Connector 7">
          <a:extLst>
            <a:ext uri="{FF2B5EF4-FFF2-40B4-BE49-F238E27FC236}">
              <a16:creationId xmlns:a16="http://schemas.microsoft.com/office/drawing/2014/main" id="{52E6569C-012B-48D6-9ACF-23B7606D3DB0}"/>
            </a:ext>
          </a:extLst>
        </xdr:cNvPr>
        <xdr:cNvCxnSpPr/>
      </xdr:nvCxnSpPr>
      <xdr:spPr>
        <a:xfrm>
          <a:off x="9829800" y="11401425"/>
          <a:ext cx="923925" cy="0"/>
        </a:xfrm>
        <a:prstGeom prst="straightConnector1">
          <a:avLst/>
        </a:prstGeom>
        <a:ln>
          <a:solidFill>
            <a:schemeClr val="bg1"/>
          </a:solidFill>
          <a:tailEnd type="triangle"/>
        </a:ln>
      </xdr:spPr>
      <xdr:style>
        <a:lnRef idx="3">
          <a:schemeClr val="dk1"/>
        </a:lnRef>
        <a:fillRef idx="0">
          <a:schemeClr val="dk1"/>
        </a:fillRef>
        <a:effectRef idx="2">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0</xdr:row>
      <xdr:rowOff>19050</xdr:rowOff>
    </xdr:from>
    <xdr:to>
      <xdr:col>4</xdr:col>
      <xdr:colOff>181339</xdr:colOff>
      <xdr:row>2</xdr:row>
      <xdr:rowOff>333515</xdr:rowOff>
    </xdr:to>
    <xdr:pic>
      <xdr:nvPicPr>
        <xdr:cNvPr id="3" name="Picture 2">
          <a:extLst>
            <a:ext uri="{FF2B5EF4-FFF2-40B4-BE49-F238E27FC236}">
              <a16:creationId xmlns:a16="http://schemas.microsoft.com/office/drawing/2014/main" id="{AE89F4B5-1440-7D6C-D19A-3B639AAA3C4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 y="219075"/>
          <a:ext cx="2610214" cy="1000265"/>
        </a:xfrm>
        <a:prstGeom prst="rect">
          <a:avLst/>
        </a:prstGeom>
      </xdr:spPr>
    </xdr:pic>
    <xdr:clientData/>
  </xdr:twoCellAnchor>
  <xdr:twoCellAnchor>
    <xdr:from>
      <xdr:col>11</xdr:col>
      <xdr:colOff>95250</xdr:colOff>
      <xdr:row>9</xdr:row>
      <xdr:rowOff>152400</xdr:rowOff>
    </xdr:from>
    <xdr:to>
      <xdr:col>12</xdr:col>
      <xdr:colOff>476250</xdr:colOff>
      <xdr:row>9</xdr:row>
      <xdr:rowOff>152400</xdr:rowOff>
    </xdr:to>
    <xdr:cxnSp macro="">
      <xdr:nvCxnSpPr>
        <xdr:cNvPr id="6" name="Straight Arrow Connector 5">
          <a:extLst>
            <a:ext uri="{FF2B5EF4-FFF2-40B4-BE49-F238E27FC236}">
              <a16:creationId xmlns:a16="http://schemas.microsoft.com/office/drawing/2014/main" id="{7C914B4C-C64D-C069-D56E-8A7B01453A6B}"/>
            </a:ext>
          </a:extLst>
        </xdr:cNvPr>
        <xdr:cNvCxnSpPr/>
      </xdr:nvCxnSpPr>
      <xdr:spPr>
        <a:xfrm>
          <a:off x="6800850" y="2333625"/>
          <a:ext cx="990600" cy="0"/>
        </a:xfrm>
        <a:prstGeom prst="straightConnector1">
          <a:avLst/>
        </a:prstGeom>
        <a:ln>
          <a:solidFill>
            <a:schemeClr val="bg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66675</xdr:colOff>
      <xdr:row>34</xdr:row>
      <xdr:rowOff>95250</xdr:rowOff>
    </xdr:from>
    <xdr:to>
      <xdr:col>12</xdr:col>
      <xdr:colOff>447675</xdr:colOff>
      <xdr:row>34</xdr:row>
      <xdr:rowOff>95250</xdr:rowOff>
    </xdr:to>
    <xdr:cxnSp macro="">
      <xdr:nvCxnSpPr>
        <xdr:cNvPr id="7" name="Straight Arrow Connector 6">
          <a:extLst>
            <a:ext uri="{FF2B5EF4-FFF2-40B4-BE49-F238E27FC236}">
              <a16:creationId xmlns:a16="http://schemas.microsoft.com/office/drawing/2014/main" id="{F4D6F455-F667-40E0-80BE-BAD4967E1076}"/>
            </a:ext>
          </a:extLst>
        </xdr:cNvPr>
        <xdr:cNvCxnSpPr/>
      </xdr:nvCxnSpPr>
      <xdr:spPr>
        <a:xfrm>
          <a:off x="6772275" y="7400925"/>
          <a:ext cx="990600" cy="0"/>
        </a:xfrm>
        <a:prstGeom prst="straightConnector1">
          <a:avLst/>
        </a:prstGeom>
        <a:ln>
          <a:solidFill>
            <a:schemeClr val="bg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66675</xdr:colOff>
      <xdr:row>25</xdr:row>
      <xdr:rowOff>95250</xdr:rowOff>
    </xdr:from>
    <xdr:to>
      <xdr:col>12</xdr:col>
      <xdr:colOff>447675</xdr:colOff>
      <xdr:row>25</xdr:row>
      <xdr:rowOff>95250</xdr:rowOff>
    </xdr:to>
    <xdr:cxnSp macro="">
      <xdr:nvCxnSpPr>
        <xdr:cNvPr id="8" name="Straight Arrow Connector 7">
          <a:extLst>
            <a:ext uri="{FF2B5EF4-FFF2-40B4-BE49-F238E27FC236}">
              <a16:creationId xmlns:a16="http://schemas.microsoft.com/office/drawing/2014/main" id="{9035027B-33B0-4902-A2E0-F3DFCF91327B}"/>
            </a:ext>
          </a:extLst>
        </xdr:cNvPr>
        <xdr:cNvCxnSpPr/>
      </xdr:nvCxnSpPr>
      <xdr:spPr>
        <a:xfrm>
          <a:off x="6772275" y="5534025"/>
          <a:ext cx="990600" cy="0"/>
        </a:xfrm>
        <a:prstGeom prst="straightConnector1">
          <a:avLst/>
        </a:prstGeom>
        <a:ln>
          <a:solidFill>
            <a:schemeClr val="bg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0</xdr:row>
      <xdr:rowOff>19050</xdr:rowOff>
    </xdr:from>
    <xdr:to>
      <xdr:col>4</xdr:col>
      <xdr:colOff>238489</xdr:colOff>
      <xdr:row>2</xdr:row>
      <xdr:rowOff>333515</xdr:rowOff>
    </xdr:to>
    <xdr:pic>
      <xdr:nvPicPr>
        <xdr:cNvPr id="3" name="Picture 2">
          <a:extLst>
            <a:ext uri="{FF2B5EF4-FFF2-40B4-BE49-F238E27FC236}">
              <a16:creationId xmlns:a16="http://schemas.microsoft.com/office/drawing/2014/main" id="{35939636-2128-ACC0-C587-7DE01CF608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6275" y="219075"/>
          <a:ext cx="2610214" cy="1000265"/>
        </a:xfrm>
        <a:prstGeom prst="rect">
          <a:avLst/>
        </a:prstGeom>
      </xdr:spPr>
    </xdr:pic>
    <xdr:clientData/>
  </xdr:twoCellAnchor>
  <xdr:twoCellAnchor>
    <xdr:from>
      <xdr:col>11</xdr:col>
      <xdr:colOff>133350</xdr:colOff>
      <xdr:row>26</xdr:row>
      <xdr:rowOff>95250</xdr:rowOff>
    </xdr:from>
    <xdr:to>
      <xdr:col>12</xdr:col>
      <xdr:colOff>514350</xdr:colOff>
      <xdr:row>26</xdr:row>
      <xdr:rowOff>95250</xdr:rowOff>
    </xdr:to>
    <xdr:cxnSp macro="">
      <xdr:nvCxnSpPr>
        <xdr:cNvPr id="7" name="Straight Arrow Connector 6">
          <a:extLst>
            <a:ext uri="{FF2B5EF4-FFF2-40B4-BE49-F238E27FC236}">
              <a16:creationId xmlns:a16="http://schemas.microsoft.com/office/drawing/2014/main" id="{1FB92E85-4CA4-4F15-AAE8-0E6E75C02AE0}"/>
            </a:ext>
          </a:extLst>
        </xdr:cNvPr>
        <xdr:cNvCxnSpPr/>
      </xdr:nvCxnSpPr>
      <xdr:spPr>
        <a:xfrm>
          <a:off x="7267575" y="5695950"/>
          <a:ext cx="990600" cy="0"/>
        </a:xfrm>
        <a:prstGeom prst="straightConnector1">
          <a:avLst/>
        </a:prstGeom>
        <a:ln>
          <a:solidFill>
            <a:schemeClr val="bg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171450</xdr:colOff>
      <xdr:row>9</xdr:row>
      <xdr:rowOff>152400</xdr:rowOff>
    </xdr:from>
    <xdr:to>
      <xdr:col>12</xdr:col>
      <xdr:colOff>552450</xdr:colOff>
      <xdr:row>9</xdr:row>
      <xdr:rowOff>152400</xdr:rowOff>
    </xdr:to>
    <xdr:cxnSp macro="">
      <xdr:nvCxnSpPr>
        <xdr:cNvPr id="8" name="Straight Arrow Connector 7">
          <a:extLst>
            <a:ext uri="{FF2B5EF4-FFF2-40B4-BE49-F238E27FC236}">
              <a16:creationId xmlns:a16="http://schemas.microsoft.com/office/drawing/2014/main" id="{DDE2A495-1B8F-406C-88C9-79B2655EC185}"/>
            </a:ext>
          </a:extLst>
        </xdr:cNvPr>
        <xdr:cNvCxnSpPr/>
      </xdr:nvCxnSpPr>
      <xdr:spPr>
        <a:xfrm>
          <a:off x="7305675" y="2305050"/>
          <a:ext cx="990600" cy="0"/>
        </a:xfrm>
        <a:prstGeom prst="straightConnector1">
          <a:avLst/>
        </a:prstGeom>
        <a:ln>
          <a:solidFill>
            <a:schemeClr val="bg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133350</xdr:colOff>
      <xdr:row>35</xdr:row>
      <xdr:rowOff>95250</xdr:rowOff>
    </xdr:from>
    <xdr:to>
      <xdr:col>12</xdr:col>
      <xdr:colOff>514350</xdr:colOff>
      <xdr:row>35</xdr:row>
      <xdr:rowOff>95250</xdr:rowOff>
    </xdr:to>
    <xdr:cxnSp macro="">
      <xdr:nvCxnSpPr>
        <xdr:cNvPr id="9" name="Straight Arrow Connector 8">
          <a:extLst>
            <a:ext uri="{FF2B5EF4-FFF2-40B4-BE49-F238E27FC236}">
              <a16:creationId xmlns:a16="http://schemas.microsoft.com/office/drawing/2014/main" id="{516E6099-0E25-4AE6-9B53-5F615A5F3CC8}"/>
            </a:ext>
          </a:extLst>
        </xdr:cNvPr>
        <xdr:cNvCxnSpPr/>
      </xdr:nvCxnSpPr>
      <xdr:spPr>
        <a:xfrm>
          <a:off x="7267575" y="7410450"/>
          <a:ext cx="990600" cy="0"/>
        </a:xfrm>
        <a:prstGeom prst="straightConnector1">
          <a:avLst/>
        </a:prstGeom>
        <a:ln>
          <a:solidFill>
            <a:schemeClr val="bg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nmlsconsumeraccess.org/"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nmlsconsumeraccess.org/"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nmlsconsumeraccess.org/"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nmlsconsumeraccess.org/"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nmlsconsumeraccess.org/"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fanniemae.com/content/guide_form/108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147"/>
  <sheetViews>
    <sheetView showGridLines="0" tabSelected="1" zoomScale="60" zoomScaleNormal="60" workbookViewId="0">
      <selection activeCell="Q7" sqref="Q7"/>
    </sheetView>
  </sheetViews>
  <sheetFormatPr defaultColWidth="14.85546875" defaultRowHeight="15"/>
  <cols>
    <col min="1" max="1" width="14.140625" style="85" customWidth="1"/>
    <col min="2" max="2" width="13.85546875" style="85" customWidth="1"/>
    <col min="3" max="3" width="8.7109375" style="85" customWidth="1"/>
    <col min="4" max="13" width="15.7109375" style="85" customWidth="1"/>
    <col min="15" max="17" width="14.85546875" style="85"/>
    <col min="18" max="18" width="21.28515625" style="85" customWidth="1"/>
    <col min="19" max="16384" width="14.85546875" style="85"/>
  </cols>
  <sheetData>
    <row r="1" spans="1:18" ht="27.75" customHeight="1">
      <c r="A1" s="521" t="s">
        <v>197</v>
      </c>
      <c r="B1" s="522"/>
      <c r="C1" s="522"/>
      <c r="D1" s="522"/>
      <c r="E1" s="522"/>
      <c r="F1" s="522"/>
      <c r="G1" s="522"/>
      <c r="H1" s="522"/>
      <c r="I1" s="522"/>
      <c r="J1" s="522"/>
      <c r="K1" s="522"/>
      <c r="L1" s="522"/>
      <c r="M1" s="522"/>
      <c r="N1" s="522"/>
      <c r="O1" s="522"/>
      <c r="P1" s="522"/>
      <c r="Q1" s="522"/>
      <c r="R1" s="523"/>
    </row>
    <row r="2" spans="1:18" ht="27.75" customHeight="1">
      <c r="A2" s="524"/>
      <c r="B2" s="525"/>
      <c r="C2" s="525"/>
      <c r="D2" s="525"/>
      <c r="E2" s="525"/>
      <c r="F2" s="525"/>
      <c r="G2" s="525"/>
      <c r="H2" s="525"/>
      <c r="I2" s="525"/>
      <c r="J2" s="525"/>
      <c r="K2" s="525"/>
      <c r="L2" s="525"/>
      <c r="M2" s="525"/>
      <c r="N2" s="525"/>
      <c r="O2" s="525"/>
      <c r="P2" s="525"/>
      <c r="Q2" s="525"/>
      <c r="R2" s="526"/>
    </row>
    <row r="3" spans="1:18" ht="27.75" customHeight="1" thickBot="1">
      <c r="A3" s="527"/>
      <c r="B3" s="528"/>
      <c r="C3" s="528"/>
      <c r="D3" s="528"/>
      <c r="E3" s="528"/>
      <c r="F3" s="528"/>
      <c r="G3" s="528"/>
      <c r="H3" s="528"/>
      <c r="I3" s="528"/>
      <c r="J3" s="528"/>
      <c r="K3" s="528"/>
      <c r="L3" s="528"/>
      <c r="M3" s="528"/>
      <c r="N3" s="528"/>
      <c r="O3" s="528"/>
      <c r="P3" s="528"/>
      <c r="Q3" s="528"/>
      <c r="R3" s="529"/>
    </row>
    <row r="4" spans="1:18" s="86" customFormat="1" ht="28.15" customHeight="1" thickBot="1">
      <c r="A4" s="607" t="s">
        <v>146</v>
      </c>
      <c r="B4" s="608"/>
      <c r="C4" s="609" t="s">
        <v>228</v>
      </c>
      <c r="D4" s="610"/>
      <c r="E4" s="611"/>
      <c r="F4" s="607" t="s">
        <v>147</v>
      </c>
      <c r="G4" s="608"/>
      <c r="H4" s="609"/>
      <c r="I4" s="610"/>
      <c r="J4" s="611"/>
      <c r="K4" s="607" t="s">
        <v>159</v>
      </c>
      <c r="L4" s="608"/>
      <c r="M4" s="326"/>
      <c r="N4" s="327"/>
      <c r="O4" s="328"/>
      <c r="P4" s="324"/>
      <c r="Q4" s="325"/>
      <c r="R4" s="323"/>
    </row>
    <row r="5" spans="1:18" s="86" customFormat="1" ht="10.15" customHeight="1" thickBot="1">
      <c r="A5" s="133"/>
      <c r="B5" s="250"/>
      <c r="C5" s="250"/>
      <c r="D5" s="250"/>
      <c r="E5" s="250"/>
      <c r="F5" s="251"/>
      <c r="G5" s="251"/>
      <c r="H5" s="251"/>
      <c r="I5" s="251"/>
      <c r="J5" s="251"/>
      <c r="K5" s="250"/>
      <c r="L5" s="250"/>
      <c r="M5" s="251"/>
      <c r="R5" s="134"/>
    </row>
    <row r="6" spans="1:18" ht="28.15" customHeight="1" thickBot="1">
      <c r="A6" s="135"/>
      <c r="C6" s="594" t="s">
        <v>190</v>
      </c>
      <c r="D6" s="595"/>
      <c r="E6" s="595"/>
      <c r="F6" s="595"/>
      <c r="G6" s="595"/>
      <c r="H6" s="595"/>
      <c r="I6" s="595"/>
      <c r="J6" s="596"/>
      <c r="K6" s="603">
        <v>0</v>
      </c>
      <c r="L6" s="604"/>
      <c r="M6" s="605"/>
      <c r="R6" s="136"/>
    </row>
    <row r="7" spans="1:18" ht="28.15" customHeight="1" thickBot="1">
      <c r="A7" s="135"/>
      <c r="C7" s="597" t="s">
        <v>203</v>
      </c>
      <c r="D7" s="598"/>
      <c r="E7" s="598"/>
      <c r="F7" s="598"/>
      <c r="G7" s="598"/>
      <c r="H7" s="598"/>
      <c r="I7" s="598"/>
      <c r="J7" s="599"/>
      <c r="K7" s="588">
        <f>IFERROR((J41+J70+J98+J127),0)</f>
        <v>0</v>
      </c>
      <c r="L7" s="589"/>
      <c r="M7" s="590"/>
      <c r="R7" s="136"/>
    </row>
    <row r="8" spans="1:18" ht="28.15" customHeight="1" thickTop="1" thickBot="1">
      <c r="A8" s="135"/>
      <c r="C8" s="600" t="s">
        <v>191</v>
      </c>
      <c r="D8" s="601"/>
      <c r="E8" s="601"/>
      <c r="F8" s="601"/>
      <c r="G8" s="601"/>
      <c r="H8" s="601"/>
      <c r="I8" s="601"/>
      <c r="J8" s="602"/>
      <c r="K8" s="591">
        <f>IFERROR(MIN(I6:K7),0)</f>
        <v>0</v>
      </c>
      <c r="L8" s="592"/>
      <c r="M8" s="593"/>
      <c r="R8" s="137"/>
    </row>
    <row r="9" spans="1:18" ht="6.75" customHeight="1" thickBot="1">
      <c r="A9" s="138"/>
      <c r="B9" s="192"/>
      <c r="C9" s="192"/>
      <c r="D9" s="192"/>
      <c r="E9" s="192"/>
      <c r="F9" s="192"/>
      <c r="G9" s="192"/>
      <c r="H9" s="252"/>
      <c r="I9" s="252"/>
      <c r="J9" s="252"/>
      <c r="K9" s="261"/>
      <c r="R9" s="136"/>
    </row>
    <row r="10" spans="1:18" ht="18" customHeight="1">
      <c r="A10" s="578"/>
      <c r="B10" s="579"/>
      <c r="C10" s="582" t="s">
        <v>103</v>
      </c>
      <c r="D10" s="583"/>
      <c r="E10" s="566" t="s">
        <v>228</v>
      </c>
      <c r="F10" s="567"/>
      <c r="G10" s="567"/>
      <c r="H10" s="567"/>
      <c r="I10" s="567"/>
      <c r="J10" s="568"/>
      <c r="K10" s="560" t="s">
        <v>105</v>
      </c>
      <c r="L10" s="561"/>
      <c r="M10" s="557">
        <f>SUM(C17:C40)+SUM(C46:C69)+SUM(C74:C97)+SUM(C103:C126)</f>
        <v>0</v>
      </c>
      <c r="R10" s="136"/>
    </row>
    <row r="11" spans="1:18" ht="18" customHeight="1">
      <c r="A11" s="139"/>
      <c r="B11" s="253"/>
      <c r="C11" s="584"/>
      <c r="D11" s="585"/>
      <c r="E11" s="569" t="s">
        <v>228</v>
      </c>
      <c r="F11" s="570"/>
      <c r="G11" s="570"/>
      <c r="H11" s="570"/>
      <c r="I11" s="570"/>
      <c r="J11" s="571"/>
      <c r="K11" s="562"/>
      <c r="L11" s="563"/>
      <c r="M11" s="558"/>
      <c r="R11" s="136"/>
    </row>
    <row r="12" spans="1:18" ht="18" customHeight="1" thickBot="1">
      <c r="A12" s="139"/>
      <c r="B12" s="253"/>
      <c r="C12" s="586"/>
      <c r="D12" s="587"/>
      <c r="E12" s="572"/>
      <c r="F12" s="572"/>
      <c r="G12" s="572"/>
      <c r="H12" s="572"/>
      <c r="I12" s="572"/>
      <c r="J12" s="573"/>
      <c r="K12" s="564"/>
      <c r="L12" s="565"/>
      <c r="M12" s="559"/>
      <c r="R12" s="136"/>
    </row>
    <row r="13" spans="1:18" ht="8.25" customHeight="1">
      <c r="A13" s="139"/>
      <c r="B13" s="253"/>
      <c r="C13" s="192"/>
      <c r="D13" s="192"/>
      <c r="E13" s="193"/>
      <c r="F13" s="193"/>
      <c r="G13" s="193"/>
      <c r="H13" s="193"/>
      <c r="I13" s="193"/>
      <c r="J13" s="193"/>
      <c r="K13" s="192"/>
      <c r="L13" s="192"/>
      <c r="M13" s="192"/>
      <c r="R13" s="136"/>
    </row>
    <row r="14" spans="1:18" ht="4.5" customHeight="1">
      <c r="A14" s="190"/>
      <c r="B14" s="254"/>
      <c r="C14" s="254"/>
      <c r="D14" s="254"/>
      <c r="E14" s="254"/>
      <c r="F14" s="254"/>
      <c r="G14" s="254"/>
      <c r="H14" s="254"/>
      <c r="I14" s="254"/>
      <c r="J14" s="254"/>
      <c r="K14" s="254"/>
      <c r="L14" s="254"/>
      <c r="M14" s="254"/>
      <c r="N14" s="321"/>
      <c r="O14" s="254"/>
      <c r="P14" s="254"/>
      <c r="Q14" s="254"/>
      <c r="R14" s="191"/>
    </row>
    <row r="15" spans="1:18" s="10" customFormat="1" ht="19.149999999999999" customHeight="1">
      <c r="A15" s="403" t="s">
        <v>83</v>
      </c>
      <c r="B15" s="404"/>
      <c r="C15" s="404"/>
      <c r="D15" s="404"/>
      <c r="E15" s="574" t="s">
        <v>89</v>
      </c>
      <c r="F15" s="575"/>
      <c r="G15" s="606" t="s">
        <v>229</v>
      </c>
      <c r="H15" s="606"/>
      <c r="I15" s="606"/>
      <c r="J15" s="606"/>
      <c r="K15" s="468" t="s">
        <v>90</v>
      </c>
      <c r="L15" s="535"/>
      <c r="M15" s="451" t="s">
        <v>228</v>
      </c>
      <c r="N15" s="452"/>
      <c r="O15" s="456"/>
      <c r="P15" s="322"/>
      <c r="Q15" s="322"/>
      <c r="R15" s="987"/>
    </row>
    <row r="16" spans="1:18" s="12" customFormat="1" ht="31.9" customHeight="1">
      <c r="A16" s="183" t="s">
        <v>77</v>
      </c>
      <c r="B16" s="184" t="s">
        <v>84</v>
      </c>
      <c r="C16" s="184" t="s">
        <v>104</v>
      </c>
      <c r="D16" s="184" t="s">
        <v>108</v>
      </c>
      <c r="E16" s="536" t="s">
        <v>202</v>
      </c>
      <c r="F16" s="536"/>
      <c r="G16" s="536"/>
      <c r="H16" s="536"/>
      <c r="I16" s="536"/>
      <c r="J16" s="536"/>
      <c r="K16" s="536"/>
      <c r="L16" s="536"/>
      <c r="M16" s="537"/>
      <c r="N16" s="320"/>
      <c r="O16" s="320"/>
      <c r="P16" s="320"/>
      <c r="Q16" s="320"/>
      <c r="R16" s="185" t="s">
        <v>92</v>
      </c>
    </row>
    <row r="17" spans="1:18" ht="16.149999999999999" customHeight="1">
      <c r="A17" s="140">
        <v>1</v>
      </c>
      <c r="B17" s="13"/>
      <c r="C17" s="88"/>
      <c r="D17" s="44"/>
      <c r="E17" s="211"/>
      <c r="F17" s="45"/>
      <c r="G17" s="46"/>
      <c r="H17" s="46"/>
      <c r="I17" s="46"/>
      <c r="J17" s="46"/>
      <c r="K17" s="46"/>
      <c r="L17" s="46"/>
      <c r="M17" s="46"/>
      <c r="N17" s="46"/>
      <c r="O17" s="46"/>
      <c r="P17" s="207"/>
      <c r="Q17" s="90"/>
      <c r="R17" s="141">
        <f>D17-E17-F17-G17-H17-I17-J17-K17-L17-M17-N17-O17-P17-Q17</f>
        <v>0</v>
      </c>
    </row>
    <row r="18" spans="1:18" ht="16.149999999999999" customHeight="1">
      <c r="A18" s="142">
        <v>2</v>
      </c>
      <c r="B18" s="15"/>
      <c r="C18" s="92"/>
      <c r="D18" s="47"/>
      <c r="E18" s="212"/>
      <c r="F18" s="48"/>
      <c r="G18" s="49"/>
      <c r="H18" s="49"/>
      <c r="I18" s="49"/>
      <c r="J18" s="49"/>
      <c r="K18" s="49"/>
      <c r="L18" s="49"/>
      <c r="M18" s="49"/>
      <c r="N18" s="49"/>
      <c r="O18" s="49"/>
      <c r="P18" s="208"/>
      <c r="Q18" s="94"/>
      <c r="R18" s="141">
        <f t="shared" ref="R18:R39" si="0">D18-E18-F18-G18-H18-I18-J18-K18-L18-M18-N18-O18-P18-Q18</f>
        <v>0</v>
      </c>
    </row>
    <row r="19" spans="1:18" ht="16.149999999999999" customHeight="1">
      <c r="A19" s="140">
        <v>3</v>
      </c>
      <c r="B19" s="13"/>
      <c r="C19" s="88"/>
      <c r="D19" s="44"/>
      <c r="E19" s="211"/>
      <c r="F19" s="45"/>
      <c r="G19" s="46"/>
      <c r="H19" s="46"/>
      <c r="I19" s="46"/>
      <c r="J19" s="46"/>
      <c r="K19" s="46"/>
      <c r="L19" s="46"/>
      <c r="M19" s="46"/>
      <c r="N19" s="46"/>
      <c r="O19" s="46"/>
      <c r="P19" s="207"/>
      <c r="Q19" s="90"/>
      <c r="R19" s="141">
        <f t="shared" si="0"/>
        <v>0</v>
      </c>
    </row>
    <row r="20" spans="1:18" ht="16.149999999999999" customHeight="1">
      <c r="A20" s="142">
        <v>4</v>
      </c>
      <c r="B20" s="15"/>
      <c r="C20" s="92"/>
      <c r="D20" s="47"/>
      <c r="E20" s="212"/>
      <c r="F20" s="48"/>
      <c r="G20" s="49"/>
      <c r="H20" s="49"/>
      <c r="I20" s="49"/>
      <c r="J20" s="49"/>
      <c r="K20" s="49"/>
      <c r="L20" s="49"/>
      <c r="M20" s="49"/>
      <c r="N20" s="49"/>
      <c r="O20" s="49"/>
      <c r="P20" s="208"/>
      <c r="Q20" s="94"/>
      <c r="R20" s="141">
        <f t="shared" si="0"/>
        <v>0</v>
      </c>
    </row>
    <row r="21" spans="1:18" ht="16.149999999999999" customHeight="1">
      <c r="A21" s="140">
        <v>5</v>
      </c>
      <c r="B21" s="13"/>
      <c r="C21" s="88"/>
      <c r="D21" s="44"/>
      <c r="E21" s="211"/>
      <c r="F21" s="45"/>
      <c r="G21" s="46"/>
      <c r="H21" s="46"/>
      <c r="I21" s="46"/>
      <c r="J21" s="46"/>
      <c r="K21" s="46"/>
      <c r="L21" s="46"/>
      <c r="M21" s="46"/>
      <c r="N21" s="46"/>
      <c r="O21" s="46"/>
      <c r="P21" s="207"/>
      <c r="Q21" s="90"/>
      <c r="R21" s="141">
        <f t="shared" si="0"/>
        <v>0</v>
      </c>
    </row>
    <row r="22" spans="1:18" ht="16.149999999999999" customHeight="1">
      <c r="A22" s="142">
        <v>6</v>
      </c>
      <c r="B22" s="15"/>
      <c r="C22" s="92"/>
      <c r="D22" s="47"/>
      <c r="E22" s="212"/>
      <c r="F22" s="48"/>
      <c r="G22" s="49"/>
      <c r="H22" s="49"/>
      <c r="I22" s="49"/>
      <c r="J22" s="49"/>
      <c r="K22" s="49"/>
      <c r="L22" s="49"/>
      <c r="M22" s="49"/>
      <c r="N22" s="49"/>
      <c r="O22" s="49"/>
      <c r="P22" s="208"/>
      <c r="Q22" s="94"/>
      <c r="R22" s="141">
        <f t="shared" si="0"/>
        <v>0</v>
      </c>
    </row>
    <row r="23" spans="1:18" ht="16.149999999999999" customHeight="1">
      <c r="A23" s="140">
        <v>7</v>
      </c>
      <c r="B23" s="13"/>
      <c r="C23" s="88"/>
      <c r="D23" s="44"/>
      <c r="E23" s="211"/>
      <c r="F23" s="45"/>
      <c r="G23" s="46"/>
      <c r="H23" s="46"/>
      <c r="I23" s="46"/>
      <c r="J23" s="46"/>
      <c r="K23" s="46"/>
      <c r="L23" s="46"/>
      <c r="M23" s="46"/>
      <c r="N23" s="46"/>
      <c r="O23" s="46"/>
      <c r="P23" s="207"/>
      <c r="Q23" s="90"/>
      <c r="R23" s="141">
        <f t="shared" si="0"/>
        <v>0</v>
      </c>
    </row>
    <row r="24" spans="1:18" ht="16.149999999999999" customHeight="1">
      <c r="A24" s="142">
        <v>8</v>
      </c>
      <c r="B24" s="15"/>
      <c r="C24" s="92"/>
      <c r="D24" s="47"/>
      <c r="E24" s="212"/>
      <c r="F24" s="48"/>
      <c r="G24" s="49"/>
      <c r="H24" s="49"/>
      <c r="I24" s="49"/>
      <c r="J24" s="49"/>
      <c r="K24" s="49"/>
      <c r="L24" s="49"/>
      <c r="M24" s="49"/>
      <c r="N24" s="49"/>
      <c r="O24" s="49"/>
      <c r="P24" s="208"/>
      <c r="Q24" s="94"/>
      <c r="R24" s="141">
        <f t="shared" si="0"/>
        <v>0</v>
      </c>
    </row>
    <row r="25" spans="1:18" ht="16.149999999999999" customHeight="1">
      <c r="A25" s="140">
        <v>9</v>
      </c>
      <c r="B25" s="13"/>
      <c r="C25" s="88"/>
      <c r="D25" s="44"/>
      <c r="E25" s="211"/>
      <c r="F25" s="45"/>
      <c r="G25" s="46"/>
      <c r="H25" s="46"/>
      <c r="I25" s="46"/>
      <c r="J25" s="46"/>
      <c r="K25" s="46"/>
      <c r="L25" s="46"/>
      <c r="M25" s="46"/>
      <c r="N25" s="46"/>
      <c r="O25" s="46"/>
      <c r="P25" s="207"/>
      <c r="Q25" s="90"/>
      <c r="R25" s="141">
        <f t="shared" si="0"/>
        <v>0</v>
      </c>
    </row>
    <row r="26" spans="1:18" ht="16.149999999999999" customHeight="1">
      <c r="A26" s="142">
        <v>10</v>
      </c>
      <c r="B26" s="15"/>
      <c r="C26" s="92"/>
      <c r="D26" s="47"/>
      <c r="E26" s="212"/>
      <c r="F26" s="48"/>
      <c r="G26" s="49"/>
      <c r="H26" s="49"/>
      <c r="I26" s="49"/>
      <c r="J26" s="49"/>
      <c r="K26" s="49"/>
      <c r="L26" s="49"/>
      <c r="M26" s="49"/>
      <c r="N26" s="49"/>
      <c r="O26" s="49"/>
      <c r="P26" s="208"/>
      <c r="Q26" s="94"/>
      <c r="R26" s="141">
        <f t="shared" si="0"/>
        <v>0</v>
      </c>
    </row>
    <row r="27" spans="1:18" ht="16.149999999999999" customHeight="1">
      <c r="A27" s="140">
        <v>11</v>
      </c>
      <c r="B27" s="13"/>
      <c r="C27" s="88"/>
      <c r="D27" s="44"/>
      <c r="E27" s="211"/>
      <c r="F27" s="45"/>
      <c r="G27" s="46"/>
      <c r="H27" s="46"/>
      <c r="I27" s="46"/>
      <c r="J27" s="46"/>
      <c r="K27" s="46"/>
      <c r="L27" s="46"/>
      <c r="M27" s="46"/>
      <c r="N27" s="46"/>
      <c r="O27" s="46"/>
      <c r="P27" s="207"/>
      <c r="Q27" s="90"/>
      <c r="R27" s="141">
        <f t="shared" si="0"/>
        <v>0</v>
      </c>
    </row>
    <row r="28" spans="1:18" ht="16.149999999999999" customHeight="1">
      <c r="A28" s="142">
        <v>12</v>
      </c>
      <c r="B28" s="15"/>
      <c r="C28" s="92"/>
      <c r="D28" s="93"/>
      <c r="E28" s="195"/>
      <c r="F28" s="94"/>
      <c r="G28" s="94"/>
      <c r="H28" s="94"/>
      <c r="I28" s="94"/>
      <c r="J28" s="94"/>
      <c r="K28" s="94"/>
      <c r="L28" s="94"/>
      <c r="M28" s="94"/>
      <c r="N28" s="94"/>
      <c r="O28" s="94"/>
      <c r="P28" s="94"/>
      <c r="Q28" s="94"/>
      <c r="R28" s="141">
        <f t="shared" si="0"/>
        <v>0</v>
      </c>
    </row>
    <row r="29" spans="1:18" ht="16.149999999999999" customHeight="1">
      <c r="A29" s="140">
        <v>13</v>
      </c>
      <c r="B29" s="87"/>
      <c r="C29" s="88"/>
      <c r="D29" s="89"/>
      <c r="E29" s="194"/>
      <c r="F29" s="90"/>
      <c r="G29" s="90"/>
      <c r="H29" s="90"/>
      <c r="I29" s="90"/>
      <c r="J29" s="90"/>
      <c r="K29" s="90"/>
      <c r="L29" s="90"/>
      <c r="M29" s="90"/>
      <c r="N29" s="90"/>
      <c r="O29" s="90"/>
      <c r="P29" s="90"/>
      <c r="Q29" s="90"/>
      <c r="R29" s="141">
        <f t="shared" si="0"/>
        <v>0</v>
      </c>
    </row>
    <row r="30" spans="1:18" ht="16.149999999999999" customHeight="1">
      <c r="A30" s="142">
        <v>14</v>
      </c>
      <c r="B30" s="91"/>
      <c r="C30" s="92"/>
      <c r="D30" s="93"/>
      <c r="E30" s="195"/>
      <c r="F30" s="94"/>
      <c r="G30" s="94"/>
      <c r="H30" s="94"/>
      <c r="I30" s="94"/>
      <c r="J30" s="94"/>
      <c r="K30" s="94"/>
      <c r="L30" s="94"/>
      <c r="M30" s="94"/>
      <c r="N30" s="94"/>
      <c r="O30" s="94"/>
      <c r="P30" s="94"/>
      <c r="Q30" s="94"/>
      <c r="R30" s="141">
        <f t="shared" si="0"/>
        <v>0</v>
      </c>
    </row>
    <row r="31" spans="1:18" ht="16.149999999999999" customHeight="1">
      <c r="A31" s="140">
        <v>15</v>
      </c>
      <c r="B31" s="87"/>
      <c r="C31" s="88"/>
      <c r="D31" s="89"/>
      <c r="E31" s="194"/>
      <c r="F31" s="90"/>
      <c r="G31" s="90"/>
      <c r="H31" s="90"/>
      <c r="I31" s="90"/>
      <c r="J31" s="90"/>
      <c r="K31" s="90"/>
      <c r="L31" s="90"/>
      <c r="M31" s="90"/>
      <c r="N31" s="90"/>
      <c r="O31" s="90"/>
      <c r="P31" s="90"/>
      <c r="Q31" s="90"/>
      <c r="R31" s="141">
        <f t="shared" si="0"/>
        <v>0</v>
      </c>
    </row>
    <row r="32" spans="1:18" ht="16.149999999999999" customHeight="1">
      <c r="A32" s="142">
        <v>16</v>
      </c>
      <c r="B32" s="91"/>
      <c r="C32" s="92"/>
      <c r="D32" s="93"/>
      <c r="E32" s="195"/>
      <c r="F32" s="94"/>
      <c r="G32" s="94"/>
      <c r="H32" s="94"/>
      <c r="I32" s="94"/>
      <c r="J32" s="94"/>
      <c r="K32" s="94"/>
      <c r="L32" s="94"/>
      <c r="M32" s="94"/>
      <c r="N32" s="94"/>
      <c r="O32" s="94"/>
      <c r="P32" s="94"/>
      <c r="Q32" s="94"/>
      <c r="R32" s="141">
        <f t="shared" si="0"/>
        <v>0</v>
      </c>
    </row>
    <row r="33" spans="1:18" ht="16.149999999999999" customHeight="1">
      <c r="A33" s="140">
        <v>17</v>
      </c>
      <c r="B33" s="87"/>
      <c r="C33" s="88"/>
      <c r="D33" s="89"/>
      <c r="E33" s="194"/>
      <c r="F33" s="90"/>
      <c r="G33" s="90"/>
      <c r="H33" s="90"/>
      <c r="I33" s="90"/>
      <c r="J33" s="90"/>
      <c r="K33" s="90"/>
      <c r="L33" s="90"/>
      <c r="M33" s="90"/>
      <c r="N33" s="90"/>
      <c r="O33" s="90"/>
      <c r="P33" s="90"/>
      <c r="Q33" s="90"/>
      <c r="R33" s="141">
        <f t="shared" si="0"/>
        <v>0</v>
      </c>
    </row>
    <row r="34" spans="1:18" ht="16.149999999999999" customHeight="1">
      <c r="A34" s="142">
        <v>18</v>
      </c>
      <c r="B34" s="91"/>
      <c r="C34" s="92"/>
      <c r="D34" s="93"/>
      <c r="E34" s="195"/>
      <c r="F34" s="94"/>
      <c r="G34" s="94"/>
      <c r="H34" s="94"/>
      <c r="I34" s="94"/>
      <c r="J34" s="94"/>
      <c r="K34" s="94"/>
      <c r="L34" s="94"/>
      <c r="M34" s="94"/>
      <c r="N34" s="94"/>
      <c r="O34" s="94"/>
      <c r="P34" s="94"/>
      <c r="Q34" s="94"/>
      <c r="R34" s="141">
        <f t="shared" si="0"/>
        <v>0</v>
      </c>
    </row>
    <row r="35" spans="1:18" ht="16.149999999999999" customHeight="1">
      <c r="A35" s="140">
        <v>19</v>
      </c>
      <c r="B35" s="87"/>
      <c r="C35" s="88"/>
      <c r="D35" s="89"/>
      <c r="E35" s="194"/>
      <c r="F35" s="90"/>
      <c r="G35" s="90"/>
      <c r="H35" s="90"/>
      <c r="I35" s="90"/>
      <c r="J35" s="90"/>
      <c r="K35" s="90"/>
      <c r="L35" s="90"/>
      <c r="M35" s="90"/>
      <c r="N35" s="90"/>
      <c r="O35" s="90"/>
      <c r="P35" s="90"/>
      <c r="Q35" s="90"/>
      <c r="R35" s="141">
        <f t="shared" si="0"/>
        <v>0</v>
      </c>
    </row>
    <row r="36" spans="1:18" ht="16.149999999999999" customHeight="1">
      <c r="A36" s="142">
        <v>20</v>
      </c>
      <c r="B36" s="91"/>
      <c r="C36" s="92"/>
      <c r="D36" s="93"/>
      <c r="E36" s="195"/>
      <c r="F36" s="94"/>
      <c r="G36" s="94"/>
      <c r="H36" s="94"/>
      <c r="I36" s="94"/>
      <c r="J36" s="94"/>
      <c r="K36" s="94"/>
      <c r="L36" s="94"/>
      <c r="M36" s="94"/>
      <c r="N36" s="94"/>
      <c r="O36" s="94"/>
      <c r="P36" s="94"/>
      <c r="Q36" s="94"/>
      <c r="R36" s="141">
        <f t="shared" si="0"/>
        <v>0</v>
      </c>
    </row>
    <row r="37" spans="1:18" ht="16.149999999999999" customHeight="1">
      <c r="A37" s="140">
        <v>21</v>
      </c>
      <c r="B37" s="87"/>
      <c r="C37" s="88"/>
      <c r="D37" s="89"/>
      <c r="E37" s="194"/>
      <c r="F37" s="90"/>
      <c r="G37" s="90"/>
      <c r="H37" s="90"/>
      <c r="I37" s="90"/>
      <c r="J37" s="90"/>
      <c r="K37" s="90"/>
      <c r="L37" s="90"/>
      <c r="M37" s="90"/>
      <c r="N37" s="90"/>
      <c r="O37" s="90"/>
      <c r="P37" s="90"/>
      <c r="Q37" s="90"/>
      <c r="R37" s="141">
        <f t="shared" si="0"/>
        <v>0</v>
      </c>
    </row>
    <row r="38" spans="1:18" ht="16.149999999999999" customHeight="1">
      <c r="A38" s="142">
        <v>22</v>
      </c>
      <c r="B38" s="91"/>
      <c r="C38" s="92"/>
      <c r="D38" s="93"/>
      <c r="E38" s="195"/>
      <c r="F38" s="94"/>
      <c r="G38" s="94"/>
      <c r="H38" s="94"/>
      <c r="I38" s="94"/>
      <c r="J38" s="94"/>
      <c r="K38" s="94"/>
      <c r="L38" s="94"/>
      <c r="M38" s="94"/>
      <c r="N38" s="94"/>
      <c r="O38" s="94"/>
      <c r="P38" s="94"/>
      <c r="Q38" s="94"/>
      <c r="R38" s="141">
        <f t="shared" si="0"/>
        <v>0</v>
      </c>
    </row>
    <row r="39" spans="1:18" ht="16.149999999999999" customHeight="1">
      <c r="A39" s="140">
        <v>23</v>
      </c>
      <c r="B39" s="87"/>
      <c r="C39" s="88"/>
      <c r="D39" s="89"/>
      <c r="E39" s="194"/>
      <c r="F39" s="90"/>
      <c r="G39" s="90"/>
      <c r="H39" s="90"/>
      <c r="I39" s="90"/>
      <c r="J39" s="90"/>
      <c r="K39" s="90"/>
      <c r="L39" s="90"/>
      <c r="M39" s="90"/>
      <c r="N39" s="90"/>
      <c r="O39" s="90"/>
      <c r="P39" s="90"/>
      <c r="Q39" s="90"/>
      <c r="R39" s="141">
        <f t="shared" si="0"/>
        <v>0</v>
      </c>
    </row>
    <row r="40" spans="1:18" ht="16.149999999999999" customHeight="1">
      <c r="A40" s="142">
        <v>24</v>
      </c>
      <c r="B40" s="91"/>
      <c r="C40" s="92"/>
      <c r="D40" s="93"/>
      <c r="E40" s="196"/>
      <c r="F40" s="95"/>
      <c r="G40" s="95"/>
      <c r="H40" s="95"/>
      <c r="I40" s="95"/>
      <c r="J40" s="95"/>
      <c r="K40" s="95"/>
      <c r="L40" s="95"/>
      <c r="M40" s="95"/>
      <c r="N40" s="95"/>
      <c r="O40" s="95"/>
      <c r="P40" s="95"/>
      <c r="Q40" s="95"/>
      <c r="R40" s="141">
        <f>D40-E40-F40-G40-H40-I40-J40-K40-L40-M40-N40-O40-P40-Q40</f>
        <v>0</v>
      </c>
    </row>
    <row r="41" spans="1:18" s="17" customFormat="1" ht="19.899999999999999" customHeight="1">
      <c r="A41" s="580" t="s">
        <v>106</v>
      </c>
      <c r="B41" s="581"/>
      <c r="C41" s="581"/>
      <c r="D41" s="581"/>
      <c r="E41" s="96"/>
      <c r="F41" s="551" t="s">
        <v>91</v>
      </c>
      <c r="G41" s="551"/>
      <c r="H41" s="551"/>
      <c r="I41" s="551"/>
      <c r="J41" s="576">
        <f>IFERROR((R41/E41),0)</f>
        <v>0</v>
      </c>
      <c r="K41" s="576"/>
      <c r="L41" s="319"/>
      <c r="M41" s="319"/>
      <c r="N41" s="319"/>
      <c r="O41" s="319"/>
      <c r="P41" s="986" t="s">
        <v>183</v>
      </c>
      <c r="Q41" s="986"/>
      <c r="R41" s="144">
        <f>SUM(R17:R40)</f>
        <v>0</v>
      </c>
    </row>
    <row r="42" spans="1:18" ht="4.1500000000000004" customHeight="1">
      <c r="A42" s="186"/>
      <c r="B42" s="255"/>
      <c r="C42" s="255"/>
      <c r="D42" s="255"/>
      <c r="E42" s="255"/>
      <c r="F42" s="255"/>
      <c r="G42" s="255"/>
      <c r="H42" s="255"/>
      <c r="I42" s="255"/>
      <c r="J42" s="255"/>
      <c r="K42" s="255"/>
      <c r="L42" s="255"/>
      <c r="M42" s="255"/>
      <c r="N42" s="321"/>
      <c r="O42" s="254"/>
      <c r="P42" s="254"/>
      <c r="Q42" s="254"/>
      <c r="R42" s="187"/>
    </row>
    <row r="43" spans="1:18" ht="4.1500000000000004" customHeight="1">
      <c r="A43" s="188"/>
      <c r="B43" s="256"/>
      <c r="C43" s="256"/>
      <c r="D43" s="256"/>
      <c r="E43" s="256"/>
      <c r="F43" s="256"/>
      <c r="G43" s="256"/>
      <c r="H43" s="256"/>
      <c r="I43" s="256"/>
      <c r="J43" s="256"/>
      <c r="K43" s="256"/>
      <c r="L43" s="256"/>
      <c r="M43" s="256"/>
      <c r="N43" s="321"/>
      <c r="O43" s="254"/>
      <c r="P43" s="254"/>
      <c r="Q43" s="254"/>
      <c r="R43" s="189"/>
    </row>
    <row r="44" spans="1:18" s="97" customFormat="1" ht="19.149999999999999" customHeight="1">
      <c r="A44" s="403" t="s">
        <v>85</v>
      </c>
      <c r="B44" s="404"/>
      <c r="C44" s="404"/>
      <c r="D44" s="404"/>
      <c r="E44" s="468" t="s">
        <v>89</v>
      </c>
      <c r="F44" s="469"/>
      <c r="G44" s="577"/>
      <c r="H44" s="577"/>
      <c r="I44" s="577"/>
      <c r="J44" s="577"/>
      <c r="K44" s="988" t="s">
        <v>90</v>
      </c>
      <c r="L44" s="990"/>
      <c r="M44" s="530"/>
      <c r="N44" s="531"/>
      <c r="O44" s="531"/>
      <c r="P44" s="329"/>
      <c r="Q44" s="329"/>
      <c r="R44" s="330"/>
    </row>
    <row r="45" spans="1:18" s="97" customFormat="1" ht="31.9" customHeight="1">
      <c r="A45" s="183" t="s">
        <v>77</v>
      </c>
      <c r="B45" s="184" t="s">
        <v>84</v>
      </c>
      <c r="C45" s="184" t="s">
        <v>104</v>
      </c>
      <c r="D45" s="184" t="s">
        <v>108</v>
      </c>
      <c r="E45" s="536" t="s">
        <v>202</v>
      </c>
      <c r="F45" s="536"/>
      <c r="G45" s="536"/>
      <c r="H45" s="536"/>
      <c r="I45" s="536"/>
      <c r="J45" s="536"/>
      <c r="K45" s="536"/>
      <c r="L45" s="536"/>
      <c r="M45" s="537"/>
      <c r="N45" s="329"/>
      <c r="O45" s="329"/>
      <c r="P45" s="329"/>
      <c r="Q45" s="329"/>
      <c r="R45" s="185" t="s">
        <v>92</v>
      </c>
    </row>
    <row r="46" spans="1:18" ht="16.149999999999999" customHeight="1">
      <c r="A46" s="140">
        <v>1</v>
      </c>
      <c r="B46" s="87"/>
      <c r="C46" s="88"/>
      <c r="D46" s="89"/>
      <c r="E46" s="194"/>
      <c r="F46" s="90"/>
      <c r="G46" s="90"/>
      <c r="H46" s="90"/>
      <c r="I46" s="90"/>
      <c r="J46" s="90"/>
      <c r="K46" s="90"/>
      <c r="L46" s="90"/>
      <c r="M46" s="90"/>
      <c r="N46" s="90"/>
      <c r="O46" s="90"/>
      <c r="P46" s="90"/>
      <c r="Q46" s="90"/>
      <c r="R46" s="141">
        <f t="shared" ref="R46:R69" si="1">D46-E46-F46-G46-H46-I46-J46-K46-L46-M46</f>
        <v>0</v>
      </c>
    </row>
    <row r="47" spans="1:18" ht="16.149999999999999" customHeight="1">
      <c r="A47" s="142">
        <v>2</v>
      </c>
      <c r="B47" s="91"/>
      <c r="C47" s="92"/>
      <c r="D47" s="93"/>
      <c r="E47" s="195"/>
      <c r="F47" s="94"/>
      <c r="G47" s="94"/>
      <c r="H47" s="94"/>
      <c r="I47" s="94"/>
      <c r="J47" s="94"/>
      <c r="K47" s="94"/>
      <c r="L47" s="94"/>
      <c r="M47" s="94"/>
      <c r="N47" s="94"/>
      <c r="O47" s="94"/>
      <c r="P47" s="94"/>
      <c r="Q47" s="94"/>
      <c r="R47" s="143">
        <f t="shared" si="1"/>
        <v>0</v>
      </c>
    </row>
    <row r="48" spans="1:18" ht="16.149999999999999" customHeight="1">
      <c r="A48" s="140">
        <v>3</v>
      </c>
      <c r="B48" s="87"/>
      <c r="C48" s="88"/>
      <c r="D48" s="89"/>
      <c r="E48" s="194"/>
      <c r="F48" s="90"/>
      <c r="G48" s="90"/>
      <c r="H48" s="90"/>
      <c r="I48" s="90"/>
      <c r="J48" s="90"/>
      <c r="K48" s="90"/>
      <c r="L48" s="90"/>
      <c r="M48" s="90"/>
      <c r="N48" s="90"/>
      <c r="O48" s="90"/>
      <c r="P48" s="90"/>
      <c r="Q48" s="90"/>
      <c r="R48" s="141">
        <f t="shared" si="1"/>
        <v>0</v>
      </c>
    </row>
    <row r="49" spans="1:18" ht="16.149999999999999" customHeight="1">
      <c r="A49" s="142">
        <v>4</v>
      </c>
      <c r="B49" s="91"/>
      <c r="C49" s="92"/>
      <c r="D49" s="93"/>
      <c r="E49" s="195"/>
      <c r="F49" s="94"/>
      <c r="G49" s="94"/>
      <c r="H49" s="94"/>
      <c r="I49" s="94"/>
      <c r="J49" s="94"/>
      <c r="K49" s="94"/>
      <c r="L49" s="94"/>
      <c r="M49" s="94"/>
      <c r="N49" s="94"/>
      <c r="O49" s="94"/>
      <c r="P49" s="94"/>
      <c r="Q49" s="94"/>
      <c r="R49" s="143">
        <f t="shared" si="1"/>
        <v>0</v>
      </c>
    </row>
    <row r="50" spans="1:18" ht="16.149999999999999" customHeight="1">
      <c r="A50" s="140">
        <v>5</v>
      </c>
      <c r="B50" s="87"/>
      <c r="C50" s="88"/>
      <c r="D50" s="89"/>
      <c r="E50" s="194"/>
      <c r="F50" s="90"/>
      <c r="G50" s="90"/>
      <c r="H50" s="90"/>
      <c r="I50" s="90"/>
      <c r="J50" s="90"/>
      <c r="K50" s="90"/>
      <c r="L50" s="90"/>
      <c r="M50" s="90"/>
      <c r="N50" s="90"/>
      <c r="O50" s="90"/>
      <c r="P50" s="90"/>
      <c r="Q50" s="90"/>
      <c r="R50" s="141">
        <f t="shared" si="1"/>
        <v>0</v>
      </c>
    </row>
    <row r="51" spans="1:18" ht="16.149999999999999" customHeight="1">
      <c r="A51" s="142">
        <v>6</v>
      </c>
      <c r="B51" s="91"/>
      <c r="C51" s="92"/>
      <c r="D51" s="93"/>
      <c r="E51" s="195"/>
      <c r="F51" s="94"/>
      <c r="G51" s="94"/>
      <c r="H51" s="94"/>
      <c r="I51" s="94"/>
      <c r="J51" s="94"/>
      <c r="K51" s="94"/>
      <c r="L51" s="94"/>
      <c r="M51" s="94"/>
      <c r="N51" s="94"/>
      <c r="O51" s="94"/>
      <c r="P51" s="94"/>
      <c r="Q51" s="94"/>
      <c r="R51" s="143">
        <f t="shared" si="1"/>
        <v>0</v>
      </c>
    </row>
    <row r="52" spans="1:18" ht="16.149999999999999" customHeight="1">
      <c r="A52" s="140">
        <v>7</v>
      </c>
      <c r="B52" s="87"/>
      <c r="C52" s="88"/>
      <c r="D52" s="89"/>
      <c r="E52" s="194"/>
      <c r="F52" s="90"/>
      <c r="G52" s="90"/>
      <c r="H52" s="90"/>
      <c r="I52" s="90"/>
      <c r="J52" s="90"/>
      <c r="K52" s="90"/>
      <c r="L52" s="90"/>
      <c r="M52" s="90"/>
      <c r="N52" s="90"/>
      <c r="O52" s="90"/>
      <c r="P52" s="90"/>
      <c r="Q52" s="90"/>
      <c r="R52" s="141">
        <f t="shared" si="1"/>
        <v>0</v>
      </c>
    </row>
    <row r="53" spans="1:18" ht="16.149999999999999" customHeight="1">
      <c r="A53" s="142">
        <v>8</v>
      </c>
      <c r="B53" s="91"/>
      <c r="C53" s="92"/>
      <c r="D53" s="93"/>
      <c r="E53" s="195"/>
      <c r="F53" s="94"/>
      <c r="G53" s="94"/>
      <c r="H53" s="94"/>
      <c r="I53" s="94"/>
      <c r="J53" s="94"/>
      <c r="K53" s="94"/>
      <c r="L53" s="94"/>
      <c r="M53" s="94"/>
      <c r="N53" s="94"/>
      <c r="O53" s="94"/>
      <c r="P53" s="94"/>
      <c r="Q53" s="94"/>
      <c r="R53" s="143">
        <f t="shared" si="1"/>
        <v>0</v>
      </c>
    </row>
    <row r="54" spans="1:18" ht="16.149999999999999" customHeight="1">
      <c r="A54" s="140">
        <v>9</v>
      </c>
      <c r="B54" s="87"/>
      <c r="C54" s="88"/>
      <c r="D54" s="89"/>
      <c r="E54" s="194"/>
      <c r="F54" s="90"/>
      <c r="G54" s="90"/>
      <c r="H54" s="90"/>
      <c r="I54" s="90"/>
      <c r="J54" s="90"/>
      <c r="K54" s="90"/>
      <c r="L54" s="90"/>
      <c r="M54" s="90"/>
      <c r="N54" s="90"/>
      <c r="O54" s="90"/>
      <c r="P54" s="90"/>
      <c r="Q54" s="90"/>
      <c r="R54" s="141">
        <f t="shared" si="1"/>
        <v>0</v>
      </c>
    </row>
    <row r="55" spans="1:18" ht="16.149999999999999" customHeight="1">
      <c r="A55" s="142">
        <v>10</v>
      </c>
      <c r="B55" s="91"/>
      <c r="C55" s="92"/>
      <c r="D55" s="93"/>
      <c r="E55" s="195"/>
      <c r="F55" s="94"/>
      <c r="G55" s="94"/>
      <c r="H55" s="94"/>
      <c r="I55" s="94"/>
      <c r="J55" s="94"/>
      <c r="K55" s="94"/>
      <c r="L55" s="94"/>
      <c r="M55" s="94"/>
      <c r="N55" s="94"/>
      <c r="O55" s="94"/>
      <c r="P55" s="94"/>
      <c r="Q55" s="94"/>
      <c r="R55" s="143">
        <f t="shared" si="1"/>
        <v>0</v>
      </c>
    </row>
    <row r="56" spans="1:18" ht="16.149999999999999" customHeight="1">
      <c r="A56" s="140">
        <v>11</v>
      </c>
      <c r="B56" s="87"/>
      <c r="C56" s="88"/>
      <c r="D56" s="89"/>
      <c r="E56" s="194"/>
      <c r="F56" s="90"/>
      <c r="G56" s="90"/>
      <c r="H56" s="90"/>
      <c r="I56" s="90"/>
      <c r="J56" s="90"/>
      <c r="K56" s="90"/>
      <c r="L56" s="90"/>
      <c r="M56" s="90"/>
      <c r="N56" s="90"/>
      <c r="O56" s="90"/>
      <c r="P56" s="90"/>
      <c r="Q56" s="90"/>
      <c r="R56" s="141">
        <f t="shared" si="1"/>
        <v>0</v>
      </c>
    </row>
    <row r="57" spans="1:18" ht="16.149999999999999" customHeight="1">
      <c r="A57" s="142">
        <v>12</v>
      </c>
      <c r="B57" s="91"/>
      <c r="C57" s="92"/>
      <c r="D57" s="93"/>
      <c r="E57" s="195"/>
      <c r="F57" s="94"/>
      <c r="G57" s="94"/>
      <c r="H57" s="94"/>
      <c r="I57" s="94"/>
      <c r="J57" s="94"/>
      <c r="K57" s="94"/>
      <c r="L57" s="94"/>
      <c r="M57" s="94"/>
      <c r="N57" s="94"/>
      <c r="O57" s="94"/>
      <c r="P57" s="94"/>
      <c r="Q57" s="94"/>
      <c r="R57" s="143">
        <f t="shared" si="1"/>
        <v>0</v>
      </c>
    </row>
    <row r="58" spans="1:18" ht="16.149999999999999" customHeight="1">
      <c r="A58" s="140">
        <v>13</v>
      </c>
      <c r="B58" s="87"/>
      <c r="C58" s="88"/>
      <c r="D58" s="89"/>
      <c r="E58" s="194"/>
      <c r="F58" s="90"/>
      <c r="G58" s="90"/>
      <c r="H58" s="90"/>
      <c r="I58" s="90"/>
      <c r="J58" s="90"/>
      <c r="K58" s="90"/>
      <c r="L58" s="90"/>
      <c r="M58" s="90"/>
      <c r="N58" s="90"/>
      <c r="O58" s="90"/>
      <c r="P58" s="90"/>
      <c r="Q58" s="90"/>
      <c r="R58" s="141">
        <f t="shared" si="1"/>
        <v>0</v>
      </c>
    </row>
    <row r="59" spans="1:18" ht="16.149999999999999" customHeight="1">
      <c r="A59" s="142">
        <v>14</v>
      </c>
      <c r="B59" s="91"/>
      <c r="C59" s="92"/>
      <c r="D59" s="93"/>
      <c r="E59" s="195"/>
      <c r="F59" s="94"/>
      <c r="G59" s="94"/>
      <c r="H59" s="94"/>
      <c r="I59" s="94"/>
      <c r="J59" s="94"/>
      <c r="K59" s="94"/>
      <c r="L59" s="94"/>
      <c r="M59" s="94"/>
      <c r="N59" s="94"/>
      <c r="O59" s="94"/>
      <c r="P59" s="94"/>
      <c r="Q59" s="94"/>
      <c r="R59" s="143">
        <f t="shared" si="1"/>
        <v>0</v>
      </c>
    </row>
    <row r="60" spans="1:18" ht="16.149999999999999" customHeight="1">
      <c r="A60" s="140">
        <v>15</v>
      </c>
      <c r="B60" s="87"/>
      <c r="C60" s="88"/>
      <c r="D60" s="89"/>
      <c r="E60" s="194"/>
      <c r="F60" s="90"/>
      <c r="G60" s="90"/>
      <c r="H60" s="90"/>
      <c r="I60" s="90"/>
      <c r="J60" s="90"/>
      <c r="K60" s="90"/>
      <c r="L60" s="90"/>
      <c r="M60" s="90"/>
      <c r="N60" s="90"/>
      <c r="O60" s="90"/>
      <c r="P60" s="90"/>
      <c r="Q60" s="90"/>
      <c r="R60" s="141">
        <f t="shared" si="1"/>
        <v>0</v>
      </c>
    </row>
    <row r="61" spans="1:18" ht="16.149999999999999" customHeight="1">
      <c r="A61" s="142">
        <v>16</v>
      </c>
      <c r="B61" s="91"/>
      <c r="C61" s="92"/>
      <c r="D61" s="93"/>
      <c r="E61" s="195"/>
      <c r="F61" s="94"/>
      <c r="G61" s="94"/>
      <c r="H61" s="94"/>
      <c r="I61" s="94"/>
      <c r="J61" s="94"/>
      <c r="K61" s="94"/>
      <c r="L61" s="94"/>
      <c r="M61" s="94"/>
      <c r="N61" s="94"/>
      <c r="O61" s="94"/>
      <c r="P61" s="94"/>
      <c r="Q61" s="94"/>
      <c r="R61" s="143">
        <f t="shared" si="1"/>
        <v>0</v>
      </c>
    </row>
    <row r="62" spans="1:18" ht="16.149999999999999" customHeight="1">
      <c r="A62" s="140">
        <v>17</v>
      </c>
      <c r="B62" s="87"/>
      <c r="C62" s="88"/>
      <c r="D62" s="89"/>
      <c r="E62" s="194"/>
      <c r="F62" s="90"/>
      <c r="G62" s="90"/>
      <c r="H62" s="90"/>
      <c r="I62" s="90"/>
      <c r="J62" s="90"/>
      <c r="K62" s="90"/>
      <c r="L62" s="90"/>
      <c r="M62" s="90"/>
      <c r="N62" s="90"/>
      <c r="O62" s="90"/>
      <c r="P62" s="90"/>
      <c r="Q62" s="90"/>
      <c r="R62" s="141">
        <f t="shared" si="1"/>
        <v>0</v>
      </c>
    </row>
    <row r="63" spans="1:18" ht="16.149999999999999" customHeight="1">
      <c r="A63" s="142">
        <v>18</v>
      </c>
      <c r="B63" s="91"/>
      <c r="C63" s="92"/>
      <c r="D63" s="93"/>
      <c r="E63" s="195"/>
      <c r="F63" s="94"/>
      <c r="G63" s="94"/>
      <c r="H63" s="94"/>
      <c r="I63" s="94"/>
      <c r="J63" s="94"/>
      <c r="K63" s="94"/>
      <c r="L63" s="94"/>
      <c r="M63" s="94"/>
      <c r="N63" s="94"/>
      <c r="O63" s="94"/>
      <c r="P63" s="94"/>
      <c r="Q63" s="94"/>
      <c r="R63" s="143">
        <f t="shared" si="1"/>
        <v>0</v>
      </c>
    </row>
    <row r="64" spans="1:18" ht="16.149999999999999" customHeight="1">
      <c r="A64" s="140">
        <v>19</v>
      </c>
      <c r="B64" s="87"/>
      <c r="C64" s="88"/>
      <c r="D64" s="89"/>
      <c r="E64" s="194"/>
      <c r="F64" s="90"/>
      <c r="G64" s="90"/>
      <c r="H64" s="90"/>
      <c r="I64" s="90"/>
      <c r="J64" s="90"/>
      <c r="K64" s="90"/>
      <c r="L64" s="90"/>
      <c r="M64" s="90"/>
      <c r="N64" s="90"/>
      <c r="O64" s="90"/>
      <c r="P64" s="90"/>
      <c r="Q64" s="90"/>
      <c r="R64" s="141">
        <f t="shared" si="1"/>
        <v>0</v>
      </c>
    </row>
    <row r="65" spans="1:18" ht="16.149999999999999" customHeight="1">
      <c r="A65" s="142">
        <v>20</v>
      </c>
      <c r="B65" s="91"/>
      <c r="C65" s="92"/>
      <c r="D65" s="93"/>
      <c r="E65" s="195"/>
      <c r="F65" s="94"/>
      <c r="G65" s="94"/>
      <c r="H65" s="94"/>
      <c r="I65" s="94"/>
      <c r="J65" s="94"/>
      <c r="K65" s="94"/>
      <c r="L65" s="94"/>
      <c r="M65" s="94"/>
      <c r="N65" s="94"/>
      <c r="O65" s="94"/>
      <c r="P65" s="94"/>
      <c r="Q65" s="94"/>
      <c r="R65" s="143">
        <f t="shared" si="1"/>
        <v>0</v>
      </c>
    </row>
    <row r="66" spans="1:18" ht="16.149999999999999" customHeight="1">
      <c r="A66" s="140">
        <v>21</v>
      </c>
      <c r="B66" s="87"/>
      <c r="C66" s="88"/>
      <c r="D66" s="89"/>
      <c r="E66" s="194"/>
      <c r="F66" s="90"/>
      <c r="G66" s="90"/>
      <c r="H66" s="90"/>
      <c r="I66" s="90"/>
      <c r="J66" s="90"/>
      <c r="K66" s="90"/>
      <c r="L66" s="90"/>
      <c r="M66" s="90"/>
      <c r="N66" s="90"/>
      <c r="O66" s="90"/>
      <c r="P66" s="90"/>
      <c r="Q66" s="90"/>
      <c r="R66" s="141">
        <f t="shared" si="1"/>
        <v>0</v>
      </c>
    </row>
    <row r="67" spans="1:18" ht="16.149999999999999" customHeight="1">
      <c r="A67" s="142">
        <v>22</v>
      </c>
      <c r="B67" s="91"/>
      <c r="C67" s="92"/>
      <c r="D67" s="93"/>
      <c r="E67" s="195"/>
      <c r="F67" s="94"/>
      <c r="G67" s="94"/>
      <c r="H67" s="94"/>
      <c r="I67" s="94"/>
      <c r="J67" s="94"/>
      <c r="K67" s="94"/>
      <c r="L67" s="94"/>
      <c r="M67" s="94"/>
      <c r="N67" s="94"/>
      <c r="O67" s="94"/>
      <c r="P67" s="94"/>
      <c r="Q67" s="94"/>
      <c r="R67" s="143">
        <f t="shared" si="1"/>
        <v>0</v>
      </c>
    </row>
    <row r="68" spans="1:18" ht="16.149999999999999" customHeight="1">
      <c r="A68" s="140">
        <v>23</v>
      </c>
      <c r="B68" s="87"/>
      <c r="C68" s="88"/>
      <c r="D68" s="89"/>
      <c r="E68" s="194"/>
      <c r="F68" s="90"/>
      <c r="G68" s="90"/>
      <c r="H68" s="90"/>
      <c r="I68" s="90"/>
      <c r="J68" s="90"/>
      <c r="K68" s="90"/>
      <c r="L68" s="90"/>
      <c r="M68" s="90"/>
      <c r="N68" s="90"/>
      <c r="O68" s="90"/>
      <c r="P68" s="90"/>
      <c r="Q68" s="90"/>
      <c r="R68" s="141">
        <f t="shared" si="1"/>
        <v>0</v>
      </c>
    </row>
    <row r="69" spans="1:18" ht="16.149999999999999" customHeight="1">
      <c r="A69" s="142">
        <v>24</v>
      </c>
      <c r="B69" s="91"/>
      <c r="C69" s="92"/>
      <c r="D69" s="93"/>
      <c r="E69" s="196"/>
      <c r="F69" s="95"/>
      <c r="G69" s="95"/>
      <c r="H69" s="95"/>
      <c r="I69" s="95"/>
      <c r="J69" s="95"/>
      <c r="K69" s="95"/>
      <c r="L69" s="95"/>
      <c r="M69" s="95"/>
      <c r="N69" s="95"/>
      <c r="O69" s="95"/>
      <c r="P69" s="95"/>
      <c r="Q69" s="95"/>
      <c r="R69" s="143">
        <f t="shared" si="1"/>
        <v>0</v>
      </c>
    </row>
    <row r="70" spans="1:18" ht="19.899999999999999" customHeight="1">
      <c r="A70" s="550" t="s">
        <v>106</v>
      </c>
      <c r="B70" s="551"/>
      <c r="C70" s="551"/>
      <c r="D70" s="551"/>
      <c r="E70" s="57">
        <f>E41</f>
        <v>0</v>
      </c>
      <c r="F70" s="551" t="s">
        <v>91</v>
      </c>
      <c r="G70" s="551"/>
      <c r="H70" s="551"/>
      <c r="I70" s="551"/>
      <c r="J70" s="576">
        <f>IFERROR((R70/E70),0)</f>
        <v>0</v>
      </c>
      <c r="K70" s="576"/>
      <c r="L70" s="254"/>
      <c r="M70" s="254"/>
      <c r="N70" s="321"/>
      <c r="O70" s="254"/>
      <c r="P70" s="986" t="s">
        <v>183</v>
      </c>
      <c r="Q70" s="986"/>
      <c r="R70" s="144">
        <f>SUM(R46:R69)</f>
        <v>0</v>
      </c>
    </row>
    <row r="71" spans="1:18" ht="4.1500000000000004" customHeight="1">
      <c r="A71" s="188"/>
      <c r="B71" s="256"/>
      <c r="C71" s="256"/>
      <c r="D71" s="256"/>
      <c r="E71" s="256"/>
      <c r="F71" s="256"/>
      <c r="G71" s="256"/>
      <c r="H71" s="256"/>
      <c r="I71" s="256"/>
      <c r="J71" s="256"/>
      <c r="K71" s="256"/>
      <c r="L71" s="256"/>
      <c r="M71" s="256"/>
      <c r="N71" s="321"/>
      <c r="O71" s="254"/>
      <c r="P71" s="254"/>
      <c r="Q71" s="254"/>
      <c r="R71" s="189"/>
    </row>
    <row r="72" spans="1:18" ht="19.149999999999999" customHeight="1">
      <c r="A72" s="403" t="s">
        <v>86</v>
      </c>
      <c r="B72" s="404"/>
      <c r="C72" s="404"/>
      <c r="D72" s="404"/>
      <c r="E72" s="468" t="s">
        <v>89</v>
      </c>
      <c r="F72" s="469"/>
      <c r="G72" s="577"/>
      <c r="H72" s="577"/>
      <c r="I72" s="577"/>
      <c r="J72" s="577"/>
      <c r="K72" s="988" t="s">
        <v>90</v>
      </c>
      <c r="L72" s="989"/>
      <c r="M72" s="530"/>
      <c r="N72" s="531"/>
      <c r="O72" s="531"/>
      <c r="P72" s="254"/>
      <c r="Q72" s="254"/>
      <c r="R72" s="330"/>
    </row>
    <row r="73" spans="1:18" ht="34.9" customHeight="1">
      <c r="A73" s="183" t="s">
        <v>77</v>
      </c>
      <c r="B73" s="184" t="s">
        <v>84</v>
      </c>
      <c r="C73" s="184" t="s">
        <v>104</v>
      </c>
      <c r="D73" s="184" t="s">
        <v>108</v>
      </c>
      <c r="E73" s="536" t="s">
        <v>202</v>
      </c>
      <c r="F73" s="536"/>
      <c r="G73" s="536"/>
      <c r="H73" s="536"/>
      <c r="I73" s="536"/>
      <c r="J73" s="536"/>
      <c r="K73" s="536"/>
      <c r="L73" s="536"/>
      <c r="M73" s="537"/>
      <c r="N73" s="321"/>
      <c r="O73" s="254"/>
      <c r="P73" s="254"/>
      <c r="Q73" s="254"/>
      <c r="R73" s="185" t="s">
        <v>92</v>
      </c>
    </row>
    <row r="74" spans="1:18" ht="16.149999999999999" customHeight="1">
      <c r="A74" s="140">
        <v>1</v>
      </c>
      <c r="B74" s="87"/>
      <c r="C74" s="88"/>
      <c r="D74" s="89"/>
      <c r="E74" s="194"/>
      <c r="F74" s="90"/>
      <c r="G74" s="90"/>
      <c r="H74" s="90"/>
      <c r="I74" s="90"/>
      <c r="J74" s="90"/>
      <c r="K74" s="90"/>
      <c r="L74" s="90"/>
      <c r="M74" s="90"/>
      <c r="N74" s="90"/>
      <c r="O74" s="90"/>
      <c r="P74" s="90"/>
      <c r="Q74" s="90"/>
      <c r="R74" s="141">
        <f t="shared" ref="R74:R97" si="2">D74-E74-F74-G74-H74-I74-J74-K74-L74-M74</f>
        <v>0</v>
      </c>
    </row>
    <row r="75" spans="1:18" ht="16.149999999999999" customHeight="1">
      <c r="A75" s="142">
        <v>2</v>
      </c>
      <c r="B75" s="91"/>
      <c r="C75" s="92"/>
      <c r="D75" s="93"/>
      <c r="E75" s="195"/>
      <c r="F75" s="94"/>
      <c r="G75" s="94"/>
      <c r="H75" s="94"/>
      <c r="I75" s="94"/>
      <c r="J75" s="94"/>
      <c r="K75" s="94"/>
      <c r="L75" s="94"/>
      <c r="M75" s="94"/>
      <c r="N75" s="94"/>
      <c r="O75" s="94"/>
      <c r="P75" s="94"/>
      <c r="Q75" s="94"/>
      <c r="R75" s="143">
        <f t="shared" si="2"/>
        <v>0</v>
      </c>
    </row>
    <row r="76" spans="1:18" ht="16.149999999999999" customHeight="1">
      <c r="A76" s="140">
        <v>3</v>
      </c>
      <c r="B76" s="87"/>
      <c r="C76" s="88"/>
      <c r="D76" s="89"/>
      <c r="E76" s="194"/>
      <c r="F76" s="90"/>
      <c r="G76" s="90"/>
      <c r="H76" s="90"/>
      <c r="I76" s="90"/>
      <c r="J76" s="90"/>
      <c r="K76" s="90"/>
      <c r="L76" s="90"/>
      <c r="M76" s="90"/>
      <c r="N76" s="90"/>
      <c r="O76" s="90"/>
      <c r="P76" s="90"/>
      <c r="Q76" s="90"/>
      <c r="R76" s="141">
        <f t="shared" si="2"/>
        <v>0</v>
      </c>
    </row>
    <row r="77" spans="1:18" ht="16.149999999999999" customHeight="1">
      <c r="A77" s="142">
        <v>4</v>
      </c>
      <c r="B77" s="91"/>
      <c r="C77" s="92"/>
      <c r="D77" s="93"/>
      <c r="E77" s="195"/>
      <c r="F77" s="94"/>
      <c r="G77" s="94"/>
      <c r="H77" s="94"/>
      <c r="I77" s="94"/>
      <c r="J77" s="94"/>
      <c r="K77" s="94"/>
      <c r="L77" s="94"/>
      <c r="M77" s="94"/>
      <c r="N77" s="94"/>
      <c r="O77" s="94"/>
      <c r="P77" s="94"/>
      <c r="Q77" s="94"/>
      <c r="R77" s="143">
        <f t="shared" si="2"/>
        <v>0</v>
      </c>
    </row>
    <row r="78" spans="1:18" ht="16.149999999999999" customHeight="1">
      <c r="A78" s="140">
        <v>5</v>
      </c>
      <c r="B78" s="87"/>
      <c r="C78" s="88"/>
      <c r="D78" s="89"/>
      <c r="E78" s="194"/>
      <c r="F78" s="90"/>
      <c r="G78" s="90"/>
      <c r="H78" s="90"/>
      <c r="I78" s="90"/>
      <c r="J78" s="90"/>
      <c r="K78" s="90"/>
      <c r="L78" s="90"/>
      <c r="M78" s="90"/>
      <c r="N78" s="90"/>
      <c r="O78" s="90"/>
      <c r="P78" s="90"/>
      <c r="Q78" s="90"/>
      <c r="R78" s="141">
        <f t="shared" si="2"/>
        <v>0</v>
      </c>
    </row>
    <row r="79" spans="1:18" ht="16.149999999999999" customHeight="1">
      <c r="A79" s="142">
        <v>6</v>
      </c>
      <c r="B79" s="91"/>
      <c r="C79" s="92"/>
      <c r="D79" s="93"/>
      <c r="E79" s="195"/>
      <c r="F79" s="94"/>
      <c r="G79" s="94"/>
      <c r="H79" s="94"/>
      <c r="I79" s="94"/>
      <c r="J79" s="94"/>
      <c r="K79" s="94"/>
      <c r="L79" s="94"/>
      <c r="M79" s="94"/>
      <c r="N79" s="94"/>
      <c r="O79" s="94"/>
      <c r="P79" s="94"/>
      <c r="Q79" s="94"/>
      <c r="R79" s="143">
        <f t="shared" si="2"/>
        <v>0</v>
      </c>
    </row>
    <row r="80" spans="1:18" ht="16.149999999999999" customHeight="1">
      <c r="A80" s="140">
        <v>7</v>
      </c>
      <c r="B80" s="87"/>
      <c r="C80" s="88"/>
      <c r="D80" s="89"/>
      <c r="E80" s="194"/>
      <c r="F80" s="90"/>
      <c r="G80" s="90"/>
      <c r="H80" s="90"/>
      <c r="I80" s="90"/>
      <c r="J80" s="90"/>
      <c r="K80" s="90"/>
      <c r="L80" s="90"/>
      <c r="M80" s="90"/>
      <c r="N80" s="90"/>
      <c r="O80" s="90"/>
      <c r="P80" s="90"/>
      <c r="Q80" s="90"/>
      <c r="R80" s="141">
        <f t="shared" si="2"/>
        <v>0</v>
      </c>
    </row>
    <row r="81" spans="1:18" ht="16.149999999999999" customHeight="1">
      <c r="A81" s="142">
        <v>8</v>
      </c>
      <c r="B81" s="91"/>
      <c r="C81" s="92"/>
      <c r="D81" s="93"/>
      <c r="E81" s="195"/>
      <c r="F81" s="94"/>
      <c r="G81" s="94"/>
      <c r="H81" s="94"/>
      <c r="I81" s="94"/>
      <c r="J81" s="94"/>
      <c r="K81" s="94"/>
      <c r="L81" s="94"/>
      <c r="M81" s="94"/>
      <c r="N81" s="94"/>
      <c r="O81" s="94"/>
      <c r="P81" s="94"/>
      <c r="Q81" s="94"/>
      <c r="R81" s="143">
        <f t="shared" si="2"/>
        <v>0</v>
      </c>
    </row>
    <row r="82" spans="1:18" ht="16.149999999999999" customHeight="1">
      <c r="A82" s="140">
        <v>9</v>
      </c>
      <c r="B82" s="87"/>
      <c r="C82" s="88"/>
      <c r="D82" s="89"/>
      <c r="E82" s="194"/>
      <c r="F82" s="90"/>
      <c r="G82" s="90"/>
      <c r="H82" s="90"/>
      <c r="I82" s="90"/>
      <c r="J82" s="90"/>
      <c r="K82" s="90"/>
      <c r="L82" s="90"/>
      <c r="M82" s="90"/>
      <c r="N82" s="90"/>
      <c r="O82" s="90"/>
      <c r="P82" s="90"/>
      <c r="Q82" s="90"/>
      <c r="R82" s="141">
        <f t="shared" si="2"/>
        <v>0</v>
      </c>
    </row>
    <row r="83" spans="1:18" ht="16.149999999999999" customHeight="1">
      <c r="A83" s="142">
        <v>10</v>
      </c>
      <c r="B83" s="91"/>
      <c r="C83" s="92"/>
      <c r="D83" s="93"/>
      <c r="E83" s="195"/>
      <c r="F83" s="94"/>
      <c r="G83" s="94"/>
      <c r="H83" s="94"/>
      <c r="I83" s="94"/>
      <c r="J83" s="94"/>
      <c r="K83" s="94"/>
      <c r="L83" s="94"/>
      <c r="M83" s="94"/>
      <c r="N83" s="94"/>
      <c r="O83" s="94"/>
      <c r="P83" s="94"/>
      <c r="Q83" s="94"/>
      <c r="R83" s="143">
        <f t="shared" si="2"/>
        <v>0</v>
      </c>
    </row>
    <row r="84" spans="1:18" ht="16.149999999999999" customHeight="1">
      <c r="A84" s="140">
        <v>11</v>
      </c>
      <c r="B84" s="87"/>
      <c r="C84" s="88"/>
      <c r="D84" s="89"/>
      <c r="E84" s="194"/>
      <c r="F84" s="90"/>
      <c r="G84" s="90"/>
      <c r="H84" s="90"/>
      <c r="I84" s="90"/>
      <c r="J84" s="90"/>
      <c r="K84" s="90"/>
      <c r="L84" s="90"/>
      <c r="M84" s="90"/>
      <c r="N84" s="90"/>
      <c r="O84" s="90"/>
      <c r="P84" s="90"/>
      <c r="Q84" s="90"/>
      <c r="R84" s="141">
        <f t="shared" si="2"/>
        <v>0</v>
      </c>
    </row>
    <row r="85" spans="1:18" ht="16.149999999999999" customHeight="1">
      <c r="A85" s="142">
        <v>12</v>
      </c>
      <c r="B85" s="91"/>
      <c r="C85" s="92"/>
      <c r="D85" s="93"/>
      <c r="E85" s="195"/>
      <c r="F85" s="94"/>
      <c r="G85" s="94"/>
      <c r="H85" s="94"/>
      <c r="I85" s="94"/>
      <c r="J85" s="94"/>
      <c r="K85" s="94"/>
      <c r="L85" s="94"/>
      <c r="M85" s="94"/>
      <c r="N85" s="94"/>
      <c r="O85" s="94"/>
      <c r="P85" s="94"/>
      <c r="Q85" s="94"/>
      <c r="R85" s="143">
        <f t="shared" si="2"/>
        <v>0</v>
      </c>
    </row>
    <row r="86" spans="1:18" ht="16.149999999999999" customHeight="1">
      <c r="A86" s="140">
        <v>13</v>
      </c>
      <c r="B86" s="87"/>
      <c r="C86" s="88"/>
      <c r="D86" s="89"/>
      <c r="E86" s="194"/>
      <c r="F86" s="90"/>
      <c r="G86" s="90"/>
      <c r="H86" s="90"/>
      <c r="I86" s="90"/>
      <c r="J86" s="90"/>
      <c r="K86" s="90"/>
      <c r="L86" s="90"/>
      <c r="M86" s="90"/>
      <c r="N86" s="90"/>
      <c r="O86" s="90"/>
      <c r="P86" s="90"/>
      <c r="Q86" s="90"/>
      <c r="R86" s="141">
        <f t="shared" si="2"/>
        <v>0</v>
      </c>
    </row>
    <row r="87" spans="1:18" ht="16.149999999999999" customHeight="1">
      <c r="A87" s="142">
        <v>14</v>
      </c>
      <c r="B87" s="91"/>
      <c r="C87" s="92"/>
      <c r="D87" s="93"/>
      <c r="E87" s="195"/>
      <c r="F87" s="94"/>
      <c r="G87" s="94"/>
      <c r="H87" s="94"/>
      <c r="I87" s="94"/>
      <c r="J87" s="94"/>
      <c r="K87" s="94"/>
      <c r="L87" s="94"/>
      <c r="M87" s="94"/>
      <c r="N87" s="94"/>
      <c r="O87" s="94"/>
      <c r="P87" s="94"/>
      <c r="Q87" s="94"/>
      <c r="R87" s="143">
        <f t="shared" si="2"/>
        <v>0</v>
      </c>
    </row>
    <row r="88" spans="1:18" ht="16.149999999999999" customHeight="1">
      <c r="A88" s="140">
        <v>15</v>
      </c>
      <c r="B88" s="87"/>
      <c r="C88" s="88"/>
      <c r="D88" s="89"/>
      <c r="E88" s="194"/>
      <c r="F88" s="90"/>
      <c r="G88" s="90"/>
      <c r="H88" s="90"/>
      <c r="I88" s="90"/>
      <c r="J88" s="90"/>
      <c r="K88" s="90"/>
      <c r="L88" s="90"/>
      <c r="M88" s="90"/>
      <c r="N88" s="90"/>
      <c r="O88" s="90"/>
      <c r="P88" s="90"/>
      <c r="Q88" s="90"/>
      <c r="R88" s="141">
        <f t="shared" si="2"/>
        <v>0</v>
      </c>
    </row>
    <row r="89" spans="1:18" ht="16.149999999999999" customHeight="1">
      <c r="A89" s="142">
        <v>16</v>
      </c>
      <c r="B89" s="91"/>
      <c r="C89" s="92"/>
      <c r="D89" s="93"/>
      <c r="E89" s="195"/>
      <c r="F89" s="94"/>
      <c r="G89" s="94"/>
      <c r="H89" s="94"/>
      <c r="I89" s="94"/>
      <c r="J89" s="94"/>
      <c r="K89" s="94"/>
      <c r="L89" s="94"/>
      <c r="M89" s="94"/>
      <c r="N89" s="94"/>
      <c r="O89" s="94"/>
      <c r="P89" s="94"/>
      <c r="Q89" s="94"/>
      <c r="R89" s="143">
        <f t="shared" si="2"/>
        <v>0</v>
      </c>
    </row>
    <row r="90" spans="1:18" ht="16.149999999999999" customHeight="1">
      <c r="A90" s="140">
        <v>17</v>
      </c>
      <c r="B90" s="87"/>
      <c r="C90" s="88"/>
      <c r="D90" s="89"/>
      <c r="E90" s="194"/>
      <c r="F90" s="90"/>
      <c r="G90" s="90"/>
      <c r="H90" s="90"/>
      <c r="I90" s="90"/>
      <c r="J90" s="90"/>
      <c r="K90" s="90"/>
      <c r="L90" s="90"/>
      <c r="M90" s="90"/>
      <c r="N90" s="90"/>
      <c r="O90" s="90"/>
      <c r="P90" s="90"/>
      <c r="Q90" s="90"/>
      <c r="R90" s="141">
        <f t="shared" si="2"/>
        <v>0</v>
      </c>
    </row>
    <row r="91" spans="1:18" ht="16.149999999999999" customHeight="1">
      <c r="A91" s="142">
        <v>18</v>
      </c>
      <c r="B91" s="91"/>
      <c r="C91" s="92"/>
      <c r="D91" s="93"/>
      <c r="E91" s="195"/>
      <c r="F91" s="94"/>
      <c r="G91" s="94"/>
      <c r="H91" s="94"/>
      <c r="I91" s="94"/>
      <c r="J91" s="94"/>
      <c r="K91" s="94"/>
      <c r="L91" s="94"/>
      <c r="M91" s="94"/>
      <c r="N91" s="94"/>
      <c r="O91" s="94"/>
      <c r="P91" s="94"/>
      <c r="Q91" s="94"/>
      <c r="R91" s="143">
        <f t="shared" si="2"/>
        <v>0</v>
      </c>
    </row>
    <row r="92" spans="1:18" ht="16.149999999999999" customHeight="1">
      <c r="A92" s="140">
        <v>19</v>
      </c>
      <c r="B92" s="87"/>
      <c r="C92" s="88"/>
      <c r="D92" s="89"/>
      <c r="E92" s="194"/>
      <c r="F92" s="90"/>
      <c r="G92" s="90"/>
      <c r="H92" s="90"/>
      <c r="I92" s="90"/>
      <c r="J92" s="90"/>
      <c r="K92" s="90"/>
      <c r="L92" s="90"/>
      <c r="M92" s="90"/>
      <c r="N92" s="90"/>
      <c r="O92" s="90"/>
      <c r="P92" s="90"/>
      <c r="Q92" s="90"/>
      <c r="R92" s="141">
        <f t="shared" si="2"/>
        <v>0</v>
      </c>
    </row>
    <row r="93" spans="1:18" ht="16.149999999999999" customHeight="1">
      <c r="A93" s="142">
        <v>20</v>
      </c>
      <c r="B93" s="91"/>
      <c r="C93" s="92"/>
      <c r="D93" s="93"/>
      <c r="E93" s="195"/>
      <c r="F93" s="94"/>
      <c r="G93" s="94"/>
      <c r="H93" s="94"/>
      <c r="I93" s="94"/>
      <c r="J93" s="94"/>
      <c r="K93" s="94"/>
      <c r="L93" s="94"/>
      <c r="M93" s="94"/>
      <c r="N93" s="94"/>
      <c r="O93" s="94"/>
      <c r="P93" s="94"/>
      <c r="Q93" s="94"/>
      <c r="R93" s="143">
        <f t="shared" si="2"/>
        <v>0</v>
      </c>
    </row>
    <row r="94" spans="1:18" ht="16.149999999999999" customHeight="1">
      <c r="A94" s="140">
        <v>21</v>
      </c>
      <c r="B94" s="87"/>
      <c r="C94" s="88"/>
      <c r="D94" s="89"/>
      <c r="E94" s="194"/>
      <c r="F94" s="90"/>
      <c r="G94" s="90"/>
      <c r="H94" s="90"/>
      <c r="I94" s="90"/>
      <c r="J94" s="90"/>
      <c r="K94" s="90"/>
      <c r="L94" s="90"/>
      <c r="M94" s="90"/>
      <c r="N94" s="90"/>
      <c r="O94" s="90"/>
      <c r="P94" s="90"/>
      <c r="Q94" s="90"/>
      <c r="R94" s="141">
        <f t="shared" si="2"/>
        <v>0</v>
      </c>
    </row>
    <row r="95" spans="1:18" ht="16.149999999999999" customHeight="1">
      <c r="A95" s="142">
        <v>22</v>
      </c>
      <c r="B95" s="91"/>
      <c r="C95" s="92"/>
      <c r="D95" s="93"/>
      <c r="E95" s="195"/>
      <c r="F95" s="94"/>
      <c r="G95" s="94"/>
      <c r="H95" s="94"/>
      <c r="I95" s="94"/>
      <c r="J95" s="94"/>
      <c r="K95" s="94"/>
      <c r="L95" s="94"/>
      <c r="M95" s="94"/>
      <c r="N95" s="94"/>
      <c r="O95" s="94"/>
      <c r="P95" s="94"/>
      <c r="Q95" s="94"/>
      <c r="R95" s="143">
        <f t="shared" si="2"/>
        <v>0</v>
      </c>
    </row>
    <row r="96" spans="1:18" ht="16.149999999999999" customHeight="1">
      <c r="A96" s="140">
        <v>23</v>
      </c>
      <c r="B96" s="87"/>
      <c r="C96" s="88"/>
      <c r="D96" s="89"/>
      <c r="E96" s="194"/>
      <c r="F96" s="90"/>
      <c r="G96" s="90"/>
      <c r="H96" s="90"/>
      <c r="I96" s="90"/>
      <c r="J96" s="90"/>
      <c r="K96" s="90"/>
      <c r="L96" s="90"/>
      <c r="M96" s="90"/>
      <c r="N96" s="90"/>
      <c r="O96" s="90"/>
      <c r="P96" s="90"/>
      <c r="Q96" s="90"/>
      <c r="R96" s="141">
        <f t="shared" si="2"/>
        <v>0</v>
      </c>
    </row>
    <row r="97" spans="1:18" ht="16.149999999999999" customHeight="1">
      <c r="A97" s="142">
        <v>24</v>
      </c>
      <c r="B97" s="91"/>
      <c r="C97" s="92"/>
      <c r="D97" s="93"/>
      <c r="E97" s="196"/>
      <c r="F97" s="95"/>
      <c r="G97" s="95"/>
      <c r="H97" s="95"/>
      <c r="I97" s="95"/>
      <c r="J97" s="95"/>
      <c r="K97" s="95"/>
      <c r="L97" s="95"/>
      <c r="M97" s="95"/>
      <c r="N97" s="95"/>
      <c r="O97" s="95"/>
      <c r="P97" s="95"/>
      <c r="Q97" s="95"/>
      <c r="R97" s="143">
        <f t="shared" si="2"/>
        <v>0</v>
      </c>
    </row>
    <row r="98" spans="1:18" ht="19.899999999999999" customHeight="1">
      <c r="A98" s="550" t="s">
        <v>106</v>
      </c>
      <c r="B98" s="551"/>
      <c r="C98" s="551"/>
      <c r="D98" s="551"/>
      <c r="E98" s="57">
        <f>E41</f>
        <v>0</v>
      </c>
      <c r="F98" s="551" t="s">
        <v>91</v>
      </c>
      <c r="G98" s="551"/>
      <c r="H98" s="551"/>
      <c r="I98" s="551"/>
      <c r="J98" s="576">
        <f>IFERROR((R98/E98),0)</f>
        <v>0</v>
      </c>
      <c r="K98" s="576"/>
      <c r="L98" s="254"/>
      <c r="M98" s="254"/>
      <c r="N98" s="321"/>
      <c r="O98" s="254"/>
      <c r="P98" s="986" t="s">
        <v>183</v>
      </c>
      <c r="Q98" s="986"/>
      <c r="R98" s="144">
        <f>SUM(R74:R97)</f>
        <v>0</v>
      </c>
    </row>
    <row r="99" spans="1:18" ht="4.1500000000000004" customHeight="1">
      <c r="A99" s="188"/>
      <c r="B99" s="256"/>
      <c r="C99" s="256"/>
      <c r="D99" s="256"/>
      <c r="E99" s="256"/>
      <c r="F99" s="256"/>
      <c r="G99" s="256"/>
      <c r="H99" s="256"/>
      <c r="I99" s="256"/>
      <c r="J99" s="256"/>
      <c r="K99" s="256"/>
      <c r="L99" s="256"/>
      <c r="M99" s="256"/>
      <c r="N99" s="321"/>
      <c r="O99" s="254"/>
      <c r="P99" s="254"/>
      <c r="Q99" s="254"/>
      <c r="R99" s="189"/>
    </row>
    <row r="100" spans="1:18" ht="4.1500000000000004" customHeight="1">
      <c r="A100" s="188"/>
      <c r="B100" s="256"/>
      <c r="C100" s="256"/>
      <c r="D100" s="256"/>
      <c r="E100" s="256"/>
      <c r="F100" s="256"/>
      <c r="G100" s="256"/>
      <c r="H100" s="256"/>
      <c r="I100" s="256"/>
      <c r="J100" s="256"/>
      <c r="K100" s="256"/>
      <c r="L100" s="256"/>
      <c r="M100" s="256"/>
      <c r="N100" s="321"/>
      <c r="O100" s="254"/>
      <c r="P100" s="254"/>
      <c r="Q100" s="254"/>
      <c r="R100" s="189"/>
    </row>
    <row r="101" spans="1:18" ht="19.149999999999999" customHeight="1">
      <c r="A101" s="403" t="s">
        <v>87</v>
      </c>
      <c r="B101" s="404"/>
      <c r="C101" s="404"/>
      <c r="D101" s="404"/>
      <c r="E101" s="468" t="s">
        <v>89</v>
      </c>
      <c r="F101" s="469"/>
      <c r="G101" s="534"/>
      <c r="H101" s="534"/>
      <c r="I101" s="534"/>
      <c r="J101" s="534"/>
      <c r="K101" s="988" t="s">
        <v>90</v>
      </c>
      <c r="L101" s="989"/>
      <c r="M101" s="532"/>
      <c r="N101" s="533"/>
      <c r="O101" s="533"/>
      <c r="P101" s="254"/>
      <c r="Q101" s="254"/>
      <c r="R101" s="331"/>
    </row>
    <row r="102" spans="1:18" ht="34.9" customHeight="1">
      <c r="A102" s="183" t="s">
        <v>77</v>
      </c>
      <c r="B102" s="184" t="s">
        <v>84</v>
      </c>
      <c r="C102" s="184" t="s">
        <v>104</v>
      </c>
      <c r="D102" s="184" t="s">
        <v>108</v>
      </c>
      <c r="E102" s="536" t="s">
        <v>202</v>
      </c>
      <c r="F102" s="536"/>
      <c r="G102" s="536"/>
      <c r="H102" s="536"/>
      <c r="I102" s="536"/>
      <c r="J102" s="536"/>
      <c r="K102" s="536"/>
      <c r="L102" s="536"/>
      <c r="M102" s="537"/>
      <c r="N102" s="321"/>
      <c r="O102" s="254"/>
      <c r="P102" s="254"/>
      <c r="Q102" s="254"/>
      <c r="R102" s="185" t="s">
        <v>92</v>
      </c>
    </row>
    <row r="103" spans="1:18" ht="16.149999999999999" customHeight="1">
      <c r="A103" s="140">
        <v>1</v>
      </c>
      <c r="B103" s="87"/>
      <c r="C103" s="88"/>
      <c r="D103" s="89"/>
      <c r="E103" s="194"/>
      <c r="F103" s="90"/>
      <c r="G103" s="90"/>
      <c r="H103" s="90"/>
      <c r="I103" s="90"/>
      <c r="J103" s="90"/>
      <c r="K103" s="90"/>
      <c r="L103" s="90"/>
      <c r="M103" s="90"/>
      <c r="N103" s="90"/>
      <c r="O103" s="90"/>
      <c r="P103" s="90"/>
      <c r="Q103" s="90"/>
      <c r="R103" s="141">
        <f t="shared" ref="R103:R126" si="3">D103-E103-F103-G103-H103-I103-J103-K103-L103-M103</f>
        <v>0</v>
      </c>
    </row>
    <row r="104" spans="1:18" ht="16.149999999999999" customHeight="1">
      <c r="A104" s="142">
        <v>2</v>
      </c>
      <c r="B104" s="91"/>
      <c r="C104" s="92"/>
      <c r="D104" s="93"/>
      <c r="E104" s="195"/>
      <c r="F104" s="94"/>
      <c r="G104" s="94"/>
      <c r="H104" s="94"/>
      <c r="I104" s="94"/>
      <c r="J104" s="94"/>
      <c r="K104" s="94"/>
      <c r="L104" s="94"/>
      <c r="M104" s="94"/>
      <c r="N104" s="94"/>
      <c r="O104" s="94"/>
      <c r="P104" s="94"/>
      <c r="Q104" s="94"/>
      <c r="R104" s="143">
        <f t="shared" si="3"/>
        <v>0</v>
      </c>
    </row>
    <row r="105" spans="1:18" ht="16.149999999999999" customHeight="1">
      <c r="A105" s="140">
        <v>3</v>
      </c>
      <c r="B105" s="87"/>
      <c r="C105" s="88"/>
      <c r="D105" s="89"/>
      <c r="E105" s="194"/>
      <c r="F105" s="90"/>
      <c r="G105" s="90"/>
      <c r="H105" s="90"/>
      <c r="I105" s="90"/>
      <c r="J105" s="90"/>
      <c r="K105" s="90"/>
      <c r="L105" s="90"/>
      <c r="M105" s="90"/>
      <c r="N105" s="90"/>
      <c r="O105" s="90"/>
      <c r="P105" s="90"/>
      <c r="Q105" s="90"/>
      <c r="R105" s="141">
        <f t="shared" si="3"/>
        <v>0</v>
      </c>
    </row>
    <row r="106" spans="1:18" ht="16.149999999999999" customHeight="1">
      <c r="A106" s="142">
        <v>4</v>
      </c>
      <c r="B106" s="91"/>
      <c r="C106" s="92"/>
      <c r="D106" s="93"/>
      <c r="E106" s="195"/>
      <c r="F106" s="94"/>
      <c r="G106" s="94"/>
      <c r="H106" s="94"/>
      <c r="I106" s="94"/>
      <c r="J106" s="94"/>
      <c r="K106" s="94"/>
      <c r="L106" s="94"/>
      <c r="M106" s="94"/>
      <c r="N106" s="94"/>
      <c r="O106" s="94"/>
      <c r="P106" s="94"/>
      <c r="Q106" s="94"/>
      <c r="R106" s="143">
        <f t="shared" si="3"/>
        <v>0</v>
      </c>
    </row>
    <row r="107" spans="1:18" ht="16.149999999999999" customHeight="1">
      <c r="A107" s="140">
        <v>5</v>
      </c>
      <c r="B107" s="87"/>
      <c r="C107" s="88"/>
      <c r="D107" s="89"/>
      <c r="E107" s="194"/>
      <c r="F107" s="90"/>
      <c r="G107" s="90"/>
      <c r="H107" s="90"/>
      <c r="I107" s="90"/>
      <c r="J107" s="90"/>
      <c r="K107" s="90"/>
      <c r="L107" s="90"/>
      <c r="M107" s="90"/>
      <c r="N107" s="90"/>
      <c r="O107" s="90"/>
      <c r="P107" s="90"/>
      <c r="Q107" s="90"/>
      <c r="R107" s="141">
        <f t="shared" si="3"/>
        <v>0</v>
      </c>
    </row>
    <row r="108" spans="1:18" ht="16.149999999999999" customHeight="1">
      <c r="A108" s="142">
        <v>6</v>
      </c>
      <c r="B108" s="91"/>
      <c r="C108" s="92"/>
      <c r="D108" s="93"/>
      <c r="E108" s="195"/>
      <c r="F108" s="94"/>
      <c r="G108" s="94"/>
      <c r="H108" s="94"/>
      <c r="I108" s="94"/>
      <c r="J108" s="94"/>
      <c r="K108" s="94"/>
      <c r="L108" s="94"/>
      <c r="M108" s="94"/>
      <c r="N108" s="94"/>
      <c r="O108" s="94"/>
      <c r="P108" s="94"/>
      <c r="Q108" s="94"/>
      <c r="R108" s="143">
        <f t="shared" si="3"/>
        <v>0</v>
      </c>
    </row>
    <row r="109" spans="1:18" ht="16.149999999999999" customHeight="1">
      <c r="A109" s="140">
        <v>7</v>
      </c>
      <c r="B109" s="87"/>
      <c r="C109" s="88"/>
      <c r="D109" s="89"/>
      <c r="E109" s="194"/>
      <c r="F109" s="90"/>
      <c r="G109" s="90"/>
      <c r="H109" s="90"/>
      <c r="I109" s="90"/>
      <c r="J109" s="90"/>
      <c r="K109" s="90"/>
      <c r="L109" s="90"/>
      <c r="M109" s="90"/>
      <c r="N109" s="90"/>
      <c r="O109" s="90"/>
      <c r="P109" s="90"/>
      <c r="Q109" s="90"/>
      <c r="R109" s="141">
        <f t="shared" si="3"/>
        <v>0</v>
      </c>
    </row>
    <row r="110" spans="1:18" ht="16.149999999999999" customHeight="1">
      <c r="A110" s="142">
        <v>8</v>
      </c>
      <c r="B110" s="91"/>
      <c r="C110" s="92"/>
      <c r="D110" s="93"/>
      <c r="E110" s="195"/>
      <c r="F110" s="94"/>
      <c r="G110" s="94"/>
      <c r="H110" s="94"/>
      <c r="I110" s="94"/>
      <c r="J110" s="94"/>
      <c r="K110" s="94"/>
      <c r="L110" s="94"/>
      <c r="M110" s="94"/>
      <c r="N110" s="94"/>
      <c r="O110" s="94"/>
      <c r="P110" s="94"/>
      <c r="Q110" s="94"/>
      <c r="R110" s="143">
        <f t="shared" si="3"/>
        <v>0</v>
      </c>
    </row>
    <row r="111" spans="1:18" ht="16.149999999999999" customHeight="1">
      <c r="A111" s="140">
        <v>9</v>
      </c>
      <c r="B111" s="87"/>
      <c r="C111" s="88"/>
      <c r="D111" s="89"/>
      <c r="E111" s="194"/>
      <c r="F111" s="90"/>
      <c r="G111" s="90"/>
      <c r="H111" s="90"/>
      <c r="I111" s="90"/>
      <c r="J111" s="90"/>
      <c r="K111" s="90"/>
      <c r="L111" s="90"/>
      <c r="M111" s="90"/>
      <c r="N111" s="90"/>
      <c r="O111" s="90"/>
      <c r="P111" s="90"/>
      <c r="Q111" s="90"/>
      <c r="R111" s="141">
        <f t="shared" si="3"/>
        <v>0</v>
      </c>
    </row>
    <row r="112" spans="1:18" ht="16.149999999999999" customHeight="1">
      <c r="A112" s="142">
        <v>10</v>
      </c>
      <c r="B112" s="91"/>
      <c r="C112" s="92"/>
      <c r="D112" s="93"/>
      <c r="E112" s="195"/>
      <c r="F112" s="94"/>
      <c r="G112" s="94"/>
      <c r="H112" s="94"/>
      <c r="I112" s="94"/>
      <c r="J112" s="94"/>
      <c r="K112" s="94"/>
      <c r="L112" s="94"/>
      <c r="M112" s="94"/>
      <c r="N112" s="94"/>
      <c r="O112" s="94"/>
      <c r="P112" s="94"/>
      <c r="Q112" s="94"/>
      <c r="R112" s="143">
        <f t="shared" si="3"/>
        <v>0</v>
      </c>
    </row>
    <row r="113" spans="1:18" ht="16.149999999999999" customHeight="1">
      <c r="A113" s="140">
        <v>11</v>
      </c>
      <c r="B113" s="87"/>
      <c r="C113" s="88"/>
      <c r="D113" s="89"/>
      <c r="E113" s="194"/>
      <c r="F113" s="90"/>
      <c r="G113" s="90"/>
      <c r="H113" s="90"/>
      <c r="I113" s="90"/>
      <c r="J113" s="90"/>
      <c r="K113" s="90"/>
      <c r="L113" s="90"/>
      <c r="M113" s="90"/>
      <c r="N113" s="90"/>
      <c r="O113" s="90"/>
      <c r="P113" s="90"/>
      <c r="Q113" s="90"/>
      <c r="R113" s="141">
        <f t="shared" si="3"/>
        <v>0</v>
      </c>
    </row>
    <row r="114" spans="1:18" ht="16.149999999999999" customHeight="1">
      <c r="A114" s="142">
        <v>12</v>
      </c>
      <c r="B114" s="91"/>
      <c r="C114" s="92"/>
      <c r="D114" s="93"/>
      <c r="E114" s="195"/>
      <c r="F114" s="94"/>
      <c r="G114" s="94"/>
      <c r="H114" s="94"/>
      <c r="I114" s="94"/>
      <c r="J114" s="94"/>
      <c r="K114" s="94"/>
      <c r="L114" s="94"/>
      <c r="M114" s="94"/>
      <c r="N114" s="94"/>
      <c r="O114" s="94"/>
      <c r="P114" s="94"/>
      <c r="Q114" s="94"/>
      <c r="R114" s="143">
        <f t="shared" si="3"/>
        <v>0</v>
      </c>
    </row>
    <row r="115" spans="1:18" ht="16.149999999999999" customHeight="1">
      <c r="A115" s="140">
        <v>13</v>
      </c>
      <c r="B115" s="87"/>
      <c r="C115" s="88"/>
      <c r="D115" s="89"/>
      <c r="E115" s="194"/>
      <c r="F115" s="90"/>
      <c r="G115" s="90"/>
      <c r="H115" s="90"/>
      <c r="I115" s="90"/>
      <c r="J115" s="90"/>
      <c r="K115" s="90"/>
      <c r="L115" s="90"/>
      <c r="M115" s="90"/>
      <c r="N115" s="90"/>
      <c r="O115" s="90"/>
      <c r="P115" s="90"/>
      <c r="Q115" s="90"/>
      <c r="R115" s="141">
        <f t="shared" si="3"/>
        <v>0</v>
      </c>
    </row>
    <row r="116" spans="1:18" ht="16.149999999999999" customHeight="1">
      <c r="A116" s="142">
        <v>14</v>
      </c>
      <c r="B116" s="91"/>
      <c r="C116" s="92"/>
      <c r="D116" s="93"/>
      <c r="E116" s="195"/>
      <c r="F116" s="94"/>
      <c r="G116" s="94"/>
      <c r="H116" s="94"/>
      <c r="I116" s="94"/>
      <c r="J116" s="94"/>
      <c r="K116" s="94"/>
      <c r="L116" s="94"/>
      <c r="M116" s="94"/>
      <c r="N116" s="94"/>
      <c r="O116" s="94"/>
      <c r="P116" s="94"/>
      <c r="Q116" s="94"/>
      <c r="R116" s="143">
        <f t="shared" si="3"/>
        <v>0</v>
      </c>
    </row>
    <row r="117" spans="1:18" ht="16.149999999999999" customHeight="1">
      <c r="A117" s="140">
        <v>15</v>
      </c>
      <c r="B117" s="87"/>
      <c r="C117" s="88"/>
      <c r="D117" s="89"/>
      <c r="E117" s="194"/>
      <c r="F117" s="90"/>
      <c r="G117" s="90"/>
      <c r="H117" s="90"/>
      <c r="I117" s="90"/>
      <c r="J117" s="90"/>
      <c r="K117" s="90"/>
      <c r="L117" s="90"/>
      <c r="M117" s="90"/>
      <c r="N117" s="90"/>
      <c r="O117" s="90"/>
      <c r="P117" s="90"/>
      <c r="Q117" s="90"/>
      <c r="R117" s="141">
        <f t="shared" si="3"/>
        <v>0</v>
      </c>
    </row>
    <row r="118" spans="1:18" ht="16.149999999999999" customHeight="1">
      <c r="A118" s="142">
        <v>16</v>
      </c>
      <c r="B118" s="91"/>
      <c r="C118" s="92"/>
      <c r="D118" s="93"/>
      <c r="E118" s="195"/>
      <c r="F118" s="94"/>
      <c r="G118" s="94"/>
      <c r="H118" s="94"/>
      <c r="I118" s="94"/>
      <c r="J118" s="94"/>
      <c r="K118" s="94"/>
      <c r="L118" s="94"/>
      <c r="M118" s="94"/>
      <c r="N118" s="94"/>
      <c r="O118" s="94"/>
      <c r="P118" s="94"/>
      <c r="Q118" s="94"/>
      <c r="R118" s="143">
        <f t="shared" si="3"/>
        <v>0</v>
      </c>
    </row>
    <row r="119" spans="1:18" ht="16.149999999999999" customHeight="1">
      <c r="A119" s="140">
        <v>17</v>
      </c>
      <c r="B119" s="87"/>
      <c r="C119" s="88"/>
      <c r="D119" s="89"/>
      <c r="E119" s="194"/>
      <c r="F119" s="90"/>
      <c r="G119" s="90"/>
      <c r="H119" s="90"/>
      <c r="I119" s="90"/>
      <c r="J119" s="90"/>
      <c r="K119" s="90"/>
      <c r="L119" s="90"/>
      <c r="M119" s="90"/>
      <c r="N119" s="90"/>
      <c r="O119" s="90"/>
      <c r="P119" s="90"/>
      <c r="Q119" s="90"/>
      <c r="R119" s="141">
        <f t="shared" si="3"/>
        <v>0</v>
      </c>
    </row>
    <row r="120" spans="1:18" ht="16.149999999999999" customHeight="1">
      <c r="A120" s="142">
        <v>18</v>
      </c>
      <c r="B120" s="91"/>
      <c r="C120" s="92"/>
      <c r="D120" s="93"/>
      <c r="E120" s="195"/>
      <c r="F120" s="94"/>
      <c r="G120" s="94"/>
      <c r="H120" s="94"/>
      <c r="I120" s="94"/>
      <c r="J120" s="94"/>
      <c r="K120" s="94"/>
      <c r="L120" s="94"/>
      <c r="M120" s="94"/>
      <c r="N120" s="94"/>
      <c r="O120" s="94"/>
      <c r="P120" s="94"/>
      <c r="Q120" s="94"/>
      <c r="R120" s="143">
        <f t="shared" si="3"/>
        <v>0</v>
      </c>
    </row>
    <row r="121" spans="1:18" ht="16.149999999999999" customHeight="1">
      <c r="A121" s="140">
        <v>19</v>
      </c>
      <c r="B121" s="87"/>
      <c r="C121" s="88"/>
      <c r="D121" s="89"/>
      <c r="E121" s="194"/>
      <c r="F121" s="90"/>
      <c r="G121" s="90"/>
      <c r="H121" s="90"/>
      <c r="I121" s="90"/>
      <c r="J121" s="90"/>
      <c r="K121" s="90"/>
      <c r="L121" s="90"/>
      <c r="M121" s="90"/>
      <c r="N121" s="90"/>
      <c r="O121" s="90"/>
      <c r="P121" s="90"/>
      <c r="Q121" s="90"/>
      <c r="R121" s="141">
        <f t="shared" si="3"/>
        <v>0</v>
      </c>
    </row>
    <row r="122" spans="1:18" ht="16.149999999999999" customHeight="1">
      <c r="A122" s="142">
        <v>20</v>
      </c>
      <c r="B122" s="91"/>
      <c r="C122" s="92"/>
      <c r="D122" s="93"/>
      <c r="E122" s="195"/>
      <c r="F122" s="94"/>
      <c r="G122" s="94"/>
      <c r="H122" s="94"/>
      <c r="I122" s="94"/>
      <c r="J122" s="94"/>
      <c r="K122" s="94"/>
      <c r="L122" s="94"/>
      <c r="M122" s="94"/>
      <c r="N122" s="94"/>
      <c r="O122" s="94"/>
      <c r="P122" s="94"/>
      <c r="Q122" s="94"/>
      <c r="R122" s="143">
        <f t="shared" si="3"/>
        <v>0</v>
      </c>
    </row>
    <row r="123" spans="1:18" ht="16.149999999999999" customHeight="1">
      <c r="A123" s="140">
        <v>21</v>
      </c>
      <c r="B123" s="87"/>
      <c r="C123" s="88"/>
      <c r="D123" s="89"/>
      <c r="E123" s="194"/>
      <c r="F123" s="90"/>
      <c r="G123" s="90"/>
      <c r="H123" s="90"/>
      <c r="I123" s="90"/>
      <c r="J123" s="90"/>
      <c r="K123" s="90"/>
      <c r="L123" s="90"/>
      <c r="M123" s="90"/>
      <c r="N123" s="90"/>
      <c r="O123" s="90"/>
      <c r="P123" s="90"/>
      <c r="Q123" s="90"/>
      <c r="R123" s="141">
        <f t="shared" si="3"/>
        <v>0</v>
      </c>
    </row>
    <row r="124" spans="1:18" ht="16.149999999999999" customHeight="1">
      <c r="A124" s="142">
        <v>22</v>
      </c>
      <c r="B124" s="91"/>
      <c r="C124" s="92"/>
      <c r="D124" s="93"/>
      <c r="E124" s="195"/>
      <c r="F124" s="94"/>
      <c r="G124" s="94"/>
      <c r="H124" s="94"/>
      <c r="I124" s="94"/>
      <c r="J124" s="94"/>
      <c r="K124" s="94"/>
      <c r="L124" s="94"/>
      <c r="M124" s="94"/>
      <c r="N124" s="94"/>
      <c r="O124" s="94"/>
      <c r="P124" s="94"/>
      <c r="Q124" s="94"/>
      <c r="R124" s="143">
        <f t="shared" si="3"/>
        <v>0</v>
      </c>
    </row>
    <row r="125" spans="1:18" ht="16.149999999999999" customHeight="1">
      <c r="A125" s="140">
        <v>23</v>
      </c>
      <c r="B125" s="87"/>
      <c r="C125" s="88"/>
      <c r="D125" s="89"/>
      <c r="E125" s="194"/>
      <c r="F125" s="90"/>
      <c r="G125" s="90"/>
      <c r="H125" s="90"/>
      <c r="I125" s="90"/>
      <c r="J125" s="90"/>
      <c r="K125" s="90"/>
      <c r="L125" s="90"/>
      <c r="M125" s="90"/>
      <c r="N125" s="90"/>
      <c r="O125" s="90"/>
      <c r="P125" s="90"/>
      <c r="Q125" s="90"/>
      <c r="R125" s="141">
        <f t="shared" si="3"/>
        <v>0</v>
      </c>
    </row>
    <row r="126" spans="1:18" ht="16.149999999999999" customHeight="1" thickBot="1">
      <c r="A126" s="142">
        <v>24</v>
      </c>
      <c r="B126" s="91"/>
      <c r="C126" s="92"/>
      <c r="D126" s="93"/>
      <c r="E126" s="257"/>
      <c r="F126" s="95"/>
      <c r="G126" s="95"/>
      <c r="H126" s="95"/>
      <c r="I126" s="95"/>
      <c r="J126" s="259"/>
      <c r="K126" s="259"/>
      <c r="L126" s="95"/>
      <c r="M126" s="95"/>
      <c r="N126" s="95"/>
      <c r="O126" s="95"/>
      <c r="P126" s="95"/>
      <c r="Q126" s="95"/>
      <c r="R126" s="260">
        <f t="shared" si="3"/>
        <v>0</v>
      </c>
    </row>
    <row r="127" spans="1:18" ht="19.899999999999999" customHeight="1" thickBot="1">
      <c r="A127" s="550" t="s">
        <v>106</v>
      </c>
      <c r="B127" s="551"/>
      <c r="C127" s="551"/>
      <c r="D127" s="552"/>
      <c r="E127" s="258">
        <f>E41</f>
        <v>0</v>
      </c>
      <c r="F127" s="553" t="s">
        <v>91</v>
      </c>
      <c r="G127" s="551"/>
      <c r="H127" s="551"/>
      <c r="I127" s="552"/>
      <c r="J127" s="554">
        <f>IFERROR((R127/E127),0)</f>
        <v>0</v>
      </c>
      <c r="K127" s="555"/>
      <c r="L127" s="254"/>
      <c r="M127" s="254"/>
      <c r="N127" s="321"/>
      <c r="O127" s="321"/>
      <c r="P127" s="991" t="s">
        <v>183</v>
      </c>
      <c r="Q127" s="992"/>
      <c r="R127" s="338">
        <f>SUM(R103:R126)</f>
        <v>0</v>
      </c>
    </row>
    <row r="128" spans="1:18" ht="4.1500000000000004" customHeight="1">
      <c r="A128" s="186"/>
      <c r="B128" s="255"/>
      <c r="C128" s="255"/>
      <c r="D128" s="255"/>
      <c r="E128" s="255">
        <f>E41</f>
        <v>0</v>
      </c>
      <c r="F128" s="255"/>
      <c r="G128" s="255"/>
      <c r="H128" s="255"/>
      <c r="I128" s="255"/>
      <c r="J128" s="255"/>
      <c r="K128" s="255"/>
      <c r="L128" s="255"/>
      <c r="M128" s="255"/>
      <c r="N128" s="321"/>
      <c r="O128" s="254"/>
      <c r="P128" s="254"/>
      <c r="Q128" s="254"/>
      <c r="R128" s="187"/>
    </row>
    <row r="129" spans="1:18" ht="15.75" thickBot="1">
      <c r="A129" s="135"/>
      <c r="R129" s="136"/>
    </row>
    <row r="130" spans="1:18">
      <c r="A130" s="135"/>
      <c r="G130" s="538" t="s">
        <v>88</v>
      </c>
      <c r="H130" s="539"/>
      <c r="I130" s="539"/>
      <c r="J130" s="539"/>
      <c r="K130" s="539"/>
      <c r="L130" s="539"/>
      <c r="M130" s="540"/>
      <c r="Q130" s="136"/>
      <c r="R130" s="547">
        <f>SUM(R41,R70,R98,R127)</f>
        <v>0</v>
      </c>
    </row>
    <row r="131" spans="1:18">
      <c r="A131" s="135"/>
      <c r="G131" s="541"/>
      <c r="H131" s="542"/>
      <c r="I131" s="542"/>
      <c r="J131" s="542"/>
      <c r="K131" s="542"/>
      <c r="L131" s="542"/>
      <c r="M131" s="543"/>
      <c r="Q131" s="136"/>
      <c r="R131" s="548"/>
    </row>
    <row r="132" spans="1:18" ht="15.75" thickBot="1">
      <c r="A132" s="145"/>
      <c r="B132" s="146"/>
      <c r="C132" s="146"/>
      <c r="D132" s="146"/>
      <c r="E132" s="146"/>
      <c r="F132" s="146"/>
      <c r="G132" s="544"/>
      <c r="H132" s="545"/>
      <c r="I132" s="545"/>
      <c r="J132" s="545"/>
      <c r="K132" s="545"/>
      <c r="L132" s="545"/>
      <c r="M132" s="546"/>
      <c r="N132" s="332"/>
      <c r="O132" s="146"/>
      <c r="P132" s="146"/>
      <c r="Q132" s="333"/>
      <c r="R132" s="549"/>
    </row>
    <row r="133" spans="1:18">
      <c r="N133" s="334"/>
      <c r="O133" s="335"/>
      <c r="P133" s="335"/>
      <c r="Q133" s="335"/>
      <c r="R133" s="336"/>
    </row>
    <row r="134" spans="1:18" ht="21" thickBot="1">
      <c r="A134" s="556" t="s">
        <v>109</v>
      </c>
      <c r="B134" s="556"/>
      <c r="C134" s="98"/>
      <c r="D134" s="99"/>
      <c r="E134" s="99"/>
      <c r="F134" s="99"/>
      <c r="G134" s="99"/>
      <c r="H134" s="99"/>
      <c r="I134" s="99"/>
      <c r="J134" s="99"/>
      <c r="K134" s="99"/>
      <c r="L134" s="99"/>
      <c r="M134" s="99"/>
      <c r="N134" s="332"/>
      <c r="O134" s="146"/>
      <c r="P134" s="146"/>
      <c r="Q134" s="146"/>
      <c r="R134" s="337"/>
    </row>
    <row r="135" spans="1:18" s="102" customFormat="1" ht="2.4500000000000002" customHeight="1">
      <c r="A135" s="100"/>
      <c r="B135" s="100"/>
      <c r="C135" s="101"/>
      <c r="D135" s="100"/>
      <c r="E135" s="100"/>
      <c r="F135" s="100"/>
      <c r="G135" s="100"/>
      <c r="H135" s="100"/>
      <c r="I135" s="100"/>
      <c r="J135" s="100"/>
      <c r="K135" s="100"/>
      <c r="L135" s="100"/>
      <c r="M135" s="100"/>
      <c r="R135" s="100"/>
    </row>
    <row r="136" spans="1:18" ht="15" customHeight="1">
      <c r="A136" s="466" t="s">
        <v>111</v>
      </c>
      <c r="B136" s="466"/>
      <c r="C136" s="466"/>
      <c r="D136" s="466"/>
      <c r="E136" s="466"/>
      <c r="F136" s="466"/>
      <c r="G136" s="466"/>
      <c r="H136" s="466"/>
      <c r="I136" s="466"/>
      <c r="J136" s="466"/>
      <c r="K136" s="466"/>
      <c r="L136" s="466"/>
      <c r="M136" s="466"/>
      <c r="R136" s="103"/>
    </row>
    <row r="137" spans="1:18" ht="15" customHeight="1">
      <c r="A137" s="466"/>
      <c r="B137" s="466"/>
      <c r="C137" s="466"/>
      <c r="D137" s="466"/>
      <c r="E137" s="466"/>
      <c r="F137" s="466"/>
      <c r="G137" s="466"/>
      <c r="H137" s="466"/>
      <c r="I137" s="466"/>
      <c r="J137" s="466"/>
      <c r="K137" s="466"/>
      <c r="L137" s="466"/>
      <c r="M137" s="466"/>
      <c r="R137" s="103"/>
    </row>
    <row r="138" spans="1:18" ht="15" customHeight="1">
      <c r="A138" s="466"/>
      <c r="B138" s="466"/>
      <c r="C138" s="466"/>
      <c r="D138" s="466"/>
      <c r="E138" s="466"/>
      <c r="F138" s="466"/>
      <c r="G138" s="466"/>
      <c r="H138" s="466"/>
      <c r="I138" s="466"/>
      <c r="J138" s="466"/>
      <c r="K138" s="466"/>
      <c r="L138" s="466"/>
      <c r="M138" s="466"/>
      <c r="R138" s="103"/>
    </row>
    <row r="139" spans="1:18" ht="15" customHeight="1">
      <c r="A139" s="466"/>
      <c r="B139" s="466"/>
      <c r="C139" s="466"/>
      <c r="D139" s="466"/>
      <c r="E139" s="466"/>
      <c r="F139" s="466"/>
      <c r="G139" s="466"/>
      <c r="H139" s="466"/>
      <c r="I139" s="466"/>
      <c r="J139" s="466"/>
      <c r="K139" s="466"/>
      <c r="L139" s="466"/>
      <c r="M139" s="466"/>
      <c r="R139" s="103"/>
    </row>
    <row r="140" spans="1:18" ht="15" customHeight="1">
      <c r="A140" s="466"/>
      <c r="B140" s="466"/>
      <c r="C140" s="466"/>
      <c r="D140" s="466"/>
      <c r="E140" s="466"/>
      <c r="F140" s="466"/>
      <c r="G140" s="466"/>
      <c r="H140" s="466"/>
      <c r="I140" s="466"/>
      <c r="J140" s="466"/>
      <c r="K140" s="466"/>
      <c r="L140" s="466"/>
      <c r="M140" s="466"/>
      <c r="R140" s="103"/>
    </row>
    <row r="141" spans="1:18" ht="15" customHeight="1">
      <c r="A141" s="466"/>
      <c r="B141" s="466"/>
      <c r="C141" s="466"/>
      <c r="D141" s="466"/>
      <c r="E141" s="466"/>
      <c r="F141" s="466"/>
      <c r="G141" s="466"/>
      <c r="H141" s="466"/>
      <c r="I141" s="466"/>
      <c r="J141" s="466"/>
      <c r="K141" s="466"/>
      <c r="L141" s="466"/>
      <c r="M141" s="466"/>
      <c r="R141" s="103"/>
    </row>
    <row r="142" spans="1:18">
      <c r="A142" s="103"/>
      <c r="B142" s="103"/>
      <c r="C142" s="103"/>
      <c r="D142" s="103"/>
      <c r="E142" s="103"/>
      <c r="F142" s="103"/>
      <c r="G142" s="103"/>
      <c r="H142" s="103"/>
      <c r="I142" s="103"/>
      <c r="J142" s="103"/>
      <c r="K142" s="103"/>
      <c r="L142" s="103"/>
      <c r="M142" s="103"/>
      <c r="R142" s="103"/>
    </row>
    <row r="143" spans="1:18" ht="21.75" customHeight="1">
      <c r="A143" s="485" t="s">
        <v>198</v>
      </c>
      <c r="B143" s="485"/>
      <c r="C143" s="485"/>
      <c r="D143" s="485"/>
      <c r="E143" s="485"/>
      <c r="F143" s="485"/>
      <c r="G143" s="485"/>
      <c r="H143" s="485"/>
      <c r="I143" s="485"/>
      <c r="J143" s="485"/>
      <c r="K143" s="104"/>
      <c r="L143" s="104"/>
      <c r="M143" s="104"/>
      <c r="R143" s="104"/>
    </row>
    <row r="144" spans="1:18" ht="21.75" customHeight="1">
      <c r="A144" s="485"/>
      <c r="B144" s="485"/>
      <c r="C144" s="485"/>
      <c r="D144" s="485"/>
      <c r="E144" s="485"/>
      <c r="F144" s="485"/>
      <c r="G144" s="485"/>
      <c r="H144" s="485"/>
      <c r="I144" s="485"/>
      <c r="J144" s="485"/>
      <c r="K144" s="105"/>
      <c r="L144" s="105"/>
      <c r="M144" s="105"/>
      <c r="R144" s="105"/>
    </row>
    <row r="145" spans="1:9" ht="13.9" customHeight="1">
      <c r="A145" s="473" t="s">
        <v>112</v>
      </c>
      <c r="B145" s="474"/>
      <c r="C145" s="474"/>
      <c r="E145" s="106"/>
      <c r="I145" s="106"/>
    </row>
    <row r="146" spans="1:9">
      <c r="A146" s="474"/>
      <c r="B146" s="474"/>
      <c r="C146" s="474"/>
      <c r="D146" s="474"/>
      <c r="E146" s="474"/>
      <c r="F146" s="474"/>
      <c r="G146" s="107"/>
      <c r="H146" s="107"/>
      <c r="I146" s="107"/>
    </row>
    <row r="147" spans="1:9">
      <c r="A147" s="474"/>
      <c r="B147" s="474"/>
      <c r="C147" s="474"/>
      <c r="D147" s="474"/>
      <c r="E147" s="474"/>
      <c r="F147" s="474"/>
      <c r="G147" s="474"/>
      <c r="H147" s="474"/>
      <c r="I147" s="474"/>
    </row>
  </sheetData>
  <sheetProtection formatCells="0" selectLockedCells="1"/>
  <mergeCells count="67">
    <mergeCell ref="A4:B4"/>
    <mergeCell ref="F4:G4"/>
    <mergeCell ref="H4:J4"/>
    <mergeCell ref="K4:L4"/>
    <mergeCell ref="C4:E4"/>
    <mergeCell ref="K7:M7"/>
    <mergeCell ref="K8:M8"/>
    <mergeCell ref="C6:J6"/>
    <mergeCell ref="C7:J7"/>
    <mergeCell ref="C8:J8"/>
    <mergeCell ref="K6:M6"/>
    <mergeCell ref="P98:Q98"/>
    <mergeCell ref="A146:F146"/>
    <mergeCell ref="A10:B10"/>
    <mergeCell ref="A41:D41"/>
    <mergeCell ref="F41:I41"/>
    <mergeCell ref="J41:K41"/>
    <mergeCell ref="C10:D12"/>
    <mergeCell ref="K15:L15"/>
    <mergeCell ref="G15:J15"/>
    <mergeCell ref="E73:M73"/>
    <mergeCell ref="A72:D72"/>
    <mergeCell ref="E72:F72"/>
    <mergeCell ref="G72:J72"/>
    <mergeCell ref="A98:D98"/>
    <mergeCell ref="F98:I98"/>
    <mergeCell ref="J98:K98"/>
    <mergeCell ref="F70:I70"/>
    <mergeCell ref="J70:K70"/>
    <mergeCell ref="P70:Q70"/>
    <mergeCell ref="A44:D44"/>
    <mergeCell ref="P41:Q41"/>
    <mergeCell ref="E44:F44"/>
    <mergeCell ref="G44:J44"/>
    <mergeCell ref="K44:L44"/>
    <mergeCell ref="R130:R132"/>
    <mergeCell ref="A127:D127"/>
    <mergeCell ref="F127:I127"/>
    <mergeCell ref="J127:K127"/>
    <mergeCell ref="P127:Q127"/>
    <mergeCell ref="A147:I147"/>
    <mergeCell ref="E101:F101"/>
    <mergeCell ref="G101:J101"/>
    <mergeCell ref="K101:L101"/>
    <mergeCell ref="E102:M102"/>
    <mergeCell ref="G130:M132"/>
    <mergeCell ref="A134:B134"/>
    <mergeCell ref="A136:M141"/>
    <mergeCell ref="A143:J144"/>
    <mergeCell ref="A145:C145"/>
    <mergeCell ref="A101:D101"/>
    <mergeCell ref="A1:R3"/>
    <mergeCell ref="M15:O15"/>
    <mergeCell ref="M44:O44"/>
    <mergeCell ref="M72:O72"/>
    <mergeCell ref="M101:O101"/>
    <mergeCell ref="M10:M12"/>
    <mergeCell ref="K10:L12"/>
    <mergeCell ref="E10:J10"/>
    <mergeCell ref="E11:J11"/>
    <mergeCell ref="E12:J12"/>
    <mergeCell ref="E16:M16"/>
    <mergeCell ref="A15:D15"/>
    <mergeCell ref="E15:F15"/>
    <mergeCell ref="K72:L72"/>
    <mergeCell ref="E45:M45"/>
    <mergeCell ref="A70:D70"/>
  </mergeCells>
  <dataValidations count="1">
    <dataValidation type="list" allowBlank="1" showInputMessage="1" showErrorMessage="1" sqref="E41" xr:uid="{B4E003FC-13BB-47FB-B060-F0F2A3FCE11B}">
      <formula1>"12,24"</formula1>
    </dataValidation>
  </dataValidations>
  <hyperlinks>
    <hyperlink ref="A145" r:id="rId1" xr:uid="{A833CD62-968B-4930-A9E3-BA18F0017F44}"/>
  </hyperlinks>
  <printOptions horizontalCentered="1"/>
  <pageMargins left="0.25" right="0.25" top="0.2" bottom="0.2" header="0.3" footer="0"/>
  <pageSetup scale="62" fitToHeight="0" orientation="landscape" r:id="rId2"/>
  <headerFooter>
    <oddFooter>&amp;L&amp;"-,Bold" Confidential - FCL&amp;C&amp;D&amp;RPage &amp;P</oddFooter>
  </headerFooter>
  <rowBreaks count="2" manualBreakCount="2">
    <brk id="42" max="16383" man="1"/>
    <brk id="99"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578F4-AAE4-4EE7-908C-AF05F346DAEF}">
  <sheetPr>
    <pageSetUpPr fitToPage="1"/>
  </sheetPr>
  <dimension ref="A1:S155"/>
  <sheetViews>
    <sheetView showGridLines="0" zoomScale="60" zoomScaleNormal="60" workbookViewId="0">
      <selection activeCell="S21" sqref="S21"/>
    </sheetView>
  </sheetViews>
  <sheetFormatPr defaultColWidth="14.85546875" defaultRowHeight="12.75"/>
  <cols>
    <col min="1" max="2" width="17.7109375" style="38" customWidth="1"/>
    <col min="3" max="3" width="17.7109375" style="51" customWidth="1"/>
    <col min="4" max="4" width="17.7109375" style="38" customWidth="1"/>
    <col min="5" max="5" width="18.7109375" style="38" customWidth="1"/>
    <col min="6" max="9" width="20.85546875" style="38" customWidth="1"/>
    <col min="10" max="10" width="18.28515625" style="38" customWidth="1"/>
    <col min="11" max="11" width="22.140625" style="38" customWidth="1"/>
    <col min="12" max="16" width="18.7109375" style="38" customWidth="1"/>
    <col min="17" max="17" width="22.140625" style="38" customWidth="1"/>
    <col min="18" max="16384" width="14.85546875" style="38"/>
  </cols>
  <sheetData>
    <row r="1" spans="1:19" ht="27.75" customHeight="1">
      <c r="A1" s="415" t="s">
        <v>185</v>
      </c>
      <c r="B1" s="416"/>
      <c r="C1" s="416"/>
      <c r="D1" s="416"/>
      <c r="E1" s="416"/>
      <c r="F1" s="416"/>
      <c r="G1" s="416"/>
      <c r="H1" s="416"/>
      <c r="I1" s="416"/>
      <c r="J1" s="416"/>
      <c r="K1" s="416"/>
      <c r="L1" s="416"/>
      <c r="M1" s="416"/>
      <c r="N1" s="416"/>
      <c r="O1" s="416"/>
      <c r="P1" s="416"/>
      <c r="Q1" s="417"/>
    </row>
    <row r="2" spans="1:19" ht="27.75" customHeight="1">
      <c r="A2" s="418"/>
      <c r="B2" s="419"/>
      <c r="C2" s="419"/>
      <c r="D2" s="419"/>
      <c r="E2" s="419"/>
      <c r="F2" s="419"/>
      <c r="G2" s="419"/>
      <c r="H2" s="419"/>
      <c r="I2" s="419"/>
      <c r="J2" s="419"/>
      <c r="K2" s="419"/>
      <c r="L2" s="419"/>
      <c r="M2" s="419"/>
      <c r="N2" s="419"/>
      <c r="O2" s="419"/>
      <c r="P2" s="419"/>
      <c r="Q2" s="420"/>
    </row>
    <row r="3" spans="1:19" ht="27.75" customHeight="1" thickBot="1">
      <c r="A3" s="421"/>
      <c r="B3" s="422"/>
      <c r="C3" s="422"/>
      <c r="D3" s="422"/>
      <c r="E3" s="422"/>
      <c r="F3" s="422"/>
      <c r="G3" s="422"/>
      <c r="H3" s="422"/>
      <c r="I3" s="422"/>
      <c r="J3" s="422"/>
      <c r="K3" s="422"/>
      <c r="L3" s="422"/>
      <c r="M3" s="422"/>
      <c r="N3" s="422"/>
      <c r="O3" s="422"/>
      <c r="P3" s="422"/>
      <c r="Q3" s="423"/>
    </row>
    <row r="4" spans="1:19" ht="29.45" customHeight="1" thickBot="1">
      <c r="A4" s="480" t="s">
        <v>146</v>
      </c>
      <c r="B4" s="481"/>
      <c r="C4" s="482"/>
      <c r="D4" s="483"/>
      <c r="E4" s="483"/>
      <c r="F4" s="484"/>
      <c r="G4" s="480" t="s">
        <v>147</v>
      </c>
      <c r="H4" s="481"/>
      <c r="I4" s="483"/>
      <c r="J4" s="483"/>
      <c r="K4" s="483"/>
      <c r="L4" s="484"/>
      <c r="M4" s="480" t="s">
        <v>159</v>
      </c>
      <c r="N4" s="481"/>
      <c r="O4" s="482"/>
      <c r="P4" s="483"/>
      <c r="Q4" s="484"/>
    </row>
    <row r="5" spans="1:19" s="233" customFormat="1" ht="13.15" customHeight="1" thickBot="1">
      <c r="A5" s="477"/>
      <c r="B5" s="478"/>
      <c r="C5" s="478"/>
      <c r="D5" s="478"/>
      <c r="E5" s="478"/>
      <c r="F5" s="478"/>
      <c r="G5" s="478"/>
      <c r="H5" s="478"/>
      <c r="I5" s="478"/>
      <c r="J5" s="478"/>
      <c r="K5" s="478"/>
      <c r="L5" s="478"/>
      <c r="M5" s="478"/>
      <c r="N5" s="478"/>
      <c r="O5" s="478"/>
      <c r="P5" s="478"/>
      <c r="Q5" s="479"/>
    </row>
    <row r="6" spans="1:19" ht="30" customHeight="1">
      <c r="A6" s="424" t="s">
        <v>207</v>
      </c>
      <c r="B6" s="425"/>
      <c r="C6" s="425"/>
      <c r="D6" s="425"/>
      <c r="E6" s="425"/>
      <c r="F6" s="425"/>
      <c r="G6" s="425"/>
      <c r="H6" s="425"/>
      <c r="I6" s="425"/>
      <c r="J6" s="425"/>
      <c r="K6" s="425"/>
      <c r="L6" s="425"/>
      <c r="M6" s="425"/>
      <c r="N6" s="425"/>
      <c r="O6" s="425"/>
      <c r="P6" s="425"/>
      <c r="Q6" s="426"/>
      <c r="R6" s="39"/>
      <c r="S6" s="39"/>
    </row>
    <row r="7" spans="1:19" s="40" customFormat="1" ht="28.15" customHeight="1">
      <c r="A7" s="128"/>
      <c r="B7" s="234"/>
      <c r="C7" s="235"/>
      <c r="D7" s="234"/>
      <c r="E7" s="234"/>
      <c r="F7" s="428" t="s">
        <v>214</v>
      </c>
      <c r="G7" s="429"/>
      <c r="H7" s="429"/>
      <c r="I7" s="430"/>
      <c r="J7" s="427"/>
      <c r="K7" s="427"/>
      <c r="L7" s="427"/>
      <c r="Q7" s="123"/>
      <c r="R7" s="41"/>
      <c r="S7" s="41"/>
    </row>
    <row r="8" spans="1:19" s="40" customFormat="1" ht="28.15" customHeight="1" thickBot="1">
      <c r="A8" s="128"/>
      <c r="B8" s="234"/>
      <c r="C8" s="235"/>
      <c r="D8" s="234"/>
      <c r="E8" s="234"/>
      <c r="F8" s="431" t="s">
        <v>208</v>
      </c>
      <c r="G8" s="432"/>
      <c r="H8" s="432"/>
      <c r="I8" s="433"/>
      <c r="J8" s="434"/>
      <c r="K8" s="434"/>
      <c r="L8" s="435"/>
      <c r="M8" s="108" t="str">
        <f>IF(J8=0,"",IF(J8&gt;=0.5,"",IF(J8&lt;0.5," Ownership percentage must be ≥ 50%")))</f>
        <v/>
      </c>
      <c r="N8" s="109"/>
      <c r="O8" s="109"/>
      <c r="P8" s="109"/>
      <c r="Q8" s="129"/>
      <c r="R8" s="41"/>
      <c r="S8" s="41"/>
    </row>
    <row r="9" spans="1:19" s="43" customFormat="1" ht="30.6" customHeight="1">
      <c r="A9" s="444" t="s">
        <v>173</v>
      </c>
      <c r="B9" s="445"/>
      <c r="C9" s="445"/>
      <c r="D9" s="445"/>
      <c r="E9" s="446"/>
      <c r="F9" s="234"/>
      <c r="G9" s="444" t="s">
        <v>113</v>
      </c>
      <c r="H9" s="445"/>
      <c r="I9" s="445"/>
      <c r="J9" s="445"/>
      <c r="K9" s="446"/>
      <c r="L9" s="234"/>
      <c r="M9" s="444" t="s">
        <v>174</v>
      </c>
      <c r="N9" s="445"/>
      <c r="O9" s="445"/>
      <c r="P9" s="445"/>
      <c r="Q9" s="446"/>
      <c r="R9" s="42"/>
      <c r="S9" s="42"/>
    </row>
    <row r="10" spans="1:19" s="43" customFormat="1" ht="35.450000000000003" customHeight="1" thickBot="1">
      <c r="A10" s="447"/>
      <c r="B10" s="448"/>
      <c r="C10" s="448"/>
      <c r="D10" s="448"/>
      <c r="E10" s="450"/>
      <c r="F10" s="234"/>
      <c r="G10" s="447"/>
      <c r="H10" s="448"/>
      <c r="I10" s="448"/>
      <c r="J10" s="448"/>
      <c r="K10" s="449"/>
      <c r="L10" s="234"/>
      <c r="M10" s="447"/>
      <c r="N10" s="448"/>
      <c r="O10" s="448"/>
      <c r="P10" s="448"/>
      <c r="Q10" s="449"/>
      <c r="R10" s="42"/>
      <c r="S10" s="42"/>
    </row>
    <row r="11" spans="1:19" s="43" customFormat="1" ht="22.9" customHeight="1">
      <c r="A11" s="439" t="s">
        <v>100</v>
      </c>
      <c r="B11" s="440"/>
      <c r="C11" s="440"/>
      <c r="D11" s="440"/>
      <c r="E11" s="1"/>
      <c r="F11" s="234"/>
      <c r="G11" s="439" t="s">
        <v>100</v>
      </c>
      <c r="H11" s="440"/>
      <c r="I11" s="440"/>
      <c r="J11" s="441"/>
      <c r="K11" s="230">
        <v>0</v>
      </c>
      <c r="L11" s="234"/>
      <c r="M11" s="436" t="s">
        <v>100</v>
      </c>
      <c r="N11" s="437"/>
      <c r="O11" s="437"/>
      <c r="P11" s="438"/>
      <c r="Q11" s="232">
        <v>0</v>
      </c>
      <c r="R11" s="42"/>
      <c r="S11" s="42"/>
    </row>
    <row r="12" spans="1:19" s="43" customFormat="1" ht="22.9" customHeight="1">
      <c r="A12" s="442" t="s">
        <v>96</v>
      </c>
      <c r="B12" s="443"/>
      <c r="C12" s="443"/>
      <c r="D12" s="443"/>
      <c r="E12" s="34">
        <f>IFERROR(D13/D14*J8,0)</f>
        <v>0</v>
      </c>
      <c r="F12" s="234"/>
      <c r="G12" s="436" t="s">
        <v>97</v>
      </c>
      <c r="H12" s="437"/>
      <c r="I12" s="437"/>
      <c r="J12" s="438"/>
      <c r="K12" s="231">
        <f>IFERROR((((J14*(1-J13)/D54))*J8),0)</f>
        <v>0</v>
      </c>
      <c r="L12" s="234"/>
      <c r="M12" s="439" t="s">
        <v>177</v>
      </c>
      <c r="N12" s="440"/>
      <c r="O12" s="440"/>
      <c r="P12" s="441"/>
      <c r="Q12" s="231">
        <f>IFERROR(((P14*(P13/D54))*J8),0)</f>
        <v>0</v>
      </c>
      <c r="R12" s="42"/>
      <c r="S12" s="42"/>
    </row>
    <row r="13" spans="1:19" s="43" customFormat="1" ht="22.9" customHeight="1">
      <c r="A13" s="351" t="s">
        <v>99</v>
      </c>
      <c r="B13" s="352"/>
      <c r="C13" s="352"/>
      <c r="D13" s="2"/>
      <c r="E13" s="354"/>
      <c r="F13" s="234"/>
      <c r="G13" s="355" t="s">
        <v>94</v>
      </c>
      <c r="H13" s="356"/>
      <c r="I13" s="356"/>
      <c r="J13" s="229">
        <v>0</v>
      </c>
      <c r="K13" s="350"/>
      <c r="L13" s="234"/>
      <c r="M13" s="347" t="s">
        <v>184</v>
      </c>
      <c r="N13" s="348"/>
      <c r="O13" s="348"/>
      <c r="P13" s="262">
        <v>0.5</v>
      </c>
      <c r="Q13" s="349"/>
      <c r="R13" s="42"/>
      <c r="S13" s="42"/>
    </row>
    <row r="14" spans="1:19" s="43" customFormat="1" ht="22.9" customHeight="1" thickBot="1">
      <c r="A14" s="351" t="s">
        <v>98</v>
      </c>
      <c r="B14" s="352"/>
      <c r="C14" s="352"/>
      <c r="D14" s="3"/>
      <c r="E14" s="354"/>
      <c r="F14" s="234"/>
      <c r="G14" s="357" t="s">
        <v>95</v>
      </c>
      <c r="H14" s="358"/>
      <c r="I14" s="358"/>
      <c r="J14" s="6">
        <f>P143</f>
        <v>0</v>
      </c>
      <c r="K14" s="353"/>
      <c r="L14" s="234"/>
      <c r="M14" s="347" t="s">
        <v>95</v>
      </c>
      <c r="N14" s="348"/>
      <c r="O14" s="348"/>
      <c r="P14" s="263">
        <f>P143</f>
        <v>0</v>
      </c>
      <c r="Q14" s="350"/>
      <c r="R14" s="42"/>
      <c r="S14" s="42"/>
    </row>
    <row r="15" spans="1:19" s="40" customFormat="1" ht="39.6" customHeight="1" thickBot="1">
      <c r="A15" s="359" t="s">
        <v>210</v>
      </c>
      <c r="B15" s="360"/>
      <c r="C15" s="360"/>
      <c r="D15" s="361"/>
      <c r="E15" s="33">
        <f>IFERROR(MIN(E12,E11),0)</f>
        <v>0</v>
      </c>
      <c r="G15" s="339" t="s">
        <v>209</v>
      </c>
      <c r="H15" s="340"/>
      <c r="I15" s="340"/>
      <c r="J15" s="340"/>
      <c r="K15" s="228">
        <f>IFERROR(MIN(K12,K11),0)</f>
        <v>0</v>
      </c>
      <c r="M15" s="341" t="s">
        <v>213</v>
      </c>
      <c r="N15" s="340"/>
      <c r="O15" s="340"/>
      <c r="P15" s="340"/>
      <c r="Q15" s="228">
        <f>IFERROR(MIN(Q12,Q11),0)</f>
        <v>0</v>
      </c>
      <c r="R15" s="41"/>
      <c r="S15" s="41"/>
    </row>
    <row r="16" spans="1:19" s="40" customFormat="1" ht="30" customHeight="1" thickBot="1">
      <c r="A16" s="370"/>
      <c r="B16" s="371"/>
      <c r="C16" s="371"/>
      <c r="D16" s="371"/>
      <c r="E16" s="372"/>
      <c r="G16" s="237"/>
      <c r="H16" s="237"/>
      <c r="I16" s="237"/>
      <c r="J16" s="237"/>
      <c r="K16" s="237"/>
      <c r="L16" s="238"/>
      <c r="M16" s="239"/>
      <c r="N16" s="239"/>
      <c r="O16" s="239"/>
      <c r="P16" s="239"/>
      <c r="Q16" s="130"/>
      <c r="R16" s="41"/>
      <c r="S16" s="41"/>
    </row>
    <row r="17" spans="1:19" s="40" customFormat="1" ht="22.9" customHeight="1">
      <c r="A17" s="367" t="s">
        <v>211</v>
      </c>
      <c r="B17" s="368"/>
      <c r="C17" s="368"/>
      <c r="D17" s="368"/>
      <c r="E17" s="369"/>
      <c r="G17" s="500" t="s">
        <v>103</v>
      </c>
      <c r="H17" s="501"/>
      <c r="I17" s="509"/>
      <c r="J17" s="510"/>
      <c r="K17" s="510"/>
      <c r="L17" s="510"/>
      <c r="M17" s="510"/>
      <c r="N17" s="511"/>
      <c r="O17" s="993" t="s">
        <v>105</v>
      </c>
      <c r="P17" s="994"/>
      <c r="Q17" s="506">
        <f>SUM(C29:C52)+SUM(C58:C81)+SUM(C86:C109)+SUM(C115:C138)</f>
        <v>0</v>
      </c>
      <c r="R17" s="41"/>
      <c r="S17" s="41"/>
    </row>
    <row r="18" spans="1:19" s="12" customFormat="1" ht="22.9" customHeight="1">
      <c r="A18" s="342" t="s">
        <v>114</v>
      </c>
      <c r="B18" s="343"/>
      <c r="C18" s="343"/>
      <c r="D18" s="344"/>
      <c r="E18" s="35">
        <f>IFERROR((D19/D20)*J8,0)</f>
        <v>0</v>
      </c>
      <c r="F18" s="40"/>
      <c r="G18" s="502"/>
      <c r="H18" s="503"/>
      <c r="I18" s="373"/>
      <c r="J18" s="374"/>
      <c r="K18" s="374"/>
      <c r="L18" s="374"/>
      <c r="M18" s="374"/>
      <c r="N18" s="375"/>
      <c r="O18" s="995"/>
      <c r="P18" s="996"/>
      <c r="Q18" s="507"/>
      <c r="R18" s="11"/>
      <c r="S18" s="11"/>
    </row>
    <row r="19" spans="1:19" s="40" customFormat="1" ht="22.9" customHeight="1">
      <c r="A19" s="364" t="s">
        <v>140</v>
      </c>
      <c r="B19" s="365"/>
      <c r="C19" s="366"/>
      <c r="D19" s="4"/>
      <c r="E19" s="362"/>
      <c r="F19" s="240"/>
      <c r="G19" s="502"/>
      <c r="H19" s="503"/>
      <c r="I19" s="373"/>
      <c r="J19" s="374"/>
      <c r="K19" s="374"/>
      <c r="L19" s="374"/>
      <c r="M19" s="374"/>
      <c r="N19" s="375"/>
      <c r="O19" s="995"/>
      <c r="P19" s="996"/>
      <c r="Q19" s="507"/>
      <c r="R19" s="41"/>
      <c r="S19" s="41"/>
    </row>
    <row r="20" spans="1:19" s="40" customFormat="1" ht="22.9" customHeight="1" thickBot="1">
      <c r="A20" s="364" t="s">
        <v>141</v>
      </c>
      <c r="B20" s="365"/>
      <c r="C20" s="366"/>
      <c r="D20" s="5"/>
      <c r="E20" s="363"/>
      <c r="F20" s="234"/>
      <c r="G20" s="504"/>
      <c r="H20" s="505"/>
      <c r="I20" s="462"/>
      <c r="J20" s="463"/>
      <c r="K20" s="463"/>
      <c r="L20" s="463"/>
      <c r="M20" s="463"/>
      <c r="N20" s="464"/>
      <c r="O20" s="997"/>
      <c r="P20" s="998"/>
      <c r="Q20" s="508"/>
      <c r="R20" s="41"/>
      <c r="S20" s="41"/>
    </row>
    <row r="21" spans="1:19" s="40" customFormat="1" ht="22.9" customHeight="1">
      <c r="A21" s="342" t="s">
        <v>115</v>
      </c>
      <c r="B21" s="343"/>
      <c r="C21" s="343"/>
      <c r="D21" s="344"/>
      <c r="E21" s="35">
        <f>IFERROR(((D22/D23)*J8),0)</f>
        <v>0</v>
      </c>
      <c r="F21" s="234"/>
      <c r="G21" s="241"/>
      <c r="H21" s="241"/>
      <c r="I21" s="241"/>
      <c r="J21" s="241"/>
      <c r="K21" s="241"/>
      <c r="L21" s="241"/>
      <c r="M21" s="241"/>
      <c r="N21" s="241"/>
      <c r="O21" s="242"/>
      <c r="P21" s="242"/>
      <c r="Q21" s="131"/>
      <c r="R21" s="41"/>
      <c r="S21" s="41"/>
    </row>
    <row r="22" spans="1:19" s="40" customFormat="1" ht="22.9" customHeight="1">
      <c r="A22" s="364" t="s">
        <v>95</v>
      </c>
      <c r="B22" s="365"/>
      <c r="C22" s="366"/>
      <c r="D22" s="6">
        <f>P143</f>
        <v>0</v>
      </c>
      <c r="E22" s="390"/>
      <c r="F22" s="234"/>
      <c r="G22" s="243"/>
      <c r="H22" s="243"/>
      <c r="I22" s="244"/>
      <c r="J22" s="244"/>
      <c r="K22" s="244"/>
      <c r="L22" s="244"/>
      <c r="M22" s="244"/>
      <c r="N22" s="516" t="s">
        <v>212</v>
      </c>
      <c r="O22" s="517"/>
      <c r="P22" s="517"/>
      <c r="Q22" s="518"/>
      <c r="R22" s="41"/>
      <c r="S22" s="41"/>
    </row>
    <row r="23" spans="1:19" s="40" customFormat="1" ht="39.75" customHeight="1" thickBot="1">
      <c r="A23" s="364" t="s">
        <v>142</v>
      </c>
      <c r="B23" s="365"/>
      <c r="C23" s="366"/>
      <c r="D23" s="7">
        <f>D54</f>
        <v>0</v>
      </c>
      <c r="E23" s="391"/>
      <c r="F23" s="234"/>
      <c r="G23" s="512" t="s">
        <v>180</v>
      </c>
      <c r="H23" s="512"/>
      <c r="I23" s="514" t="s">
        <v>178</v>
      </c>
      <c r="J23" s="515"/>
      <c r="K23" s="515" t="s">
        <v>179</v>
      </c>
      <c r="L23" s="515"/>
      <c r="M23" s="454"/>
      <c r="N23" s="517"/>
      <c r="O23" s="517"/>
      <c r="P23" s="517"/>
      <c r="Q23" s="518"/>
      <c r="R23" s="41"/>
      <c r="S23" s="41"/>
    </row>
    <row r="24" spans="1:19" s="40" customFormat="1" ht="22.9" customHeight="1" thickBot="1">
      <c r="A24" s="345" t="s">
        <v>187</v>
      </c>
      <c r="B24" s="346"/>
      <c r="C24" s="346"/>
      <c r="D24" s="346"/>
      <c r="E24" s="199">
        <f>IFERROR(E21/E18,0)</f>
        <v>0</v>
      </c>
      <c r="F24" s="234"/>
      <c r="G24" s="512"/>
      <c r="H24" s="512"/>
      <c r="I24" s="245" t="s">
        <v>182</v>
      </c>
      <c r="J24" s="8"/>
      <c r="K24" s="245" t="s">
        <v>182</v>
      </c>
      <c r="L24" s="8"/>
      <c r="M24" s="454"/>
      <c r="N24" s="517"/>
      <c r="O24" s="517"/>
      <c r="P24" s="517"/>
      <c r="Q24" s="518"/>
      <c r="R24" s="41"/>
      <c r="S24" s="41"/>
    </row>
    <row r="25" spans="1:19" s="40" customFormat="1" ht="50.45" customHeight="1" thickBot="1">
      <c r="A25" s="387" t="str">
        <f>IF(E24=0,"",IF(E24 &gt;=80%,"ELIGIBLE: Income Validated","INELIGIBLE: Income NOT validated.
See OPTION 1B tab."))</f>
        <v/>
      </c>
      <c r="B25" s="388"/>
      <c r="C25" s="388"/>
      <c r="D25" s="388"/>
      <c r="E25" s="389"/>
      <c r="F25" s="132"/>
      <c r="G25" s="513"/>
      <c r="H25" s="513"/>
      <c r="I25" s="460"/>
      <c r="J25" s="461"/>
      <c r="K25" s="460"/>
      <c r="L25" s="461"/>
      <c r="M25" s="455"/>
      <c r="N25" s="519"/>
      <c r="O25" s="519"/>
      <c r="P25" s="519"/>
      <c r="Q25" s="520"/>
      <c r="R25" s="41"/>
      <c r="S25" s="41"/>
    </row>
    <row r="26" spans="1:19" s="40" customFormat="1" ht="27" customHeight="1">
      <c r="A26" s="147"/>
      <c r="B26" s="148"/>
      <c r="C26" s="148"/>
      <c r="D26" s="148"/>
      <c r="E26" s="148"/>
      <c r="F26" s="148"/>
      <c r="G26" s="149"/>
      <c r="H26" s="149"/>
      <c r="I26" s="149"/>
      <c r="J26" s="150"/>
      <c r="K26" s="150"/>
      <c r="L26" s="150"/>
      <c r="M26" s="151"/>
      <c r="N26" s="151"/>
      <c r="O26" s="151"/>
      <c r="P26" s="151"/>
      <c r="Q26" s="152"/>
      <c r="R26" s="41"/>
      <c r="S26" s="41"/>
    </row>
    <row r="27" spans="1:19" ht="4.1500000000000004" customHeight="1">
      <c r="A27" s="202"/>
      <c r="B27" s="246"/>
      <c r="C27" s="247"/>
      <c r="D27" s="246"/>
      <c r="E27" s="246"/>
      <c r="F27" s="246"/>
      <c r="G27" s="246"/>
      <c r="H27" s="246"/>
      <c r="I27" s="246"/>
      <c r="J27" s="246"/>
      <c r="K27" s="246"/>
      <c r="L27" s="246"/>
      <c r="M27" s="246"/>
      <c r="N27" s="246"/>
      <c r="O27" s="246"/>
      <c r="P27" s="246"/>
      <c r="Q27" s="203"/>
      <c r="R27" s="39"/>
      <c r="S27" s="39"/>
    </row>
    <row r="28" spans="1:19" s="10" customFormat="1" ht="19.149999999999999" customHeight="1">
      <c r="A28" s="385" t="s">
        <v>83</v>
      </c>
      <c r="B28" s="386"/>
      <c r="C28" s="386"/>
      <c r="D28" s="381"/>
      <c r="E28" s="380" t="s">
        <v>89</v>
      </c>
      <c r="F28" s="381"/>
      <c r="G28" s="451" t="s">
        <v>228</v>
      </c>
      <c r="H28" s="452"/>
      <c r="I28" s="452"/>
      <c r="J28" s="452"/>
      <c r="K28" s="452"/>
      <c r="L28" s="453"/>
      <c r="M28" s="468" t="s">
        <v>90</v>
      </c>
      <c r="N28" s="469"/>
      <c r="O28" s="451" t="s">
        <v>228</v>
      </c>
      <c r="P28" s="452"/>
      <c r="Q28" s="456"/>
      <c r="R28" s="9"/>
      <c r="S28" s="9"/>
    </row>
    <row r="29" spans="1:19" s="12" customFormat="1" ht="36" customHeight="1">
      <c r="A29" s="204" t="s">
        <v>77</v>
      </c>
      <c r="B29" s="205" t="s">
        <v>84</v>
      </c>
      <c r="C29" s="205" t="s">
        <v>104</v>
      </c>
      <c r="D29" s="184" t="s">
        <v>108</v>
      </c>
      <c r="E29" s="382" t="s">
        <v>186</v>
      </c>
      <c r="F29" s="383"/>
      <c r="G29" s="383"/>
      <c r="H29" s="383"/>
      <c r="I29" s="383"/>
      <c r="J29" s="383"/>
      <c r="K29" s="383"/>
      <c r="L29" s="383"/>
      <c r="M29" s="383"/>
      <c r="N29" s="383"/>
      <c r="O29" s="383"/>
      <c r="P29" s="384"/>
      <c r="Q29" s="206" t="s">
        <v>175</v>
      </c>
      <c r="R29" s="11"/>
      <c r="S29" s="11"/>
    </row>
    <row r="30" spans="1:19" ht="19.899999999999999" customHeight="1">
      <c r="A30" s="140">
        <v>1</v>
      </c>
      <c r="B30" s="13"/>
      <c r="C30" s="14"/>
      <c r="D30" s="44"/>
      <c r="E30" s="211"/>
      <c r="F30" s="45"/>
      <c r="G30" s="46"/>
      <c r="H30" s="46"/>
      <c r="I30" s="46"/>
      <c r="J30" s="46"/>
      <c r="K30" s="46"/>
      <c r="L30" s="46"/>
      <c r="M30" s="46"/>
      <c r="N30" s="46"/>
      <c r="O30" s="46"/>
      <c r="P30" s="207"/>
      <c r="Q30" s="210">
        <f t="shared" ref="Q30:Q44" si="0">D30-E30-F30-G30-H30-I30-J30-K30-L30-M30-N30-O30-P30</f>
        <v>0</v>
      </c>
      <c r="R30" s="39"/>
      <c r="S30" s="39"/>
    </row>
    <row r="31" spans="1:19" ht="19.899999999999999" customHeight="1">
      <c r="A31" s="142">
        <v>2</v>
      </c>
      <c r="B31" s="15"/>
      <c r="C31" s="70"/>
      <c r="D31" s="47"/>
      <c r="E31" s="212"/>
      <c r="F31" s="48"/>
      <c r="G31" s="49"/>
      <c r="H31" s="49"/>
      <c r="I31" s="49"/>
      <c r="J31" s="49"/>
      <c r="K31" s="49"/>
      <c r="L31" s="49"/>
      <c r="M31" s="49"/>
      <c r="N31" s="49"/>
      <c r="O31" s="49"/>
      <c r="P31" s="208"/>
      <c r="Q31" s="210">
        <f t="shared" si="0"/>
        <v>0</v>
      </c>
      <c r="R31" s="39"/>
      <c r="S31" s="39"/>
    </row>
    <row r="32" spans="1:19" ht="19.899999999999999" customHeight="1">
      <c r="A32" s="140">
        <v>3</v>
      </c>
      <c r="B32" s="13"/>
      <c r="C32" s="14"/>
      <c r="D32" s="44"/>
      <c r="E32" s="211"/>
      <c r="F32" s="45"/>
      <c r="G32" s="46"/>
      <c r="H32" s="46"/>
      <c r="I32" s="46"/>
      <c r="J32" s="46"/>
      <c r="K32" s="46"/>
      <c r="L32" s="46"/>
      <c r="M32" s="46"/>
      <c r="N32" s="46"/>
      <c r="O32" s="46"/>
      <c r="P32" s="207"/>
      <c r="Q32" s="210">
        <f t="shared" si="0"/>
        <v>0</v>
      </c>
      <c r="R32" s="39"/>
      <c r="S32" s="39"/>
    </row>
    <row r="33" spans="1:19" ht="19.899999999999999" customHeight="1">
      <c r="A33" s="142">
        <v>4</v>
      </c>
      <c r="B33" s="15"/>
      <c r="C33" s="70"/>
      <c r="D33" s="47"/>
      <c r="E33" s="212"/>
      <c r="F33" s="48"/>
      <c r="G33" s="49"/>
      <c r="H33" s="49"/>
      <c r="I33" s="49"/>
      <c r="J33" s="49"/>
      <c r="K33" s="49"/>
      <c r="L33" s="49"/>
      <c r="M33" s="49"/>
      <c r="N33" s="49"/>
      <c r="O33" s="49"/>
      <c r="P33" s="208"/>
      <c r="Q33" s="210">
        <f t="shared" si="0"/>
        <v>0</v>
      </c>
      <c r="R33" s="39"/>
      <c r="S33" s="39"/>
    </row>
    <row r="34" spans="1:19" ht="19.899999999999999" customHeight="1">
      <c r="A34" s="140">
        <v>5</v>
      </c>
      <c r="B34" s="13"/>
      <c r="C34" s="14"/>
      <c r="D34" s="44"/>
      <c r="E34" s="211"/>
      <c r="F34" s="45"/>
      <c r="G34" s="46"/>
      <c r="H34" s="46"/>
      <c r="I34" s="46"/>
      <c r="J34" s="46"/>
      <c r="K34" s="46"/>
      <c r="L34" s="46"/>
      <c r="M34" s="46"/>
      <c r="N34" s="46"/>
      <c r="O34" s="46"/>
      <c r="P34" s="207"/>
      <c r="Q34" s="210">
        <f t="shared" si="0"/>
        <v>0</v>
      </c>
      <c r="R34" s="39"/>
      <c r="S34" s="39"/>
    </row>
    <row r="35" spans="1:19" ht="19.899999999999999" customHeight="1">
      <c r="A35" s="142">
        <v>6</v>
      </c>
      <c r="B35" s="15"/>
      <c r="C35" s="70"/>
      <c r="D35" s="47"/>
      <c r="E35" s="212"/>
      <c r="F35" s="48"/>
      <c r="G35" s="49"/>
      <c r="H35" s="49"/>
      <c r="I35" s="49"/>
      <c r="J35" s="49"/>
      <c r="K35" s="49"/>
      <c r="L35" s="49"/>
      <c r="M35" s="49"/>
      <c r="N35" s="49"/>
      <c r="O35" s="49"/>
      <c r="P35" s="208"/>
      <c r="Q35" s="210">
        <f t="shared" si="0"/>
        <v>0</v>
      </c>
      <c r="R35" s="39"/>
      <c r="S35" s="39"/>
    </row>
    <row r="36" spans="1:19" ht="19.899999999999999" customHeight="1">
      <c r="A36" s="140">
        <v>7</v>
      </c>
      <c r="B36" s="13"/>
      <c r="C36" s="14"/>
      <c r="D36" s="44"/>
      <c r="E36" s="211"/>
      <c r="F36" s="45"/>
      <c r="G36" s="46"/>
      <c r="H36" s="46"/>
      <c r="I36" s="46"/>
      <c r="J36" s="46"/>
      <c r="K36" s="46"/>
      <c r="L36" s="46"/>
      <c r="M36" s="46"/>
      <c r="N36" s="46"/>
      <c r="O36" s="46"/>
      <c r="P36" s="207"/>
      <c r="Q36" s="210">
        <f t="shared" si="0"/>
        <v>0</v>
      </c>
      <c r="R36" s="39"/>
      <c r="S36" s="39"/>
    </row>
    <row r="37" spans="1:19" ht="19.899999999999999" customHeight="1">
      <c r="A37" s="142">
        <v>8</v>
      </c>
      <c r="B37" s="15"/>
      <c r="C37" s="70"/>
      <c r="D37" s="47"/>
      <c r="E37" s="212"/>
      <c r="F37" s="48"/>
      <c r="G37" s="49"/>
      <c r="H37" s="49"/>
      <c r="I37" s="49"/>
      <c r="J37" s="49"/>
      <c r="K37" s="49"/>
      <c r="L37" s="49"/>
      <c r="M37" s="49"/>
      <c r="N37" s="49"/>
      <c r="O37" s="49"/>
      <c r="P37" s="208"/>
      <c r="Q37" s="210">
        <f t="shared" si="0"/>
        <v>0</v>
      </c>
      <c r="R37" s="39"/>
      <c r="S37" s="39"/>
    </row>
    <row r="38" spans="1:19" ht="19.899999999999999" customHeight="1">
      <c r="A38" s="140">
        <v>9</v>
      </c>
      <c r="B38" s="13"/>
      <c r="C38" s="14"/>
      <c r="D38" s="44"/>
      <c r="E38" s="211"/>
      <c r="F38" s="45"/>
      <c r="G38" s="46"/>
      <c r="H38" s="46"/>
      <c r="I38" s="46"/>
      <c r="J38" s="46"/>
      <c r="K38" s="46"/>
      <c r="L38" s="46"/>
      <c r="M38" s="46"/>
      <c r="N38" s="46"/>
      <c r="O38" s="46"/>
      <c r="P38" s="207"/>
      <c r="Q38" s="210">
        <f t="shared" si="0"/>
        <v>0</v>
      </c>
      <c r="R38" s="39"/>
      <c r="S38" s="39"/>
    </row>
    <row r="39" spans="1:19" ht="19.899999999999999" customHeight="1">
      <c r="A39" s="142">
        <v>10</v>
      </c>
      <c r="B39" s="15"/>
      <c r="C39" s="70"/>
      <c r="D39" s="47"/>
      <c r="E39" s="212"/>
      <c r="F39" s="48"/>
      <c r="G39" s="49"/>
      <c r="H39" s="49"/>
      <c r="I39" s="49"/>
      <c r="J39" s="49"/>
      <c r="K39" s="49"/>
      <c r="L39" s="49"/>
      <c r="M39" s="49"/>
      <c r="N39" s="49"/>
      <c r="O39" s="49"/>
      <c r="P39" s="208"/>
      <c r="Q39" s="210">
        <f t="shared" si="0"/>
        <v>0</v>
      </c>
      <c r="R39" s="39"/>
      <c r="S39" s="39"/>
    </row>
    <row r="40" spans="1:19" ht="19.899999999999999" customHeight="1">
      <c r="A40" s="140">
        <v>11</v>
      </c>
      <c r="B40" s="13"/>
      <c r="C40" s="14"/>
      <c r="D40" s="44"/>
      <c r="E40" s="211"/>
      <c r="F40" s="45"/>
      <c r="G40" s="46"/>
      <c r="H40" s="46"/>
      <c r="I40" s="46"/>
      <c r="J40" s="46"/>
      <c r="K40" s="46"/>
      <c r="L40" s="46"/>
      <c r="M40" s="46"/>
      <c r="N40" s="46"/>
      <c r="O40" s="46"/>
      <c r="P40" s="207"/>
      <c r="Q40" s="210">
        <f t="shared" si="0"/>
        <v>0</v>
      </c>
      <c r="R40" s="39"/>
      <c r="S40" s="39"/>
    </row>
    <row r="41" spans="1:19" ht="19.899999999999999" customHeight="1">
      <c r="A41" s="142">
        <v>12</v>
      </c>
      <c r="B41" s="15" t="s">
        <v>228</v>
      </c>
      <c r="C41" s="70"/>
      <c r="D41" s="47"/>
      <c r="E41" s="212"/>
      <c r="F41" s="48"/>
      <c r="G41" s="49"/>
      <c r="H41" s="49"/>
      <c r="I41" s="49"/>
      <c r="J41" s="49"/>
      <c r="K41" s="49"/>
      <c r="L41" s="49"/>
      <c r="M41" s="49"/>
      <c r="N41" s="49"/>
      <c r="O41" s="49"/>
      <c r="P41" s="208"/>
      <c r="Q41" s="210">
        <f t="shared" si="0"/>
        <v>0</v>
      </c>
      <c r="R41" s="39"/>
      <c r="S41" s="39"/>
    </row>
    <row r="42" spans="1:19" ht="19.899999999999999" customHeight="1">
      <c r="A42" s="140">
        <v>13</v>
      </c>
      <c r="B42" s="13"/>
      <c r="C42" s="14"/>
      <c r="D42" s="44"/>
      <c r="E42" s="211"/>
      <c r="F42" s="45"/>
      <c r="G42" s="46"/>
      <c r="H42" s="46"/>
      <c r="I42" s="46"/>
      <c r="J42" s="46"/>
      <c r="K42" s="46"/>
      <c r="L42" s="46"/>
      <c r="M42" s="46"/>
      <c r="N42" s="46"/>
      <c r="O42" s="46"/>
      <c r="P42" s="207"/>
      <c r="Q42" s="210">
        <f t="shared" si="0"/>
        <v>0</v>
      </c>
      <c r="R42" s="39"/>
      <c r="S42" s="39"/>
    </row>
    <row r="43" spans="1:19" ht="19.899999999999999" customHeight="1">
      <c r="A43" s="142">
        <v>14</v>
      </c>
      <c r="B43" s="15"/>
      <c r="C43" s="70"/>
      <c r="D43" s="47"/>
      <c r="E43" s="212"/>
      <c r="F43" s="48"/>
      <c r="G43" s="49"/>
      <c r="H43" s="49"/>
      <c r="I43" s="49"/>
      <c r="J43" s="49"/>
      <c r="K43" s="49"/>
      <c r="L43" s="49"/>
      <c r="M43" s="49"/>
      <c r="N43" s="49"/>
      <c r="O43" s="49"/>
      <c r="P43" s="208"/>
      <c r="Q43" s="210">
        <f t="shared" si="0"/>
        <v>0</v>
      </c>
      <c r="R43" s="39"/>
      <c r="S43" s="39"/>
    </row>
    <row r="44" spans="1:19" ht="19.899999999999999" customHeight="1">
      <c r="A44" s="140">
        <v>15</v>
      </c>
      <c r="B44" s="13"/>
      <c r="C44" s="14"/>
      <c r="D44" s="44"/>
      <c r="E44" s="211"/>
      <c r="F44" s="45"/>
      <c r="G44" s="46"/>
      <c r="H44" s="46"/>
      <c r="I44" s="46"/>
      <c r="J44" s="46"/>
      <c r="K44" s="46"/>
      <c r="L44" s="46"/>
      <c r="M44" s="46"/>
      <c r="N44" s="46"/>
      <c r="O44" s="46"/>
      <c r="P44" s="207"/>
      <c r="Q44" s="210">
        <f t="shared" si="0"/>
        <v>0</v>
      </c>
      <c r="R44" s="39"/>
      <c r="S44" s="39"/>
    </row>
    <row r="45" spans="1:19" ht="19.899999999999999" customHeight="1">
      <c r="A45" s="142">
        <v>16</v>
      </c>
      <c r="B45" s="15"/>
      <c r="C45" s="70"/>
      <c r="D45" s="47"/>
      <c r="E45" s="212"/>
      <c r="F45" s="48"/>
      <c r="G45" s="49"/>
      <c r="H45" s="49"/>
      <c r="I45" s="49"/>
      <c r="J45" s="49"/>
      <c r="K45" s="49"/>
      <c r="L45" s="49"/>
      <c r="M45" s="49"/>
      <c r="N45" s="49"/>
      <c r="O45" s="49"/>
      <c r="P45" s="208"/>
      <c r="Q45" s="210">
        <f>D45-E45-F45-G45-H45-I45-J45-K45-L45-M45-N45-O45-P45</f>
        <v>0</v>
      </c>
      <c r="R45" s="39"/>
      <c r="S45" s="39"/>
    </row>
    <row r="46" spans="1:19" ht="19.899999999999999" customHeight="1">
      <c r="A46" s="140">
        <v>17</v>
      </c>
      <c r="B46" s="13"/>
      <c r="C46" s="14"/>
      <c r="D46" s="44"/>
      <c r="E46" s="211"/>
      <c r="F46" s="45"/>
      <c r="G46" s="46"/>
      <c r="H46" s="46"/>
      <c r="I46" s="46"/>
      <c r="J46" s="46"/>
      <c r="K46" s="46"/>
      <c r="L46" s="46"/>
      <c r="M46" s="46"/>
      <c r="N46" s="46"/>
      <c r="O46" s="46"/>
      <c r="P46" s="207"/>
      <c r="Q46" s="210">
        <f t="shared" ref="Q46:Q53" si="1">D46-E46-F46-G46-H46-I46-J46-K46-L46-M46-N46-O46-P46</f>
        <v>0</v>
      </c>
      <c r="R46" s="39"/>
      <c r="S46" s="39"/>
    </row>
    <row r="47" spans="1:19" ht="19.899999999999999" customHeight="1">
      <c r="A47" s="142">
        <v>18</v>
      </c>
      <c r="B47" s="15"/>
      <c r="C47" s="70"/>
      <c r="D47" s="47"/>
      <c r="E47" s="212"/>
      <c r="F47" s="48"/>
      <c r="G47" s="49"/>
      <c r="H47" s="49"/>
      <c r="I47" s="49"/>
      <c r="J47" s="49"/>
      <c r="K47" s="49"/>
      <c r="L47" s="49"/>
      <c r="M47" s="49"/>
      <c r="N47" s="49"/>
      <c r="O47" s="49"/>
      <c r="P47" s="208"/>
      <c r="Q47" s="210">
        <f t="shared" si="1"/>
        <v>0</v>
      </c>
      <c r="R47" s="39"/>
      <c r="S47" s="39"/>
    </row>
    <row r="48" spans="1:19" ht="19.899999999999999" customHeight="1">
      <c r="A48" s="140">
        <v>19</v>
      </c>
      <c r="B48" s="13"/>
      <c r="C48" s="14"/>
      <c r="D48" s="44"/>
      <c r="E48" s="211"/>
      <c r="F48" s="45"/>
      <c r="G48" s="46"/>
      <c r="H48" s="46"/>
      <c r="I48" s="46"/>
      <c r="J48" s="46"/>
      <c r="K48" s="46"/>
      <c r="L48" s="46"/>
      <c r="M48" s="46"/>
      <c r="N48" s="46"/>
      <c r="O48" s="46"/>
      <c r="P48" s="207"/>
      <c r="Q48" s="210">
        <f t="shared" si="1"/>
        <v>0</v>
      </c>
      <c r="R48" s="39"/>
      <c r="S48" s="39"/>
    </row>
    <row r="49" spans="1:19" ht="19.899999999999999" customHeight="1">
      <c r="A49" s="142">
        <v>20</v>
      </c>
      <c r="B49" s="15"/>
      <c r="C49" s="70"/>
      <c r="D49" s="47"/>
      <c r="E49" s="212"/>
      <c r="F49" s="48"/>
      <c r="G49" s="49"/>
      <c r="H49" s="49"/>
      <c r="I49" s="49"/>
      <c r="J49" s="49"/>
      <c r="K49" s="49"/>
      <c r="L49" s="49"/>
      <c r="M49" s="49"/>
      <c r="N49" s="49"/>
      <c r="O49" s="49"/>
      <c r="P49" s="208"/>
      <c r="Q49" s="210">
        <f t="shared" si="1"/>
        <v>0</v>
      </c>
      <c r="R49" s="39"/>
      <c r="S49" s="39"/>
    </row>
    <row r="50" spans="1:19" ht="19.899999999999999" customHeight="1">
      <c r="A50" s="140">
        <v>21</v>
      </c>
      <c r="B50" s="13"/>
      <c r="C50" s="14"/>
      <c r="D50" s="44"/>
      <c r="E50" s="211"/>
      <c r="F50" s="45"/>
      <c r="G50" s="46"/>
      <c r="H50" s="46"/>
      <c r="I50" s="46"/>
      <c r="J50" s="46"/>
      <c r="K50" s="46"/>
      <c r="L50" s="46"/>
      <c r="M50" s="46"/>
      <c r="N50" s="46"/>
      <c r="O50" s="46"/>
      <c r="P50" s="207"/>
      <c r="Q50" s="210">
        <f t="shared" si="1"/>
        <v>0</v>
      </c>
      <c r="R50" s="39"/>
      <c r="S50" s="39"/>
    </row>
    <row r="51" spans="1:19" ht="19.899999999999999" customHeight="1">
      <c r="A51" s="142">
        <v>22</v>
      </c>
      <c r="B51" s="15"/>
      <c r="C51" s="70"/>
      <c r="D51" s="47"/>
      <c r="E51" s="212"/>
      <c r="F51" s="48"/>
      <c r="G51" s="49"/>
      <c r="H51" s="49"/>
      <c r="I51" s="49"/>
      <c r="J51" s="49"/>
      <c r="K51" s="49"/>
      <c r="L51" s="49"/>
      <c r="M51" s="49"/>
      <c r="N51" s="49"/>
      <c r="O51" s="49"/>
      <c r="P51" s="208"/>
      <c r="Q51" s="210">
        <f t="shared" si="1"/>
        <v>0</v>
      </c>
      <c r="R51" s="39"/>
      <c r="S51" s="39"/>
    </row>
    <row r="52" spans="1:19" ht="19.899999999999999" customHeight="1">
      <c r="A52" s="140">
        <v>23</v>
      </c>
      <c r="B52" s="13"/>
      <c r="C52" s="14"/>
      <c r="D52" s="44"/>
      <c r="E52" s="211"/>
      <c r="F52" s="45"/>
      <c r="G52" s="46"/>
      <c r="H52" s="46"/>
      <c r="I52" s="46"/>
      <c r="J52" s="46"/>
      <c r="K52" s="46"/>
      <c r="L52" s="46"/>
      <c r="M52" s="46"/>
      <c r="N52" s="46"/>
      <c r="O52" s="46"/>
      <c r="P52" s="207"/>
      <c r="Q52" s="210">
        <f t="shared" si="1"/>
        <v>0</v>
      </c>
      <c r="R52" s="39"/>
      <c r="S52" s="39"/>
    </row>
    <row r="53" spans="1:19" ht="19.899999999999999" customHeight="1" thickBot="1">
      <c r="A53" s="142">
        <v>24</v>
      </c>
      <c r="B53" s="15"/>
      <c r="C53" s="70"/>
      <c r="D53" s="217"/>
      <c r="E53" s="218"/>
      <c r="F53" s="219"/>
      <c r="G53" s="50"/>
      <c r="H53" s="50"/>
      <c r="I53" s="50"/>
      <c r="J53" s="50"/>
      <c r="K53" s="50"/>
      <c r="L53" s="50"/>
      <c r="M53" s="221"/>
      <c r="N53" s="221"/>
      <c r="O53" s="50"/>
      <c r="P53" s="209"/>
      <c r="Q53" s="223">
        <f t="shared" si="1"/>
        <v>0</v>
      </c>
      <c r="R53" s="39"/>
      <c r="S53" s="39"/>
    </row>
    <row r="54" spans="1:19" s="17" customFormat="1" ht="19.899999999999999" customHeight="1" thickBot="1">
      <c r="A54" s="392" t="s">
        <v>181</v>
      </c>
      <c r="B54" s="393"/>
      <c r="C54" s="393"/>
      <c r="D54" s="226">
        <v>0</v>
      </c>
      <c r="E54" s="408">
        <f>SUM(E30:P53)</f>
        <v>0</v>
      </c>
      <c r="F54" s="406"/>
      <c r="G54" s="457" t="s">
        <v>122</v>
      </c>
      <c r="H54" s="457"/>
      <c r="I54" s="458"/>
      <c r="J54" s="459"/>
      <c r="K54" s="401" t="s">
        <v>93</v>
      </c>
      <c r="L54" s="402"/>
      <c r="M54" s="378">
        <f>IFERROR((Q54/D54),0)</f>
        <v>0</v>
      </c>
      <c r="N54" s="379"/>
      <c r="O54" s="376" t="s">
        <v>176</v>
      </c>
      <c r="P54" s="377"/>
      <c r="Q54" s="222">
        <f>SUM(Q30:Q53)+I25+K25</f>
        <v>0</v>
      </c>
      <c r="R54" s="16"/>
      <c r="S54" s="16"/>
    </row>
    <row r="55" spans="1:19" s="17" customFormat="1" ht="4.1500000000000004" customHeight="1">
      <c r="A55" s="202"/>
      <c r="B55" s="246"/>
      <c r="C55" s="247"/>
      <c r="D55" s="246"/>
      <c r="E55" s="246"/>
      <c r="F55" s="246"/>
      <c r="G55" s="246"/>
      <c r="H55" s="246"/>
      <c r="I55" s="246"/>
      <c r="J55" s="246"/>
      <c r="K55" s="246"/>
      <c r="L55" s="246"/>
      <c r="M55" s="246"/>
      <c r="N55" s="246"/>
      <c r="O55" s="246"/>
      <c r="P55" s="246"/>
      <c r="Q55" s="203"/>
      <c r="R55" s="16"/>
      <c r="S55" s="16"/>
    </row>
    <row r="56" spans="1:19" ht="4.1500000000000004" customHeight="1">
      <c r="A56" s="202"/>
      <c r="B56" s="246"/>
      <c r="C56" s="247"/>
      <c r="D56" s="246"/>
      <c r="E56" s="246"/>
      <c r="F56" s="246"/>
      <c r="G56" s="246"/>
      <c r="H56" s="246"/>
      <c r="I56" s="246"/>
      <c r="J56" s="246"/>
      <c r="K56" s="246"/>
      <c r="L56" s="246"/>
      <c r="M56" s="246"/>
      <c r="N56" s="246"/>
      <c r="O56" s="246"/>
      <c r="P56" s="246"/>
      <c r="Q56" s="203"/>
      <c r="R56" s="39"/>
      <c r="S56" s="39"/>
    </row>
    <row r="57" spans="1:19" s="40" customFormat="1" ht="19.149999999999999" customHeight="1">
      <c r="A57" s="403" t="s">
        <v>85</v>
      </c>
      <c r="B57" s="404"/>
      <c r="C57" s="404"/>
      <c r="D57" s="404"/>
      <c r="E57" s="380" t="s">
        <v>89</v>
      </c>
      <c r="F57" s="381"/>
      <c r="G57" s="396"/>
      <c r="H57" s="397"/>
      <c r="I57" s="397"/>
      <c r="J57" s="397"/>
      <c r="K57" s="397"/>
      <c r="L57" s="398"/>
      <c r="M57" s="409" t="s">
        <v>107</v>
      </c>
      <c r="N57" s="409"/>
      <c r="O57" s="410"/>
      <c r="P57" s="410"/>
      <c r="Q57" s="411"/>
      <c r="R57" s="41"/>
      <c r="S57" s="41"/>
    </row>
    <row r="58" spans="1:19" s="40" customFormat="1" ht="42" customHeight="1">
      <c r="A58" s="204" t="s">
        <v>77</v>
      </c>
      <c r="B58" s="205" t="s">
        <v>84</v>
      </c>
      <c r="C58" s="205" t="s">
        <v>104</v>
      </c>
      <c r="D58" s="184" t="s">
        <v>108</v>
      </c>
      <c r="E58" s="382" t="s">
        <v>186</v>
      </c>
      <c r="F58" s="383"/>
      <c r="G58" s="383"/>
      <c r="H58" s="383"/>
      <c r="I58" s="383"/>
      <c r="J58" s="383"/>
      <c r="K58" s="383"/>
      <c r="L58" s="383"/>
      <c r="M58" s="383"/>
      <c r="N58" s="383"/>
      <c r="O58" s="383"/>
      <c r="P58" s="384"/>
      <c r="Q58" s="206" t="s">
        <v>92</v>
      </c>
      <c r="R58" s="41"/>
      <c r="S58" s="41"/>
    </row>
    <row r="59" spans="1:19" ht="19.899999999999999" customHeight="1">
      <c r="A59" s="140">
        <v>1</v>
      </c>
      <c r="B59" s="13"/>
      <c r="C59" s="14"/>
      <c r="D59" s="44"/>
      <c r="E59" s="211"/>
      <c r="F59" s="45"/>
      <c r="G59" s="46"/>
      <c r="H59" s="46"/>
      <c r="I59" s="46"/>
      <c r="J59" s="46"/>
      <c r="K59" s="46"/>
      <c r="L59" s="46"/>
      <c r="M59" s="46"/>
      <c r="N59" s="46"/>
      <c r="O59" s="46"/>
      <c r="P59" s="207"/>
      <c r="Q59" s="210">
        <f t="shared" ref="Q59:Q82" si="2">D59-E59-F59-G59-H59-I59-J59-K59-L59-M59-N59-O59-P59</f>
        <v>0</v>
      </c>
      <c r="R59" s="39"/>
      <c r="S59" s="39"/>
    </row>
    <row r="60" spans="1:19" ht="19.899999999999999" customHeight="1">
      <c r="A60" s="142">
        <v>2</v>
      </c>
      <c r="B60" s="15"/>
      <c r="C60" s="70"/>
      <c r="D60" s="47"/>
      <c r="E60" s="212"/>
      <c r="F60" s="48"/>
      <c r="G60" s="49"/>
      <c r="H60" s="49"/>
      <c r="I60" s="49"/>
      <c r="J60" s="49"/>
      <c r="K60" s="49"/>
      <c r="L60" s="49"/>
      <c r="M60" s="49"/>
      <c r="N60" s="49"/>
      <c r="O60" s="49"/>
      <c r="P60" s="208"/>
      <c r="Q60" s="210">
        <f t="shared" si="2"/>
        <v>0</v>
      </c>
      <c r="R60" s="39"/>
      <c r="S60" s="39"/>
    </row>
    <row r="61" spans="1:19" ht="19.899999999999999" customHeight="1">
      <c r="A61" s="140">
        <v>3</v>
      </c>
      <c r="B61" s="13"/>
      <c r="C61" s="14"/>
      <c r="D61" s="44"/>
      <c r="E61" s="211"/>
      <c r="F61" s="45"/>
      <c r="G61" s="46"/>
      <c r="H61" s="46"/>
      <c r="I61" s="46"/>
      <c r="J61" s="46"/>
      <c r="K61" s="46"/>
      <c r="L61" s="46"/>
      <c r="M61" s="46"/>
      <c r="N61" s="46"/>
      <c r="O61" s="46"/>
      <c r="P61" s="207"/>
      <c r="Q61" s="210">
        <f t="shared" si="2"/>
        <v>0</v>
      </c>
      <c r="R61" s="39"/>
      <c r="S61" s="39"/>
    </row>
    <row r="62" spans="1:19" ht="19.899999999999999" customHeight="1">
      <c r="A62" s="142">
        <v>4</v>
      </c>
      <c r="B62" s="15"/>
      <c r="C62" s="70"/>
      <c r="D62" s="47"/>
      <c r="E62" s="212"/>
      <c r="F62" s="48"/>
      <c r="G62" s="49"/>
      <c r="H62" s="49"/>
      <c r="I62" s="49"/>
      <c r="J62" s="49"/>
      <c r="K62" s="49"/>
      <c r="L62" s="49"/>
      <c r="M62" s="49"/>
      <c r="N62" s="49"/>
      <c r="O62" s="49"/>
      <c r="P62" s="208"/>
      <c r="Q62" s="210">
        <f t="shared" si="2"/>
        <v>0</v>
      </c>
      <c r="R62" s="39"/>
      <c r="S62" s="39"/>
    </row>
    <row r="63" spans="1:19" ht="19.899999999999999" customHeight="1">
      <c r="A63" s="140">
        <v>5</v>
      </c>
      <c r="B63" s="13"/>
      <c r="C63" s="14"/>
      <c r="D63" s="44"/>
      <c r="E63" s="211"/>
      <c r="F63" s="45"/>
      <c r="G63" s="46"/>
      <c r="H63" s="46"/>
      <c r="I63" s="46"/>
      <c r="J63" s="46"/>
      <c r="K63" s="46"/>
      <c r="L63" s="46"/>
      <c r="M63" s="46"/>
      <c r="N63" s="46"/>
      <c r="O63" s="46"/>
      <c r="P63" s="207"/>
      <c r="Q63" s="210">
        <f t="shared" si="2"/>
        <v>0</v>
      </c>
      <c r="R63" s="39"/>
      <c r="S63" s="39"/>
    </row>
    <row r="64" spans="1:19" ht="19.899999999999999" customHeight="1">
      <c r="A64" s="142">
        <v>6</v>
      </c>
      <c r="B64" s="15"/>
      <c r="C64" s="70"/>
      <c r="D64" s="47"/>
      <c r="E64" s="212"/>
      <c r="F64" s="48"/>
      <c r="G64" s="49"/>
      <c r="H64" s="49"/>
      <c r="I64" s="49"/>
      <c r="J64" s="49"/>
      <c r="K64" s="49"/>
      <c r="L64" s="49"/>
      <c r="M64" s="49"/>
      <c r="N64" s="49"/>
      <c r="O64" s="49"/>
      <c r="P64" s="208"/>
      <c r="Q64" s="210">
        <f t="shared" si="2"/>
        <v>0</v>
      </c>
      <c r="R64" s="39"/>
      <c r="S64" s="39"/>
    </row>
    <row r="65" spans="1:19" ht="19.899999999999999" customHeight="1">
      <c r="A65" s="140">
        <v>7</v>
      </c>
      <c r="B65" s="13"/>
      <c r="C65" s="14"/>
      <c r="D65" s="44"/>
      <c r="E65" s="211"/>
      <c r="F65" s="45"/>
      <c r="G65" s="46"/>
      <c r="H65" s="46"/>
      <c r="I65" s="46"/>
      <c r="J65" s="46"/>
      <c r="K65" s="46"/>
      <c r="L65" s="46"/>
      <c r="M65" s="46"/>
      <c r="N65" s="46"/>
      <c r="O65" s="46"/>
      <c r="P65" s="207"/>
      <c r="Q65" s="210">
        <f t="shared" si="2"/>
        <v>0</v>
      </c>
      <c r="R65" s="39"/>
      <c r="S65" s="39"/>
    </row>
    <row r="66" spans="1:19" ht="19.899999999999999" customHeight="1">
      <c r="A66" s="142">
        <v>8</v>
      </c>
      <c r="B66" s="15"/>
      <c r="C66" s="70"/>
      <c r="D66" s="47"/>
      <c r="E66" s="212"/>
      <c r="F66" s="48"/>
      <c r="G66" s="49"/>
      <c r="H66" s="49"/>
      <c r="I66" s="49"/>
      <c r="J66" s="49"/>
      <c r="K66" s="49"/>
      <c r="L66" s="49"/>
      <c r="M66" s="49"/>
      <c r="N66" s="49"/>
      <c r="O66" s="49"/>
      <c r="P66" s="208"/>
      <c r="Q66" s="210">
        <f t="shared" si="2"/>
        <v>0</v>
      </c>
      <c r="R66" s="39"/>
      <c r="S66" s="39"/>
    </row>
    <row r="67" spans="1:19" ht="19.899999999999999" customHeight="1">
      <c r="A67" s="140">
        <v>9</v>
      </c>
      <c r="B67" s="13"/>
      <c r="C67" s="14"/>
      <c r="D67" s="44"/>
      <c r="E67" s="211"/>
      <c r="F67" s="45"/>
      <c r="G67" s="46"/>
      <c r="H67" s="46"/>
      <c r="I67" s="46"/>
      <c r="J67" s="46"/>
      <c r="K67" s="46"/>
      <c r="L67" s="46"/>
      <c r="M67" s="46"/>
      <c r="N67" s="46"/>
      <c r="O67" s="46"/>
      <c r="P67" s="207"/>
      <c r="Q67" s="210">
        <f t="shared" si="2"/>
        <v>0</v>
      </c>
      <c r="R67" s="39"/>
      <c r="S67" s="39"/>
    </row>
    <row r="68" spans="1:19" ht="19.899999999999999" customHeight="1">
      <c r="A68" s="142">
        <v>10</v>
      </c>
      <c r="B68" s="15"/>
      <c r="C68" s="70"/>
      <c r="D68" s="47"/>
      <c r="E68" s="212"/>
      <c r="F68" s="48"/>
      <c r="G68" s="49"/>
      <c r="H68" s="49"/>
      <c r="I68" s="49"/>
      <c r="J68" s="49"/>
      <c r="K68" s="49"/>
      <c r="L68" s="49"/>
      <c r="M68" s="49"/>
      <c r="N68" s="49"/>
      <c r="O68" s="49"/>
      <c r="P68" s="208"/>
      <c r="Q68" s="210">
        <f t="shared" si="2"/>
        <v>0</v>
      </c>
      <c r="R68" s="39"/>
      <c r="S68" s="39"/>
    </row>
    <row r="69" spans="1:19" ht="19.899999999999999" customHeight="1">
      <c r="A69" s="140">
        <v>11</v>
      </c>
      <c r="B69" s="13"/>
      <c r="C69" s="14"/>
      <c r="D69" s="44"/>
      <c r="E69" s="211"/>
      <c r="F69" s="45"/>
      <c r="G69" s="46"/>
      <c r="H69" s="46"/>
      <c r="I69" s="46"/>
      <c r="J69" s="46"/>
      <c r="K69" s="46"/>
      <c r="L69" s="46"/>
      <c r="M69" s="46"/>
      <c r="N69" s="46"/>
      <c r="O69" s="46"/>
      <c r="P69" s="207"/>
      <c r="Q69" s="210">
        <f t="shared" si="2"/>
        <v>0</v>
      </c>
      <c r="R69" s="39"/>
      <c r="S69" s="39"/>
    </row>
    <row r="70" spans="1:19" ht="19.899999999999999" customHeight="1">
      <c r="A70" s="142">
        <v>12</v>
      </c>
      <c r="B70" s="15"/>
      <c r="C70" s="70"/>
      <c r="D70" s="47"/>
      <c r="E70" s="212"/>
      <c r="F70" s="48"/>
      <c r="G70" s="49"/>
      <c r="H70" s="49"/>
      <c r="I70" s="49"/>
      <c r="J70" s="49"/>
      <c r="K70" s="49"/>
      <c r="L70" s="49"/>
      <c r="M70" s="49"/>
      <c r="N70" s="49"/>
      <c r="O70" s="49"/>
      <c r="P70" s="208"/>
      <c r="Q70" s="210">
        <f t="shared" si="2"/>
        <v>0</v>
      </c>
      <c r="R70" s="39"/>
      <c r="S70" s="39"/>
    </row>
    <row r="71" spans="1:19" ht="19.899999999999999" customHeight="1">
      <c r="A71" s="140">
        <v>13</v>
      </c>
      <c r="B71" s="13"/>
      <c r="C71" s="14"/>
      <c r="D71" s="44"/>
      <c r="E71" s="211"/>
      <c r="F71" s="45"/>
      <c r="G71" s="46"/>
      <c r="H71" s="46"/>
      <c r="I71" s="46"/>
      <c r="J71" s="46"/>
      <c r="K71" s="46"/>
      <c r="L71" s="46"/>
      <c r="M71" s="46"/>
      <c r="N71" s="46"/>
      <c r="O71" s="46"/>
      <c r="P71" s="207"/>
      <c r="Q71" s="210">
        <f t="shared" si="2"/>
        <v>0</v>
      </c>
      <c r="R71" s="39"/>
      <c r="S71" s="39"/>
    </row>
    <row r="72" spans="1:19" ht="19.899999999999999" customHeight="1">
      <c r="A72" s="142">
        <v>14</v>
      </c>
      <c r="B72" s="15"/>
      <c r="C72" s="70"/>
      <c r="D72" s="47"/>
      <c r="E72" s="212"/>
      <c r="F72" s="48"/>
      <c r="G72" s="49"/>
      <c r="H72" s="49"/>
      <c r="I72" s="49"/>
      <c r="J72" s="49"/>
      <c r="K72" s="49"/>
      <c r="L72" s="49"/>
      <c r="M72" s="49"/>
      <c r="N72" s="49"/>
      <c r="O72" s="49"/>
      <c r="P72" s="208"/>
      <c r="Q72" s="210">
        <f t="shared" si="2"/>
        <v>0</v>
      </c>
      <c r="R72" s="39"/>
      <c r="S72" s="39"/>
    </row>
    <row r="73" spans="1:19" ht="19.899999999999999" customHeight="1">
      <c r="A73" s="140">
        <v>15</v>
      </c>
      <c r="B73" s="13"/>
      <c r="C73" s="14"/>
      <c r="D73" s="44"/>
      <c r="E73" s="211"/>
      <c r="F73" s="45"/>
      <c r="G73" s="46"/>
      <c r="H73" s="46"/>
      <c r="I73" s="46"/>
      <c r="J73" s="46"/>
      <c r="K73" s="46"/>
      <c r="L73" s="46"/>
      <c r="M73" s="46"/>
      <c r="N73" s="46"/>
      <c r="O73" s="46"/>
      <c r="P73" s="207"/>
      <c r="Q73" s="210">
        <f t="shared" si="2"/>
        <v>0</v>
      </c>
      <c r="R73" s="39"/>
      <c r="S73" s="39"/>
    </row>
    <row r="74" spans="1:19" ht="19.899999999999999" customHeight="1">
      <c r="A74" s="142">
        <v>16</v>
      </c>
      <c r="B74" s="15"/>
      <c r="C74" s="70"/>
      <c r="D74" s="47"/>
      <c r="E74" s="212"/>
      <c r="F74" s="48"/>
      <c r="G74" s="49"/>
      <c r="H74" s="49"/>
      <c r="I74" s="49"/>
      <c r="J74" s="49"/>
      <c r="K74" s="49"/>
      <c r="L74" s="49"/>
      <c r="M74" s="49"/>
      <c r="N74" s="49"/>
      <c r="O74" s="49"/>
      <c r="P74" s="208"/>
      <c r="Q74" s="210">
        <f t="shared" si="2"/>
        <v>0</v>
      </c>
      <c r="R74" s="39"/>
      <c r="S74" s="39"/>
    </row>
    <row r="75" spans="1:19" ht="19.899999999999999" customHeight="1">
      <c r="A75" s="140">
        <v>17</v>
      </c>
      <c r="B75" s="13"/>
      <c r="C75" s="14"/>
      <c r="D75" s="44"/>
      <c r="E75" s="211"/>
      <c r="F75" s="45"/>
      <c r="G75" s="46"/>
      <c r="H75" s="46"/>
      <c r="I75" s="46"/>
      <c r="J75" s="46"/>
      <c r="K75" s="46"/>
      <c r="L75" s="46"/>
      <c r="M75" s="46"/>
      <c r="N75" s="46"/>
      <c r="O75" s="46"/>
      <c r="P75" s="207"/>
      <c r="Q75" s="210">
        <f t="shared" si="2"/>
        <v>0</v>
      </c>
      <c r="R75" s="39"/>
      <c r="S75" s="39"/>
    </row>
    <row r="76" spans="1:19" ht="19.899999999999999" customHeight="1">
      <c r="A76" s="142">
        <v>18</v>
      </c>
      <c r="B76" s="15"/>
      <c r="C76" s="70"/>
      <c r="D76" s="47"/>
      <c r="E76" s="212"/>
      <c r="F76" s="48"/>
      <c r="G76" s="49"/>
      <c r="H76" s="49"/>
      <c r="I76" s="49"/>
      <c r="J76" s="49"/>
      <c r="K76" s="49"/>
      <c r="L76" s="49"/>
      <c r="M76" s="49"/>
      <c r="N76" s="49"/>
      <c r="O76" s="49"/>
      <c r="P76" s="208"/>
      <c r="Q76" s="210">
        <f t="shared" si="2"/>
        <v>0</v>
      </c>
      <c r="R76" s="39"/>
      <c r="S76" s="39"/>
    </row>
    <row r="77" spans="1:19" ht="19.899999999999999" customHeight="1">
      <c r="A77" s="140">
        <v>19</v>
      </c>
      <c r="B77" s="13"/>
      <c r="C77" s="14"/>
      <c r="D77" s="44"/>
      <c r="E77" s="211"/>
      <c r="F77" s="45"/>
      <c r="G77" s="46"/>
      <c r="H77" s="46"/>
      <c r="I77" s="46"/>
      <c r="J77" s="46"/>
      <c r="K77" s="46"/>
      <c r="L77" s="46"/>
      <c r="M77" s="46"/>
      <c r="N77" s="46"/>
      <c r="O77" s="46"/>
      <c r="P77" s="207"/>
      <c r="Q77" s="210">
        <f t="shared" si="2"/>
        <v>0</v>
      </c>
      <c r="R77" s="39"/>
      <c r="S77" s="39"/>
    </row>
    <row r="78" spans="1:19" ht="19.899999999999999" customHeight="1">
      <c r="A78" s="142">
        <v>20</v>
      </c>
      <c r="B78" s="15"/>
      <c r="C78" s="70"/>
      <c r="D78" s="47"/>
      <c r="E78" s="212"/>
      <c r="F78" s="48"/>
      <c r="G78" s="49"/>
      <c r="H78" s="49"/>
      <c r="I78" s="49"/>
      <c r="J78" s="49"/>
      <c r="K78" s="49"/>
      <c r="L78" s="49"/>
      <c r="M78" s="49"/>
      <c r="N78" s="49"/>
      <c r="O78" s="49"/>
      <c r="P78" s="208"/>
      <c r="Q78" s="210">
        <f t="shared" si="2"/>
        <v>0</v>
      </c>
      <c r="R78" s="39"/>
      <c r="S78" s="39"/>
    </row>
    <row r="79" spans="1:19" ht="19.899999999999999" customHeight="1">
      <c r="A79" s="140">
        <v>21</v>
      </c>
      <c r="B79" s="13"/>
      <c r="C79" s="14"/>
      <c r="D79" s="44"/>
      <c r="E79" s="211"/>
      <c r="F79" s="45"/>
      <c r="G79" s="46"/>
      <c r="H79" s="46"/>
      <c r="I79" s="46"/>
      <c r="J79" s="46"/>
      <c r="K79" s="46"/>
      <c r="L79" s="46"/>
      <c r="M79" s="46"/>
      <c r="N79" s="46"/>
      <c r="O79" s="46"/>
      <c r="P79" s="207"/>
      <c r="Q79" s="210">
        <f t="shared" si="2"/>
        <v>0</v>
      </c>
      <c r="R79" s="39"/>
      <c r="S79" s="39"/>
    </row>
    <row r="80" spans="1:19" ht="19.899999999999999" customHeight="1">
      <c r="A80" s="142">
        <v>22</v>
      </c>
      <c r="B80" s="15"/>
      <c r="C80" s="70"/>
      <c r="D80" s="47"/>
      <c r="E80" s="212"/>
      <c r="F80" s="48"/>
      <c r="G80" s="49"/>
      <c r="H80" s="49"/>
      <c r="I80" s="49"/>
      <c r="J80" s="49"/>
      <c r="K80" s="49"/>
      <c r="L80" s="49"/>
      <c r="M80" s="49"/>
      <c r="N80" s="49"/>
      <c r="O80" s="49"/>
      <c r="P80" s="208"/>
      <c r="Q80" s="210">
        <f t="shared" si="2"/>
        <v>0</v>
      </c>
      <c r="R80" s="39"/>
      <c r="S80" s="39"/>
    </row>
    <row r="81" spans="1:19" ht="19.899999999999999" customHeight="1">
      <c r="A81" s="140">
        <v>23</v>
      </c>
      <c r="B81" s="13"/>
      <c r="C81" s="14"/>
      <c r="D81" s="44"/>
      <c r="E81" s="211"/>
      <c r="F81" s="45"/>
      <c r="G81" s="46"/>
      <c r="H81" s="46"/>
      <c r="I81" s="46"/>
      <c r="J81" s="46"/>
      <c r="K81" s="46"/>
      <c r="L81" s="46"/>
      <c r="M81" s="46"/>
      <c r="N81" s="46"/>
      <c r="O81" s="46"/>
      <c r="P81" s="207"/>
      <c r="Q81" s="210">
        <f t="shared" si="2"/>
        <v>0</v>
      </c>
      <c r="R81" s="39"/>
      <c r="S81" s="39"/>
    </row>
    <row r="82" spans="1:19" ht="19.899999999999999" customHeight="1" thickBot="1">
      <c r="A82" s="142">
        <v>24</v>
      </c>
      <c r="B82" s="15"/>
      <c r="C82" s="70"/>
      <c r="D82" s="217"/>
      <c r="E82" s="218"/>
      <c r="F82" s="219"/>
      <c r="G82" s="50"/>
      <c r="H82" s="50"/>
      <c r="I82" s="50"/>
      <c r="J82" s="50"/>
      <c r="K82" s="50"/>
      <c r="L82" s="50"/>
      <c r="M82" s="221"/>
      <c r="N82" s="221"/>
      <c r="O82" s="50"/>
      <c r="P82" s="209"/>
      <c r="Q82" s="227">
        <f t="shared" si="2"/>
        <v>0</v>
      </c>
      <c r="R82" s="39"/>
      <c r="S82" s="39"/>
    </row>
    <row r="83" spans="1:19" ht="19.899999999999999" customHeight="1" thickBot="1">
      <c r="A83" s="392" t="s">
        <v>181</v>
      </c>
      <c r="B83" s="393"/>
      <c r="C83" s="393"/>
      <c r="D83" s="225">
        <f>D54</f>
        <v>0</v>
      </c>
      <c r="E83" s="405">
        <f>SUM(E59:P82)</f>
        <v>0</v>
      </c>
      <c r="F83" s="406"/>
      <c r="G83" s="407" t="s">
        <v>122</v>
      </c>
      <c r="H83" s="407"/>
      <c r="I83" s="213"/>
      <c r="J83" s="214"/>
      <c r="K83" s="401" t="s">
        <v>93</v>
      </c>
      <c r="L83" s="402"/>
      <c r="M83" s="378">
        <f>IFERROR((Q83/D83),0)</f>
        <v>0</v>
      </c>
      <c r="N83" s="379"/>
      <c r="O83" s="376" t="s">
        <v>176</v>
      </c>
      <c r="P83" s="377"/>
      <c r="Q83" s="222">
        <f>SUM(Q59:Q82)</f>
        <v>0</v>
      </c>
      <c r="R83" s="39"/>
      <c r="S83" s="39"/>
    </row>
    <row r="84" spans="1:19" ht="4.1500000000000004" customHeight="1">
      <c r="A84" s="202"/>
      <c r="B84" s="246"/>
      <c r="C84" s="247"/>
      <c r="D84" s="246"/>
      <c r="E84" s="246"/>
      <c r="F84" s="246"/>
      <c r="G84" s="246"/>
      <c r="H84" s="246"/>
      <c r="I84" s="246"/>
      <c r="J84" s="246"/>
      <c r="K84" s="246"/>
      <c r="L84" s="246"/>
      <c r="M84" s="246"/>
      <c r="N84" s="246"/>
      <c r="O84" s="246"/>
      <c r="P84" s="246"/>
      <c r="Q84" s="203"/>
      <c r="R84" s="39"/>
      <c r="S84" s="39"/>
    </row>
    <row r="85" spans="1:19" ht="19.149999999999999" customHeight="1">
      <c r="A85" s="403" t="s">
        <v>86</v>
      </c>
      <c r="B85" s="404"/>
      <c r="C85" s="404"/>
      <c r="D85" s="404"/>
      <c r="E85" s="380" t="s">
        <v>89</v>
      </c>
      <c r="F85" s="381"/>
      <c r="G85" s="412"/>
      <c r="H85" s="413"/>
      <c r="I85" s="413"/>
      <c r="J85" s="413"/>
      <c r="K85" s="413"/>
      <c r="L85" s="414"/>
      <c r="M85" s="468" t="s">
        <v>107</v>
      </c>
      <c r="N85" s="469"/>
      <c r="O85" s="470"/>
      <c r="P85" s="470"/>
      <c r="Q85" s="471"/>
      <c r="R85" s="39"/>
      <c r="S85" s="39"/>
    </row>
    <row r="86" spans="1:19" ht="42" customHeight="1">
      <c r="A86" s="204" t="s">
        <v>77</v>
      </c>
      <c r="B86" s="205" t="s">
        <v>84</v>
      </c>
      <c r="C86" s="205" t="s">
        <v>104</v>
      </c>
      <c r="D86" s="184" t="s">
        <v>108</v>
      </c>
      <c r="E86" s="382" t="s">
        <v>186</v>
      </c>
      <c r="F86" s="383"/>
      <c r="G86" s="383"/>
      <c r="H86" s="383"/>
      <c r="I86" s="383"/>
      <c r="J86" s="383"/>
      <c r="K86" s="383"/>
      <c r="L86" s="383"/>
      <c r="M86" s="383"/>
      <c r="N86" s="383"/>
      <c r="O86" s="383"/>
      <c r="P86" s="384"/>
      <c r="Q86" s="206" t="s">
        <v>175</v>
      </c>
      <c r="R86" s="39"/>
      <c r="S86" s="39"/>
    </row>
    <row r="87" spans="1:19" ht="19.899999999999999" customHeight="1">
      <c r="A87" s="140">
        <v>1</v>
      </c>
      <c r="B87" s="13"/>
      <c r="C87" s="14"/>
      <c r="D87" s="44"/>
      <c r="E87" s="211"/>
      <c r="F87" s="45"/>
      <c r="G87" s="46"/>
      <c r="H87" s="46"/>
      <c r="I87" s="46"/>
      <c r="J87" s="46"/>
      <c r="K87" s="46"/>
      <c r="L87" s="46"/>
      <c r="M87" s="46"/>
      <c r="N87" s="46"/>
      <c r="O87" s="46"/>
      <c r="P87" s="207"/>
      <c r="Q87" s="210">
        <f t="shared" ref="Q87:Q110" si="3">D87-E87-F87-G87-H87-I87-J87-K87-L87-M87-N87-O87-P87</f>
        <v>0</v>
      </c>
      <c r="R87" s="39"/>
      <c r="S87" s="39"/>
    </row>
    <row r="88" spans="1:19" ht="19.899999999999999" customHeight="1">
      <c r="A88" s="142">
        <v>2</v>
      </c>
      <c r="B88" s="15"/>
      <c r="C88" s="70"/>
      <c r="D88" s="47"/>
      <c r="E88" s="212"/>
      <c r="F88" s="48"/>
      <c r="G88" s="49"/>
      <c r="H88" s="49"/>
      <c r="I88" s="49"/>
      <c r="J88" s="49"/>
      <c r="K88" s="49"/>
      <c r="L88" s="49"/>
      <c r="M88" s="49"/>
      <c r="N88" s="49"/>
      <c r="O88" s="49"/>
      <c r="P88" s="208"/>
      <c r="Q88" s="210">
        <f t="shared" si="3"/>
        <v>0</v>
      </c>
      <c r="R88" s="39"/>
      <c r="S88" s="39"/>
    </row>
    <row r="89" spans="1:19" ht="19.899999999999999" customHeight="1">
      <c r="A89" s="140">
        <v>3</v>
      </c>
      <c r="B89" s="13"/>
      <c r="C89" s="14"/>
      <c r="D89" s="44"/>
      <c r="E89" s="211"/>
      <c r="F89" s="45"/>
      <c r="G89" s="46"/>
      <c r="H89" s="46"/>
      <c r="I89" s="46"/>
      <c r="J89" s="46"/>
      <c r="K89" s="46"/>
      <c r="L89" s="46"/>
      <c r="M89" s="46"/>
      <c r="N89" s="46"/>
      <c r="O89" s="46"/>
      <c r="P89" s="207"/>
      <c r="Q89" s="210">
        <f t="shared" si="3"/>
        <v>0</v>
      </c>
      <c r="R89" s="39"/>
      <c r="S89" s="39"/>
    </row>
    <row r="90" spans="1:19" ht="19.899999999999999" customHeight="1">
      <c r="A90" s="142">
        <v>4</v>
      </c>
      <c r="B90" s="15"/>
      <c r="C90" s="70"/>
      <c r="D90" s="47"/>
      <c r="E90" s="212"/>
      <c r="F90" s="48"/>
      <c r="G90" s="49"/>
      <c r="H90" s="49"/>
      <c r="I90" s="49"/>
      <c r="J90" s="49"/>
      <c r="K90" s="49"/>
      <c r="L90" s="49"/>
      <c r="M90" s="49"/>
      <c r="N90" s="49"/>
      <c r="O90" s="49"/>
      <c r="P90" s="208"/>
      <c r="Q90" s="210">
        <f t="shared" si="3"/>
        <v>0</v>
      </c>
      <c r="R90" s="39"/>
      <c r="S90" s="39"/>
    </row>
    <row r="91" spans="1:19" ht="19.899999999999999" customHeight="1">
      <c r="A91" s="140">
        <v>5</v>
      </c>
      <c r="B91" s="13"/>
      <c r="C91" s="14"/>
      <c r="D91" s="44"/>
      <c r="E91" s="211"/>
      <c r="F91" s="45"/>
      <c r="G91" s="46"/>
      <c r="H91" s="46"/>
      <c r="I91" s="46"/>
      <c r="J91" s="46"/>
      <c r="K91" s="46"/>
      <c r="L91" s="46"/>
      <c r="M91" s="46"/>
      <c r="N91" s="46"/>
      <c r="O91" s="46"/>
      <c r="P91" s="207"/>
      <c r="Q91" s="210">
        <f t="shared" si="3"/>
        <v>0</v>
      </c>
      <c r="R91" s="39"/>
      <c r="S91" s="39"/>
    </row>
    <row r="92" spans="1:19" ht="19.899999999999999" customHeight="1">
      <c r="A92" s="142">
        <v>6</v>
      </c>
      <c r="B92" s="15"/>
      <c r="C92" s="70"/>
      <c r="D92" s="47"/>
      <c r="E92" s="212"/>
      <c r="F92" s="48"/>
      <c r="G92" s="49"/>
      <c r="H92" s="49"/>
      <c r="I92" s="49"/>
      <c r="J92" s="49"/>
      <c r="K92" s="49"/>
      <c r="L92" s="49"/>
      <c r="M92" s="49"/>
      <c r="N92" s="49"/>
      <c r="O92" s="49"/>
      <c r="P92" s="208"/>
      <c r="Q92" s="210">
        <f t="shared" si="3"/>
        <v>0</v>
      </c>
      <c r="R92" s="39"/>
      <c r="S92" s="39"/>
    </row>
    <row r="93" spans="1:19" ht="19.899999999999999" customHeight="1">
      <c r="A93" s="140">
        <v>7</v>
      </c>
      <c r="B93" s="13"/>
      <c r="C93" s="14"/>
      <c r="D93" s="44"/>
      <c r="E93" s="211"/>
      <c r="F93" s="45"/>
      <c r="G93" s="46"/>
      <c r="H93" s="46"/>
      <c r="I93" s="46"/>
      <c r="J93" s="46"/>
      <c r="K93" s="46"/>
      <c r="L93" s="46"/>
      <c r="M93" s="46"/>
      <c r="N93" s="46"/>
      <c r="O93" s="46"/>
      <c r="P93" s="207"/>
      <c r="Q93" s="210">
        <f t="shared" si="3"/>
        <v>0</v>
      </c>
      <c r="R93" s="39"/>
      <c r="S93" s="39"/>
    </row>
    <row r="94" spans="1:19" ht="19.899999999999999" customHeight="1">
      <c r="A94" s="142">
        <v>8</v>
      </c>
      <c r="B94" s="15"/>
      <c r="C94" s="70"/>
      <c r="D94" s="47"/>
      <c r="E94" s="212"/>
      <c r="F94" s="48"/>
      <c r="G94" s="49"/>
      <c r="H94" s="49"/>
      <c r="I94" s="49"/>
      <c r="J94" s="49"/>
      <c r="K94" s="49"/>
      <c r="L94" s="49"/>
      <c r="M94" s="49"/>
      <c r="N94" s="49"/>
      <c r="O94" s="49"/>
      <c r="P94" s="208"/>
      <c r="Q94" s="210">
        <f t="shared" si="3"/>
        <v>0</v>
      </c>
      <c r="R94" s="39"/>
      <c r="S94" s="39"/>
    </row>
    <row r="95" spans="1:19" ht="19.899999999999999" customHeight="1">
      <c r="A95" s="140">
        <v>9</v>
      </c>
      <c r="B95" s="13"/>
      <c r="C95" s="14"/>
      <c r="D95" s="44"/>
      <c r="E95" s="211"/>
      <c r="F95" s="45"/>
      <c r="G95" s="46"/>
      <c r="H95" s="46"/>
      <c r="I95" s="46"/>
      <c r="J95" s="46"/>
      <c r="K95" s="46"/>
      <c r="L95" s="46"/>
      <c r="M95" s="46"/>
      <c r="N95" s="46"/>
      <c r="O95" s="46"/>
      <c r="P95" s="207"/>
      <c r="Q95" s="210">
        <f t="shared" si="3"/>
        <v>0</v>
      </c>
      <c r="R95" s="39"/>
      <c r="S95" s="39"/>
    </row>
    <row r="96" spans="1:19" ht="19.899999999999999" customHeight="1">
      <c r="A96" s="142">
        <v>10</v>
      </c>
      <c r="B96" s="15"/>
      <c r="C96" s="70"/>
      <c r="D96" s="47"/>
      <c r="E96" s="212"/>
      <c r="F96" s="48"/>
      <c r="G96" s="49"/>
      <c r="H96" s="49"/>
      <c r="I96" s="49"/>
      <c r="J96" s="49"/>
      <c r="K96" s="49"/>
      <c r="L96" s="49"/>
      <c r="M96" s="49"/>
      <c r="N96" s="49"/>
      <c r="O96" s="49"/>
      <c r="P96" s="208"/>
      <c r="Q96" s="210">
        <f t="shared" si="3"/>
        <v>0</v>
      </c>
      <c r="R96" s="39"/>
      <c r="S96" s="39"/>
    </row>
    <row r="97" spans="1:19" ht="19.899999999999999" customHeight="1">
      <c r="A97" s="140">
        <v>11</v>
      </c>
      <c r="B97" s="13"/>
      <c r="C97" s="14"/>
      <c r="D97" s="44"/>
      <c r="E97" s="211"/>
      <c r="F97" s="45"/>
      <c r="G97" s="46"/>
      <c r="H97" s="46"/>
      <c r="I97" s="46"/>
      <c r="J97" s="46"/>
      <c r="K97" s="46"/>
      <c r="L97" s="46"/>
      <c r="M97" s="46"/>
      <c r="N97" s="46"/>
      <c r="O97" s="46"/>
      <c r="P97" s="207"/>
      <c r="Q97" s="210">
        <f t="shared" si="3"/>
        <v>0</v>
      </c>
      <c r="R97" s="39"/>
      <c r="S97" s="39"/>
    </row>
    <row r="98" spans="1:19" ht="19.899999999999999" customHeight="1">
      <c r="A98" s="142">
        <v>12</v>
      </c>
      <c r="B98" s="15"/>
      <c r="C98" s="70"/>
      <c r="D98" s="47"/>
      <c r="E98" s="212"/>
      <c r="F98" s="48"/>
      <c r="G98" s="49"/>
      <c r="H98" s="49"/>
      <c r="I98" s="49"/>
      <c r="J98" s="49"/>
      <c r="K98" s="49"/>
      <c r="L98" s="49"/>
      <c r="M98" s="49"/>
      <c r="N98" s="49"/>
      <c r="O98" s="49"/>
      <c r="P98" s="208"/>
      <c r="Q98" s="210">
        <f t="shared" si="3"/>
        <v>0</v>
      </c>
      <c r="R98" s="39"/>
      <c r="S98" s="39"/>
    </row>
    <row r="99" spans="1:19" ht="19.899999999999999" customHeight="1">
      <c r="A99" s="140">
        <v>13</v>
      </c>
      <c r="B99" s="13"/>
      <c r="C99" s="14"/>
      <c r="D99" s="44"/>
      <c r="E99" s="211"/>
      <c r="F99" s="45"/>
      <c r="G99" s="46"/>
      <c r="H99" s="46"/>
      <c r="I99" s="46"/>
      <c r="J99" s="46"/>
      <c r="K99" s="46"/>
      <c r="L99" s="46"/>
      <c r="M99" s="46"/>
      <c r="N99" s="46"/>
      <c r="O99" s="46"/>
      <c r="P99" s="207"/>
      <c r="Q99" s="210">
        <f t="shared" si="3"/>
        <v>0</v>
      </c>
      <c r="R99" s="39"/>
      <c r="S99" s="39"/>
    </row>
    <row r="100" spans="1:19" ht="19.899999999999999" customHeight="1">
      <c r="A100" s="142">
        <v>14</v>
      </c>
      <c r="B100" s="15"/>
      <c r="C100" s="70"/>
      <c r="D100" s="47"/>
      <c r="E100" s="212"/>
      <c r="F100" s="48"/>
      <c r="G100" s="49"/>
      <c r="H100" s="49"/>
      <c r="I100" s="49"/>
      <c r="J100" s="49"/>
      <c r="K100" s="49"/>
      <c r="L100" s="49"/>
      <c r="M100" s="49"/>
      <c r="N100" s="49"/>
      <c r="O100" s="49"/>
      <c r="P100" s="208"/>
      <c r="Q100" s="210">
        <f t="shared" si="3"/>
        <v>0</v>
      </c>
      <c r="R100" s="39"/>
      <c r="S100" s="39"/>
    </row>
    <row r="101" spans="1:19" ht="19.899999999999999" customHeight="1">
      <c r="A101" s="140">
        <v>15</v>
      </c>
      <c r="B101" s="13"/>
      <c r="C101" s="14"/>
      <c r="D101" s="44"/>
      <c r="E101" s="211"/>
      <c r="F101" s="45"/>
      <c r="G101" s="46"/>
      <c r="H101" s="46"/>
      <c r="I101" s="46"/>
      <c r="J101" s="46"/>
      <c r="K101" s="46"/>
      <c r="L101" s="46"/>
      <c r="M101" s="46"/>
      <c r="N101" s="46"/>
      <c r="O101" s="46"/>
      <c r="P101" s="207"/>
      <c r="Q101" s="210">
        <f t="shared" si="3"/>
        <v>0</v>
      </c>
      <c r="R101" s="39"/>
      <c r="S101" s="39"/>
    </row>
    <row r="102" spans="1:19" ht="19.899999999999999" customHeight="1">
      <c r="A102" s="142">
        <v>16</v>
      </c>
      <c r="B102" s="15"/>
      <c r="C102" s="70"/>
      <c r="D102" s="47"/>
      <c r="E102" s="212"/>
      <c r="F102" s="48"/>
      <c r="G102" s="49"/>
      <c r="H102" s="49"/>
      <c r="I102" s="49"/>
      <c r="J102" s="49"/>
      <c r="K102" s="49"/>
      <c r="L102" s="49"/>
      <c r="M102" s="49"/>
      <c r="N102" s="49"/>
      <c r="O102" s="49"/>
      <c r="P102" s="208"/>
      <c r="Q102" s="210">
        <f t="shared" si="3"/>
        <v>0</v>
      </c>
      <c r="R102" s="39"/>
      <c r="S102" s="39"/>
    </row>
    <row r="103" spans="1:19" ht="19.899999999999999" customHeight="1">
      <c r="A103" s="140">
        <v>17</v>
      </c>
      <c r="B103" s="13"/>
      <c r="C103" s="14"/>
      <c r="D103" s="44"/>
      <c r="E103" s="211"/>
      <c r="F103" s="45"/>
      <c r="G103" s="46"/>
      <c r="H103" s="46"/>
      <c r="I103" s="46"/>
      <c r="J103" s="46"/>
      <c r="K103" s="46"/>
      <c r="L103" s="46"/>
      <c r="M103" s="46"/>
      <c r="N103" s="46"/>
      <c r="O103" s="46"/>
      <c r="P103" s="207"/>
      <c r="Q103" s="210">
        <f t="shared" si="3"/>
        <v>0</v>
      </c>
      <c r="R103" s="39"/>
      <c r="S103" s="39"/>
    </row>
    <row r="104" spans="1:19" ht="19.899999999999999" customHeight="1">
      <c r="A104" s="142">
        <v>18</v>
      </c>
      <c r="B104" s="15"/>
      <c r="C104" s="70"/>
      <c r="D104" s="47"/>
      <c r="E104" s="212"/>
      <c r="F104" s="48"/>
      <c r="G104" s="49"/>
      <c r="H104" s="49"/>
      <c r="I104" s="49"/>
      <c r="J104" s="49"/>
      <c r="K104" s="49"/>
      <c r="L104" s="49"/>
      <c r="M104" s="49"/>
      <c r="N104" s="49"/>
      <c r="O104" s="49"/>
      <c r="P104" s="208"/>
      <c r="Q104" s="210">
        <f t="shared" si="3"/>
        <v>0</v>
      </c>
      <c r="R104" s="39"/>
      <c r="S104" s="39"/>
    </row>
    <row r="105" spans="1:19" ht="19.899999999999999" customHeight="1">
      <c r="A105" s="140">
        <v>19</v>
      </c>
      <c r="B105" s="13"/>
      <c r="C105" s="14"/>
      <c r="D105" s="44"/>
      <c r="E105" s="211"/>
      <c r="F105" s="45"/>
      <c r="G105" s="46"/>
      <c r="H105" s="46"/>
      <c r="I105" s="46"/>
      <c r="J105" s="46"/>
      <c r="K105" s="46"/>
      <c r="L105" s="46"/>
      <c r="M105" s="46"/>
      <c r="N105" s="46"/>
      <c r="O105" s="46"/>
      <c r="P105" s="207"/>
      <c r="Q105" s="210">
        <f t="shared" si="3"/>
        <v>0</v>
      </c>
      <c r="R105" s="39"/>
      <c r="S105" s="39"/>
    </row>
    <row r="106" spans="1:19" ht="19.899999999999999" customHeight="1">
      <c r="A106" s="142">
        <v>20</v>
      </c>
      <c r="B106" s="15"/>
      <c r="C106" s="70"/>
      <c r="D106" s="47"/>
      <c r="E106" s="212"/>
      <c r="F106" s="48"/>
      <c r="G106" s="49"/>
      <c r="H106" s="49"/>
      <c r="I106" s="49"/>
      <c r="J106" s="49"/>
      <c r="K106" s="49"/>
      <c r="L106" s="49"/>
      <c r="M106" s="49"/>
      <c r="N106" s="49"/>
      <c r="O106" s="49"/>
      <c r="P106" s="208"/>
      <c r="Q106" s="210">
        <f t="shared" si="3"/>
        <v>0</v>
      </c>
      <c r="R106" s="39"/>
      <c r="S106" s="39"/>
    </row>
    <row r="107" spans="1:19" ht="19.899999999999999" customHeight="1">
      <c r="A107" s="140">
        <v>21</v>
      </c>
      <c r="B107" s="13"/>
      <c r="C107" s="14"/>
      <c r="D107" s="44"/>
      <c r="E107" s="211"/>
      <c r="F107" s="45"/>
      <c r="G107" s="46"/>
      <c r="H107" s="46"/>
      <c r="I107" s="46"/>
      <c r="J107" s="46"/>
      <c r="K107" s="46"/>
      <c r="L107" s="46"/>
      <c r="M107" s="46"/>
      <c r="N107" s="46"/>
      <c r="O107" s="46"/>
      <c r="P107" s="207"/>
      <c r="Q107" s="210">
        <f t="shared" si="3"/>
        <v>0</v>
      </c>
      <c r="R107" s="39"/>
      <c r="S107" s="39"/>
    </row>
    <row r="108" spans="1:19" ht="19.899999999999999" customHeight="1">
      <c r="A108" s="142">
        <v>22</v>
      </c>
      <c r="B108" s="15"/>
      <c r="C108" s="70"/>
      <c r="D108" s="47"/>
      <c r="E108" s="212"/>
      <c r="F108" s="48"/>
      <c r="G108" s="49"/>
      <c r="H108" s="49"/>
      <c r="I108" s="49"/>
      <c r="J108" s="49"/>
      <c r="K108" s="49"/>
      <c r="L108" s="49"/>
      <c r="M108" s="49"/>
      <c r="N108" s="49"/>
      <c r="O108" s="49"/>
      <c r="P108" s="208"/>
      <c r="Q108" s="210">
        <f t="shared" si="3"/>
        <v>0</v>
      </c>
      <c r="R108" s="39"/>
      <c r="S108" s="39"/>
    </row>
    <row r="109" spans="1:19" ht="19.899999999999999" customHeight="1">
      <c r="A109" s="140">
        <v>23</v>
      </c>
      <c r="B109" s="13"/>
      <c r="C109" s="14"/>
      <c r="D109" s="44"/>
      <c r="E109" s="211"/>
      <c r="F109" s="45"/>
      <c r="G109" s="46"/>
      <c r="H109" s="46"/>
      <c r="I109" s="46"/>
      <c r="J109" s="46"/>
      <c r="K109" s="46"/>
      <c r="L109" s="46"/>
      <c r="M109" s="46"/>
      <c r="N109" s="46"/>
      <c r="O109" s="46"/>
      <c r="P109" s="207"/>
      <c r="Q109" s="210">
        <f t="shared" si="3"/>
        <v>0</v>
      </c>
      <c r="R109" s="39"/>
      <c r="S109" s="39"/>
    </row>
    <row r="110" spans="1:19" ht="19.899999999999999" customHeight="1" thickBot="1">
      <c r="A110" s="142">
        <v>24</v>
      </c>
      <c r="B110" s="15"/>
      <c r="C110" s="70"/>
      <c r="D110" s="217"/>
      <c r="E110" s="218"/>
      <c r="F110" s="219"/>
      <c r="G110" s="50"/>
      <c r="H110" s="50"/>
      <c r="I110" s="50"/>
      <c r="J110" s="50"/>
      <c r="K110" s="50"/>
      <c r="L110" s="50"/>
      <c r="M110" s="221"/>
      <c r="N110" s="221"/>
      <c r="O110" s="50"/>
      <c r="P110" s="209"/>
      <c r="Q110" s="227">
        <f t="shared" si="3"/>
        <v>0</v>
      </c>
      <c r="R110" s="39"/>
      <c r="S110" s="39"/>
    </row>
    <row r="111" spans="1:19" ht="19.899999999999999" customHeight="1" thickBot="1">
      <c r="A111" s="399" t="s">
        <v>181</v>
      </c>
      <c r="B111" s="400"/>
      <c r="C111" s="400"/>
      <c r="D111" s="220">
        <f>D54</f>
        <v>0</v>
      </c>
      <c r="E111" s="408">
        <f>SUM(E87:P110)</f>
        <v>0</v>
      </c>
      <c r="F111" s="406"/>
      <c r="G111" s="407" t="s">
        <v>122</v>
      </c>
      <c r="H111" s="407"/>
      <c r="I111" s="215"/>
      <c r="J111" s="216"/>
      <c r="K111" s="401" t="s">
        <v>93</v>
      </c>
      <c r="L111" s="402"/>
      <c r="M111" s="378">
        <f>IFERROR((Q111/D111),0)</f>
        <v>0</v>
      </c>
      <c r="N111" s="379"/>
      <c r="O111" s="376" t="s">
        <v>176</v>
      </c>
      <c r="P111" s="377"/>
      <c r="Q111" s="222">
        <f>SUM(Q87:Q110)</f>
        <v>0</v>
      </c>
      <c r="R111" s="39"/>
      <c r="S111" s="39"/>
    </row>
    <row r="112" spans="1:19" s="17" customFormat="1" ht="6" customHeight="1">
      <c r="A112" s="202"/>
      <c r="B112" s="246"/>
      <c r="C112" s="247"/>
      <c r="D112" s="246"/>
      <c r="E112" s="246"/>
      <c r="F112" s="246"/>
      <c r="G112" s="246"/>
      <c r="H112" s="246"/>
      <c r="I112" s="246"/>
      <c r="J112" s="246"/>
      <c r="K112" s="246"/>
      <c r="L112" s="246"/>
      <c r="M112" s="246"/>
      <c r="N112" s="246"/>
      <c r="O112" s="246"/>
      <c r="P112" s="246"/>
      <c r="Q112" s="203"/>
      <c r="R112" s="16"/>
      <c r="S112" s="16"/>
    </row>
    <row r="113" spans="1:19" ht="4.1500000000000004" customHeight="1">
      <c r="A113" s="202"/>
      <c r="B113" s="246"/>
      <c r="C113" s="247"/>
      <c r="D113" s="246"/>
      <c r="E113" s="246"/>
      <c r="F113" s="246"/>
      <c r="G113" s="246"/>
      <c r="H113" s="246"/>
      <c r="I113" s="246"/>
      <c r="J113" s="246"/>
      <c r="K113" s="246"/>
      <c r="L113" s="246"/>
      <c r="M113" s="246"/>
      <c r="N113" s="246"/>
      <c r="O113" s="246"/>
      <c r="P113" s="246"/>
      <c r="Q113" s="203"/>
      <c r="R113" s="39"/>
      <c r="S113" s="39"/>
    </row>
    <row r="114" spans="1:19" ht="19.149999999999999" customHeight="1">
      <c r="A114" s="403" t="s">
        <v>87</v>
      </c>
      <c r="B114" s="404"/>
      <c r="C114" s="404"/>
      <c r="D114" s="404"/>
      <c r="E114" s="380" t="s">
        <v>89</v>
      </c>
      <c r="F114" s="381"/>
      <c r="G114" s="396"/>
      <c r="H114" s="397"/>
      <c r="I114" s="397"/>
      <c r="J114" s="397"/>
      <c r="K114" s="397"/>
      <c r="L114" s="398"/>
      <c r="M114" s="472" t="s">
        <v>107</v>
      </c>
      <c r="N114" s="472"/>
      <c r="O114" s="410"/>
      <c r="P114" s="410"/>
      <c r="Q114" s="411"/>
      <c r="R114" s="39"/>
      <c r="S114" s="39"/>
    </row>
    <row r="115" spans="1:19" ht="42" customHeight="1">
      <c r="A115" s="204" t="s">
        <v>77</v>
      </c>
      <c r="B115" s="205" t="s">
        <v>84</v>
      </c>
      <c r="C115" s="205" t="s">
        <v>104</v>
      </c>
      <c r="D115" s="184" t="s">
        <v>108</v>
      </c>
      <c r="E115" s="382" t="s">
        <v>186</v>
      </c>
      <c r="F115" s="383"/>
      <c r="G115" s="383"/>
      <c r="H115" s="383"/>
      <c r="I115" s="383"/>
      <c r="J115" s="383"/>
      <c r="K115" s="383"/>
      <c r="L115" s="383"/>
      <c r="M115" s="383"/>
      <c r="N115" s="383"/>
      <c r="O115" s="383"/>
      <c r="P115" s="384"/>
      <c r="Q115" s="206" t="s">
        <v>175</v>
      </c>
      <c r="R115" s="39"/>
      <c r="S115" s="39"/>
    </row>
    <row r="116" spans="1:19" ht="19.899999999999999" customHeight="1">
      <c r="A116" s="140">
        <v>1</v>
      </c>
      <c r="B116" s="13"/>
      <c r="C116" s="14"/>
      <c r="D116" s="44"/>
      <c r="E116" s="211"/>
      <c r="F116" s="45"/>
      <c r="G116" s="46"/>
      <c r="H116" s="46"/>
      <c r="I116" s="46"/>
      <c r="J116" s="46"/>
      <c r="K116" s="46"/>
      <c r="L116" s="46"/>
      <c r="M116" s="46"/>
      <c r="N116" s="46"/>
      <c r="O116" s="46"/>
      <c r="P116" s="207"/>
      <c r="Q116" s="210">
        <f t="shared" ref="Q116:Q139" si="4">D116-E116-F116-G116-H116-I116-J116-K116-L116-M116-N116-O116-P116</f>
        <v>0</v>
      </c>
      <c r="R116" s="39"/>
      <c r="S116" s="39"/>
    </row>
    <row r="117" spans="1:19" ht="19.899999999999999" customHeight="1">
      <c r="A117" s="142">
        <v>2</v>
      </c>
      <c r="B117" s="15"/>
      <c r="C117" s="70"/>
      <c r="D117" s="47"/>
      <c r="E117" s="212"/>
      <c r="F117" s="48"/>
      <c r="G117" s="49"/>
      <c r="H117" s="49"/>
      <c r="I117" s="49"/>
      <c r="J117" s="49"/>
      <c r="K117" s="49"/>
      <c r="L117" s="49"/>
      <c r="M117" s="49"/>
      <c r="N117" s="49"/>
      <c r="O117" s="49"/>
      <c r="P117" s="208"/>
      <c r="Q117" s="210">
        <f t="shared" si="4"/>
        <v>0</v>
      </c>
      <c r="R117" s="39"/>
      <c r="S117" s="39"/>
    </row>
    <row r="118" spans="1:19" ht="19.899999999999999" customHeight="1">
      <c r="A118" s="140">
        <v>3</v>
      </c>
      <c r="B118" s="13"/>
      <c r="C118" s="14"/>
      <c r="D118" s="44"/>
      <c r="E118" s="211"/>
      <c r="F118" s="45"/>
      <c r="G118" s="46"/>
      <c r="H118" s="46"/>
      <c r="I118" s="46"/>
      <c r="J118" s="46"/>
      <c r="K118" s="46"/>
      <c r="L118" s="46"/>
      <c r="M118" s="46"/>
      <c r="N118" s="46"/>
      <c r="O118" s="46"/>
      <c r="P118" s="207"/>
      <c r="Q118" s="210">
        <f t="shared" si="4"/>
        <v>0</v>
      </c>
      <c r="R118" s="39"/>
      <c r="S118" s="39"/>
    </row>
    <row r="119" spans="1:19" ht="19.899999999999999" customHeight="1">
      <c r="A119" s="142">
        <v>4</v>
      </c>
      <c r="B119" s="15"/>
      <c r="C119" s="70"/>
      <c r="D119" s="47"/>
      <c r="E119" s="212"/>
      <c r="F119" s="48"/>
      <c r="G119" s="49"/>
      <c r="H119" s="49"/>
      <c r="I119" s="49"/>
      <c r="J119" s="49"/>
      <c r="K119" s="49"/>
      <c r="L119" s="49"/>
      <c r="M119" s="49"/>
      <c r="N119" s="49"/>
      <c r="O119" s="49"/>
      <c r="P119" s="208"/>
      <c r="Q119" s="210">
        <f t="shared" si="4"/>
        <v>0</v>
      </c>
      <c r="R119" s="39"/>
      <c r="S119" s="39"/>
    </row>
    <row r="120" spans="1:19" ht="19.899999999999999" customHeight="1">
      <c r="A120" s="140">
        <v>5</v>
      </c>
      <c r="B120" s="13"/>
      <c r="C120" s="14"/>
      <c r="D120" s="44"/>
      <c r="E120" s="211"/>
      <c r="F120" s="45"/>
      <c r="G120" s="46"/>
      <c r="H120" s="46"/>
      <c r="I120" s="46"/>
      <c r="J120" s="46"/>
      <c r="K120" s="46"/>
      <c r="L120" s="46"/>
      <c r="M120" s="46"/>
      <c r="N120" s="46"/>
      <c r="O120" s="46"/>
      <c r="P120" s="207"/>
      <c r="Q120" s="210">
        <f t="shared" si="4"/>
        <v>0</v>
      </c>
      <c r="R120" s="39"/>
      <c r="S120" s="39"/>
    </row>
    <row r="121" spans="1:19" ht="19.899999999999999" customHeight="1">
      <c r="A121" s="142">
        <v>6</v>
      </c>
      <c r="B121" s="15"/>
      <c r="C121" s="70"/>
      <c r="D121" s="47"/>
      <c r="E121" s="212"/>
      <c r="F121" s="48"/>
      <c r="G121" s="49"/>
      <c r="H121" s="49"/>
      <c r="I121" s="49"/>
      <c r="J121" s="49"/>
      <c r="K121" s="49"/>
      <c r="L121" s="49"/>
      <c r="M121" s="49"/>
      <c r="N121" s="49"/>
      <c r="O121" s="49"/>
      <c r="P121" s="208"/>
      <c r="Q121" s="210">
        <f t="shared" si="4"/>
        <v>0</v>
      </c>
      <c r="R121" s="39"/>
      <c r="S121" s="39"/>
    </row>
    <row r="122" spans="1:19" ht="19.899999999999999" customHeight="1">
      <c r="A122" s="140">
        <v>7</v>
      </c>
      <c r="B122" s="13"/>
      <c r="C122" s="14"/>
      <c r="D122" s="44"/>
      <c r="E122" s="211"/>
      <c r="F122" s="45"/>
      <c r="G122" s="46"/>
      <c r="H122" s="46"/>
      <c r="I122" s="46"/>
      <c r="J122" s="46"/>
      <c r="K122" s="46"/>
      <c r="L122" s="46"/>
      <c r="M122" s="46"/>
      <c r="N122" s="46"/>
      <c r="O122" s="46"/>
      <c r="P122" s="207"/>
      <c r="Q122" s="210">
        <f t="shared" si="4"/>
        <v>0</v>
      </c>
      <c r="R122" s="39"/>
      <c r="S122" s="39"/>
    </row>
    <row r="123" spans="1:19" ht="19.899999999999999" customHeight="1">
      <c r="A123" s="142">
        <v>8</v>
      </c>
      <c r="B123" s="15"/>
      <c r="C123" s="70"/>
      <c r="D123" s="47"/>
      <c r="E123" s="212"/>
      <c r="F123" s="48"/>
      <c r="G123" s="49"/>
      <c r="H123" s="49"/>
      <c r="I123" s="49"/>
      <c r="J123" s="49"/>
      <c r="K123" s="49"/>
      <c r="L123" s="49"/>
      <c r="M123" s="49"/>
      <c r="N123" s="49"/>
      <c r="O123" s="49"/>
      <c r="P123" s="208"/>
      <c r="Q123" s="210">
        <f t="shared" si="4"/>
        <v>0</v>
      </c>
      <c r="R123" s="39"/>
      <c r="S123" s="39"/>
    </row>
    <row r="124" spans="1:19" ht="19.899999999999999" customHeight="1">
      <c r="A124" s="140">
        <v>9</v>
      </c>
      <c r="B124" s="13"/>
      <c r="C124" s="14"/>
      <c r="D124" s="44"/>
      <c r="E124" s="211"/>
      <c r="F124" s="45"/>
      <c r="G124" s="46"/>
      <c r="H124" s="46"/>
      <c r="I124" s="46"/>
      <c r="J124" s="46"/>
      <c r="K124" s="46"/>
      <c r="L124" s="46"/>
      <c r="M124" s="46"/>
      <c r="N124" s="46"/>
      <c r="O124" s="46"/>
      <c r="P124" s="207"/>
      <c r="Q124" s="210">
        <f t="shared" si="4"/>
        <v>0</v>
      </c>
      <c r="R124" s="39"/>
      <c r="S124" s="39"/>
    </row>
    <row r="125" spans="1:19" ht="19.899999999999999" customHeight="1">
      <c r="A125" s="142">
        <v>10</v>
      </c>
      <c r="B125" s="15"/>
      <c r="C125" s="70"/>
      <c r="D125" s="47"/>
      <c r="E125" s="212"/>
      <c r="F125" s="48"/>
      <c r="G125" s="49"/>
      <c r="H125" s="49"/>
      <c r="I125" s="49"/>
      <c r="J125" s="49"/>
      <c r="K125" s="49"/>
      <c r="L125" s="49"/>
      <c r="M125" s="49"/>
      <c r="N125" s="49"/>
      <c r="O125" s="49"/>
      <c r="P125" s="208"/>
      <c r="Q125" s="210">
        <f t="shared" si="4"/>
        <v>0</v>
      </c>
      <c r="R125" s="39"/>
      <c r="S125" s="39"/>
    </row>
    <row r="126" spans="1:19" ht="19.899999999999999" customHeight="1">
      <c r="A126" s="140">
        <v>11</v>
      </c>
      <c r="B126" s="13"/>
      <c r="C126" s="14"/>
      <c r="D126" s="44"/>
      <c r="E126" s="211"/>
      <c r="F126" s="45"/>
      <c r="G126" s="46"/>
      <c r="H126" s="46"/>
      <c r="I126" s="46"/>
      <c r="J126" s="46"/>
      <c r="K126" s="46"/>
      <c r="L126" s="46"/>
      <c r="M126" s="46"/>
      <c r="N126" s="46"/>
      <c r="O126" s="46"/>
      <c r="P126" s="207"/>
      <c r="Q126" s="210">
        <f t="shared" si="4"/>
        <v>0</v>
      </c>
      <c r="R126" s="39"/>
      <c r="S126" s="39"/>
    </row>
    <row r="127" spans="1:19" ht="19.899999999999999" customHeight="1">
      <c r="A127" s="142">
        <v>12</v>
      </c>
      <c r="B127" s="15"/>
      <c r="C127" s="70"/>
      <c r="D127" s="47"/>
      <c r="E127" s="212"/>
      <c r="F127" s="48"/>
      <c r="G127" s="49"/>
      <c r="H127" s="49"/>
      <c r="I127" s="49"/>
      <c r="J127" s="49"/>
      <c r="K127" s="49"/>
      <c r="L127" s="49"/>
      <c r="M127" s="49"/>
      <c r="N127" s="49"/>
      <c r="O127" s="49"/>
      <c r="P127" s="208"/>
      <c r="Q127" s="210">
        <f t="shared" si="4"/>
        <v>0</v>
      </c>
      <c r="R127" s="39"/>
      <c r="S127" s="39"/>
    </row>
    <row r="128" spans="1:19" ht="19.899999999999999" customHeight="1">
      <c r="A128" s="140">
        <v>13</v>
      </c>
      <c r="B128" s="13"/>
      <c r="C128" s="14"/>
      <c r="D128" s="44"/>
      <c r="E128" s="211"/>
      <c r="F128" s="45"/>
      <c r="G128" s="46"/>
      <c r="H128" s="46"/>
      <c r="I128" s="46"/>
      <c r="J128" s="46"/>
      <c r="K128" s="46"/>
      <c r="L128" s="46"/>
      <c r="M128" s="46"/>
      <c r="N128" s="46"/>
      <c r="O128" s="46"/>
      <c r="P128" s="207"/>
      <c r="Q128" s="210">
        <f t="shared" si="4"/>
        <v>0</v>
      </c>
      <c r="R128" s="39"/>
      <c r="S128" s="39"/>
    </row>
    <row r="129" spans="1:19" ht="19.899999999999999" customHeight="1">
      <c r="A129" s="142">
        <v>14</v>
      </c>
      <c r="B129" s="15"/>
      <c r="C129" s="70"/>
      <c r="D129" s="47"/>
      <c r="E129" s="212"/>
      <c r="F129" s="48"/>
      <c r="G129" s="49"/>
      <c r="H129" s="49"/>
      <c r="I129" s="49"/>
      <c r="J129" s="49"/>
      <c r="K129" s="49"/>
      <c r="L129" s="49"/>
      <c r="M129" s="49"/>
      <c r="N129" s="49"/>
      <c r="O129" s="49"/>
      <c r="P129" s="208"/>
      <c r="Q129" s="210">
        <f t="shared" si="4"/>
        <v>0</v>
      </c>
      <c r="R129" s="39"/>
      <c r="S129" s="39"/>
    </row>
    <row r="130" spans="1:19" ht="19.899999999999999" customHeight="1">
      <c r="A130" s="140">
        <v>15</v>
      </c>
      <c r="B130" s="13"/>
      <c r="C130" s="14"/>
      <c r="D130" s="44"/>
      <c r="E130" s="211"/>
      <c r="F130" s="45"/>
      <c r="G130" s="46"/>
      <c r="H130" s="46"/>
      <c r="I130" s="46"/>
      <c r="J130" s="46"/>
      <c r="K130" s="46"/>
      <c r="L130" s="46"/>
      <c r="M130" s="46"/>
      <c r="N130" s="46"/>
      <c r="O130" s="46"/>
      <c r="P130" s="207"/>
      <c r="Q130" s="210">
        <f t="shared" si="4"/>
        <v>0</v>
      </c>
      <c r="R130" s="39"/>
      <c r="S130" s="39"/>
    </row>
    <row r="131" spans="1:19" ht="19.899999999999999" customHeight="1">
      <c r="A131" s="142">
        <v>16</v>
      </c>
      <c r="B131" s="15"/>
      <c r="C131" s="70"/>
      <c r="D131" s="47"/>
      <c r="E131" s="212"/>
      <c r="F131" s="48"/>
      <c r="G131" s="49"/>
      <c r="H131" s="49"/>
      <c r="I131" s="49"/>
      <c r="J131" s="49"/>
      <c r="K131" s="49"/>
      <c r="L131" s="49"/>
      <c r="M131" s="49"/>
      <c r="N131" s="49"/>
      <c r="O131" s="49"/>
      <c r="P131" s="208"/>
      <c r="Q131" s="210">
        <f t="shared" si="4"/>
        <v>0</v>
      </c>
      <c r="R131" s="39"/>
      <c r="S131" s="39"/>
    </row>
    <row r="132" spans="1:19" ht="19.899999999999999" customHeight="1">
      <c r="A132" s="140">
        <v>17</v>
      </c>
      <c r="B132" s="13"/>
      <c r="C132" s="14"/>
      <c r="D132" s="44"/>
      <c r="E132" s="211"/>
      <c r="F132" s="45"/>
      <c r="G132" s="46"/>
      <c r="H132" s="46"/>
      <c r="I132" s="46"/>
      <c r="J132" s="46"/>
      <c r="K132" s="46"/>
      <c r="L132" s="46"/>
      <c r="M132" s="46"/>
      <c r="N132" s="46"/>
      <c r="O132" s="46"/>
      <c r="P132" s="207"/>
      <c r="Q132" s="210">
        <f t="shared" si="4"/>
        <v>0</v>
      </c>
      <c r="R132" s="39"/>
      <c r="S132" s="39"/>
    </row>
    <row r="133" spans="1:19" ht="19.899999999999999" customHeight="1">
      <c r="A133" s="142">
        <v>18</v>
      </c>
      <c r="B133" s="15"/>
      <c r="C133" s="70"/>
      <c r="D133" s="47"/>
      <c r="E133" s="212"/>
      <c r="F133" s="48"/>
      <c r="G133" s="49"/>
      <c r="H133" s="49"/>
      <c r="I133" s="49"/>
      <c r="J133" s="49"/>
      <c r="K133" s="49"/>
      <c r="L133" s="49"/>
      <c r="M133" s="49"/>
      <c r="N133" s="49"/>
      <c r="O133" s="49"/>
      <c r="P133" s="208"/>
      <c r="Q133" s="210">
        <f t="shared" si="4"/>
        <v>0</v>
      </c>
      <c r="R133" s="39"/>
      <c r="S133" s="39"/>
    </row>
    <row r="134" spans="1:19" ht="19.899999999999999" customHeight="1">
      <c r="A134" s="140">
        <v>19</v>
      </c>
      <c r="B134" s="13"/>
      <c r="C134" s="14"/>
      <c r="D134" s="44"/>
      <c r="E134" s="211"/>
      <c r="F134" s="45"/>
      <c r="G134" s="46"/>
      <c r="H134" s="46"/>
      <c r="I134" s="46"/>
      <c r="J134" s="46"/>
      <c r="K134" s="46"/>
      <c r="L134" s="46"/>
      <c r="M134" s="46"/>
      <c r="N134" s="46"/>
      <c r="O134" s="46"/>
      <c r="P134" s="207"/>
      <c r="Q134" s="210">
        <f t="shared" si="4"/>
        <v>0</v>
      </c>
      <c r="R134" s="39"/>
      <c r="S134" s="39"/>
    </row>
    <row r="135" spans="1:19" ht="19.899999999999999" customHeight="1">
      <c r="A135" s="142">
        <v>20</v>
      </c>
      <c r="B135" s="15"/>
      <c r="C135" s="70"/>
      <c r="D135" s="47"/>
      <c r="E135" s="212"/>
      <c r="F135" s="48"/>
      <c r="G135" s="49"/>
      <c r="H135" s="49"/>
      <c r="I135" s="49"/>
      <c r="J135" s="49"/>
      <c r="K135" s="49"/>
      <c r="L135" s="49"/>
      <c r="M135" s="49"/>
      <c r="N135" s="49"/>
      <c r="O135" s="49"/>
      <c r="P135" s="208"/>
      <c r="Q135" s="210">
        <f t="shared" si="4"/>
        <v>0</v>
      </c>
      <c r="R135" s="39"/>
      <c r="S135" s="39"/>
    </row>
    <row r="136" spans="1:19" ht="19.899999999999999" customHeight="1">
      <c r="A136" s="140">
        <v>21</v>
      </c>
      <c r="B136" s="13"/>
      <c r="C136" s="14"/>
      <c r="D136" s="44"/>
      <c r="E136" s="211"/>
      <c r="F136" s="45"/>
      <c r="G136" s="46"/>
      <c r="H136" s="46"/>
      <c r="I136" s="46"/>
      <c r="J136" s="46"/>
      <c r="K136" s="46"/>
      <c r="L136" s="46"/>
      <c r="M136" s="46"/>
      <c r="N136" s="46"/>
      <c r="O136" s="46"/>
      <c r="P136" s="207"/>
      <c r="Q136" s="210">
        <f t="shared" si="4"/>
        <v>0</v>
      </c>
      <c r="R136" s="39"/>
      <c r="S136" s="39"/>
    </row>
    <row r="137" spans="1:19" ht="19.899999999999999" customHeight="1">
      <c r="A137" s="142">
        <v>22</v>
      </c>
      <c r="B137" s="15"/>
      <c r="C137" s="70"/>
      <c r="D137" s="47"/>
      <c r="E137" s="212"/>
      <c r="F137" s="48"/>
      <c r="G137" s="49"/>
      <c r="H137" s="49"/>
      <c r="I137" s="49"/>
      <c r="J137" s="49"/>
      <c r="K137" s="49"/>
      <c r="L137" s="49"/>
      <c r="M137" s="49"/>
      <c r="N137" s="49"/>
      <c r="O137" s="49"/>
      <c r="P137" s="208"/>
      <c r="Q137" s="210">
        <f t="shared" si="4"/>
        <v>0</v>
      </c>
      <c r="R137" s="39"/>
      <c r="S137" s="39"/>
    </row>
    <row r="138" spans="1:19" ht="19.899999999999999" customHeight="1">
      <c r="A138" s="140">
        <v>23</v>
      </c>
      <c r="B138" s="13"/>
      <c r="C138" s="14"/>
      <c r="D138" s="44"/>
      <c r="E138" s="211"/>
      <c r="F138" s="45"/>
      <c r="G138" s="46"/>
      <c r="H138" s="46"/>
      <c r="I138" s="46"/>
      <c r="J138" s="46"/>
      <c r="K138" s="46"/>
      <c r="L138" s="46"/>
      <c r="M138" s="46"/>
      <c r="N138" s="46"/>
      <c r="O138" s="46"/>
      <c r="P138" s="207"/>
      <c r="Q138" s="210">
        <f t="shared" si="4"/>
        <v>0</v>
      </c>
      <c r="R138" s="39"/>
      <c r="S138" s="39"/>
    </row>
    <row r="139" spans="1:19" ht="19.899999999999999" customHeight="1" thickBot="1">
      <c r="A139" s="142">
        <v>24</v>
      </c>
      <c r="B139" s="15"/>
      <c r="C139" s="70"/>
      <c r="D139" s="217"/>
      <c r="E139" s="218"/>
      <c r="F139" s="219"/>
      <c r="G139" s="50"/>
      <c r="H139" s="50"/>
      <c r="I139" s="50"/>
      <c r="J139" s="50"/>
      <c r="K139" s="50"/>
      <c r="L139" s="50"/>
      <c r="M139" s="221"/>
      <c r="N139" s="221"/>
      <c r="O139" s="50"/>
      <c r="P139" s="209"/>
      <c r="Q139" s="223">
        <f t="shared" si="4"/>
        <v>0</v>
      </c>
      <c r="R139" s="39"/>
      <c r="S139" s="39"/>
    </row>
    <row r="140" spans="1:19" ht="19.899999999999999" customHeight="1" thickTop="1" thickBot="1">
      <c r="A140" s="399" t="s">
        <v>181</v>
      </c>
      <c r="B140" s="400"/>
      <c r="C140" s="400"/>
      <c r="D140" s="224">
        <f>D54</f>
        <v>0</v>
      </c>
      <c r="E140" s="394">
        <f>SUM(E116:P139)</f>
        <v>0</v>
      </c>
      <c r="F140" s="395"/>
      <c r="G140" s="407" t="s">
        <v>122</v>
      </c>
      <c r="H140" s="407"/>
      <c r="I140" s="475"/>
      <c r="J140" s="476"/>
      <c r="K140" s="498" t="s">
        <v>93</v>
      </c>
      <c r="L140" s="499"/>
      <c r="M140" s="378">
        <f>IFERROR((Q140/D140),0)</f>
        <v>0</v>
      </c>
      <c r="N140" s="379"/>
      <c r="O140" s="376" t="s">
        <v>176</v>
      </c>
      <c r="P140" s="377"/>
      <c r="Q140" s="222">
        <f>SUM(Q116:Q139)</f>
        <v>0</v>
      </c>
      <c r="R140" s="39"/>
      <c r="S140" s="39"/>
    </row>
    <row r="141" spans="1:19" ht="4.1500000000000004" customHeight="1" thickTop="1">
      <c r="A141" s="200"/>
      <c r="B141" s="248"/>
      <c r="C141" s="249"/>
      <c r="D141" s="248"/>
      <c r="E141" s="248"/>
      <c r="F141" s="248"/>
      <c r="G141" s="248"/>
      <c r="H141" s="248"/>
      <c r="I141" s="248"/>
      <c r="J141" s="248"/>
      <c r="K141" s="248"/>
      <c r="L141" s="248"/>
      <c r="M141" s="248"/>
      <c r="N141" s="248"/>
      <c r="O141" s="248"/>
      <c r="P141" s="248"/>
      <c r="Q141" s="201"/>
      <c r="R141" s="39"/>
      <c r="S141" s="39"/>
    </row>
    <row r="142" spans="1:19" ht="13.5" thickBot="1">
      <c r="A142" s="153"/>
      <c r="Q142" s="154"/>
      <c r="R142" s="39"/>
      <c r="S142" s="39"/>
    </row>
    <row r="143" spans="1:19" ht="13.9" customHeight="1">
      <c r="A143" s="153"/>
      <c r="I143" s="492" t="s">
        <v>88</v>
      </c>
      <c r="J143" s="493"/>
      <c r="K143" s="493"/>
      <c r="L143" s="493"/>
      <c r="M143" s="493"/>
      <c r="N143" s="493"/>
      <c r="O143" s="493"/>
      <c r="P143" s="486">
        <f>SUM(Q54,Q83,Q111,Q140)</f>
        <v>0</v>
      </c>
      <c r="Q143" s="487"/>
      <c r="R143" s="39"/>
      <c r="S143" s="39"/>
    </row>
    <row r="144" spans="1:19" ht="13.9" customHeight="1">
      <c r="A144" s="153"/>
      <c r="I144" s="494"/>
      <c r="J144" s="495"/>
      <c r="K144" s="495"/>
      <c r="L144" s="495"/>
      <c r="M144" s="495"/>
      <c r="N144" s="495"/>
      <c r="O144" s="495"/>
      <c r="P144" s="488"/>
      <c r="Q144" s="489"/>
      <c r="R144" s="39"/>
      <c r="S144" s="39"/>
    </row>
    <row r="145" spans="1:18" ht="14.25" customHeight="1" thickBot="1">
      <c r="A145" s="155"/>
      <c r="B145" s="156"/>
      <c r="C145" s="157"/>
      <c r="D145" s="156"/>
      <c r="E145" s="156"/>
      <c r="F145" s="156"/>
      <c r="G145" s="156"/>
      <c r="H145" s="156"/>
      <c r="I145" s="496"/>
      <c r="J145" s="497"/>
      <c r="K145" s="497"/>
      <c r="L145" s="497"/>
      <c r="M145" s="497"/>
      <c r="N145" s="497"/>
      <c r="O145" s="497"/>
      <c r="P145" s="490"/>
      <c r="Q145" s="491"/>
    </row>
    <row r="147" spans="1:18" ht="19.149999999999999" customHeight="1">
      <c r="A147" s="465" t="s">
        <v>109</v>
      </c>
      <c r="B147" s="465"/>
      <c r="C147" s="52"/>
      <c r="D147" s="53"/>
      <c r="E147" s="53"/>
      <c r="F147" s="53"/>
      <c r="G147" s="53"/>
      <c r="H147" s="53"/>
      <c r="I147" s="53"/>
      <c r="J147" s="53"/>
      <c r="K147" s="53"/>
      <c r="L147" s="53"/>
      <c r="M147" s="53"/>
      <c r="N147" s="53"/>
      <c r="O147" s="53"/>
      <c r="P147" s="53"/>
      <c r="Q147" s="53"/>
    </row>
    <row r="148" spans="1:18" ht="2.4500000000000002" customHeight="1">
      <c r="A148" s="54"/>
      <c r="B148" s="54"/>
      <c r="C148" s="54"/>
      <c r="D148" s="54"/>
      <c r="E148" s="54"/>
      <c r="F148" s="54"/>
      <c r="G148" s="54"/>
      <c r="H148" s="54"/>
      <c r="I148" s="54"/>
      <c r="J148" s="54"/>
      <c r="K148" s="54"/>
      <c r="L148" s="54"/>
      <c r="M148" s="54"/>
      <c r="N148" s="54"/>
      <c r="O148" s="54"/>
      <c r="P148" s="54"/>
      <c r="Q148" s="54"/>
    </row>
    <row r="149" spans="1:18" ht="12.75" customHeight="1">
      <c r="A149" s="466" t="s">
        <v>111</v>
      </c>
      <c r="B149" s="466"/>
      <c r="C149" s="466"/>
      <c r="D149" s="466"/>
      <c r="E149" s="466"/>
      <c r="F149" s="466"/>
      <c r="G149" s="466"/>
      <c r="H149" s="466"/>
      <c r="I149" s="485" t="s">
        <v>198</v>
      </c>
      <c r="J149" s="485"/>
      <c r="K149" s="485"/>
      <c r="L149" s="485"/>
      <c r="M149" s="485"/>
      <c r="N149" s="485"/>
      <c r="O149" s="485"/>
      <c r="P149" s="485"/>
      <c r="Q149" s="485"/>
      <c r="R149" s="106"/>
    </row>
    <row r="150" spans="1:18">
      <c r="A150" s="466"/>
      <c r="B150" s="466"/>
      <c r="C150" s="466"/>
      <c r="D150" s="466"/>
      <c r="E150" s="466"/>
      <c r="F150" s="466"/>
      <c r="G150" s="466"/>
      <c r="H150" s="466"/>
      <c r="I150" s="485"/>
      <c r="J150" s="485"/>
      <c r="K150" s="485"/>
      <c r="L150" s="485"/>
      <c r="M150" s="485"/>
      <c r="N150" s="485"/>
      <c r="O150" s="485"/>
      <c r="P150" s="485"/>
      <c r="Q150" s="485"/>
      <c r="R150" s="106"/>
    </row>
    <row r="151" spans="1:18">
      <c r="A151" s="466"/>
      <c r="B151" s="466"/>
      <c r="C151" s="466"/>
      <c r="D151" s="466"/>
      <c r="E151" s="466"/>
      <c r="F151" s="466"/>
      <c r="G151" s="466"/>
      <c r="H151" s="466"/>
      <c r="I151" s="485"/>
      <c r="J151" s="485"/>
      <c r="K151" s="485"/>
      <c r="L151" s="485"/>
      <c r="M151" s="485"/>
      <c r="N151" s="485"/>
      <c r="O151" s="485"/>
      <c r="P151" s="485"/>
      <c r="Q151" s="485"/>
    </row>
    <row r="152" spans="1:18" ht="14.25" customHeight="1">
      <c r="A152" s="466"/>
      <c r="B152" s="466"/>
      <c r="C152" s="466"/>
      <c r="D152" s="466"/>
      <c r="E152" s="466"/>
      <c r="F152" s="466"/>
      <c r="G152" s="466"/>
      <c r="H152" s="466"/>
      <c r="I152" s="485"/>
      <c r="J152" s="485"/>
      <c r="K152" s="485"/>
      <c r="L152" s="485"/>
      <c r="M152" s="485"/>
      <c r="N152" s="485"/>
      <c r="O152" s="485"/>
      <c r="P152" s="485"/>
      <c r="Q152" s="485"/>
    </row>
    <row r="153" spans="1:18" ht="61.15" customHeight="1">
      <c r="A153" s="466"/>
      <c r="B153" s="466"/>
      <c r="C153" s="466"/>
      <c r="D153" s="466"/>
      <c r="E153" s="466"/>
      <c r="F153" s="466"/>
      <c r="G153" s="466"/>
      <c r="H153" s="466"/>
      <c r="I153" s="467" t="s">
        <v>112</v>
      </c>
      <c r="J153" s="466"/>
    </row>
    <row r="155" spans="1:18" ht="15">
      <c r="I155" s="473"/>
      <c r="J155" s="474"/>
      <c r="K155" s="474"/>
      <c r="L155" s="85"/>
      <c r="M155" s="106"/>
      <c r="N155" s="85"/>
      <c r="O155" s="85"/>
      <c r="P155" s="85"/>
      <c r="Q155" s="106"/>
      <c r="R155" s="85"/>
    </row>
  </sheetData>
  <sheetProtection formatCells="0"/>
  <mergeCells count="117">
    <mergeCell ref="I155:K155"/>
    <mergeCell ref="G111:H111"/>
    <mergeCell ref="G140:H140"/>
    <mergeCell ref="I140:J140"/>
    <mergeCell ref="A5:Q5"/>
    <mergeCell ref="A4:B4"/>
    <mergeCell ref="C4:F4"/>
    <mergeCell ref="G4:H4"/>
    <mergeCell ref="I4:L4"/>
    <mergeCell ref="M4:N4"/>
    <mergeCell ref="O4:Q4"/>
    <mergeCell ref="I149:Q152"/>
    <mergeCell ref="P143:Q145"/>
    <mergeCell ref="I143:O145"/>
    <mergeCell ref="K140:L140"/>
    <mergeCell ref="G17:H20"/>
    <mergeCell ref="O17:P20"/>
    <mergeCell ref="Q17:Q20"/>
    <mergeCell ref="I17:N17"/>
    <mergeCell ref="G23:H25"/>
    <mergeCell ref="I23:J23"/>
    <mergeCell ref="K23:L23"/>
    <mergeCell ref="M28:N28"/>
    <mergeCell ref="N22:Q25"/>
    <mergeCell ref="A147:B147"/>
    <mergeCell ref="A149:H153"/>
    <mergeCell ref="I153:J153"/>
    <mergeCell ref="A18:D18"/>
    <mergeCell ref="O111:P111"/>
    <mergeCell ref="O114:Q114"/>
    <mergeCell ref="E86:P86"/>
    <mergeCell ref="E114:F114"/>
    <mergeCell ref="K83:L83"/>
    <mergeCell ref="A140:C140"/>
    <mergeCell ref="A114:D114"/>
    <mergeCell ref="O140:P140"/>
    <mergeCell ref="O83:P83"/>
    <mergeCell ref="M85:N85"/>
    <mergeCell ref="O85:Q85"/>
    <mergeCell ref="M114:N114"/>
    <mergeCell ref="E115:P115"/>
    <mergeCell ref="M83:N83"/>
    <mergeCell ref="M111:N111"/>
    <mergeCell ref="M140:N140"/>
    <mergeCell ref="A1:Q3"/>
    <mergeCell ref="A6:Q6"/>
    <mergeCell ref="J7:L7"/>
    <mergeCell ref="F7:I7"/>
    <mergeCell ref="F8:I8"/>
    <mergeCell ref="J8:L8"/>
    <mergeCell ref="M11:P11"/>
    <mergeCell ref="M12:P12"/>
    <mergeCell ref="A12:D12"/>
    <mergeCell ref="G12:J12"/>
    <mergeCell ref="A11:D11"/>
    <mergeCell ref="G11:J11"/>
    <mergeCell ref="M9:Q10"/>
    <mergeCell ref="A9:E10"/>
    <mergeCell ref="G9:K10"/>
    <mergeCell ref="E140:F140"/>
    <mergeCell ref="G114:L114"/>
    <mergeCell ref="A111:C111"/>
    <mergeCell ref="E85:F85"/>
    <mergeCell ref="K111:L111"/>
    <mergeCell ref="A85:D85"/>
    <mergeCell ref="E57:F57"/>
    <mergeCell ref="E58:P58"/>
    <mergeCell ref="E83:F83"/>
    <mergeCell ref="G83:H83"/>
    <mergeCell ref="E111:F111"/>
    <mergeCell ref="M57:N57"/>
    <mergeCell ref="O57:Q57"/>
    <mergeCell ref="A57:D57"/>
    <mergeCell ref="G57:L57"/>
    <mergeCell ref="G85:L85"/>
    <mergeCell ref="A83:C83"/>
    <mergeCell ref="O54:P54"/>
    <mergeCell ref="M54:N54"/>
    <mergeCell ref="E28:F28"/>
    <mergeCell ref="E29:P29"/>
    <mergeCell ref="A28:D28"/>
    <mergeCell ref="A25:E25"/>
    <mergeCell ref="E22:E23"/>
    <mergeCell ref="A54:C54"/>
    <mergeCell ref="A23:C23"/>
    <mergeCell ref="A22:C22"/>
    <mergeCell ref="G28:L28"/>
    <mergeCell ref="M23:M25"/>
    <mergeCell ref="O28:Q28"/>
    <mergeCell ref="E54:F54"/>
    <mergeCell ref="G54:H54"/>
    <mergeCell ref="I54:J54"/>
    <mergeCell ref="K54:L54"/>
    <mergeCell ref="I25:J25"/>
    <mergeCell ref="K25:L25"/>
    <mergeCell ref="G15:J15"/>
    <mergeCell ref="M15:P15"/>
    <mergeCell ref="A21:D21"/>
    <mergeCell ref="A24:D24"/>
    <mergeCell ref="M13:O13"/>
    <mergeCell ref="Q13:Q14"/>
    <mergeCell ref="A13:C13"/>
    <mergeCell ref="M14:O14"/>
    <mergeCell ref="K13:K14"/>
    <mergeCell ref="A14:C14"/>
    <mergeCell ref="E13:E14"/>
    <mergeCell ref="G13:I13"/>
    <mergeCell ref="G14:I14"/>
    <mergeCell ref="A15:D15"/>
    <mergeCell ref="E19:E20"/>
    <mergeCell ref="A20:C20"/>
    <mergeCell ref="A17:E17"/>
    <mergeCell ref="A16:E16"/>
    <mergeCell ref="A19:C19"/>
    <mergeCell ref="I19:N19"/>
    <mergeCell ref="I18:N18"/>
    <mergeCell ref="I20:N20"/>
  </mergeCells>
  <conditionalFormatting sqref="A9 G9 G11:K15 A11:E19 A20:D20 A21:E22 A23:D23 A24:E25">
    <cfRule type="expression" dxfId="6" priority="1">
      <formula>$J$7="Fixed Expense Ratio of 50%"</formula>
    </cfRule>
  </conditionalFormatting>
  <conditionalFormatting sqref="M9 A9:E25 M11:Q15">
    <cfRule type="expression" dxfId="5" priority="2">
      <formula>$J$7="Third-Party Expense Statement"</formula>
    </cfRule>
  </conditionalFormatting>
  <conditionalFormatting sqref="M9 G9:K15 M11:Q15">
    <cfRule type="expression" dxfId="4" priority="5">
      <formula>$J$7="Third-Party Prepared P&amp;L"</formula>
    </cfRule>
  </conditionalFormatting>
  <dataValidations count="1">
    <dataValidation type="list" allowBlank="1" showInputMessage="1" showErrorMessage="1" sqref="J7:L7" xr:uid="{865A761A-2512-4151-9B14-7868BF92FCAD}">
      <formula1>"THIRD-PARTY PREPARED P&amp;L,THIRD-PARTY EXPENSE STATEMENT,FIXED EXPENSE RATIO OF 50%"</formula1>
    </dataValidation>
  </dataValidations>
  <hyperlinks>
    <hyperlink ref="I153" r:id="rId1" xr:uid="{3EEB6748-7A58-49F8-B982-352A82C578E7}"/>
  </hyperlinks>
  <printOptions horizontalCentered="1"/>
  <pageMargins left="0.1" right="0.1" top="0.2" bottom="0.25" header="0.3" footer="0.3"/>
  <pageSetup scale="41" fitToHeight="0" orientation="landscape" r:id="rId2"/>
  <headerFooter>
    <oddFooter>&amp;L&amp;"-,Bold" Confidential - FCL&amp;C&amp;D&amp;RPage &amp;P</oddFooter>
  </headerFooter>
  <rowBreaks count="2" manualBreakCount="2">
    <brk id="55" max="16383" man="1"/>
    <brk id="112" max="16383"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03C60-CA0C-4C95-A2E5-20543E69225C}">
  <dimension ref="A1:O41"/>
  <sheetViews>
    <sheetView showGridLines="0" topLeftCell="A13" zoomScaleNormal="100" workbookViewId="0">
      <selection activeCell="E3" sqref="E3:F3"/>
    </sheetView>
  </sheetViews>
  <sheetFormatPr defaultColWidth="8.85546875" defaultRowHeight="18"/>
  <cols>
    <col min="1" max="1" width="10.7109375" style="58" customWidth="1"/>
    <col min="2" max="2" width="17.7109375" style="64" customWidth="1"/>
    <col min="3" max="4" width="17.7109375" style="55" customWidth="1"/>
    <col min="5" max="5" width="17.7109375" style="65" customWidth="1"/>
    <col min="6" max="6" width="17.7109375" style="55" customWidth="1"/>
    <col min="7" max="14" width="12.7109375" style="55" customWidth="1"/>
    <col min="15" max="16384" width="8.85546875" style="55"/>
  </cols>
  <sheetData>
    <row r="1" spans="1:15" ht="27" customHeight="1">
      <c r="A1" s="625" t="s">
        <v>189</v>
      </c>
      <c r="B1" s="626"/>
      <c r="C1" s="627"/>
      <c r="D1" s="627"/>
      <c r="E1" s="627"/>
      <c r="F1" s="628"/>
      <c r="G1" s="40"/>
      <c r="H1" s="40"/>
      <c r="I1" s="40"/>
      <c r="J1" s="40"/>
      <c r="K1" s="40"/>
      <c r="L1" s="40"/>
      <c r="M1" s="40"/>
      <c r="N1" s="40"/>
      <c r="O1" s="40"/>
    </row>
    <row r="2" spans="1:15" ht="27" customHeight="1">
      <c r="A2" s="629"/>
      <c r="B2" s="630"/>
      <c r="C2" s="630"/>
      <c r="D2" s="630"/>
      <c r="E2" s="630"/>
      <c r="F2" s="631"/>
      <c r="G2" s="40"/>
      <c r="H2" s="40"/>
      <c r="I2" s="40"/>
      <c r="J2" s="40"/>
      <c r="K2" s="40"/>
      <c r="L2" s="40"/>
      <c r="M2" s="40"/>
      <c r="N2" s="40"/>
      <c r="O2" s="40"/>
    </row>
    <row r="3" spans="1:15" s="40" customFormat="1" ht="23.45" customHeight="1">
      <c r="A3" s="634" t="s">
        <v>146</v>
      </c>
      <c r="B3" s="635"/>
      <c r="C3" s="56">
        <f>'Business Bank Statements'!J4</f>
        <v>0</v>
      </c>
      <c r="D3" s="57" t="s">
        <v>147</v>
      </c>
      <c r="E3" s="636">
        <f>'Business Bank Statements'!O4</f>
        <v>0</v>
      </c>
      <c r="F3" s="637"/>
    </row>
    <row r="4" spans="1:15" ht="8.4499999999999993" customHeight="1">
      <c r="A4" s="638"/>
      <c r="B4" s="639"/>
      <c r="C4" s="639"/>
      <c r="D4" s="639"/>
      <c r="E4" s="639"/>
      <c r="F4" s="640"/>
      <c r="G4" s="40"/>
      <c r="H4" s="40"/>
      <c r="I4" s="40"/>
      <c r="J4" s="40"/>
      <c r="K4" s="40"/>
      <c r="L4" s="40"/>
      <c r="M4" s="40"/>
      <c r="N4" s="40"/>
      <c r="O4" s="40"/>
    </row>
    <row r="5" spans="1:15" ht="16.149999999999999" customHeight="1">
      <c r="A5" s="624" t="s">
        <v>121</v>
      </c>
      <c r="B5" s="632" t="s">
        <v>128</v>
      </c>
      <c r="C5" s="632"/>
      <c r="D5" s="632"/>
      <c r="E5" s="632"/>
      <c r="F5" s="633"/>
      <c r="G5" s="40"/>
      <c r="H5" s="40"/>
      <c r="I5" s="40"/>
      <c r="J5" s="40"/>
      <c r="K5" s="40"/>
      <c r="L5" s="40"/>
      <c r="M5" s="40"/>
      <c r="N5" s="40"/>
      <c r="O5" s="40"/>
    </row>
    <row r="6" spans="1:15" ht="16.149999999999999" customHeight="1">
      <c r="A6" s="624"/>
      <c r="B6" s="632"/>
      <c r="C6" s="632"/>
      <c r="D6" s="632"/>
      <c r="E6" s="632"/>
      <c r="F6" s="633"/>
      <c r="G6" s="40"/>
      <c r="H6" s="40"/>
      <c r="I6" s="40"/>
      <c r="J6" s="40"/>
      <c r="K6" s="40"/>
      <c r="L6" s="40"/>
      <c r="M6" s="40"/>
      <c r="N6" s="40"/>
      <c r="O6" s="40"/>
    </row>
    <row r="7" spans="1:15" ht="10.15" customHeight="1">
      <c r="A7" s="122"/>
      <c r="B7" s="264"/>
      <c r="C7" s="265"/>
      <c r="D7" s="265"/>
      <c r="E7" s="265"/>
      <c r="F7" s="197"/>
      <c r="G7" s="40"/>
      <c r="H7" s="40"/>
      <c r="I7" s="40"/>
      <c r="J7" s="40"/>
      <c r="K7" s="40"/>
      <c r="L7" s="40"/>
      <c r="M7" s="40"/>
      <c r="N7" s="40"/>
      <c r="O7" s="40"/>
    </row>
    <row r="8" spans="1:15" ht="16.149999999999999" customHeight="1">
      <c r="A8" s="624" t="s">
        <v>120</v>
      </c>
      <c r="B8" s="614" t="s">
        <v>204</v>
      </c>
      <c r="C8" s="614"/>
      <c r="D8" s="614"/>
      <c r="E8" s="614"/>
      <c r="F8" s="615"/>
      <c r="G8" s="40"/>
      <c r="H8" s="40"/>
      <c r="I8" s="40"/>
      <c r="J8" s="40"/>
      <c r="K8" s="40"/>
      <c r="L8" s="40"/>
      <c r="M8" s="40"/>
      <c r="N8" s="40"/>
      <c r="O8" s="40"/>
    </row>
    <row r="9" spans="1:15" ht="16.149999999999999" customHeight="1">
      <c r="A9" s="624"/>
      <c r="B9" s="614"/>
      <c r="C9" s="614"/>
      <c r="D9" s="614"/>
      <c r="E9" s="614"/>
      <c r="F9" s="615"/>
      <c r="G9" s="40"/>
      <c r="H9" s="40"/>
      <c r="I9" s="40"/>
      <c r="J9" s="40"/>
      <c r="K9" s="40"/>
      <c r="L9" s="40"/>
      <c r="M9" s="40"/>
      <c r="N9" s="40"/>
      <c r="O9" s="40"/>
    </row>
    <row r="10" spans="1:15" ht="10.15" customHeight="1">
      <c r="A10" s="122"/>
      <c r="B10" s="612"/>
      <c r="C10" s="612"/>
      <c r="D10" s="612"/>
      <c r="E10" s="612"/>
      <c r="F10" s="613"/>
      <c r="G10" s="40"/>
      <c r="H10" s="40"/>
      <c r="I10" s="40"/>
      <c r="J10" s="40"/>
      <c r="K10" s="40"/>
      <c r="L10" s="40"/>
      <c r="M10" s="40"/>
      <c r="N10" s="40"/>
      <c r="O10" s="40"/>
    </row>
    <row r="11" spans="1:15" ht="19.149999999999999" customHeight="1">
      <c r="A11" s="624" t="s">
        <v>119</v>
      </c>
      <c r="B11" s="614" t="s">
        <v>127</v>
      </c>
      <c r="C11" s="614"/>
      <c r="D11" s="614"/>
      <c r="E11" s="614"/>
      <c r="F11" s="615"/>
      <c r="G11" s="40"/>
      <c r="H11" s="40"/>
      <c r="I11" s="40"/>
      <c r="J11" s="40"/>
      <c r="K11" s="40"/>
      <c r="L11" s="40"/>
      <c r="M11" s="40"/>
      <c r="N11" s="40"/>
      <c r="O11" s="40"/>
    </row>
    <row r="12" spans="1:15" ht="19.149999999999999" customHeight="1">
      <c r="A12" s="624"/>
      <c r="B12" s="616" t="s">
        <v>129</v>
      </c>
      <c r="C12" s="616"/>
      <c r="D12" s="616"/>
      <c r="E12" s="59">
        <f>'Business Bank Statements'!D19</f>
        <v>0</v>
      </c>
      <c r="F12" s="617"/>
      <c r="G12" s="40"/>
      <c r="H12" s="40"/>
      <c r="I12" s="40"/>
      <c r="J12" s="40"/>
      <c r="K12" s="40"/>
      <c r="L12" s="40"/>
      <c r="M12" s="40"/>
      <c r="N12" s="40"/>
      <c r="O12" s="40"/>
    </row>
    <row r="13" spans="1:15" ht="19.149999999999999" customHeight="1">
      <c r="A13" s="624"/>
      <c r="B13" s="622" t="s">
        <v>130</v>
      </c>
      <c r="C13" s="622"/>
      <c r="D13" s="622"/>
      <c r="E13" s="60">
        <f>'Business Bank Statements'!E54+'Business Bank Statements'!E83+'Business Bank Statements'!E111+'Business Bank Statements'!E140</f>
        <v>0</v>
      </c>
      <c r="F13" s="617"/>
      <c r="G13" s="40"/>
      <c r="H13" s="40"/>
      <c r="I13" s="40"/>
      <c r="J13" s="40"/>
      <c r="K13" s="40"/>
      <c r="L13" s="40"/>
      <c r="M13" s="40"/>
      <c r="N13" s="40"/>
      <c r="O13" s="40"/>
    </row>
    <row r="14" spans="1:15" ht="19.149999999999999" customHeight="1">
      <c r="A14" s="624"/>
      <c r="B14" s="623" t="s">
        <v>131</v>
      </c>
      <c r="C14" s="623"/>
      <c r="D14" s="623"/>
      <c r="E14" s="59">
        <f>E12-E13</f>
        <v>0</v>
      </c>
      <c r="F14" s="617"/>
      <c r="G14" s="40"/>
      <c r="H14" s="40"/>
      <c r="I14" s="40"/>
      <c r="J14" s="40"/>
      <c r="K14" s="40"/>
      <c r="L14" s="40"/>
      <c r="M14" s="40"/>
      <c r="N14" s="40"/>
      <c r="O14" s="40"/>
    </row>
    <row r="15" spans="1:15" ht="19.149999999999999" customHeight="1" thickBot="1">
      <c r="A15" s="624"/>
      <c r="B15" s="616" t="s">
        <v>132</v>
      </c>
      <c r="C15" s="616"/>
      <c r="D15" s="616"/>
      <c r="E15" s="61">
        <f>'Business Bank Statements'!D20</f>
        <v>0</v>
      </c>
      <c r="F15" s="618"/>
      <c r="G15" s="40"/>
      <c r="H15" s="40"/>
      <c r="I15" s="40"/>
      <c r="J15" s="40"/>
      <c r="K15" s="40"/>
      <c r="L15" s="40"/>
      <c r="M15" s="40"/>
      <c r="N15" s="40"/>
      <c r="O15" s="40"/>
    </row>
    <row r="16" spans="1:15" ht="19.149999999999999" customHeight="1" thickBot="1">
      <c r="A16" s="624"/>
      <c r="B16" s="619" t="s">
        <v>123</v>
      </c>
      <c r="C16" s="619"/>
      <c r="D16" s="619"/>
      <c r="E16" s="620"/>
      <c r="F16" s="198">
        <f>IFERROR(E14/E15,0)</f>
        <v>0</v>
      </c>
      <c r="G16" s="40"/>
      <c r="H16" s="40"/>
      <c r="I16" s="40"/>
      <c r="J16" s="40"/>
      <c r="K16" s="40"/>
      <c r="L16" s="40"/>
      <c r="M16" s="40"/>
      <c r="N16" s="40"/>
      <c r="O16" s="40"/>
    </row>
    <row r="17" spans="1:15" ht="19.149999999999999" customHeight="1">
      <c r="A17" s="624"/>
      <c r="B17" s="616" t="s">
        <v>133</v>
      </c>
      <c r="C17" s="616"/>
      <c r="D17" s="616"/>
      <c r="E17" s="59">
        <f>'Business Bank Statements'!D22</f>
        <v>0</v>
      </c>
      <c r="F17" s="621"/>
      <c r="G17" s="40"/>
      <c r="H17" s="40"/>
      <c r="I17" s="40"/>
      <c r="J17" s="40"/>
      <c r="K17" s="40"/>
      <c r="L17" s="40"/>
      <c r="M17" s="40"/>
      <c r="N17" s="40"/>
      <c r="O17" s="40"/>
    </row>
    <row r="18" spans="1:15" ht="19.149999999999999" customHeight="1" thickBot="1">
      <c r="A18" s="624"/>
      <c r="B18" s="616" t="s">
        <v>134</v>
      </c>
      <c r="C18" s="616"/>
      <c r="D18" s="616"/>
      <c r="E18" s="61">
        <f>'Business Bank Statements'!D23</f>
        <v>0</v>
      </c>
      <c r="F18" s="618"/>
      <c r="G18" s="40"/>
      <c r="H18" s="40"/>
      <c r="I18" s="40"/>
      <c r="J18" s="40"/>
      <c r="K18" s="40"/>
      <c r="L18" s="40"/>
      <c r="M18" s="40"/>
      <c r="N18" s="40"/>
      <c r="O18" s="40"/>
    </row>
    <row r="19" spans="1:15" ht="19.149999999999999" customHeight="1" thickBot="1">
      <c r="A19" s="624"/>
      <c r="B19" s="650" t="s">
        <v>115</v>
      </c>
      <c r="C19" s="650"/>
      <c r="D19" s="650"/>
      <c r="E19" s="651"/>
      <c r="F19" s="198">
        <f>IFERROR(E17/E18,0)</f>
        <v>0</v>
      </c>
      <c r="G19" s="40"/>
      <c r="H19" s="40"/>
      <c r="I19" s="40"/>
      <c r="J19" s="40"/>
      <c r="K19" s="40"/>
      <c r="L19" s="40"/>
      <c r="M19" s="40"/>
      <c r="N19" s="40"/>
      <c r="O19" s="40"/>
    </row>
    <row r="20" spans="1:15" ht="10.15" customHeight="1" thickBot="1">
      <c r="A20" s="624"/>
      <c r="B20" s="641"/>
      <c r="C20" s="641"/>
      <c r="D20" s="641"/>
      <c r="E20" s="641"/>
      <c r="F20" s="642"/>
      <c r="G20" s="40"/>
      <c r="H20" s="40"/>
      <c r="I20" s="40"/>
      <c r="J20" s="40"/>
      <c r="K20" s="40"/>
      <c r="L20" s="40"/>
      <c r="M20" s="40"/>
      <c r="N20" s="40"/>
      <c r="O20" s="40"/>
    </row>
    <row r="21" spans="1:15" ht="19.149999999999999" customHeight="1">
      <c r="A21" s="624"/>
      <c r="B21" s="646" t="s">
        <v>205</v>
      </c>
      <c r="C21" s="646"/>
      <c r="D21" s="646"/>
      <c r="E21" s="647"/>
      <c r="F21" s="648">
        <f>IFERROR(F19/F16,0)</f>
        <v>0</v>
      </c>
      <c r="G21" s="40"/>
      <c r="H21" s="40"/>
      <c r="I21" s="40"/>
      <c r="J21" s="40"/>
      <c r="K21" s="40"/>
      <c r="L21" s="40"/>
      <c r="M21" s="40"/>
      <c r="N21" s="40"/>
      <c r="O21" s="40"/>
    </row>
    <row r="22" spans="1:15" ht="19.149999999999999" customHeight="1" thickBot="1">
      <c r="A22" s="624"/>
      <c r="B22" s="646"/>
      <c r="C22" s="646"/>
      <c r="D22" s="646"/>
      <c r="E22" s="647"/>
      <c r="F22" s="649"/>
      <c r="G22" s="40"/>
      <c r="H22" s="40"/>
      <c r="I22" s="40"/>
      <c r="J22" s="40"/>
      <c r="K22" s="40"/>
      <c r="L22" s="40"/>
      <c r="M22" s="40"/>
      <c r="N22" s="40"/>
      <c r="O22" s="40"/>
    </row>
    <row r="23" spans="1:15" ht="10.15" customHeight="1">
      <c r="A23" s="122"/>
      <c r="B23" s="266"/>
      <c r="C23" s="40"/>
      <c r="D23" s="40"/>
      <c r="E23" s="236"/>
      <c r="F23" s="123"/>
      <c r="G23" s="40"/>
      <c r="H23" s="40"/>
      <c r="I23" s="40"/>
      <c r="J23" s="40"/>
      <c r="K23" s="40"/>
      <c r="L23" s="40"/>
      <c r="M23" s="40"/>
      <c r="N23" s="40"/>
      <c r="O23" s="40"/>
    </row>
    <row r="24" spans="1:15" ht="16.899999999999999" customHeight="1">
      <c r="A24" s="624" t="s">
        <v>118</v>
      </c>
      <c r="B24" s="643" t="s">
        <v>138</v>
      </c>
      <c r="C24" s="643"/>
      <c r="D24" s="644" t="s">
        <v>144</v>
      </c>
      <c r="E24" s="644"/>
      <c r="F24" s="645"/>
      <c r="G24" s="40"/>
      <c r="H24" s="40"/>
      <c r="I24" s="40"/>
      <c r="J24" s="40"/>
      <c r="K24" s="40"/>
      <c r="L24" s="40"/>
      <c r="M24" s="40"/>
      <c r="N24" s="40"/>
      <c r="O24" s="40"/>
    </row>
    <row r="25" spans="1:15" ht="16.899999999999999" customHeight="1">
      <c r="A25" s="624"/>
      <c r="B25" s="643"/>
      <c r="C25" s="643"/>
      <c r="D25" s="644"/>
      <c r="E25" s="644"/>
      <c r="F25" s="645"/>
      <c r="G25" s="40"/>
      <c r="H25" s="40"/>
      <c r="I25" s="40"/>
      <c r="J25" s="40"/>
      <c r="K25" s="40"/>
      <c r="L25" s="40"/>
      <c r="M25" s="40"/>
      <c r="N25" s="40"/>
      <c r="O25" s="40"/>
    </row>
    <row r="26" spans="1:15" ht="11.45" customHeight="1">
      <c r="A26" s="624"/>
      <c r="B26" s="643"/>
      <c r="C26" s="643"/>
      <c r="D26" s="644"/>
      <c r="E26" s="644"/>
      <c r="F26" s="645"/>
      <c r="G26" s="40"/>
      <c r="H26" s="40"/>
      <c r="I26" s="40"/>
      <c r="J26" s="40"/>
      <c r="K26" s="40"/>
      <c r="L26" s="40"/>
      <c r="M26" s="40"/>
      <c r="N26" s="40"/>
      <c r="O26" s="40"/>
    </row>
    <row r="27" spans="1:15" ht="16.899999999999999" customHeight="1">
      <c r="A27" s="624"/>
      <c r="B27" s="643" t="s">
        <v>139</v>
      </c>
      <c r="C27" s="643"/>
      <c r="D27" s="644" t="s">
        <v>143</v>
      </c>
      <c r="E27" s="644"/>
      <c r="F27" s="645"/>
      <c r="G27" s="40"/>
      <c r="H27" s="40"/>
      <c r="I27" s="40"/>
      <c r="J27" s="40"/>
      <c r="K27" s="40"/>
      <c r="L27" s="40"/>
      <c r="M27" s="40"/>
      <c r="N27" s="40"/>
      <c r="O27" s="40"/>
    </row>
    <row r="28" spans="1:15" ht="16.899999999999999" customHeight="1">
      <c r="A28" s="624"/>
      <c r="B28" s="643"/>
      <c r="C28" s="643"/>
      <c r="D28" s="644"/>
      <c r="E28" s="644"/>
      <c r="F28" s="645"/>
      <c r="G28" s="40"/>
      <c r="H28" s="40"/>
      <c r="I28" s="40"/>
      <c r="J28" s="40"/>
      <c r="K28" s="40"/>
      <c r="L28" s="40"/>
      <c r="M28" s="40"/>
      <c r="N28" s="40"/>
      <c r="O28" s="40"/>
    </row>
    <row r="29" spans="1:15" ht="8.4499999999999993" customHeight="1">
      <c r="A29" s="624"/>
      <c r="B29" s="643"/>
      <c r="C29" s="643"/>
      <c r="D29" s="644"/>
      <c r="E29" s="644"/>
      <c r="F29" s="645"/>
      <c r="G29" s="40"/>
      <c r="H29" s="40"/>
      <c r="I29" s="40"/>
      <c r="J29" s="40"/>
      <c r="K29" s="40"/>
      <c r="L29" s="40"/>
      <c r="M29" s="40"/>
      <c r="N29" s="40"/>
      <c r="O29" s="40"/>
    </row>
    <row r="30" spans="1:15" ht="10.15" customHeight="1">
      <c r="A30" s="122"/>
      <c r="B30" s="266"/>
      <c r="C30" s="40"/>
      <c r="D30" s="40"/>
      <c r="E30" s="236"/>
      <c r="F30" s="123"/>
      <c r="G30" s="40"/>
      <c r="H30" s="40"/>
      <c r="I30" s="40"/>
      <c r="J30" s="40"/>
      <c r="K30" s="40"/>
      <c r="L30" s="40"/>
      <c r="M30" s="40"/>
      <c r="N30" s="40"/>
      <c r="O30" s="40"/>
    </row>
    <row r="31" spans="1:15" ht="19.149999999999999" customHeight="1">
      <c r="A31" s="624" t="s">
        <v>117</v>
      </c>
      <c r="B31" s="614" t="s">
        <v>124</v>
      </c>
      <c r="C31" s="614"/>
      <c r="D31" s="614"/>
      <c r="E31" s="614"/>
      <c r="F31" s="615"/>
      <c r="G31" s="40"/>
      <c r="H31" s="40"/>
      <c r="I31" s="40"/>
      <c r="J31" s="40"/>
      <c r="K31" s="40"/>
      <c r="L31" s="40"/>
      <c r="M31" s="40"/>
      <c r="N31" s="40"/>
      <c r="O31" s="40"/>
    </row>
    <row r="32" spans="1:15" ht="19.149999999999999" customHeight="1">
      <c r="A32" s="624"/>
      <c r="B32" s="623" t="s">
        <v>135</v>
      </c>
      <c r="C32" s="623"/>
      <c r="D32" s="623"/>
      <c r="E32" s="62">
        <f>'Business Bank Statements'!D13</f>
        <v>0</v>
      </c>
      <c r="F32" s="617"/>
      <c r="G32" s="40"/>
      <c r="H32" s="40"/>
      <c r="I32" s="40"/>
      <c r="J32" s="40"/>
      <c r="K32" s="40"/>
      <c r="L32" s="40"/>
      <c r="M32" s="40"/>
      <c r="N32" s="40"/>
      <c r="O32" s="40"/>
    </row>
    <row r="33" spans="1:15" ht="19.149999999999999" customHeight="1">
      <c r="A33" s="624"/>
      <c r="B33" s="616" t="s">
        <v>130</v>
      </c>
      <c r="C33" s="616"/>
      <c r="D33" s="616"/>
      <c r="E33" s="60">
        <f>E13</f>
        <v>0</v>
      </c>
      <c r="F33" s="617"/>
      <c r="G33" s="40"/>
      <c r="H33" s="40"/>
      <c r="I33" s="40"/>
      <c r="J33" s="40"/>
      <c r="K33" s="40"/>
      <c r="L33" s="40"/>
      <c r="M33" s="40"/>
      <c r="N33" s="40"/>
      <c r="O33" s="40"/>
    </row>
    <row r="34" spans="1:15" ht="19.149999999999999" customHeight="1" thickBot="1">
      <c r="A34" s="624"/>
      <c r="B34" s="616" t="s">
        <v>132</v>
      </c>
      <c r="C34" s="616"/>
      <c r="D34" s="616"/>
      <c r="E34" s="63">
        <f>'Business Bank Statements'!D14</f>
        <v>0</v>
      </c>
      <c r="F34" s="618"/>
      <c r="G34" s="40"/>
      <c r="H34" s="40"/>
      <c r="I34" s="40"/>
      <c r="J34" s="40"/>
      <c r="K34" s="40"/>
      <c r="L34" s="40"/>
      <c r="M34" s="40"/>
      <c r="N34" s="40"/>
      <c r="O34" s="40"/>
    </row>
    <row r="35" spans="1:15" ht="19.149999999999999" customHeight="1" thickBot="1">
      <c r="A35" s="624"/>
      <c r="B35" s="652" t="s">
        <v>126</v>
      </c>
      <c r="C35" s="653"/>
      <c r="D35" s="653"/>
      <c r="E35" s="653"/>
      <c r="F35" s="198">
        <f>IFERROR((E32-E33)/'Business Bank Statements'!D23,0)</f>
        <v>0</v>
      </c>
      <c r="G35" s="40"/>
      <c r="H35" s="40"/>
      <c r="I35" s="40"/>
      <c r="J35" s="40"/>
      <c r="K35" s="40"/>
      <c r="L35" s="40"/>
      <c r="M35" s="40"/>
      <c r="N35" s="40"/>
      <c r="O35" s="40"/>
    </row>
    <row r="36" spans="1:15" ht="10.15" customHeight="1">
      <c r="A36" s="124"/>
      <c r="B36" s="267"/>
      <c r="C36" s="267"/>
      <c r="D36" s="267"/>
      <c r="E36" s="267"/>
      <c r="F36" s="125"/>
      <c r="G36" s="40"/>
      <c r="H36" s="40"/>
      <c r="I36" s="40"/>
      <c r="J36" s="40"/>
      <c r="K36" s="40"/>
      <c r="L36" s="40"/>
      <c r="M36" s="40"/>
      <c r="N36" s="40"/>
      <c r="O36" s="40"/>
    </row>
    <row r="37" spans="1:15" ht="18.600000000000001" customHeight="1">
      <c r="A37" s="624" t="s">
        <v>125</v>
      </c>
      <c r="B37" s="614" t="s">
        <v>145</v>
      </c>
      <c r="C37" s="614"/>
      <c r="D37" s="614"/>
      <c r="E37" s="614"/>
      <c r="F37" s="615"/>
      <c r="G37" s="40"/>
      <c r="H37" s="40"/>
      <c r="I37" s="40"/>
      <c r="J37" s="40"/>
      <c r="K37" s="40"/>
      <c r="L37" s="40"/>
      <c r="M37" s="40"/>
      <c r="N37" s="40"/>
      <c r="O37" s="40"/>
    </row>
    <row r="38" spans="1:15" ht="19.149999999999999" customHeight="1">
      <c r="A38" s="624"/>
      <c r="B38" s="623" t="s">
        <v>136</v>
      </c>
      <c r="C38" s="623"/>
      <c r="D38" s="623"/>
      <c r="E38" s="623"/>
      <c r="F38" s="126">
        <f>F35</f>
        <v>0</v>
      </c>
      <c r="G38" s="40"/>
      <c r="H38" s="40"/>
      <c r="I38" s="40"/>
      <c r="J38" s="40"/>
      <c r="K38" s="40"/>
      <c r="L38" s="40"/>
      <c r="M38" s="40"/>
      <c r="N38" s="40"/>
      <c r="O38" s="40"/>
    </row>
    <row r="39" spans="1:15" ht="19.149999999999999" customHeight="1" thickBot="1">
      <c r="A39" s="624"/>
      <c r="B39" s="623" t="s">
        <v>137</v>
      </c>
      <c r="C39" s="623"/>
      <c r="D39" s="623"/>
      <c r="E39" s="623"/>
      <c r="F39" s="127">
        <f>'Business Bank Statements'!E11</f>
        <v>0</v>
      </c>
      <c r="G39" s="40"/>
      <c r="H39" s="40"/>
      <c r="I39" s="40"/>
      <c r="J39" s="40"/>
      <c r="K39" s="40"/>
      <c r="L39" s="40"/>
      <c r="M39" s="40"/>
      <c r="N39" s="40"/>
      <c r="O39" s="40"/>
    </row>
    <row r="40" spans="1:15" ht="19.149999999999999" customHeight="1" thickTop="1">
      <c r="A40" s="624"/>
      <c r="B40" s="655" t="s">
        <v>206</v>
      </c>
      <c r="C40" s="655"/>
      <c r="D40" s="655"/>
      <c r="E40" s="656"/>
      <c r="F40" s="659">
        <f>IFERROR(MIN(F38,F39),0)</f>
        <v>0</v>
      </c>
      <c r="G40" s="40"/>
      <c r="H40" s="40"/>
      <c r="I40" s="40"/>
      <c r="J40" s="40"/>
      <c r="K40" s="40"/>
      <c r="L40" s="40"/>
      <c r="M40" s="40"/>
      <c r="N40" s="40"/>
      <c r="O40" s="40"/>
    </row>
    <row r="41" spans="1:15" ht="19.149999999999999" customHeight="1" thickBot="1">
      <c r="A41" s="654"/>
      <c r="B41" s="657"/>
      <c r="C41" s="657"/>
      <c r="D41" s="657"/>
      <c r="E41" s="658"/>
      <c r="F41" s="660"/>
      <c r="G41" s="40"/>
      <c r="H41" s="40"/>
      <c r="I41" s="40"/>
      <c r="J41" s="40"/>
      <c r="K41" s="40"/>
      <c r="L41" s="40"/>
      <c r="M41" s="40"/>
      <c r="N41" s="40"/>
      <c r="O41" s="40"/>
    </row>
  </sheetData>
  <sheetProtection formatCells="0"/>
  <mergeCells count="42">
    <mergeCell ref="A37:A41"/>
    <mergeCell ref="B37:F37"/>
    <mergeCell ref="B40:E41"/>
    <mergeCell ref="F40:F41"/>
    <mergeCell ref="B38:E38"/>
    <mergeCell ref="B39:E39"/>
    <mergeCell ref="A24:A29"/>
    <mergeCell ref="A31:A35"/>
    <mergeCell ref="B31:F31"/>
    <mergeCell ref="A11:A22"/>
    <mergeCell ref="B32:D32"/>
    <mergeCell ref="B33:D33"/>
    <mergeCell ref="B20:F20"/>
    <mergeCell ref="F32:F34"/>
    <mergeCell ref="B24:C26"/>
    <mergeCell ref="D24:F26"/>
    <mergeCell ref="B27:C29"/>
    <mergeCell ref="D27:F29"/>
    <mergeCell ref="B21:E22"/>
    <mergeCell ref="F21:F22"/>
    <mergeCell ref="B19:E19"/>
    <mergeCell ref="B35:E35"/>
    <mergeCell ref="A8:A9"/>
    <mergeCell ref="A1:F2"/>
    <mergeCell ref="B8:F9"/>
    <mergeCell ref="A5:A6"/>
    <mergeCell ref="B5:F6"/>
    <mergeCell ref="A3:B3"/>
    <mergeCell ref="E3:F3"/>
    <mergeCell ref="A4:F4"/>
    <mergeCell ref="B10:F10"/>
    <mergeCell ref="B11:F11"/>
    <mergeCell ref="B34:D34"/>
    <mergeCell ref="B15:D15"/>
    <mergeCell ref="B12:D12"/>
    <mergeCell ref="F12:F15"/>
    <mergeCell ref="B16:E16"/>
    <mergeCell ref="B18:D18"/>
    <mergeCell ref="F17:F18"/>
    <mergeCell ref="B13:D13"/>
    <mergeCell ref="B14:D14"/>
    <mergeCell ref="B17:D17"/>
  </mergeCells>
  <conditionalFormatting sqref="B19:B20">
    <cfRule type="expression" dxfId="3" priority="6">
      <formula>#REF!="Bizminer Report"</formula>
    </cfRule>
    <cfRule type="expression" dxfId="2" priority="7">
      <formula>#REF!="Third-Party Expense Statement"</formula>
    </cfRule>
  </conditionalFormatting>
  <printOptions horizontalCentered="1"/>
  <pageMargins left="0.3" right="0.3" top="0.4" bottom="0.4" header="0.3" footer="0.3"/>
  <pageSetup orientation="portrait" r:id="rId1"/>
  <headerFooter>
    <oddFooter>&amp;L&amp;"-,Bold" Confidential - FCL&amp;C&amp;D&amp;RPage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316FF-0935-4B8F-85DB-035828261AF9}">
  <sheetPr>
    <pageSetUpPr fitToPage="1"/>
  </sheetPr>
  <dimension ref="A1:Q52"/>
  <sheetViews>
    <sheetView showGridLines="0" topLeftCell="A30" zoomScale="90" zoomScaleNormal="90" workbookViewId="0">
      <selection activeCell="H2" sqref="H2"/>
    </sheetView>
  </sheetViews>
  <sheetFormatPr defaultColWidth="8.85546875" defaultRowHeight="15.75"/>
  <cols>
    <col min="1" max="1" width="5.28515625" style="79" customWidth="1"/>
    <col min="2" max="2" width="23.28515625" style="79" customWidth="1"/>
    <col min="3" max="3" width="22.85546875" style="79" customWidth="1"/>
    <col min="4" max="4" width="31" style="79" customWidth="1"/>
    <col min="5" max="5" width="26.7109375" style="79" customWidth="1"/>
    <col min="6" max="6" width="28.7109375" style="79" customWidth="1"/>
    <col min="7" max="8" width="26.7109375" style="79" customWidth="1"/>
    <col min="9" max="9" width="8.85546875" style="55"/>
    <col min="10" max="10" width="12.42578125" style="55" bestFit="1" customWidth="1"/>
    <col min="11" max="16384" width="8.85546875" style="55"/>
  </cols>
  <sheetData>
    <row r="1" spans="1:8" ht="81.75" customHeight="1" thickBot="1">
      <c r="A1" s="704" t="s">
        <v>158</v>
      </c>
      <c r="B1" s="705"/>
      <c r="C1" s="705"/>
      <c r="D1" s="705"/>
      <c r="E1" s="705"/>
      <c r="F1" s="706"/>
      <c r="G1" s="706"/>
      <c r="H1" s="707"/>
    </row>
    <row r="2" spans="1:8" ht="19.899999999999999" customHeight="1" thickBot="1">
      <c r="A2" s="719" t="s">
        <v>146</v>
      </c>
      <c r="B2" s="720"/>
      <c r="C2" s="717"/>
      <c r="D2" s="718"/>
      <c r="E2" s="272" t="s">
        <v>147</v>
      </c>
      <c r="F2" s="274"/>
      <c r="G2" s="272" t="s">
        <v>159</v>
      </c>
      <c r="H2" s="273"/>
    </row>
    <row r="3" spans="1:8" ht="8.4499999999999993" customHeight="1">
      <c r="A3" s="721"/>
      <c r="B3" s="722"/>
      <c r="C3" s="722"/>
      <c r="D3" s="722"/>
      <c r="E3" s="722"/>
      <c r="F3" s="722"/>
      <c r="G3" s="722"/>
      <c r="H3" s="723"/>
    </row>
    <row r="4" spans="1:8" ht="16.899999999999999" customHeight="1">
      <c r="A4" s="714" t="s">
        <v>157</v>
      </c>
      <c r="B4" s="715"/>
      <c r="C4" s="715"/>
      <c r="D4" s="715"/>
      <c r="E4" s="715"/>
      <c r="F4" s="715"/>
      <c r="G4" s="715"/>
      <c r="H4" s="716"/>
    </row>
    <row r="5" spans="1:8" ht="16.899999999999999" customHeight="1">
      <c r="A5" s="117"/>
      <c r="B5" s="724" t="s">
        <v>156</v>
      </c>
      <c r="C5" s="725"/>
      <c r="D5" s="292" t="s">
        <v>155</v>
      </c>
      <c r="E5" s="293" t="s">
        <v>107</v>
      </c>
      <c r="F5" s="294" t="s">
        <v>154</v>
      </c>
      <c r="G5" s="295" t="s">
        <v>153</v>
      </c>
      <c r="H5" s="296" t="s">
        <v>152</v>
      </c>
    </row>
    <row r="6" spans="1:8" ht="21" customHeight="1">
      <c r="A6" s="118">
        <v>1</v>
      </c>
      <c r="B6" s="694"/>
      <c r="C6" s="695"/>
      <c r="D6" s="66"/>
      <c r="E6" s="67"/>
      <c r="F6" s="68"/>
      <c r="G6" s="69">
        <v>1</v>
      </c>
      <c r="H6" s="119">
        <f>F6*G6</f>
        <v>0</v>
      </c>
    </row>
    <row r="7" spans="1:8" ht="21" customHeight="1">
      <c r="A7" s="118">
        <v>2</v>
      </c>
      <c r="B7" s="665"/>
      <c r="C7" s="666"/>
      <c r="D7" s="66"/>
      <c r="E7" s="67"/>
      <c r="F7" s="68"/>
      <c r="G7" s="69">
        <v>1</v>
      </c>
      <c r="H7" s="119">
        <f>F7*G7</f>
        <v>0</v>
      </c>
    </row>
    <row r="8" spans="1:8" ht="21" customHeight="1">
      <c r="A8" s="118">
        <v>3</v>
      </c>
      <c r="B8" s="665"/>
      <c r="C8" s="666"/>
      <c r="D8" s="66"/>
      <c r="E8" s="67"/>
      <c r="F8" s="68"/>
      <c r="G8" s="69">
        <v>1</v>
      </c>
      <c r="H8" s="119">
        <f t="shared" ref="H8:H9" si="0">F8*G8</f>
        <v>0</v>
      </c>
    </row>
    <row r="9" spans="1:8" ht="21" customHeight="1">
      <c r="A9" s="118">
        <v>4</v>
      </c>
      <c r="B9" s="665"/>
      <c r="C9" s="666"/>
      <c r="D9" s="66"/>
      <c r="E9" s="67"/>
      <c r="F9" s="68"/>
      <c r="G9" s="69">
        <v>1</v>
      </c>
      <c r="H9" s="119">
        <f t="shared" si="0"/>
        <v>0</v>
      </c>
    </row>
    <row r="10" spans="1:8" ht="21" customHeight="1">
      <c r="A10" s="118">
        <v>5</v>
      </c>
      <c r="B10" s="694"/>
      <c r="C10" s="695"/>
      <c r="D10" s="66"/>
      <c r="E10" s="67"/>
      <c r="F10" s="68"/>
      <c r="G10" s="69">
        <v>1</v>
      </c>
      <c r="H10" s="119">
        <f>F10*G10</f>
        <v>0</v>
      </c>
    </row>
    <row r="11" spans="1:8" ht="21" customHeight="1">
      <c r="A11" s="118">
        <v>6</v>
      </c>
      <c r="B11" s="694"/>
      <c r="C11" s="695"/>
      <c r="D11" s="66"/>
      <c r="E11" s="67"/>
      <c r="F11" s="68"/>
      <c r="G11" s="69">
        <v>1</v>
      </c>
      <c r="H11" s="119">
        <f>F11*G11</f>
        <v>0</v>
      </c>
    </row>
    <row r="12" spans="1:8" ht="16.899999999999999" customHeight="1">
      <c r="A12" s="711" t="s">
        <v>151</v>
      </c>
      <c r="B12" s="712"/>
      <c r="C12" s="712"/>
      <c r="D12" s="712"/>
      <c r="E12" s="712"/>
      <c r="F12" s="712"/>
      <c r="G12" s="712"/>
      <c r="H12" s="713"/>
    </row>
    <row r="13" spans="1:8" ht="21" customHeight="1">
      <c r="A13" s="118">
        <v>1</v>
      </c>
      <c r="B13" s="692"/>
      <c r="C13" s="693"/>
      <c r="D13" s="71"/>
      <c r="E13" s="72"/>
      <c r="F13" s="73"/>
      <c r="G13" s="69">
        <v>0.8</v>
      </c>
      <c r="H13" s="119">
        <f>F13*G13</f>
        <v>0</v>
      </c>
    </row>
    <row r="14" spans="1:8" ht="21" customHeight="1">
      <c r="A14" s="118">
        <v>2</v>
      </c>
      <c r="B14" s="692"/>
      <c r="C14" s="693"/>
      <c r="D14" s="71"/>
      <c r="E14" s="72"/>
      <c r="F14" s="73"/>
      <c r="G14" s="69">
        <v>0.8</v>
      </c>
      <c r="H14" s="119">
        <f>F14*G14</f>
        <v>0</v>
      </c>
    </row>
    <row r="15" spans="1:8" ht="21" customHeight="1">
      <c r="A15" s="118">
        <v>3</v>
      </c>
      <c r="B15" s="692"/>
      <c r="C15" s="693"/>
      <c r="D15" s="71"/>
      <c r="E15" s="72"/>
      <c r="F15" s="73"/>
      <c r="G15" s="69">
        <v>0.8</v>
      </c>
      <c r="H15" s="119">
        <f t="shared" ref="H15:H16" si="1">F15*G15</f>
        <v>0</v>
      </c>
    </row>
    <row r="16" spans="1:8" ht="21" customHeight="1">
      <c r="A16" s="118">
        <v>4</v>
      </c>
      <c r="B16" s="692"/>
      <c r="C16" s="693"/>
      <c r="D16" s="71"/>
      <c r="E16" s="72"/>
      <c r="F16" s="73"/>
      <c r="G16" s="69">
        <v>0.8</v>
      </c>
      <c r="H16" s="119">
        <f t="shared" si="1"/>
        <v>0</v>
      </c>
    </row>
    <row r="17" spans="1:17" ht="21" customHeight="1">
      <c r="A17" s="118">
        <v>5</v>
      </c>
      <c r="B17" s="692"/>
      <c r="C17" s="693"/>
      <c r="D17" s="71"/>
      <c r="E17" s="72"/>
      <c r="F17" s="73"/>
      <c r="G17" s="69">
        <v>0.8</v>
      </c>
      <c r="H17" s="119">
        <f>F17*G17</f>
        <v>0</v>
      </c>
    </row>
    <row r="18" spans="1:17" ht="21" customHeight="1">
      <c r="A18" s="118">
        <v>6</v>
      </c>
      <c r="B18" s="692"/>
      <c r="C18" s="693"/>
      <c r="D18" s="71"/>
      <c r="E18" s="72"/>
      <c r="F18" s="73"/>
      <c r="G18" s="69">
        <v>0.8</v>
      </c>
      <c r="H18" s="119">
        <f>F18*G18</f>
        <v>0</v>
      </c>
    </row>
    <row r="19" spans="1:17" ht="16.899999999999999" customHeight="1">
      <c r="A19" s="708" t="s">
        <v>150</v>
      </c>
      <c r="B19" s="709"/>
      <c r="C19" s="709"/>
      <c r="D19" s="709"/>
      <c r="E19" s="709"/>
      <c r="F19" s="709"/>
      <c r="G19" s="709"/>
      <c r="H19" s="710"/>
    </row>
    <row r="20" spans="1:17" ht="21" customHeight="1">
      <c r="A20" s="118">
        <v>1</v>
      </c>
      <c r="B20" s="665"/>
      <c r="C20" s="666"/>
      <c r="D20" s="66"/>
      <c r="E20" s="67"/>
      <c r="F20" s="68"/>
      <c r="G20" s="69">
        <v>0.7</v>
      </c>
      <c r="H20" s="119">
        <f>F20*G20</f>
        <v>0</v>
      </c>
    </row>
    <row r="21" spans="1:17" ht="21" customHeight="1">
      <c r="A21" s="118">
        <v>2</v>
      </c>
      <c r="B21" s="665"/>
      <c r="C21" s="666"/>
      <c r="D21" s="66"/>
      <c r="E21" s="67"/>
      <c r="F21" s="68"/>
      <c r="G21" s="69">
        <v>0.7</v>
      </c>
      <c r="H21" s="119">
        <f>F21*G21</f>
        <v>0</v>
      </c>
    </row>
    <row r="22" spans="1:17" ht="21" customHeight="1">
      <c r="A22" s="118">
        <v>3</v>
      </c>
      <c r="B22" s="665"/>
      <c r="C22" s="666"/>
      <c r="D22" s="66"/>
      <c r="E22" s="67"/>
      <c r="F22" s="68"/>
      <c r="G22" s="69">
        <v>0.7</v>
      </c>
      <c r="H22" s="119">
        <f t="shared" ref="H22:H23" si="2">F22*G22</f>
        <v>0</v>
      </c>
    </row>
    <row r="23" spans="1:17" ht="21" customHeight="1">
      <c r="A23" s="118">
        <v>4</v>
      </c>
      <c r="B23" s="665"/>
      <c r="C23" s="666"/>
      <c r="D23" s="66"/>
      <c r="E23" s="67"/>
      <c r="F23" s="68"/>
      <c r="G23" s="69">
        <v>0.7</v>
      </c>
      <c r="H23" s="119">
        <f t="shared" si="2"/>
        <v>0</v>
      </c>
    </row>
    <row r="24" spans="1:17" ht="21" customHeight="1">
      <c r="A24" s="118">
        <v>5</v>
      </c>
      <c r="B24" s="665"/>
      <c r="C24" s="666"/>
      <c r="D24" s="66"/>
      <c r="E24" s="67"/>
      <c r="F24" s="68"/>
      <c r="G24" s="69">
        <v>0.7</v>
      </c>
      <c r="H24" s="119">
        <f>F24*G24</f>
        <v>0</v>
      </c>
    </row>
    <row r="25" spans="1:17" ht="21" customHeight="1" thickBot="1">
      <c r="A25" s="120">
        <v>6</v>
      </c>
      <c r="B25" s="726"/>
      <c r="C25" s="727"/>
      <c r="D25" s="74"/>
      <c r="E25" s="75"/>
      <c r="F25" s="76"/>
      <c r="G25" s="77">
        <v>0.7</v>
      </c>
      <c r="H25" s="275">
        <f>F25*G25</f>
        <v>0</v>
      </c>
    </row>
    <row r="26" spans="1:17" ht="26.45" customHeight="1" thickBot="1">
      <c r="A26" s="735"/>
      <c r="B26" s="736"/>
      <c r="C26" s="736"/>
      <c r="D26" s="736"/>
      <c r="E26" s="736"/>
      <c r="F26" s="733" t="s">
        <v>160</v>
      </c>
      <c r="G26" s="734"/>
      <c r="H26" s="289">
        <f>IFERROR(SUM(H20:H25,H13:H18,H6:H11),0)</f>
        <v>0</v>
      </c>
      <c r="J26" s="78"/>
      <c r="N26" s="79"/>
      <c r="O26" s="79"/>
      <c r="P26" s="79"/>
      <c r="Q26" s="79"/>
    </row>
    <row r="27" spans="1:17" s="80" customFormat="1" ht="26.45" customHeight="1" thickBot="1">
      <c r="A27" s="743" t="s">
        <v>215</v>
      </c>
      <c r="B27" s="744"/>
      <c r="C27" s="744"/>
      <c r="D27" s="745"/>
      <c r="E27" s="290"/>
      <c r="F27" s="740"/>
      <c r="G27" s="741"/>
      <c r="H27" s="742"/>
    </row>
    <row r="28" spans="1:17" ht="86.45" customHeight="1">
      <c r="A28" s="746" t="s">
        <v>217</v>
      </c>
      <c r="B28" s="747"/>
      <c r="C28" s="747"/>
      <c r="D28" s="748"/>
      <c r="E28" s="749"/>
      <c r="F28" s="753" t="s">
        <v>218</v>
      </c>
      <c r="G28" s="753"/>
      <c r="H28" s="754"/>
    </row>
    <row r="29" spans="1:17" ht="22.15" customHeight="1" thickBot="1">
      <c r="A29" s="696" t="s">
        <v>161</v>
      </c>
      <c r="B29" s="697"/>
      <c r="C29" s="83"/>
      <c r="D29" s="291"/>
      <c r="E29" s="749"/>
      <c r="F29" s="751" t="s">
        <v>149</v>
      </c>
      <c r="G29" s="752"/>
      <c r="H29" s="287">
        <f>H26</f>
        <v>0</v>
      </c>
    </row>
    <row r="30" spans="1:17" ht="29.25" customHeight="1">
      <c r="A30" s="737" t="s">
        <v>168</v>
      </c>
      <c r="B30" s="738"/>
      <c r="C30" s="739"/>
      <c r="D30" s="81">
        <f>C29*1.5</f>
        <v>0</v>
      </c>
      <c r="E30" s="749"/>
      <c r="F30" s="276" t="s">
        <v>161</v>
      </c>
      <c r="G30" s="278"/>
      <c r="H30" s="755"/>
    </row>
    <row r="31" spans="1:17" ht="29.25" customHeight="1">
      <c r="A31" s="737" t="s">
        <v>169</v>
      </c>
      <c r="B31" s="738"/>
      <c r="C31" s="739"/>
      <c r="D31" s="81">
        <f>H26</f>
        <v>0</v>
      </c>
      <c r="E31" s="749"/>
      <c r="F31" s="276" t="s">
        <v>162</v>
      </c>
      <c r="G31" s="279"/>
      <c r="H31" s="755"/>
    </row>
    <row r="32" spans="1:17" ht="29.25" customHeight="1">
      <c r="A32" s="728" t="s">
        <v>170</v>
      </c>
      <c r="B32" s="729"/>
      <c r="C32" s="729"/>
      <c r="D32" s="84">
        <f>IF(C29&lt;666666.66,D30,B52)</f>
        <v>0</v>
      </c>
      <c r="E32" s="749"/>
      <c r="F32" s="276" t="s">
        <v>163</v>
      </c>
      <c r="G32" s="279"/>
      <c r="H32" s="755"/>
    </row>
    <row r="33" spans="1:10" ht="29.25" customHeight="1">
      <c r="A33" s="730" t="str">
        <f>IF(D32=0,"",IF(D32&lt;=H26,"ELIGIBLE: Sufficient Assets for Program Eligibility","INELIGIBLE: Insufficient Assets for Program Eligibility"))</f>
        <v/>
      </c>
      <c r="B33" s="731"/>
      <c r="C33" s="731"/>
      <c r="D33" s="732"/>
      <c r="E33" s="749"/>
      <c r="F33" s="276" t="s">
        <v>164</v>
      </c>
      <c r="G33" s="279"/>
      <c r="H33" s="755"/>
    </row>
    <row r="34" spans="1:10" ht="22.15" customHeight="1" thickBot="1">
      <c r="A34" s="730"/>
      <c r="B34" s="731"/>
      <c r="C34" s="731"/>
      <c r="D34" s="732"/>
      <c r="E34" s="749"/>
      <c r="F34" s="277" t="s">
        <v>167</v>
      </c>
      <c r="G34" s="280"/>
      <c r="H34" s="755"/>
    </row>
    <row r="35" spans="1:10" ht="22.15" customHeight="1" thickBot="1">
      <c r="A35" s="730"/>
      <c r="B35" s="731"/>
      <c r="C35" s="731"/>
      <c r="D35" s="732"/>
      <c r="E35" s="749"/>
      <c r="F35" s="282" t="s">
        <v>171</v>
      </c>
      <c r="G35" s="281">
        <f>SUM(G30:G34)</f>
        <v>0</v>
      </c>
      <c r="H35" s="755"/>
    </row>
    <row r="36" spans="1:10" ht="22.15" customHeight="1">
      <c r="A36" s="663" t="s">
        <v>162</v>
      </c>
      <c r="B36" s="664"/>
      <c r="C36" s="278"/>
      <c r="D36" s="661"/>
      <c r="E36" s="749"/>
      <c r="F36" s="698" t="s">
        <v>172</v>
      </c>
      <c r="G36" s="699"/>
      <c r="H36" s="701">
        <f>H29-G35</f>
        <v>0</v>
      </c>
    </row>
    <row r="37" spans="1:10" ht="22.15" customHeight="1">
      <c r="A37" s="663" t="s">
        <v>163</v>
      </c>
      <c r="B37" s="664"/>
      <c r="C37" s="279"/>
      <c r="D37" s="661"/>
      <c r="E37" s="749"/>
      <c r="F37" s="700"/>
      <c r="G37" s="700"/>
      <c r="H37" s="701"/>
    </row>
    <row r="38" spans="1:10" ht="19.899999999999999" customHeight="1" thickBot="1">
      <c r="A38" s="663" t="s">
        <v>164</v>
      </c>
      <c r="B38" s="664"/>
      <c r="C38" s="280"/>
      <c r="D38" s="661"/>
      <c r="E38" s="749"/>
      <c r="F38" s="667" t="str">
        <f>IF(G30=0,"",IF(H36&gt;=0,"ELIGIBLE: Sufficient Assets","INELIGIBLE: Insufficient Assets"))</f>
        <v/>
      </c>
      <c r="G38" s="667"/>
      <c r="H38" s="668"/>
    </row>
    <row r="39" spans="1:10" ht="19.899999999999999" customHeight="1" thickBot="1">
      <c r="A39" s="690" t="s">
        <v>171</v>
      </c>
      <c r="B39" s="691"/>
      <c r="C39" s="283">
        <f>SUM(C36:C38)</f>
        <v>0</v>
      </c>
      <c r="D39" s="662"/>
      <c r="E39" s="749"/>
      <c r="F39" s="667"/>
      <c r="G39" s="667"/>
      <c r="H39" s="668"/>
    </row>
    <row r="40" spans="1:10" ht="39.6" customHeight="1" thickBot="1">
      <c r="A40" s="681" t="s">
        <v>172</v>
      </c>
      <c r="B40" s="682"/>
      <c r="C40" s="683"/>
      <c r="D40" s="284">
        <f>H26-C39</f>
        <v>0</v>
      </c>
      <c r="E40" s="750"/>
      <c r="F40" s="702" t="s">
        <v>166</v>
      </c>
      <c r="G40" s="702"/>
      <c r="H40" s="703"/>
    </row>
    <row r="41" spans="1:10" ht="30" customHeight="1" thickBot="1">
      <c r="A41" s="684" t="s">
        <v>165</v>
      </c>
      <c r="B41" s="685"/>
      <c r="C41" s="685"/>
      <c r="D41" s="285">
        <f>D40/120</f>
        <v>0</v>
      </c>
      <c r="E41" s="689"/>
      <c r="F41" s="646" t="s">
        <v>219</v>
      </c>
      <c r="G41" s="646"/>
      <c r="H41" s="686"/>
    </row>
    <row r="42" spans="1:10" ht="21" customHeight="1" thickBot="1">
      <c r="A42" s="288"/>
      <c r="B42" s="286"/>
      <c r="C42" s="286"/>
      <c r="D42" s="286"/>
      <c r="E42" s="689"/>
      <c r="F42" s="687"/>
      <c r="G42" s="687"/>
      <c r="H42" s="688"/>
    </row>
    <row r="43" spans="1:10" ht="22.15" customHeight="1">
      <c r="A43" s="669" t="s">
        <v>103</v>
      </c>
      <c r="B43" s="670"/>
      <c r="C43" s="670"/>
      <c r="D43" s="675"/>
      <c r="E43" s="675"/>
      <c r="F43" s="675"/>
      <c r="G43" s="675"/>
      <c r="H43" s="676"/>
    </row>
    <row r="44" spans="1:10" ht="22.15" customHeight="1">
      <c r="A44" s="671"/>
      <c r="B44" s="672"/>
      <c r="C44" s="672"/>
      <c r="D44" s="677"/>
      <c r="E44" s="677"/>
      <c r="F44" s="677"/>
      <c r="G44" s="677"/>
      <c r="H44" s="678"/>
    </row>
    <row r="45" spans="1:10" ht="22.15" customHeight="1">
      <c r="A45" s="671"/>
      <c r="B45" s="672"/>
      <c r="C45" s="672"/>
      <c r="D45" s="677"/>
      <c r="E45" s="677"/>
      <c r="F45" s="677"/>
      <c r="G45" s="677"/>
      <c r="H45" s="678"/>
    </row>
    <row r="46" spans="1:10" ht="22.15" customHeight="1">
      <c r="A46" s="671"/>
      <c r="B46" s="672"/>
      <c r="C46" s="672"/>
      <c r="D46" s="677"/>
      <c r="E46" s="677"/>
      <c r="F46" s="677"/>
      <c r="G46" s="677"/>
      <c r="H46" s="678"/>
    </row>
    <row r="47" spans="1:10" ht="22.15" customHeight="1" thickBot="1">
      <c r="A47" s="673"/>
      <c r="B47" s="674"/>
      <c r="C47" s="674"/>
      <c r="D47" s="679"/>
      <c r="E47" s="679"/>
      <c r="F47" s="679"/>
      <c r="G47" s="679"/>
      <c r="H47" s="680"/>
    </row>
    <row r="48" spans="1:10" ht="21" customHeight="1">
      <c r="A48" s="466" t="s">
        <v>216</v>
      </c>
      <c r="B48" s="466"/>
      <c r="C48" s="466"/>
      <c r="D48" s="466"/>
      <c r="E48" s="466"/>
      <c r="F48" s="466"/>
      <c r="G48" s="466"/>
      <c r="H48" s="466"/>
      <c r="I48" s="106"/>
      <c r="J48" s="106"/>
    </row>
    <row r="49" spans="1:10" ht="21" customHeight="1">
      <c r="A49" s="466"/>
      <c r="B49" s="466"/>
      <c r="C49" s="466"/>
      <c r="D49" s="466"/>
      <c r="E49" s="466"/>
      <c r="F49" s="466"/>
      <c r="G49" s="466"/>
      <c r="H49" s="466"/>
      <c r="I49" s="106"/>
      <c r="J49" s="106"/>
    </row>
    <row r="50" spans="1:10" ht="21" customHeight="1">
      <c r="A50" s="467" t="s">
        <v>112</v>
      </c>
      <c r="B50" s="467"/>
      <c r="C50" s="467"/>
      <c r="D50" s="103"/>
      <c r="E50" s="103"/>
      <c r="F50" s="103"/>
      <c r="G50" s="103"/>
      <c r="H50" s="103"/>
      <c r="I50" s="103"/>
      <c r="J50" s="38"/>
    </row>
    <row r="52" spans="1:10">
      <c r="B52" s="82">
        <v>1000000</v>
      </c>
    </row>
  </sheetData>
  <sheetProtection formatCells="0"/>
  <mergeCells count="62">
    <mergeCell ref="A48:H49"/>
    <mergeCell ref="A32:C32"/>
    <mergeCell ref="A50:C50"/>
    <mergeCell ref="A33:D35"/>
    <mergeCell ref="F26:G26"/>
    <mergeCell ref="A26:E26"/>
    <mergeCell ref="A36:B36"/>
    <mergeCell ref="A30:C30"/>
    <mergeCell ref="F27:H27"/>
    <mergeCell ref="A27:D27"/>
    <mergeCell ref="A28:D28"/>
    <mergeCell ref="E28:E40"/>
    <mergeCell ref="F29:G29"/>
    <mergeCell ref="F28:H28"/>
    <mergeCell ref="H30:H35"/>
    <mergeCell ref="A31:C31"/>
    <mergeCell ref="F36:G37"/>
    <mergeCell ref="H36:H37"/>
    <mergeCell ref="F40:H40"/>
    <mergeCell ref="A1:H1"/>
    <mergeCell ref="A19:H19"/>
    <mergeCell ref="A12:H12"/>
    <mergeCell ref="A4:H4"/>
    <mergeCell ref="C2:D2"/>
    <mergeCell ref="A2:B2"/>
    <mergeCell ref="A3:H3"/>
    <mergeCell ref="B5:C5"/>
    <mergeCell ref="B6:C6"/>
    <mergeCell ref="B7:C7"/>
    <mergeCell ref="B24:C24"/>
    <mergeCell ref="B25:C25"/>
    <mergeCell ref="B8:C8"/>
    <mergeCell ref="B9:C9"/>
    <mergeCell ref="B15:C15"/>
    <mergeCell ref="B16:C16"/>
    <mergeCell ref="B22:C22"/>
    <mergeCell ref="B13:C13"/>
    <mergeCell ref="B14:C14"/>
    <mergeCell ref="B17:C17"/>
    <mergeCell ref="B18:C18"/>
    <mergeCell ref="B10:C10"/>
    <mergeCell ref="B11:C11"/>
    <mergeCell ref="F38:H39"/>
    <mergeCell ref="A43:C47"/>
    <mergeCell ref="D43:H43"/>
    <mergeCell ref="D44:H44"/>
    <mergeCell ref="D45:H45"/>
    <mergeCell ref="D46:H46"/>
    <mergeCell ref="D47:H47"/>
    <mergeCell ref="A40:C40"/>
    <mergeCell ref="A41:C41"/>
    <mergeCell ref="F41:H41"/>
    <mergeCell ref="F42:H42"/>
    <mergeCell ref="E41:E42"/>
    <mergeCell ref="A39:B39"/>
    <mergeCell ref="D36:D39"/>
    <mergeCell ref="A37:B37"/>
    <mergeCell ref="A38:B38"/>
    <mergeCell ref="B23:C23"/>
    <mergeCell ref="B20:C20"/>
    <mergeCell ref="B21:C21"/>
    <mergeCell ref="A29:B29"/>
  </mergeCells>
  <phoneticPr fontId="10" type="noConversion"/>
  <conditionalFormatting sqref="A28:D29 D30:D32 A30:A33 A36:D36 A37:C39 A40:D41">
    <cfRule type="expression" dxfId="1" priority="4">
      <formula>$F$27="TOTAL ASSET CALCULATION"</formula>
    </cfRule>
  </conditionalFormatting>
  <conditionalFormatting sqref="F28:H41">
    <cfRule type="expression" dxfId="0" priority="5">
      <formula>$F$27="DEBT RATIO CALCULATION"</formula>
    </cfRule>
  </conditionalFormatting>
  <dataValidations count="1">
    <dataValidation type="list" allowBlank="1" showInputMessage="1" showErrorMessage="1" sqref="F27:H27" xr:uid="{4D1A482B-E3F2-41FE-B9AD-731F1C6419CD}">
      <formula1>"    DEBT RATIO CALCULATION,    TOTAL ASSET CALCULATION"</formula1>
    </dataValidation>
  </dataValidations>
  <hyperlinks>
    <hyperlink ref="A50" r:id="rId1" xr:uid="{2F6F9714-2DE7-4CFF-8AB8-E34400334204}"/>
  </hyperlinks>
  <printOptions horizontalCentered="1"/>
  <pageMargins left="0.3" right="0.3" top="0.3" bottom="0.3" header="0.3" footer="0.3"/>
  <pageSetup scale="69" fitToHeight="0" orientation="landscape" r:id="rId2"/>
  <headerFooter>
    <oddFooter>&amp;L&amp;"-,Bold" Confidential - FCL&amp;C&amp;D&amp;RPage &amp;P</oddFooter>
  </headerFooter>
  <rowBreaks count="1" manualBreakCount="1">
    <brk id="26" max="16383"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61"/>
  <sheetViews>
    <sheetView showGridLines="0" view="pageBreakPreview" topLeftCell="A19" zoomScale="80" zoomScaleNormal="100" zoomScaleSheetLayoutView="80" workbookViewId="0">
      <selection activeCell="X18" sqref="X18"/>
    </sheetView>
  </sheetViews>
  <sheetFormatPr defaultRowHeight="15"/>
  <cols>
    <col min="1" max="13" width="9.140625" style="23"/>
    <col min="14" max="14" width="11.5703125" style="23" customWidth="1"/>
    <col min="15" max="15" width="9.140625" style="23"/>
    <col min="16" max="16" width="14.85546875" style="23" customWidth="1"/>
    <col min="17" max="17" width="9.140625" style="23"/>
    <col min="18" max="18" width="14" style="23" customWidth="1"/>
    <col min="19" max="19" width="9.140625" style="23"/>
    <col min="20" max="20" width="17.140625" style="23" customWidth="1"/>
    <col min="21" max="16384" width="9.140625" style="23"/>
  </cols>
  <sheetData>
    <row r="1" spans="1:20" ht="27" customHeight="1">
      <c r="A1" s="885" t="s">
        <v>201</v>
      </c>
      <c r="B1" s="886"/>
      <c r="C1" s="886"/>
      <c r="D1" s="886"/>
      <c r="E1" s="886"/>
      <c r="F1" s="886"/>
      <c r="G1" s="886"/>
      <c r="H1" s="886"/>
      <c r="I1" s="886"/>
      <c r="J1" s="886"/>
      <c r="K1" s="886"/>
      <c r="L1" s="886"/>
      <c r="M1" s="886"/>
      <c r="N1" s="886"/>
      <c r="O1" s="886"/>
      <c r="P1" s="886"/>
      <c r="Q1" s="886"/>
      <c r="R1" s="886"/>
      <c r="S1" s="886"/>
      <c r="T1" s="887"/>
    </row>
    <row r="2" spans="1:20" ht="27" customHeight="1">
      <c r="A2" s="888"/>
      <c r="B2" s="889"/>
      <c r="C2" s="889"/>
      <c r="D2" s="889"/>
      <c r="E2" s="889"/>
      <c r="F2" s="889"/>
      <c r="G2" s="889"/>
      <c r="H2" s="889"/>
      <c r="I2" s="889"/>
      <c r="J2" s="889"/>
      <c r="K2" s="889"/>
      <c r="L2" s="889"/>
      <c r="M2" s="889"/>
      <c r="N2" s="889"/>
      <c r="O2" s="889"/>
      <c r="P2" s="889"/>
      <c r="Q2" s="889"/>
      <c r="R2" s="889"/>
      <c r="S2" s="889"/>
      <c r="T2" s="890"/>
    </row>
    <row r="3" spans="1:20" ht="27" customHeight="1">
      <c r="A3" s="888"/>
      <c r="B3" s="889"/>
      <c r="C3" s="889"/>
      <c r="D3" s="889"/>
      <c r="E3" s="889"/>
      <c r="F3" s="889"/>
      <c r="G3" s="889"/>
      <c r="H3" s="889"/>
      <c r="I3" s="889"/>
      <c r="J3" s="889"/>
      <c r="K3" s="889"/>
      <c r="L3" s="889"/>
      <c r="M3" s="889"/>
      <c r="N3" s="889"/>
      <c r="O3" s="889"/>
      <c r="P3" s="889"/>
      <c r="Q3" s="889"/>
      <c r="R3" s="889"/>
      <c r="S3" s="889"/>
      <c r="T3" s="890"/>
    </row>
    <row r="4" spans="1:20" ht="15.75" thickBot="1">
      <c r="A4" s="169"/>
      <c r="B4" s="268"/>
      <c r="C4" s="268"/>
      <c r="D4" s="268"/>
      <c r="E4" s="268"/>
      <c r="F4" s="173"/>
      <c r="G4" s="173"/>
      <c r="H4" s="173"/>
      <c r="I4" s="173"/>
      <c r="J4" s="173"/>
      <c r="K4" s="173"/>
      <c r="L4" s="173"/>
      <c r="M4" s="173"/>
      <c r="N4" s="268"/>
      <c r="O4" s="268"/>
      <c r="P4" s="853"/>
      <c r="Q4" s="853"/>
      <c r="R4" s="853"/>
      <c r="S4" s="853"/>
      <c r="T4" s="854"/>
    </row>
    <row r="5" spans="1:20" ht="16.5" thickBot="1">
      <c r="A5" s="301" t="s">
        <v>0</v>
      </c>
      <c r="B5" s="302"/>
      <c r="C5" s="302"/>
      <c r="D5" s="302"/>
      <c r="E5" s="303"/>
      <c r="F5" s="891" t="s">
        <v>58</v>
      </c>
      <c r="G5" s="892"/>
      <c r="H5" s="892"/>
      <c r="I5" s="892"/>
      <c r="J5" s="892"/>
      <c r="K5" s="892"/>
      <c r="L5" s="892"/>
      <c r="M5" s="892"/>
      <c r="N5" s="861" t="s">
        <v>110</v>
      </c>
      <c r="O5" s="862"/>
      <c r="P5" s="862"/>
      <c r="Q5" s="863"/>
      <c r="R5" s="864"/>
      <c r="S5" s="864"/>
      <c r="T5" s="865"/>
    </row>
    <row r="6" spans="1:20">
      <c r="A6" s="304" t="s">
        <v>1</v>
      </c>
      <c r="B6" s="305"/>
      <c r="C6" s="305"/>
      <c r="D6" s="305"/>
      <c r="E6" s="306"/>
      <c r="F6" s="893" t="s">
        <v>59</v>
      </c>
      <c r="G6" s="894"/>
      <c r="H6" s="894"/>
      <c r="I6" s="894"/>
      <c r="J6" s="894"/>
      <c r="K6" s="894"/>
      <c r="L6" s="894"/>
      <c r="M6" s="895"/>
      <c r="N6" s="859" t="s">
        <v>3</v>
      </c>
      <c r="O6" s="855" t="s">
        <v>4</v>
      </c>
      <c r="P6" s="856"/>
      <c r="Q6" s="855" t="s">
        <v>4</v>
      </c>
      <c r="R6" s="856"/>
      <c r="S6" s="855" t="s">
        <v>4</v>
      </c>
      <c r="T6" s="858"/>
    </row>
    <row r="7" spans="1:20">
      <c r="A7" s="307" t="s">
        <v>2</v>
      </c>
      <c r="B7" s="308"/>
      <c r="C7" s="308"/>
      <c r="D7" s="308"/>
      <c r="E7" s="309"/>
      <c r="F7" s="896"/>
      <c r="G7" s="897"/>
      <c r="H7" s="897"/>
      <c r="I7" s="897"/>
      <c r="J7" s="897"/>
      <c r="K7" s="897"/>
      <c r="L7" s="897"/>
      <c r="M7" s="898"/>
      <c r="N7" s="860"/>
      <c r="O7" s="848"/>
      <c r="P7" s="857"/>
      <c r="Q7" s="848"/>
      <c r="R7" s="857"/>
      <c r="S7" s="848"/>
      <c r="T7" s="849"/>
    </row>
    <row r="8" spans="1:20">
      <c r="A8" s="883" t="s">
        <v>220</v>
      </c>
      <c r="B8" s="166" t="s">
        <v>222</v>
      </c>
      <c r="C8" s="22"/>
      <c r="D8" s="22"/>
      <c r="E8" s="22"/>
      <c r="F8" s="22"/>
      <c r="G8" s="22"/>
      <c r="H8" s="22"/>
      <c r="I8" s="22"/>
      <c r="J8" s="22"/>
      <c r="K8" s="22"/>
      <c r="L8" s="22"/>
      <c r="M8" s="22"/>
      <c r="N8" s="22"/>
      <c r="O8" s="22"/>
      <c r="P8" s="22"/>
      <c r="Q8" s="22"/>
      <c r="R8" s="22"/>
      <c r="S8" s="22"/>
      <c r="T8" s="110"/>
    </row>
    <row r="9" spans="1:20">
      <c r="A9" s="884"/>
      <c r="B9" s="167" t="s">
        <v>5</v>
      </c>
      <c r="C9" s="18"/>
      <c r="D9" s="18"/>
      <c r="E9" s="18"/>
      <c r="F9" s="18"/>
      <c r="G9" s="18"/>
      <c r="H9" s="18"/>
      <c r="I9" s="18"/>
      <c r="J9" s="18"/>
      <c r="K9" s="18"/>
      <c r="L9" s="18"/>
      <c r="M9" s="18"/>
      <c r="N9" s="18"/>
      <c r="O9" s="18"/>
      <c r="P9" s="18"/>
      <c r="Q9" s="18"/>
      <c r="R9" s="18"/>
      <c r="S9" s="18"/>
      <c r="T9" s="111"/>
    </row>
    <row r="10" spans="1:20" ht="21.75" customHeight="1">
      <c r="A10" s="317"/>
      <c r="B10" s="318"/>
      <c r="C10" s="999" t="s">
        <v>224</v>
      </c>
      <c r="D10" s="999"/>
      <c r="E10" s="999"/>
      <c r="F10" s="999"/>
      <c r="G10" s="999"/>
      <c r="H10" s="999"/>
      <c r="I10" s="999"/>
      <c r="J10" s="999"/>
      <c r="K10" s="999"/>
      <c r="L10" s="999"/>
      <c r="M10" s="1000"/>
      <c r="N10" s="311" t="s">
        <v>6</v>
      </c>
      <c r="O10" s="878"/>
      <c r="P10" s="899"/>
      <c r="Q10" s="878"/>
      <c r="R10" s="899"/>
      <c r="S10" s="878"/>
      <c r="T10" s="808"/>
    </row>
    <row r="11" spans="1:20" ht="15.75">
      <c r="A11" s="300" t="s">
        <v>221</v>
      </c>
      <c r="B11" s="168" t="s">
        <v>223</v>
      </c>
      <c r="C11" s="26"/>
      <c r="D11" s="26"/>
      <c r="E11" s="26"/>
      <c r="F11" s="26"/>
      <c r="G11" s="26"/>
      <c r="H11" s="26"/>
      <c r="I11" s="26"/>
      <c r="J11" s="26"/>
      <c r="K11" s="26"/>
      <c r="L11" s="26"/>
      <c r="M11" s="26"/>
      <c r="N11" s="26"/>
      <c r="O11" s="26"/>
      <c r="P11" s="26"/>
      <c r="Q11" s="26"/>
      <c r="R11" s="26"/>
      <c r="S11" s="26"/>
      <c r="T11" s="112"/>
    </row>
    <row r="12" spans="1:20" ht="24" customHeight="1">
      <c r="A12" s="777" t="s">
        <v>30</v>
      </c>
      <c r="B12" s="757"/>
      <c r="C12" s="757"/>
      <c r="D12" s="757"/>
      <c r="E12" s="757"/>
      <c r="F12" s="757"/>
      <c r="G12" s="757"/>
      <c r="H12" s="757"/>
      <c r="I12" s="757"/>
      <c r="J12" s="757"/>
      <c r="K12" s="757"/>
      <c r="L12" s="757"/>
      <c r="M12" s="757"/>
      <c r="N12" s="757"/>
      <c r="O12" s="757"/>
      <c r="P12" s="757"/>
      <c r="Q12" s="757"/>
      <c r="R12" s="757"/>
      <c r="S12" s="757"/>
      <c r="T12" s="758"/>
    </row>
    <row r="13" spans="1:20">
      <c r="A13" s="866" t="s">
        <v>7</v>
      </c>
      <c r="B13" s="771" t="s">
        <v>8</v>
      </c>
      <c r="C13" s="772"/>
      <c r="D13" s="772"/>
      <c r="E13" s="772"/>
      <c r="F13" s="772"/>
      <c r="G13" s="772"/>
      <c r="H13" s="772"/>
      <c r="I13" s="772"/>
      <c r="J13" s="772"/>
      <c r="K13" s="772"/>
      <c r="L13" s="772"/>
      <c r="M13" s="867"/>
      <c r="N13" s="859" t="s">
        <v>3</v>
      </c>
      <c r="O13" s="845"/>
      <c r="P13" s="846"/>
      <c r="Q13" s="845"/>
      <c r="R13" s="846"/>
      <c r="S13" s="845"/>
      <c r="T13" s="847"/>
    </row>
    <row r="14" spans="1:20">
      <c r="A14" s="810"/>
      <c r="B14" s="812" t="s">
        <v>9</v>
      </c>
      <c r="C14" s="813"/>
      <c r="D14" s="813"/>
      <c r="E14" s="813"/>
      <c r="F14" s="813"/>
      <c r="G14" s="813"/>
      <c r="H14" s="813"/>
      <c r="I14" s="813"/>
      <c r="J14" s="813"/>
      <c r="K14" s="813"/>
      <c r="L14" s="813"/>
      <c r="M14" s="814"/>
      <c r="N14" s="860"/>
      <c r="O14" s="850"/>
      <c r="P14" s="851"/>
      <c r="Q14" s="850"/>
      <c r="R14" s="851"/>
      <c r="S14" s="850"/>
      <c r="T14" s="852"/>
    </row>
    <row r="15" spans="1:20">
      <c r="A15" s="297" t="s">
        <v>10</v>
      </c>
      <c r="B15" s="803" t="s">
        <v>11</v>
      </c>
      <c r="C15" s="804"/>
      <c r="D15" s="804"/>
      <c r="E15" s="804"/>
      <c r="F15" s="804"/>
      <c r="G15" s="804"/>
      <c r="H15" s="804"/>
      <c r="I15" s="804"/>
      <c r="J15" s="804"/>
      <c r="K15" s="804"/>
      <c r="L15" s="804"/>
      <c r="M15" s="805"/>
      <c r="N15" s="313" t="s">
        <v>22</v>
      </c>
      <c r="O15" s="806"/>
      <c r="P15" s="823"/>
      <c r="Q15" s="806"/>
      <c r="R15" s="823"/>
      <c r="S15" s="806"/>
      <c r="T15" s="824"/>
    </row>
    <row r="16" spans="1:20">
      <c r="A16" s="297" t="s">
        <v>12</v>
      </c>
      <c r="B16" s="803" t="s">
        <v>80</v>
      </c>
      <c r="C16" s="804"/>
      <c r="D16" s="804"/>
      <c r="E16" s="804"/>
      <c r="F16" s="804"/>
      <c r="G16" s="804"/>
      <c r="H16" s="804"/>
      <c r="I16" s="804"/>
      <c r="J16" s="804"/>
      <c r="K16" s="804"/>
      <c r="L16" s="804"/>
      <c r="M16" s="805"/>
      <c r="N16" s="313" t="s">
        <v>23</v>
      </c>
      <c r="O16" s="806"/>
      <c r="P16" s="823"/>
      <c r="Q16" s="806"/>
      <c r="R16" s="823"/>
      <c r="S16" s="806"/>
      <c r="T16" s="824"/>
    </row>
    <row r="17" spans="1:20">
      <c r="A17" s="297" t="s">
        <v>13</v>
      </c>
      <c r="B17" s="803" t="s">
        <v>82</v>
      </c>
      <c r="C17" s="804"/>
      <c r="D17" s="804"/>
      <c r="E17" s="804"/>
      <c r="F17" s="804"/>
      <c r="G17" s="804"/>
      <c r="H17" s="804"/>
      <c r="I17" s="804"/>
      <c r="J17" s="804"/>
      <c r="K17" s="804"/>
      <c r="L17" s="804"/>
      <c r="M17" s="805"/>
      <c r="N17" s="313" t="s">
        <v>23</v>
      </c>
      <c r="O17" s="806"/>
      <c r="P17" s="823"/>
      <c r="Q17" s="806"/>
      <c r="R17" s="823"/>
      <c r="S17" s="806"/>
      <c r="T17" s="824"/>
    </row>
    <row r="18" spans="1:20">
      <c r="A18" s="297" t="s">
        <v>14</v>
      </c>
      <c r="B18" s="803" t="s">
        <v>15</v>
      </c>
      <c r="C18" s="804"/>
      <c r="D18" s="804"/>
      <c r="E18" s="804"/>
      <c r="F18" s="804"/>
      <c r="G18" s="804"/>
      <c r="H18" s="804"/>
      <c r="I18" s="804"/>
      <c r="J18" s="804"/>
      <c r="K18" s="804"/>
      <c r="L18" s="804"/>
      <c r="M18" s="805"/>
      <c r="N18" s="313" t="s">
        <v>23</v>
      </c>
      <c r="O18" s="806"/>
      <c r="P18" s="823"/>
      <c r="Q18" s="806"/>
      <c r="R18" s="823"/>
      <c r="S18" s="806"/>
      <c r="T18" s="824"/>
    </row>
    <row r="19" spans="1:20">
      <c r="A19" s="809" t="s">
        <v>16</v>
      </c>
      <c r="B19" s="768" t="s">
        <v>17</v>
      </c>
      <c r="C19" s="769"/>
      <c r="D19" s="769"/>
      <c r="E19" s="769"/>
      <c r="F19" s="769"/>
      <c r="G19" s="769"/>
      <c r="H19" s="769"/>
      <c r="I19" s="769"/>
      <c r="J19" s="769"/>
      <c r="K19" s="769"/>
      <c r="L19" s="769"/>
      <c r="M19" s="811"/>
      <c r="N19" s="828" t="s">
        <v>23</v>
      </c>
      <c r="O19" s="830"/>
      <c r="P19" s="831"/>
      <c r="Q19" s="830"/>
      <c r="R19" s="831"/>
      <c r="S19" s="830"/>
      <c r="T19" s="834"/>
    </row>
    <row r="20" spans="1:20">
      <c r="A20" s="810"/>
      <c r="B20" s="812" t="s">
        <v>18</v>
      </c>
      <c r="C20" s="813"/>
      <c r="D20" s="813"/>
      <c r="E20" s="813"/>
      <c r="F20" s="813"/>
      <c r="G20" s="813"/>
      <c r="H20" s="813"/>
      <c r="I20" s="813"/>
      <c r="J20" s="813"/>
      <c r="K20" s="813"/>
      <c r="L20" s="813"/>
      <c r="M20" s="814"/>
      <c r="N20" s="829"/>
      <c r="O20" s="832"/>
      <c r="P20" s="833"/>
      <c r="Q20" s="832"/>
      <c r="R20" s="833"/>
      <c r="S20" s="832"/>
      <c r="T20" s="835"/>
    </row>
    <row r="21" spans="1:20">
      <c r="A21" s="299" t="s">
        <v>78</v>
      </c>
      <c r="B21" s="803" t="s">
        <v>79</v>
      </c>
      <c r="C21" s="804"/>
      <c r="D21" s="804"/>
      <c r="E21" s="804"/>
      <c r="F21" s="804"/>
      <c r="G21" s="804"/>
      <c r="H21" s="804"/>
      <c r="I21" s="804"/>
      <c r="J21" s="804"/>
      <c r="K21" s="804"/>
      <c r="L21" s="804"/>
      <c r="M21" s="805"/>
      <c r="N21" s="315" t="s">
        <v>23</v>
      </c>
      <c r="O21" s="806"/>
      <c r="P21" s="823"/>
      <c r="Q21" s="806"/>
      <c r="R21" s="823"/>
      <c r="S21" s="806"/>
      <c r="T21" s="824"/>
    </row>
    <row r="22" spans="1:20">
      <c r="A22" s="809" t="s">
        <v>19</v>
      </c>
      <c r="B22" s="768" t="s">
        <v>20</v>
      </c>
      <c r="C22" s="769"/>
      <c r="D22" s="769"/>
      <c r="E22" s="769"/>
      <c r="F22" s="769"/>
      <c r="G22" s="769"/>
      <c r="H22" s="769"/>
      <c r="I22" s="769"/>
      <c r="J22" s="769"/>
      <c r="K22" s="769"/>
      <c r="L22" s="769"/>
      <c r="M22" s="811"/>
      <c r="N22" s="828" t="s">
        <v>23</v>
      </c>
      <c r="O22" s="830"/>
      <c r="P22" s="831"/>
      <c r="Q22" s="830"/>
      <c r="R22" s="831"/>
      <c r="S22" s="830"/>
      <c r="T22" s="834"/>
    </row>
    <row r="23" spans="1:20">
      <c r="A23" s="810"/>
      <c r="B23" s="812" t="s">
        <v>21</v>
      </c>
      <c r="C23" s="813"/>
      <c r="D23" s="813"/>
      <c r="E23" s="813"/>
      <c r="F23" s="813"/>
      <c r="G23" s="813"/>
      <c r="H23" s="813"/>
      <c r="I23" s="813"/>
      <c r="J23" s="813"/>
      <c r="K23" s="813"/>
      <c r="L23" s="813"/>
      <c r="M23" s="814"/>
      <c r="N23" s="829"/>
      <c r="O23" s="832"/>
      <c r="P23" s="833"/>
      <c r="Q23" s="832"/>
      <c r="R23" s="833"/>
      <c r="S23" s="832"/>
      <c r="T23" s="835"/>
    </row>
    <row r="24" spans="1:20">
      <c r="A24" s="116"/>
      <c r="B24" s="803" t="s">
        <v>24</v>
      </c>
      <c r="C24" s="804"/>
      <c r="D24" s="804"/>
      <c r="E24" s="804"/>
      <c r="F24" s="804"/>
      <c r="G24" s="804"/>
      <c r="H24" s="804"/>
      <c r="I24" s="804"/>
      <c r="J24" s="804"/>
      <c r="K24" s="804"/>
      <c r="L24" s="804"/>
      <c r="M24" s="805"/>
      <c r="N24" s="313" t="s">
        <v>25</v>
      </c>
      <c r="O24" s="806">
        <f>O13-O15+O16+O17+O18+O19+O21+O22</f>
        <v>0</v>
      </c>
      <c r="P24" s="823"/>
      <c r="Q24" s="806">
        <f>Q13-Q15+Q16+Q17+Q18+Q19+Q21+Q22</f>
        <v>0</v>
      </c>
      <c r="R24" s="823"/>
      <c r="S24" s="806">
        <f>S13-S15+S16+S17+S18+S19+S21+S22</f>
        <v>0</v>
      </c>
      <c r="T24" s="824"/>
    </row>
    <row r="25" spans="1:20">
      <c r="A25" s="297" t="s">
        <v>26</v>
      </c>
      <c r="B25" s="803" t="s">
        <v>27</v>
      </c>
      <c r="C25" s="804"/>
      <c r="D25" s="804"/>
      <c r="E25" s="804"/>
      <c r="F25" s="804"/>
      <c r="G25" s="804"/>
      <c r="H25" s="804"/>
      <c r="I25" s="804"/>
      <c r="J25" s="804"/>
      <c r="K25" s="804"/>
      <c r="L25" s="804"/>
      <c r="M25" s="805"/>
      <c r="N25" s="313" t="s">
        <v>28</v>
      </c>
      <c r="O25" s="876">
        <f>O10</f>
        <v>0</v>
      </c>
      <c r="P25" s="882"/>
      <c r="Q25" s="876">
        <f>Q10</f>
        <v>0</v>
      </c>
      <c r="R25" s="882"/>
      <c r="S25" s="876">
        <f>S10</f>
        <v>0</v>
      </c>
      <c r="T25" s="877"/>
    </row>
    <row r="26" spans="1:20">
      <c r="A26" s="879" t="s">
        <v>29</v>
      </c>
      <c r="B26" s="880"/>
      <c r="C26" s="880"/>
      <c r="D26" s="880"/>
      <c r="E26" s="880"/>
      <c r="F26" s="880"/>
      <c r="G26" s="880"/>
      <c r="H26" s="880"/>
      <c r="I26" s="880"/>
      <c r="J26" s="880"/>
      <c r="K26" s="880"/>
      <c r="L26" s="880"/>
      <c r="M26" s="881"/>
      <c r="N26" s="316" t="s">
        <v>6</v>
      </c>
      <c r="O26" s="878" t="e">
        <f>O24/O25</f>
        <v>#DIV/0!</v>
      </c>
      <c r="P26" s="823"/>
      <c r="Q26" s="878" t="e">
        <f>Q24/Q25</f>
        <v>#DIV/0!</v>
      </c>
      <c r="R26" s="823"/>
      <c r="S26" s="878" t="e">
        <f>S24/S25</f>
        <v>#DIV/0!</v>
      </c>
      <c r="T26" s="824"/>
    </row>
    <row r="27" spans="1:20" ht="15" customHeight="1">
      <c r="A27" s="870" t="s">
        <v>32</v>
      </c>
      <c r="B27" s="871"/>
      <c r="C27" s="871"/>
      <c r="D27" s="871"/>
      <c r="E27" s="871"/>
      <c r="F27" s="871"/>
      <c r="G27" s="871"/>
      <c r="H27" s="871"/>
      <c r="I27" s="871"/>
      <c r="J27" s="871"/>
      <c r="K27" s="871"/>
      <c r="L27" s="871"/>
      <c r="M27" s="871"/>
      <c r="N27" s="871"/>
      <c r="O27" s="871"/>
      <c r="P27" s="871"/>
      <c r="Q27" s="871"/>
      <c r="R27" s="871"/>
      <c r="S27" s="871"/>
      <c r="T27" s="872"/>
    </row>
    <row r="28" spans="1:20">
      <c r="A28" s="873" t="s">
        <v>33</v>
      </c>
      <c r="B28" s="874"/>
      <c r="C28" s="874"/>
      <c r="D28" s="874"/>
      <c r="E28" s="874"/>
      <c r="F28" s="874"/>
      <c r="G28" s="874"/>
      <c r="H28" s="874"/>
      <c r="I28" s="874"/>
      <c r="J28" s="874"/>
      <c r="K28" s="874"/>
      <c r="L28" s="874"/>
      <c r="M28" s="874"/>
      <c r="N28" s="874"/>
      <c r="O28" s="874"/>
      <c r="P28" s="874"/>
      <c r="Q28" s="874"/>
      <c r="R28" s="874"/>
      <c r="S28" s="874"/>
      <c r="T28" s="875"/>
    </row>
    <row r="29" spans="1:20" ht="27" customHeight="1">
      <c r="A29" s="298" t="s">
        <v>34</v>
      </c>
      <c r="B29" s="842" t="s">
        <v>36</v>
      </c>
      <c r="C29" s="843"/>
      <c r="D29" s="843"/>
      <c r="E29" s="843"/>
      <c r="F29" s="843"/>
      <c r="G29" s="843"/>
      <c r="H29" s="843"/>
      <c r="I29" s="843"/>
      <c r="J29" s="843"/>
      <c r="K29" s="843"/>
      <c r="L29" s="843"/>
      <c r="M29" s="844"/>
      <c r="N29" s="310" t="s">
        <v>3</v>
      </c>
      <c r="O29" s="845"/>
      <c r="P29" s="846"/>
      <c r="Q29" s="845"/>
      <c r="R29" s="846"/>
      <c r="S29" s="845"/>
      <c r="T29" s="847"/>
    </row>
    <row r="30" spans="1:20">
      <c r="A30" s="809" t="s">
        <v>35</v>
      </c>
      <c r="B30" s="768" t="s">
        <v>37</v>
      </c>
      <c r="C30" s="769"/>
      <c r="D30" s="769"/>
      <c r="E30" s="769"/>
      <c r="F30" s="769"/>
      <c r="G30" s="769"/>
      <c r="H30" s="769"/>
      <c r="I30" s="769"/>
      <c r="J30" s="769"/>
      <c r="K30" s="769"/>
      <c r="L30" s="769"/>
      <c r="M30" s="811"/>
      <c r="N30" s="828" t="s">
        <v>39</v>
      </c>
      <c r="O30" s="836">
        <v>0.75</v>
      </c>
      <c r="P30" s="837"/>
      <c r="Q30" s="836">
        <v>0.75</v>
      </c>
      <c r="R30" s="837"/>
      <c r="S30" s="836">
        <v>0.75</v>
      </c>
      <c r="T30" s="840"/>
    </row>
    <row r="31" spans="1:20">
      <c r="A31" s="810"/>
      <c r="B31" s="812" t="s">
        <v>38</v>
      </c>
      <c r="C31" s="813"/>
      <c r="D31" s="813"/>
      <c r="E31" s="813"/>
      <c r="F31" s="813"/>
      <c r="G31" s="813"/>
      <c r="H31" s="813"/>
      <c r="I31" s="813"/>
      <c r="J31" s="813"/>
      <c r="K31" s="813"/>
      <c r="L31" s="813"/>
      <c r="M31" s="814"/>
      <c r="N31" s="829"/>
      <c r="O31" s="838"/>
      <c r="P31" s="839"/>
      <c r="Q31" s="838"/>
      <c r="R31" s="839"/>
      <c r="S31" s="838"/>
      <c r="T31" s="841"/>
    </row>
    <row r="32" spans="1:20">
      <c r="A32" s="116"/>
      <c r="B32" s="803" t="s">
        <v>40</v>
      </c>
      <c r="C32" s="804"/>
      <c r="D32" s="804"/>
      <c r="E32" s="804"/>
      <c r="F32" s="804"/>
      <c r="G32" s="804"/>
      <c r="H32" s="804"/>
      <c r="I32" s="804"/>
      <c r="J32" s="804"/>
      <c r="K32" s="804"/>
      <c r="L32" s="804"/>
      <c r="M32" s="805"/>
      <c r="N32" s="313" t="s">
        <v>25</v>
      </c>
      <c r="O32" s="806">
        <f>O29*O30</f>
        <v>0</v>
      </c>
      <c r="P32" s="823"/>
      <c r="Q32" s="806">
        <f>Q29*Q30</f>
        <v>0</v>
      </c>
      <c r="R32" s="823"/>
      <c r="S32" s="806">
        <f>S29*S30</f>
        <v>0</v>
      </c>
      <c r="T32" s="824"/>
    </row>
    <row r="33" spans="1:20">
      <c r="A33" s="809" t="s">
        <v>41</v>
      </c>
      <c r="B33" s="768" t="s">
        <v>193</v>
      </c>
      <c r="C33" s="769"/>
      <c r="D33" s="769"/>
      <c r="E33" s="769"/>
      <c r="F33" s="769"/>
      <c r="G33" s="769"/>
      <c r="H33" s="769"/>
      <c r="I33" s="769"/>
      <c r="J33" s="769"/>
      <c r="K33" s="769"/>
      <c r="L33" s="769"/>
      <c r="M33" s="811"/>
      <c r="N33" s="828" t="s">
        <v>23</v>
      </c>
      <c r="O33" s="830"/>
      <c r="P33" s="831"/>
      <c r="Q33" s="830"/>
      <c r="R33" s="831"/>
      <c r="S33" s="830"/>
      <c r="T33" s="834"/>
    </row>
    <row r="34" spans="1:20">
      <c r="A34" s="810"/>
      <c r="B34" s="817" t="s">
        <v>42</v>
      </c>
      <c r="C34" s="818"/>
      <c r="D34" s="818"/>
      <c r="E34" s="818"/>
      <c r="F34" s="818"/>
      <c r="G34" s="818"/>
      <c r="H34" s="818"/>
      <c r="I34" s="818"/>
      <c r="J34" s="818"/>
      <c r="K34" s="818"/>
      <c r="L34" s="818"/>
      <c r="M34" s="819"/>
      <c r="N34" s="829"/>
      <c r="O34" s="832"/>
      <c r="P34" s="833"/>
      <c r="Q34" s="832"/>
      <c r="R34" s="833"/>
      <c r="S34" s="832"/>
      <c r="T34" s="835"/>
    </row>
    <row r="35" spans="1:20">
      <c r="A35" s="820" t="s">
        <v>43</v>
      </c>
      <c r="B35" s="821"/>
      <c r="C35" s="821"/>
      <c r="D35" s="821"/>
      <c r="E35" s="821"/>
      <c r="F35" s="821"/>
      <c r="G35" s="821"/>
      <c r="H35" s="821"/>
      <c r="I35" s="821"/>
      <c r="J35" s="821"/>
      <c r="K35" s="821"/>
      <c r="L35" s="821"/>
      <c r="M35" s="822"/>
      <c r="N35" s="316" t="s">
        <v>6</v>
      </c>
      <c r="O35" s="806">
        <f>O32+O33</f>
        <v>0</v>
      </c>
      <c r="P35" s="823"/>
      <c r="Q35" s="806">
        <f>Q32+Q33</f>
        <v>0</v>
      </c>
      <c r="R35" s="823"/>
      <c r="S35" s="806">
        <f>S32+S33</f>
        <v>0</v>
      </c>
      <c r="T35" s="824"/>
    </row>
    <row r="36" spans="1:20">
      <c r="A36" s="825" t="s">
        <v>44</v>
      </c>
      <c r="B36" s="826"/>
      <c r="C36" s="826"/>
      <c r="D36" s="826"/>
      <c r="E36" s="826"/>
      <c r="F36" s="826"/>
      <c r="G36" s="826"/>
      <c r="H36" s="826"/>
      <c r="I36" s="826"/>
      <c r="J36" s="826"/>
      <c r="K36" s="826"/>
      <c r="L36" s="826"/>
      <c r="M36" s="826"/>
      <c r="N36" s="826"/>
      <c r="O36" s="826"/>
      <c r="P36" s="826"/>
      <c r="Q36" s="826"/>
      <c r="R36" s="826"/>
      <c r="S36" s="826"/>
      <c r="T36" s="827"/>
    </row>
    <row r="37" spans="1:20" ht="26.25" customHeight="1">
      <c r="A37" s="297" t="s">
        <v>45</v>
      </c>
      <c r="B37" s="803" t="s">
        <v>46</v>
      </c>
      <c r="C37" s="804"/>
      <c r="D37" s="804"/>
      <c r="E37" s="804"/>
      <c r="F37" s="804"/>
      <c r="G37" s="804"/>
      <c r="H37" s="804"/>
      <c r="I37" s="804"/>
      <c r="J37" s="804"/>
      <c r="K37" s="804"/>
      <c r="L37" s="804"/>
      <c r="M37" s="804"/>
      <c r="N37" s="805"/>
      <c r="O37" s="806" t="e">
        <f>O26+Q26+S26+O35+Q35+S35</f>
        <v>#DIV/0!</v>
      </c>
      <c r="P37" s="807"/>
      <c r="Q37" s="807"/>
      <c r="R37" s="807"/>
      <c r="S37" s="807"/>
      <c r="T37" s="808"/>
    </row>
    <row r="38" spans="1:20">
      <c r="A38" s="809" t="s">
        <v>47</v>
      </c>
      <c r="B38" s="768" t="s">
        <v>48</v>
      </c>
      <c r="C38" s="769"/>
      <c r="D38" s="769"/>
      <c r="E38" s="769"/>
      <c r="F38" s="769"/>
      <c r="G38" s="769"/>
      <c r="H38" s="769"/>
      <c r="I38" s="769"/>
      <c r="J38" s="769"/>
      <c r="K38" s="769"/>
      <c r="L38" s="769"/>
      <c r="M38" s="769"/>
      <c r="N38" s="811"/>
      <c r="O38" s="791"/>
      <c r="P38" s="792"/>
      <c r="Q38" s="792"/>
      <c r="R38" s="792"/>
      <c r="S38" s="792"/>
      <c r="T38" s="815"/>
    </row>
    <row r="39" spans="1:20">
      <c r="A39" s="810"/>
      <c r="B39" s="812" t="s">
        <v>49</v>
      </c>
      <c r="C39" s="813"/>
      <c r="D39" s="813"/>
      <c r="E39" s="813"/>
      <c r="F39" s="813"/>
      <c r="G39" s="813"/>
      <c r="H39" s="813"/>
      <c r="I39" s="813"/>
      <c r="J39" s="813"/>
      <c r="K39" s="813"/>
      <c r="L39" s="813"/>
      <c r="M39" s="813"/>
      <c r="N39" s="814"/>
      <c r="O39" s="797"/>
      <c r="P39" s="798"/>
      <c r="Q39" s="798"/>
      <c r="R39" s="798"/>
      <c r="S39" s="798"/>
      <c r="T39" s="816"/>
    </row>
    <row r="40" spans="1:20">
      <c r="A40" s="777" t="s">
        <v>200</v>
      </c>
      <c r="B40" s="757"/>
      <c r="C40" s="778"/>
      <c r="D40" s="756" t="s">
        <v>52</v>
      </c>
      <c r="E40" s="757"/>
      <c r="F40" s="757"/>
      <c r="G40" s="757"/>
      <c r="H40" s="757"/>
      <c r="I40" s="757"/>
      <c r="J40" s="757"/>
      <c r="K40" s="757"/>
      <c r="L40" s="778"/>
      <c r="M40" s="756" t="s">
        <v>55</v>
      </c>
      <c r="N40" s="757"/>
      <c r="O40" s="757"/>
      <c r="P40" s="757"/>
      <c r="Q40" s="757"/>
      <c r="R40" s="757"/>
      <c r="S40" s="757"/>
      <c r="T40" s="758"/>
    </row>
    <row r="41" spans="1:20" ht="12" customHeight="1">
      <c r="A41" s="779" t="s">
        <v>50</v>
      </c>
      <c r="B41" s="780"/>
      <c r="C41" s="781"/>
      <c r="D41" s="791" t="s">
        <v>53</v>
      </c>
      <c r="E41" s="792"/>
      <c r="F41" s="792"/>
      <c r="G41" s="792"/>
      <c r="H41" s="792"/>
      <c r="I41" s="792"/>
      <c r="J41" s="792"/>
      <c r="K41" s="792"/>
      <c r="L41" s="793"/>
      <c r="M41" s="759" t="s">
        <v>56</v>
      </c>
      <c r="N41" s="760"/>
      <c r="O41" s="760"/>
      <c r="P41" s="760"/>
      <c r="Q41" s="760"/>
      <c r="R41" s="760"/>
      <c r="S41" s="760"/>
      <c r="T41" s="761"/>
    </row>
    <row r="42" spans="1:20" ht="12" customHeight="1">
      <c r="A42" s="782"/>
      <c r="B42" s="783"/>
      <c r="C42" s="784"/>
      <c r="D42" s="794"/>
      <c r="E42" s="795"/>
      <c r="F42" s="795"/>
      <c r="G42" s="795"/>
      <c r="H42" s="795"/>
      <c r="I42" s="795"/>
      <c r="J42" s="795"/>
      <c r="K42" s="795"/>
      <c r="L42" s="796"/>
      <c r="M42" s="762"/>
      <c r="N42" s="763"/>
      <c r="O42" s="763"/>
      <c r="P42" s="763"/>
      <c r="Q42" s="763"/>
      <c r="R42" s="763"/>
      <c r="S42" s="763"/>
      <c r="T42" s="764"/>
    </row>
    <row r="43" spans="1:20" ht="12" customHeight="1">
      <c r="A43" s="785"/>
      <c r="B43" s="786"/>
      <c r="C43" s="787"/>
      <c r="D43" s="797"/>
      <c r="E43" s="798"/>
      <c r="F43" s="798"/>
      <c r="G43" s="798"/>
      <c r="H43" s="798"/>
      <c r="I43" s="798"/>
      <c r="J43" s="798"/>
      <c r="K43" s="798"/>
      <c r="L43" s="799"/>
      <c r="M43" s="765"/>
      <c r="N43" s="766"/>
      <c r="O43" s="766"/>
      <c r="P43" s="766"/>
      <c r="Q43" s="766"/>
      <c r="R43" s="766"/>
      <c r="S43" s="766"/>
      <c r="T43" s="767"/>
    </row>
    <row r="44" spans="1:20" ht="12" customHeight="1">
      <c r="A44" s="779" t="s">
        <v>51</v>
      </c>
      <c r="B44" s="780"/>
      <c r="C44" s="781"/>
      <c r="D44" s="791" t="s">
        <v>54</v>
      </c>
      <c r="E44" s="792"/>
      <c r="F44" s="792"/>
      <c r="G44" s="792"/>
      <c r="H44" s="792"/>
      <c r="I44" s="792"/>
      <c r="J44" s="792"/>
      <c r="K44" s="792"/>
      <c r="L44" s="793"/>
      <c r="M44" s="768" t="s">
        <v>57</v>
      </c>
      <c r="N44" s="769"/>
      <c r="O44" s="769"/>
      <c r="P44" s="769"/>
      <c r="Q44" s="769"/>
      <c r="R44" s="769"/>
      <c r="S44" s="769"/>
      <c r="T44" s="770"/>
    </row>
    <row r="45" spans="1:20" ht="12" customHeight="1">
      <c r="A45" s="782"/>
      <c r="B45" s="783"/>
      <c r="C45" s="784"/>
      <c r="D45" s="794"/>
      <c r="E45" s="795"/>
      <c r="F45" s="795"/>
      <c r="G45" s="795"/>
      <c r="H45" s="795"/>
      <c r="I45" s="795"/>
      <c r="J45" s="795"/>
      <c r="K45" s="795"/>
      <c r="L45" s="796"/>
      <c r="M45" s="771"/>
      <c r="N45" s="772"/>
      <c r="O45" s="772"/>
      <c r="P45" s="772"/>
      <c r="Q45" s="772"/>
      <c r="R45" s="772"/>
      <c r="S45" s="772"/>
      <c r="T45" s="773"/>
    </row>
    <row r="46" spans="1:20" ht="12" customHeight="1" thickBot="1">
      <c r="A46" s="788"/>
      <c r="B46" s="789"/>
      <c r="C46" s="790"/>
      <c r="D46" s="800"/>
      <c r="E46" s="801"/>
      <c r="F46" s="801"/>
      <c r="G46" s="801"/>
      <c r="H46" s="801"/>
      <c r="I46" s="801"/>
      <c r="J46" s="801"/>
      <c r="K46" s="801"/>
      <c r="L46" s="802"/>
      <c r="M46" s="774"/>
      <c r="N46" s="775"/>
      <c r="O46" s="775"/>
      <c r="P46" s="775"/>
      <c r="Q46" s="775"/>
      <c r="R46" s="775"/>
      <c r="S46" s="775"/>
      <c r="T46" s="776"/>
    </row>
    <row r="48" spans="1:20" s="29" customFormat="1" ht="20.25">
      <c r="A48" s="868" t="s">
        <v>109</v>
      </c>
      <c r="B48" s="868"/>
      <c r="C48" s="868"/>
      <c r="D48" s="28"/>
      <c r="E48" s="28"/>
      <c r="F48" s="28"/>
      <c r="G48" s="28"/>
      <c r="H48" s="28"/>
      <c r="I48" s="28"/>
      <c r="J48" s="28"/>
      <c r="K48" s="28"/>
      <c r="L48" s="28"/>
      <c r="M48" s="28"/>
      <c r="N48" s="28"/>
    </row>
    <row r="49" spans="1:14" s="30" customFormat="1" ht="2.4500000000000002" customHeight="1">
      <c r="A49" s="37"/>
      <c r="B49" s="37"/>
      <c r="C49" s="37"/>
      <c r="D49" s="37"/>
      <c r="E49" s="37"/>
      <c r="F49" s="37"/>
      <c r="G49" s="37"/>
      <c r="H49" s="37"/>
      <c r="I49" s="37"/>
      <c r="J49" s="37"/>
      <c r="K49" s="37"/>
      <c r="L49" s="37"/>
      <c r="M49" s="37"/>
      <c r="N49" s="37"/>
    </row>
    <row r="50" spans="1:14" s="29" customFormat="1" ht="13.9" customHeight="1">
      <c r="A50" s="869" t="s">
        <v>199</v>
      </c>
      <c r="B50" s="869"/>
      <c r="C50" s="869"/>
      <c r="D50" s="869"/>
      <c r="E50" s="869"/>
      <c r="F50" s="869"/>
      <c r="G50" s="869"/>
      <c r="H50" s="869"/>
      <c r="I50" s="869"/>
      <c r="J50" s="869"/>
      <c r="K50" s="869"/>
      <c r="L50" s="869"/>
      <c r="M50" s="869"/>
      <c r="N50" s="869"/>
    </row>
    <row r="51" spans="1:14" s="29" customFormat="1" ht="12.75">
      <c r="A51" s="869"/>
      <c r="B51" s="869"/>
      <c r="C51" s="869"/>
      <c r="D51" s="869"/>
      <c r="E51" s="869"/>
      <c r="F51" s="869"/>
      <c r="G51" s="869"/>
      <c r="H51" s="869"/>
      <c r="I51" s="869"/>
      <c r="J51" s="869"/>
      <c r="K51" s="869"/>
      <c r="L51" s="869"/>
      <c r="M51" s="869"/>
      <c r="N51" s="869"/>
    </row>
    <row r="52" spans="1:14" s="29" customFormat="1" ht="12.75">
      <c r="A52" s="869"/>
      <c r="B52" s="869"/>
      <c r="C52" s="869"/>
      <c r="D52" s="869"/>
      <c r="E52" s="869"/>
      <c r="F52" s="869"/>
      <c r="G52" s="869"/>
      <c r="H52" s="869"/>
      <c r="I52" s="869"/>
      <c r="J52" s="869"/>
      <c r="K52" s="869"/>
      <c r="L52" s="869"/>
      <c r="M52" s="869"/>
      <c r="N52" s="869"/>
    </row>
    <row r="53" spans="1:14" s="29" customFormat="1" ht="12.75">
      <c r="A53" s="869"/>
      <c r="B53" s="869"/>
      <c r="C53" s="869"/>
      <c r="D53" s="869"/>
      <c r="E53" s="869"/>
      <c r="F53" s="869"/>
      <c r="G53" s="869"/>
      <c r="H53" s="869"/>
      <c r="I53" s="869"/>
      <c r="J53" s="869"/>
      <c r="K53" s="869"/>
      <c r="L53" s="869"/>
      <c r="M53" s="869"/>
      <c r="N53" s="869"/>
    </row>
    <row r="54" spans="1:14" s="29" customFormat="1" ht="12.75">
      <c r="A54" s="869"/>
      <c r="B54" s="869"/>
      <c r="C54" s="869"/>
      <c r="D54" s="869"/>
      <c r="E54" s="869"/>
      <c r="F54" s="869"/>
      <c r="G54" s="869"/>
      <c r="H54" s="869"/>
      <c r="I54" s="869"/>
      <c r="J54" s="869"/>
      <c r="K54" s="869"/>
      <c r="L54" s="869"/>
      <c r="M54" s="869"/>
      <c r="N54" s="869"/>
    </row>
    <row r="55" spans="1:14" s="29" customFormat="1" ht="12.75">
      <c r="A55" s="869"/>
      <c r="B55" s="869"/>
      <c r="C55" s="869"/>
      <c r="D55" s="869"/>
      <c r="E55" s="869"/>
      <c r="F55" s="869"/>
      <c r="G55" s="869"/>
      <c r="H55" s="869"/>
      <c r="I55" s="869"/>
      <c r="J55" s="869"/>
      <c r="K55" s="869"/>
      <c r="L55" s="869"/>
      <c r="M55" s="869"/>
      <c r="N55" s="869"/>
    </row>
    <row r="56" spans="1:14" s="29" customFormat="1" ht="12.75">
      <c r="A56" s="869"/>
      <c r="B56" s="869"/>
      <c r="C56" s="869"/>
      <c r="D56" s="869"/>
      <c r="E56" s="869"/>
      <c r="F56" s="869"/>
      <c r="G56" s="869"/>
      <c r="H56" s="869"/>
      <c r="I56" s="869"/>
      <c r="J56" s="869"/>
      <c r="K56" s="869"/>
      <c r="L56" s="869"/>
      <c r="M56" s="869"/>
      <c r="N56" s="869"/>
    </row>
    <row r="57" spans="1:14" s="29" customFormat="1" ht="12.75">
      <c r="A57" s="869"/>
      <c r="B57" s="869"/>
      <c r="C57" s="869"/>
      <c r="D57" s="869"/>
      <c r="E57" s="869"/>
      <c r="F57" s="869"/>
      <c r="G57" s="869"/>
      <c r="H57" s="869"/>
      <c r="I57" s="869"/>
      <c r="J57" s="869"/>
      <c r="K57" s="869"/>
      <c r="L57" s="869"/>
      <c r="M57" s="869"/>
      <c r="N57" s="869"/>
    </row>
    <row r="58" spans="1:14" s="29" customFormat="1" ht="21" customHeight="1">
      <c r="A58" s="485" t="s">
        <v>198</v>
      </c>
      <c r="B58" s="485"/>
      <c r="C58" s="485"/>
      <c r="D58" s="485"/>
      <c r="E58" s="485"/>
      <c r="F58" s="485"/>
      <c r="G58" s="485"/>
      <c r="H58" s="485"/>
      <c r="I58" s="485"/>
      <c r="J58" s="485"/>
      <c r="K58" s="485"/>
      <c r="L58" s="485"/>
      <c r="M58" s="485"/>
      <c r="N58" s="485"/>
    </row>
    <row r="59" spans="1:14" s="29" customFormat="1" ht="21" customHeight="1">
      <c r="A59" s="485"/>
      <c r="B59" s="485"/>
      <c r="C59" s="485"/>
      <c r="D59" s="485"/>
      <c r="E59" s="485"/>
      <c r="F59" s="485"/>
      <c r="G59" s="485"/>
      <c r="H59" s="485"/>
      <c r="I59" s="485"/>
      <c r="J59" s="485"/>
      <c r="K59" s="485"/>
      <c r="L59" s="485"/>
      <c r="M59" s="485"/>
      <c r="N59" s="485"/>
    </row>
    <row r="60" spans="1:14" s="29" customFormat="1" ht="15" customHeight="1">
      <c r="A60" s="467" t="s">
        <v>112</v>
      </c>
      <c r="B60" s="466"/>
      <c r="C60" s="38"/>
      <c r="D60" s="103"/>
      <c r="E60" s="103"/>
      <c r="F60" s="103"/>
      <c r="G60" s="103"/>
      <c r="H60" s="103"/>
      <c r="I60" s="103"/>
      <c r="J60" s="38"/>
      <c r="K60" s="31"/>
      <c r="L60" s="31"/>
      <c r="M60" s="31"/>
      <c r="N60" s="31"/>
    </row>
    <row r="61" spans="1:14">
      <c r="A61" s="31"/>
      <c r="B61" s="31"/>
      <c r="C61" s="31"/>
      <c r="D61" s="31"/>
      <c r="E61" s="31"/>
      <c r="F61" s="31"/>
      <c r="G61" s="31"/>
      <c r="H61" s="31"/>
      <c r="I61" s="31"/>
      <c r="J61" s="31"/>
      <c r="K61" s="31"/>
      <c r="L61" s="31"/>
      <c r="M61" s="31"/>
      <c r="N61" s="31"/>
    </row>
  </sheetData>
  <mergeCells count="120">
    <mergeCell ref="A60:B60"/>
    <mergeCell ref="A58:N59"/>
    <mergeCell ref="A8:A9"/>
    <mergeCell ref="C10:M10"/>
    <mergeCell ref="A1:T3"/>
    <mergeCell ref="Q21:R21"/>
    <mergeCell ref="S21:T21"/>
    <mergeCell ref="F5:M5"/>
    <mergeCell ref="F6:M7"/>
    <mergeCell ref="B22:M22"/>
    <mergeCell ref="B23:M23"/>
    <mergeCell ref="A22:A23"/>
    <mergeCell ref="N19:N20"/>
    <mergeCell ref="N22:N23"/>
    <mergeCell ref="N13:N14"/>
    <mergeCell ref="O10:P10"/>
    <mergeCell ref="B21:M21"/>
    <mergeCell ref="O21:P21"/>
    <mergeCell ref="Q10:R10"/>
    <mergeCell ref="S10:T10"/>
    <mergeCell ref="A19:A20"/>
    <mergeCell ref="B19:M19"/>
    <mergeCell ref="B16:M16"/>
    <mergeCell ref="B17:M17"/>
    <mergeCell ref="A48:C48"/>
    <mergeCell ref="A50:N57"/>
    <mergeCell ref="B20:M20"/>
    <mergeCell ref="A27:T27"/>
    <mergeCell ref="A28:T28"/>
    <mergeCell ref="S24:T24"/>
    <mergeCell ref="S25:T25"/>
    <mergeCell ref="S26:T26"/>
    <mergeCell ref="O26:P26"/>
    <mergeCell ref="Q26:R26"/>
    <mergeCell ref="B24:M24"/>
    <mergeCell ref="B25:M25"/>
    <mergeCell ref="A26:M26"/>
    <mergeCell ref="O25:P25"/>
    <mergeCell ref="Q24:R24"/>
    <mergeCell ref="Q25:R25"/>
    <mergeCell ref="O19:P20"/>
    <mergeCell ref="Q19:R20"/>
    <mergeCell ref="S19:T20"/>
    <mergeCell ref="O22:P23"/>
    <mergeCell ref="P4:T4"/>
    <mergeCell ref="O6:P6"/>
    <mergeCell ref="O7:P7"/>
    <mergeCell ref="Q6:R6"/>
    <mergeCell ref="Q7:R7"/>
    <mergeCell ref="S6:T6"/>
    <mergeCell ref="N6:N7"/>
    <mergeCell ref="N5:P5"/>
    <mergeCell ref="Q5:T5"/>
    <mergeCell ref="S17:T17"/>
    <mergeCell ref="O18:P18"/>
    <mergeCell ref="Q18:R18"/>
    <mergeCell ref="S18:T18"/>
    <mergeCell ref="Q15:R15"/>
    <mergeCell ref="S7:T7"/>
    <mergeCell ref="A12:T12"/>
    <mergeCell ref="O13:P14"/>
    <mergeCell ref="Q13:R14"/>
    <mergeCell ref="S13:T14"/>
    <mergeCell ref="B15:M15"/>
    <mergeCell ref="S15:T15"/>
    <mergeCell ref="O16:P16"/>
    <mergeCell ref="Q16:R16"/>
    <mergeCell ref="S16:T16"/>
    <mergeCell ref="O15:P15"/>
    <mergeCell ref="B18:M18"/>
    <mergeCell ref="O17:P17"/>
    <mergeCell ref="Q17:R17"/>
    <mergeCell ref="A13:A14"/>
    <mergeCell ref="B13:M13"/>
    <mergeCell ref="B14:M14"/>
    <mergeCell ref="Q22:R23"/>
    <mergeCell ref="A30:A31"/>
    <mergeCell ref="B30:M30"/>
    <mergeCell ref="N30:N31"/>
    <mergeCell ref="O30:P31"/>
    <mergeCell ref="Q30:R31"/>
    <mergeCell ref="S30:T31"/>
    <mergeCell ref="B31:M31"/>
    <mergeCell ref="B29:M29"/>
    <mergeCell ref="O29:P29"/>
    <mergeCell ref="Q29:R29"/>
    <mergeCell ref="S29:T29"/>
    <mergeCell ref="O24:P24"/>
    <mergeCell ref="S22:T23"/>
    <mergeCell ref="B32:M32"/>
    <mergeCell ref="O32:P32"/>
    <mergeCell ref="Q32:R32"/>
    <mergeCell ref="S32:T32"/>
    <mergeCell ref="A33:A34"/>
    <mergeCell ref="B33:M33"/>
    <mergeCell ref="N33:N34"/>
    <mergeCell ref="O33:P34"/>
    <mergeCell ref="Q33:R34"/>
    <mergeCell ref="S33:T34"/>
    <mergeCell ref="B37:N37"/>
    <mergeCell ref="O37:T37"/>
    <mergeCell ref="A38:A39"/>
    <mergeCell ref="B38:N38"/>
    <mergeCell ref="B39:N39"/>
    <mergeCell ref="O38:T39"/>
    <mergeCell ref="B34:M34"/>
    <mergeCell ref="A35:M35"/>
    <mergeCell ref="O35:P35"/>
    <mergeCell ref="Q35:R35"/>
    <mergeCell ref="S35:T35"/>
    <mergeCell ref="A36:T36"/>
    <mergeCell ref="M40:T40"/>
    <mergeCell ref="M41:T43"/>
    <mergeCell ref="M44:T46"/>
    <mergeCell ref="A40:C40"/>
    <mergeCell ref="A41:C43"/>
    <mergeCell ref="A44:C46"/>
    <mergeCell ref="D40:L40"/>
    <mergeCell ref="D41:L43"/>
    <mergeCell ref="D44:L46"/>
  </mergeCells>
  <hyperlinks>
    <hyperlink ref="A60" r:id="rId1" xr:uid="{398052C8-A915-47DD-AA01-AD4BFCA8730B}"/>
  </hyperlinks>
  <printOptions horizontalCentered="1"/>
  <pageMargins left="0.3" right="0.3" top="0.2" bottom="0.2" header="0.3" footer="0"/>
  <pageSetup scale="62" orientation="landscape" r:id="rId2"/>
  <headerFooter>
    <oddFooter>&amp;L&amp;"-,Bold" Confidential - FCL&amp;C&amp;D&amp;RPage &amp;P</oddFooter>
  </headerFooter>
  <ignoredErrors>
    <ignoredError sqref="O37" evalError="1"/>
  </ignoredError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63"/>
  <sheetViews>
    <sheetView showGridLines="0" topLeftCell="A24" zoomScale="80" zoomScaleNormal="80" zoomScaleSheetLayoutView="100" workbookViewId="0">
      <selection activeCell="A10" sqref="A10:M10"/>
    </sheetView>
  </sheetViews>
  <sheetFormatPr defaultRowHeight="15"/>
  <cols>
    <col min="1" max="4" width="9.140625" style="23"/>
    <col min="5" max="5" width="15.5703125" style="23" customWidth="1"/>
    <col min="6" max="12" width="9.140625" style="23"/>
    <col min="13" max="14" width="10" style="23" customWidth="1"/>
    <col min="15" max="15" width="9.140625" style="23"/>
    <col min="16" max="16" width="11.28515625" style="23" customWidth="1"/>
    <col min="17" max="17" width="13.28515625" style="23" customWidth="1"/>
    <col min="18" max="18" width="11.28515625" style="23" customWidth="1"/>
    <col min="19" max="19" width="9.140625" style="23"/>
    <col min="20" max="20" width="14.85546875" style="23" customWidth="1"/>
    <col min="21" max="16384" width="9.140625" style="23"/>
  </cols>
  <sheetData>
    <row r="1" spans="1:20" ht="27" customHeight="1">
      <c r="A1" s="936" t="s">
        <v>101</v>
      </c>
      <c r="B1" s="937"/>
      <c r="C1" s="937"/>
      <c r="D1" s="937"/>
      <c r="E1" s="937"/>
      <c r="F1" s="937"/>
      <c r="G1" s="937"/>
      <c r="H1" s="937"/>
      <c r="I1" s="937"/>
      <c r="J1" s="937"/>
      <c r="K1" s="937"/>
      <c r="L1" s="937"/>
      <c r="M1" s="937"/>
      <c r="N1" s="937"/>
      <c r="O1" s="937"/>
      <c r="P1" s="937"/>
      <c r="Q1" s="937"/>
      <c r="R1" s="937"/>
      <c r="S1" s="937"/>
      <c r="T1" s="938"/>
    </row>
    <row r="2" spans="1:20" ht="27" customHeight="1">
      <c r="A2" s="939"/>
      <c r="B2" s="940"/>
      <c r="C2" s="940"/>
      <c r="D2" s="940"/>
      <c r="E2" s="940"/>
      <c r="F2" s="940"/>
      <c r="G2" s="940"/>
      <c r="H2" s="940"/>
      <c r="I2" s="940"/>
      <c r="J2" s="940"/>
      <c r="K2" s="940"/>
      <c r="L2" s="940"/>
      <c r="M2" s="940"/>
      <c r="N2" s="940"/>
      <c r="O2" s="940"/>
      <c r="P2" s="940"/>
      <c r="Q2" s="940"/>
      <c r="R2" s="940"/>
      <c r="S2" s="940"/>
      <c r="T2" s="941"/>
    </row>
    <row r="3" spans="1:20" ht="27.75" customHeight="1">
      <c r="A3" s="939"/>
      <c r="B3" s="940"/>
      <c r="C3" s="940"/>
      <c r="D3" s="940"/>
      <c r="E3" s="940"/>
      <c r="F3" s="940"/>
      <c r="G3" s="940"/>
      <c r="H3" s="940"/>
      <c r="I3" s="940"/>
      <c r="J3" s="940"/>
      <c r="K3" s="940"/>
      <c r="L3" s="940"/>
      <c r="M3" s="940"/>
      <c r="N3" s="940"/>
      <c r="O3" s="940"/>
      <c r="P3" s="940"/>
      <c r="Q3" s="940"/>
      <c r="R3" s="940"/>
      <c r="S3" s="940"/>
      <c r="T3" s="941"/>
    </row>
    <row r="4" spans="1:20" s="24" customFormat="1" ht="13.15" customHeight="1" thickBot="1">
      <c r="A4" s="179"/>
      <c r="B4" s="270"/>
      <c r="C4" s="270"/>
      <c r="D4" s="270"/>
      <c r="E4" s="270"/>
      <c r="F4" s="270"/>
      <c r="G4" s="270"/>
      <c r="H4" s="270"/>
      <c r="I4" s="270"/>
      <c r="J4" s="270"/>
      <c r="K4" s="270"/>
      <c r="L4" s="270"/>
      <c r="M4" s="270"/>
      <c r="N4" s="270"/>
      <c r="O4" s="270"/>
      <c r="P4" s="270"/>
      <c r="Q4" s="270"/>
      <c r="R4" s="270"/>
      <c r="S4" s="270"/>
      <c r="T4" s="180"/>
    </row>
    <row r="5" spans="1:20" ht="16.5" thickBot="1">
      <c r="A5" s="174" t="s">
        <v>0</v>
      </c>
      <c r="B5" s="175"/>
      <c r="C5" s="175"/>
      <c r="D5" s="175"/>
      <c r="E5" s="176"/>
      <c r="F5" s="942" t="s">
        <v>58</v>
      </c>
      <c r="G5" s="943"/>
      <c r="H5" s="943"/>
      <c r="I5" s="943"/>
      <c r="J5" s="943"/>
      <c r="K5" s="943"/>
      <c r="L5" s="943"/>
      <c r="M5" s="943"/>
      <c r="N5" s="861" t="s">
        <v>31</v>
      </c>
      <c r="O5" s="862"/>
      <c r="P5" s="950"/>
      <c r="Q5" s="951"/>
      <c r="R5" s="951"/>
      <c r="S5" s="951"/>
      <c r="T5" s="952"/>
    </row>
    <row r="6" spans="1:20" ht="14.45" customHeight="1">
      <c r="A6" s="177" t="s">
        <v>1</v>
      </c>
      <c r="B6" s="271"/>
      <c r="C6" s="271"/>
      <c r="D6" s="271"/>
      <c r="E6" s="178"/>
      <c r="F6" s="944" t="s">
        <v>61</v>
      </c>
      <c r="G6" s="945"/>
      <c r="H6" s="945"/>
      <c r="I6" s="945"/>
      <c r="J6" s="945"/>
      <c r="K6" s="945"/>
      <c r="L6" s="945"/>
      <c r="M6" s="946"/>
      <c r="N6" s="859" t="s">
        <v>3</v>
      </c>
      <c r="O6" s="855" t="s">
        <v>62</v>
      </c>
      <c r="P6" s="953"/>
      <c r="Q6" s="856"/>
      <c r="R6" s="855" t="s">
        <v>62</v>
      </c>
      <c r="S6" s="953"/>
      <c r="T6" s="858"/>
    </row>
    <row r="7" spans="1:20">
      <c r="A7" s="177" t="s">
        <v>102</v>
      </c>
      <c r="B7" s="271"/>
      <c r="C7" s="271"/>
      <c r="D7" s="271"/>
      <c r="E7" s="178"/>
      <c r="F7" s="947"/>
      <c r="G7" s="948"/>
      <c r="H7" s="948"/>
      <c r="I7" s="948"/>
      <c r="J7" s="948"/>
      <c r="K7" s="948"/>
      <c r="L7" s="948"/>
      <c r="M7" s="949"/>
      <c r="N7" s="860"/>
      <c r="O7" s="848"/>
      <c r="P7" s="954"/>
      <c r="Q7" s="857"/>
      <c r="R7" s="848"/>
      <c r="S7" s="954"/>
      <c r="T7" s="849"/>
    </row>
    <row r="8" spans="1:20">
      <c r="A8" s="166" t="s">
        <v>192</v>
      </c>
      <c r="B8" s="22"/>
      <c r="C8" s="22"/>
      <c r="D8" s="22"/>
      <c r="E8" s="22"/>
      <c r="F8" s="22"/>
      <c r="G8" s="22"/>
      <c r="H8" s="22"/>
      <c r="I8" s="22"/>
      <c r="J8" s="22"/>
      <c r="K8" s="22"/>
      <c r="L8" s="22"/>
      <c r="M8" s="22"/>
      <c r="N8" s="22"/>
      <c r="O8" s="22"/>
      <c r="P8" s="22"/>
      <c r="Q8" s="22"/>
      <c r="R8" s="22"/>
      <c r="S8" s="22"/>
      <c r="T8" s="110"/>
    </row>
    <row r="9" spans="1:20">
      <c r="A9" s="170" t="s">
        <v>60</v>
      </c>
      <c r="B9" s="18"/>
      <c r="C9" s="18"/>
      <c r="D9" s="18"/>
      <c r="E9" s="18"/>
      <c r="F9" s="18"/>
      <c r="G9" s="18"/>
      <c r="H9" s="18"/>
      <c r="I9" s="18"/>
      <c r="J9" s="18"/>
      <c r="K9" s="18"/>
      <c r="L9" s="18"/>
      <c r="M9" s="18"/>
      <c r="N9" s="18"/>
      <c r="O9" s="25"/>
      <c r="P9" s="25"/>
      <c r="Q9" s="25"/>
      <c r="R9" s="25"/>
      <c r="S9" s="25"/>
      <c r="T9" s="121"/>
    </row>
    <row r="10" spans="1:20" ht="23.25" customHeight="1">
      <c r="A10" s="1001" t="s">
        <v>225</v>
      </c>
      <c r="B10" s="1002"/>
      <c r="C10" s="1002"/>
      <c r="D10" s="1002"/>
      <c r="E10" s="1002"/>
      <c r="F10" s="1002"/>
      <c r="G10" s="1002"/>
      <c r="H10" s="1002"/>
      <c r="I10" s="1002"/>
      <c r="J10" s="1002"/>
      <c r="K10" s="1002"/>
      <c r="L10" s="1002"/>
      <c r="M10" s="1003"/>
      <c r="N10" s="181" t="s">
        <v>6</v>
      </c>
      <c r="O10" s="901"/>
      <c r="P10" s="902"/>
      <c r="Q10" s="904"/>
      <c r="R10" s="901"/>
      <c r="S10" s="902"/>
      <c r="T10" s="903"/>
    </row>
    <row r="11" spans="1:20" ht="23.25" customHeight="1">
      <c r="A11" s="172" t="s">
        <v>194</v>
      </c>
      <c r="B11" s="26"/>
      <c r="C11" s="26"/>
      <c r="D11" s="26"/>
      <c r="E11" s="26"/>
      <c r="F11" s="26"/>
      <c r="G11" s="26"/>
      <c r="H11" s="26"/>
      <c r="I11" s="26"/>
      <c r="J11" s="26"/>
      <c r="K11" s="26"/>
      <c r="L11" s="26"/>
      <c r="M11" s="26"/>
      <c r="N11" s="26"/>
      <c r="O11" s="26"/>
      <c r="P11" s="26"/>
      <c r="Q11" s="26"/>
      <c r="R11" s="26"/>
      <c r="S11" s="26"/>
      <c r="T11" s="112"/>
    </row>
    <row r="12" spans="1:20">
      <c r="A12" s="777" t="s">
        <v>30</v>
      </c>
      <c r="B12" s="757"/>
      <c r="C12" s="757"/>
      <c r="D12" s="757"/>
      <c r="E12" s="757"/>
      <c r="F12" s="757"/>
      <c r="G12" s="757"/>
      <c r="H12" s="757"/>
      <c r="I12" s="757"/>
      <c r="J12" s="757"/>
      <c r="K12" s="757"/>
      <c r="L12" s="757"/>
      <c r="M12" s="757"/>
      <c r="N12" s="757"/>
      <c r="O12" s="757"/>
      <c r="P12" s="757"/>
      <c r="Q12" s="757"/>
      <c r="R12" s="757"/>
      <c r="S12" s="757"/>
      <c r="T12" s="758"/>
    </row>
    <row r="13" spans="1:20">
      <c r="A13" s="113" t="s">
        <v>7</v>
      </c>
      <c r="B13" s="771" t="s">
        <v>63</v>
      </c>
      <c r="C13" s="772"/>
      <c r="D13" s="772"/>
      <c r="E13" s="772"/>
      <c r="F13" s="772"/>
      <c r="G13" s="772"/>
      <c r="H13" s="772"/>
      <c r="I13" s="772"/>
      <c r="J13" s="772"/>
      <c r="K13" s="772"/>
      <c r="L13" s="772"/>
      <c r="M13" s="867"/>
      <c r="N13" s="312" t="s">
        <v>3</v>
      </c>
      <c r="O13" s="905"/>
      <c r="P13" s="906"/>
      <c r="Q13" s="907"/>
      <c r="R13" s="905"/>
      <c r="S13" s="906"/>
      <c r="T13" s="908"/>
    </row>
    <row r="14" spans="1:20">
      <c r="A14" s="114" t="s">
        <v>10</v>
      </c>
      <c r="B14" s="803" t="s">
        <v>11</v>
      </c>
      <c r="C14" s="804"/>
      <c r="D14" s="804"/>
      <c r="E14" s="804"/>
      <c r="F14" s="804"/>
      <c r="G14" s="804"/>
      <c r="H14" s="804"/>
      <c r="I14" s="804"/>
      <c r="J14" s="804"/>
      <c r="K14" s="804"/>
      <c r="L14" s="804"/>
      <c r="M14" s="805"/>
      <c r="N14" s="313" t="s">
        <v>22</v>
      </c>
      <c r="O14" s="806"/>
      <c r="P14" s="900"/>
      <c r="Q14" s="823"/>
      <c r="R14" s="806"/>
      <c r="S14" s="900"/>
      <c r="T14" s="824"/>
    </row>
    <row r="15" spans="1:20">
      <c r="A15" s="114" t="s">
        <v>12</v>
      </c>
      <c r="B15" s="803" t="s">
        <v>80</v>
      </c>
      <c r="C15" s="804"/>
      <c r="D15" s="804"/>
      <c r="E15" s="804"/>
      <c r="F15" s="804"/>
      <c r="G15" s="804"/>
      <c r="H15" s="804"/>
      <c r="I15" s="804"/>
      <c r="J15" s="804"/>
      <c r="K15" s="804"/>
      <c r="L15" s="804"/>
      <c r="M15" s="805"/>
      <c r="N15" s="313" t="s">
        <v>23</v>
      </c>
      <c r="O15" s="806"/>
      <c r="P15" s="900"/>
      <c r="Q15" s="823"/>
      <c r="R15" s="806"/>
      <c r="S15" s="900"/>
      <c r="T15" s="824"/>
    </row>
    <row r="16" spans="1:20">
      <c r="A16" s="114" t="s">
        <v>13</v>
      </c>
      <c r="B16" s="803" t="s">
        <v>81</v>
      </c>
      <c r="C16" s="804"/>
      <c r="D16" s="804"/>
      <c r="E16" s="804"/>
      <c r="F16" s="804"/>
      <c r="G16" s="804"/>
      <c r="H16" s="804"/>
      <c r="I16" s="804"/>
      <c r="J16" s="804"/>
      <c r="K16" s="804"/>
      <c r="L16" s="804"/>
      <c r="M16" s="805"/>
      <c r="N16" s="313" t="s">
        <v>23</v>
      </c>
      <c r="O16" s="806"/>
      <c r="P16" s="900"/>
      <c r="Q16" s="823"/>
      <c r="R16" s="806"/>
      <c r="S16" s="900"/>
      <c r="T16" s="824"/>
    </row>
    <row r="17" spans="1:20">
      <c r="A17" s="114" t="s">
        <v>14</v>
      </c>
      <c r="B17" s="803" t="s">
        <v>15</v>
      </c>
      <c r="C17" s="804"/>
      <c r="D17" s="804"/>
      <c r="E17" s="804"/>
      <c r="F17" s="804"/>
      <c r="G17" s="804"/>
      <c r="H17" s="804"/>
      <c r="I17" s="804"/>
      <c r="J17" s="804"/>
      <c r="K17" s="804"/>
      <c r="L17" s="804"/>
      <c r="M17" s="805"/>
      <c r="N17" s="313" t="s">
        <v>23</v>
      </c>
      <c r="O17" s="806"/>
      <c r="P17" s="900"/>
      <c r="Q17" s="823"/>
      <c r="R17" s="806"/>
      <c r="S17" s="900"/>
      <c r="T17" s="824"/>
    </row>
    <row r="18" spans="1:20">
      <c r="A18" s="912" t="s">
        <v>16</v>
      </c>
      <c r="B18" s="768" t="s">
        <v>17</v>
      </c>
      <c r="C18" s="769"/>
      <c r="D18" s="769"/>
      <c r="E18" s="769"/>
      <c r="F18" s="769"/>
      <c r="G18" s="769"/>
      <c r="H18" s="769"/>
      <c r="I18" s="769"/>
      <c r="J18" s="769"/>
      <c r="K18" s="769"/>
      <c r="L18" s="769"/>
      <c r="M18" s="811"/>
      <c r="N18" s="828" t="s">
        <v>23</v>
      </c>
      <c r="O18" s="830"/>
      <c r="P18" s="914"/>
      <c r="Q18" s="831"/>
      <c r="R18" s="830"/>
      <c r="S18" s="914"/>
      <c r="T18" s="834"/>
    </row>
    <row r="19" spans="1:20">
      <c r="A19" s="913"/>
      <c r="B19" s="812" t="s">
        <v>18</v>
      </c>
      <c r="C19" s="813"/>
      <c r="D19" s="813"/>
      <c r="E19" s="813"/>
      <c r="F19" s="813"/>
      <c r="G19" s="813"/>
      <c r="H19" s="813"/>
      <c r="I19" s="813"/>
      <c r="J19" s="813"/>
      <c r="K19" s="813"/>
      <c r="L19" s="813"/>
      <c r="M19" s="814"/>
      <c r="N19" s="829"/>
      <c r="O19" s="832"/>
      <c r="P19" s="915"/>
      <c r="Q19" s="833"/>
      <c r="R19" s="832"/>
      <c r="S19" s="915"/>
      <c r="T19" s="835"/>
    </row>
    <row r="20" spans="1:20">
      <c r="A20" s="113" t="s">
        <v>78</v>
      </c>
      <c r="B20" s="803" t="s">
        <v>79</v>
      </c>
      <c r="C20" s="804"/>
      <c r="D20" s="804"/>
      <c r="E20" s="804"/>
      <c r="F20" s="804"/>
      <c r="G20" s="804"/>
      <c r="H20" s="804"/>
      <c r="I20" s="804"/>
      <c r="J20" s="804"/>
      <c r="K20" s="804"/>
      <c r="L20" s="804"/>
      <c r="M20" s="805"/>
      <c r="N20" s="315" t="s">
        <v>23</v>
      </c>
      <c r="O20" s="806"/>
      <c r="P20" s="900"/>
      <c r="Q20" s="823"/>
      <c r="R20" s="806"/>
      <c r="S20" s="900"/>
      <c r="T20" s="824"/>
    </row>
    <row r="21" spans="1:20">
      <c r="A21" s="912" t="s">
        <v>19</v>
      </c>
      <c r="B21" s="768" t="s">
        <v>20</v>
      </c>
      <c r="C21" s="769"/>
      <c r="D21" s="769"/>
      <c r="E21" s="769"/>
      <c r="F21" s="769"/>
      <c r="G21" s="769"/>
      <c r="H21" s="769"/>
      <c r="I21" s="769"/>
      <c r="J21" s="769"/>
      <c r="K21" s="769"/>
      <c r="L21" s="769"/>
      <c r="M21" s="811"/>
      <c r="N21" s="828" t="s">
        <v>23</v>
      </c>
      <c r="O21" s="830"/>
      <c r="P21" s="914"/>
      <c r="Q21" s="831"/>
      <c r="R21" s="830"/>
      <c r="S21" s="914"/>
      <c r="T21" s="834"/>
    </row>
    <row r="22" spans="1:20">
      <c r="A22" s="913"/>
      <c r="B22" s="812" t="s">
        <v>21</v>
      </c>
      <c r="C22" s="813"/>
      <c r="D22" s="813"/>
      <c r="E22" s="813"/>
      <c r="F22" s="813"/>
      <c r="G22" s="813"/>
      <c r="H22" s="813"/>
      <c r="I22" s="813"/>
      <c r="J22" s="813"/>
      <c r="K22" s="813"/>
      <c r="L22" s="813"/>
      <c r="M22" s="814"/>
      <c r="N22" s="829"/>
      <c r="O22" s="832"/>
      <c r="P22" s="915"/>
      <c r="Q22" s="833"/>
      <c r="R22" s="832"/>
      <c r="S22" s="915"/>
      <c r="T22" s="835"/>
    </row>
    <row r="23" spans="1:20">
      <c r="A23" s="116"/>
      <c r="B23" s="803" t="s">
        <v>24</v>
      </c>
      <c r="C23" s="804"/>
      <c r="D23" s="804"/>
      <c r="E23" s="804"/>
      <c r="F23" s="804"/>
      <c r="G23" s="804"/>
      <c r="H23" s="804"/>
      <c r="I23" s="804"/>
      <c r="J23" s="804"/>
      <c r="K23" s="804"/>
      <c r="L23" s="804"/>
      <c r="M23" s="805"/>
      <c r="N23" s="313" t="s">
        <v>25</v>
      </c>
      <c r="O23" s="806"/>
      <c r="P23" s="900"/>
      <c r="Q23" s="823"/>
      <c r="R23" s="806"/>
      <c r="S23" s="900"/>
      <c r="T23" s="824"/>
    </row>
    <row r="24" spans="1:20">
      <c r="A24" s="114" t="s">
        <v>26</v>
      </c>
      <c r="B24" s="159" t="s">
        <v>27</v>
      </c>
      <c r="C24" s="160"/>
      <c r="D24" s="160"/>
      <c r="E24" s="160"/>
      <c r="F24" s="160"/>
      <c r="G24" s="160"/>
      <c r="H24" s="160"/>
      <c r="I24" s="160"/>
      <c r="J24" s="160"/>
      <c r="K24" s="160"/>
      <c r="L24" s="160"/>
      <c r="M24" s="161"/>
      <c r="N24" s="313" t="s">
        <v>28</v>
      </c>
      <c r="O24" s="876"/>
      <c r="P24" s="916"/>
      <c r="Q24" s="882"/>
      <c r="R24" s="876"/>
      <c r="S24" s="916"/>
      <c r="T24" s="877"/>
    </row>
    <row r="25" spans="1:20">
      <c r="A25" s="116"/>
      <c r="B25" s="803" t="s">
        <v>64</v>
      </c>
      <c r="C25" s="804"/>
      <c r="D25" s="804"/>
      <c r="E25" s="804"/>
      <c r="F25" s="804"/>
      <c r="G25" s="804"/>
      <c r="H25" s="804"/>
      <c r="I25" s="804"/>
      <c r="J25" s="804"/>
      <c r="K25" s="804"/>
      <c r="L25" s="804"/>
      <c r="M25" s="805"/>
      <c r="N25" s="313" t="s">
        <v>25</v>
      </c>
      <c r="O25" s="878"/>
      <c r="P25" s="900"/>
      <c r="Q25" s="823"/>
      <c r="R25" s="878"/>
      <c r="S25" s="900"/>
      <c r="T25" s="824"/>
    </row>
    <row r="26" spans="1:20" ht="15" customHeight="1">
      <c r="A26" s="114" t="s">
        <v>65</v>
      </c>
      <c r="B26" s="159" t="s">
        <v>66</v>
      </c>
      <c r="C26" s="160"/>
      <c r="D26" s="160"/>
      <c r="E26" s="160"/>
      <c r="F26" s="160"/>
      <c r="G26" s="160"/>
      <c r="H26" s="160"/>
      <c r="I26" s="160"/>
      <c r="J26" s="160"/>
      <c r="K26" s="160"/>
      <c r="L26" s="160"/>
      <c r="M26" s="161"/>
      <c r="N26" s="313" t="s">
        <v>22</v>
      </c>
      <c r="O26" s="806"/>
      <c r="P26" s="900"/>
      <c r="Q26" s="823"/>
      <c r="R26" s="806"/>
      <c r="S26" s="900"/>
      <c r="T26" s="824"/>
    </row>
    <row r="27" spans="1:20">
      <c r="A27" s="909" t="s">
        <v>226</v>
      </c>
      <c r="B27" s="910"/>
      <c r="C27" s="910"/>
      <c r="D27" s="910"/>
      <c r="E27" s="910"/>
      <c r="F27" s="910"/>
      <c r="G27" s="910"/>
      <c r="H27" s="910"/>
      <c r="I27" s="910"/>
      <c r="J27" s="910"/>
      <c r="K27" s="910"/>
      <c r="L27" s="910"/>
      <c r="M27" s="911"/>
      <c r="N27" s="182" t="s">
        <v>6</v>
      </c>
      <c r="O27" s="806"/>
      <c r="P27" s="900"/>
      <c r="Q27" s="823"/>
      <c r="R27" s="806"/>
      <c r="S27" s="900"/>
      <c r="T27" s="824"/>
    </row>
    <row r="28" spans="1:20">
      <c r="A28" s="870" t="s">
        <v>67</v>
      </c>
      <c r="B28" s="871"/>
      <c r="C28" s="871"/>
      <c r="D28" s="871"/>
      <c r="E28" s="871"/>
      <c r="F28" s="871"/>
      <c r="G28" s="871"/>
      <c r="H28" s="871"/>
      <c r="I28" s="871"/>
      <c r="J28" s="871"/>
      <c r="K28" s="871"/>
      <c r="L28" s="871"/>
      <c r="M28" s="871"/>
      <c r="N28" s="871"/>
      <c r="O28" s="871"/>
      <c r="P28" s="871"/>
      <c r="Q28" s="871"/>
      <c r="R28" s="871"/>
      <c r="S28" s="871"/>
      <c r="T28" s="872"/>
    </row>
    <row r="29" spans="1:20">
      <c r="A29" s="873" t="s">
        <v>68</v>
      </c>
      <c r="B29" s="874"/>
      <c r="C29" s="874"/>
      <c r="D29" s="874"/>
      <c r="E29" s="874"/>
      <c r="F29" s="874"/>
      <c r="G29" s="874"/>
      <c r="H29" s="874"/>
      <c r="I29" s="874"/>
      <c r="J29" s="874"/>
      <c r="K29" s="874"/>
      <c r="L29" s="874"/>
      <c r="M29" s="874"/>
      <c r="N29" s="874"/>
      <c r="O29" s="874"/>
      <c r="P29" s="874"/>
      <c r="Q29" s="874"/>
      <c r="R29" s="874"/>
      <c r="S29" s="874"/>
      <c r="T29" s="875"/>
    </row>
    <row r="30" spans="1:20">
      <c r="A30" s="912" t="s">
        <v>34</v>
      </c>
      <c r="B30" s="768" t="s">
        <v>69</v>
      </c>
      <c r="C30" s="769"/>
      <c r="D30" s="769"/>
      <c r="E30" s="769"/>
      <c r="F30" s="769"/>
      <c r="G30" s="769"/>
      <c r="H30" s="769"/>
      <c r="I30" s="769"/>
      <c r="J30" s="769"/>
      <c r="K30" s="769"/>
      <c r="L30" s="769"/>
      <c r="M30" s="811"/>
      <c r="N30" s="917" t="s">
        <v>3</v>
      </c>
      <c r="O30" s="845"/>
      <c r="P30" s="918"/>
      <c r="Q30" s="846"/>
      <c r="R30" s="845"/>
      <c r="S30" s="918"/>
      <c r="T30" s="847"/>
    </row>
    <row r="31" spans="1:20">
      <c r="A31" s="913"/>
      <c r="B31" s="171" t="s">
        <v>70</v>
      </c>
      <c r="C31" s="269"/>
      <c r="D31" s="269"/>
      <c r="E31" s="269"/>
      <c r="F31" s="269"/>
      <c r="G31" s="269"/>
      <c r="H31" s="269" t="s">
        <v>116</v>
      </c>
      <c r="I31" s="269"/>
      <c r="J31" s="269"/>
      <c r="K31" s="269"/>
      <c r="L31" s="269"/>
      <c r="M31" s="165"/>
      <c r="N31" s="860"/>
      <c r="O31" s="850"/>
      <c r="P31" s="919"/>
      <c r="Q31" s="851"/>
      <c r="R31" s="850"/>
      <c r="S31" s="919"/>
      <c r="T31" s="852"/>
    </row>
    <row r="32" spans="1:20">
      <c r="A32" s="912" t="s">
        <v>35</v>
      </c>
      <c r="B32" s="768" t="s">
        <v>37</v>
      </c>
      <c r="C32" s="769"/>
      <c r="D32" s="769"/>
      <c r="E32" s="769"/>
      <c r="F32" s="769"/>
      <c r="G32" s="769"/>
      <c r="H32" s="769"/>
      <c r="I32" s="769"/>
      <c r="J32" s="769"/>
      <c r="K32" s="769"/>
      <c r="L32" s="769"/>
      <c r="M32" s="811"/>
      <c r="N32" s="828" t="s">
        <v>39</v>
      </c>
      <c r="O32" s="836">
        <v>0.75</v>
      </c>
      <c r="P32" s="792"/>
      <c r="Q32" s="793"/>
      <c r="R32" s="836">
        <v>0.75</v>
      </c>
      <c r="S32" s="792"/>
      <c r="T32" s="815"/>
    </row>
    <row r="33" spans="1:20">
      <c r="A33" s="913"/>
      <c r="B33" s="812" t="s">
        <v>38</v>
      </c>
      <c r="C33" s="813"/>
      <c r="D33" s="813"/>
      <c r="E33" s="813"/>
      <c r="F33" s="813"/>
      <c r="G33" s="813"/>
      <c r="H33" s="813"/>
      <c r="I33" s="813"/>
      <c r="J33" s="813"/>
      <c r="K33" s="813"/>
      <c r="L33" s="813"/>
      <c r="M33" s="814"/>
      <c r="N33" s="829"/>
      <c r="O33" s="797"/>
      <c r="P33" s="798"/>
      <c r="Q33" s="799"/>
      <c r="R33" s="797"/>
      <c r="S33" s="798"/>
      <c r="T33" s="816"/>
    </row>
    <row r="34" spans="1:20">
      <c r="A34" s="116"/>
      <c r="B34" s="803" t="s">
        <v>71</v>
      </c>
      <c r="C34" s="804"/>
      <c r="D34" s="804"/>
      <c r="E34" s="804"/>
      <c r="F34" s="804"/>
      <c r="G34" s="804"/>
      <c r="H34" s="804"/>
      <c r="I34" s="804"/>
      <c r="J34" s="804"/>
      <c r="K34" s="804"/>
      <c r="L34" s="804"/>
      <c r="M34" s="805"/>
      <c r="N34" s="313" t="s">
        <v>25</v>
      </c>
      <c r="O34" s="932">
        <f>O30*O32</f>
        <v>0</v>
      </c>
      <c r="P34" s="933"/>
      <c r="Q34" s="934"/>
      <c r="R34" s="932">
        <f>R30*R32</f>
        <v>0</v>
      </c>
      <c r="S34" s="933"/>
      <c r="T34" s="935"/>
    </row>
    <row r="35" spans="1:20">
      <c r="A35" s="115" t="s">
        <v>41</v>
      </c>
      <c r="B35" s="768" t="s">
        <v>66</v>
      </c>
      <c r="C35" s="769"/>
      <c r="D35" s="769"/>
      <c r="E35" s="769"/>
      <c r="F35" s="769"/>
      <c r="G35" s="769"/>
      <c r="H35" s="769"/>
      <c r="I35" s="769"/>
      <c r="J35" s="769"/>
      <c r="K35" s="769"/>
      <c r="L35" s="769"/>
      <c r="M35" s="811"/>
      <c r="N35" s="314" t="s">
        <v>22</v>
      </c>
      <c r="O35" s="806"/>
      <c r="P35" s="900"/>
      <c r="Q35" s="823"/>
      <c r="R35" s="806"/>
      <c r="S35" s="900"/>
      <c r="T35" s="824"/>
    </row>
    <row r="36" spans="1:20">
      <c r="A36" s="909" t="s">
        <v>227</v>
      </c>
      <c r="B36" s="910"/>
      <c r="C36" s="910"/>
      <c r="D36" s="910"/>
      <c r="E36" s="910"/>
      <c r="F36" s="910"/>
      <c r="G36" s="910"/>
      <c r="H36" s="910"/>
      <c r="I36" s="910"/>
      <c r="J36" s="910"/>
      <c r="K36" s="910"/>
      <c r="L36" s="910"/>
      <c r="M36" s="911"/>
      <c r="N36" s="182" t="s">
        <v>6</v>
      </c>
      <c r="O36" s="806">
        <f>O34-O35</f>
        <v>0</v>
      </c>
      <c r="P36" s="900"/>
      <c r="Q36" s="823"/>
      <c r="R36" s="806">
        <f>R34-R35</f>
        <v>0</v>
      </c>
      <c r="S36" s="900"/>
      <c r="T36" s="824"/>
    </row>
    <row r="37" spans="1:20">
      <c r="A37" s="957" t="s">
        <v>44</v>
      </c>
      <c r="B37" s="958"/>
      <c r="C37" s="958"/>
      <c r="D37" s="958"/>
      <c r="E37" s="958"/>
      <c r="F37" s="958"/>
      <c r="G37" s="958"/>
      <c r="H37" s="958"/>
      <c r="I37" s="958"/>
      <c r="J37" s="958"/>
      <c r="K37" s="958"/>
      <c r="L37" s="958"/>
      <c r="M37" s="958"/>
      <c r="N37" s="958"/>
      <c r="O37" s="958"/>
      <c r="P37" s="958"/>
      <c r="Q37" s="958"/>
      <c r="R37" s="958"/>
      <c r="S37" s="958"/>
      <c r="T37" s="959"/>
    </row>
    <row r="38" spans="1:20">
      <c r="A38" s="166" t="s">
        <v>195</v>
      </c>
      <c r="B38" s="158"/>
      <c r="C38" s="158"/>
      <c r="D38" s="158"/>
      <c r="E38" s="158"/>
      <c r="F38" s="158"/>
      <c r="G38" s="158"/>
      <c r="H38" s="158"/>
      <c r="I38" s="158"/>
      <c r="J38" s="158"/>
      <c r="K38" s="158"/>
      <c r="L38" s="158"/>
      <c r="M38" s="158"/>
      <c r="N38" s="162"/>
      <c r="O38" s="968" t="str">
        <f>IF(OR(($O$27+$R$27)&gt;0,($O$36+$R$36)&gt;0),($O$27+$R$27+$O$36+$R$36)/2,"Negative Rental Income")</f>
        <v>Negative Rental Income</v>
      </c>
      <c r="P38" s="969"/>
      <c r="Q38" s="969"/>
      <c r="R38" s="969"/>
      <c r="S38" s="969"/>
      <c r="T38" s="970"/>
    </row>
    <row r="39" spans="1:20" ht="21" customHeight="1">
      <c r="A39" s="170" t="s">
        <v>72</v>
      </c>
      <c r="B39" s="163"/>
      <c r="C39" s="163"/>
      <c r="D39" s="163"/>
      <c r="E39" s="163"/>
      <c r="F39" s="163"/>
      <c r="G39" s="163"/>
      <c r="H39" s="163"/>
      <c r="I39" s="163"/>
      <c r="J39" s="163"/>
      <c r="K39" s="163"/>
      <c r="L39" s="163"/>
      <c r="M39" s="163"/>
      <c r="N39" s="164"/>
      <c r="O39" s="971"/>
      <c r="P39" s="972"/>
      <c r="Q39" s="972"/>
      <c r="R39" s="972"/>
      <c r="S39" s="972"/>
      <c r="T39" s="973"/>
    </row>
    <row r="40" spans="1:20">
      <c r="A40" s="960" t="s">
        <v>196</v>
      </c>
      <c r="B40" s="760"/>
      <c r="C40" s="760"/>
      <c r="D40" s="760"/>
      <c r="E40" s="760"/>
      <c r="F40" s="760"/>
      <c r="G40" s="760"/>
      <c r="H40" s="760"/>
      <c r="I40" s="760"/>
      <c r="J40" s="760"/>
      <c r="K40" s="760"/>
      <c r="L40" s="760"/>
      <c r="M40" s="760"/>
      <c r="N40" s="929"/>
      <c r="O40" s="968" t="str">
        <f>IF(OR(($O$27+$R$27)&lt;0,($O$36+$R$36)&lt;0),$O$27+$R$27+$O$36+$R$36,"Positive Rental Income")</f>
        <v>Positive Rental Income</v>
      </c>
      <c r="P40" s="969"/>
      <c r="Q40" s="969"/>
      <c r="R40" s="969"/>
      <c r="S40" s="969"/>
      <c r="T40" s="970"/>
    </row>
    <row r="41" spans="1:20">
      <c r="A41" s="961"/>
      <c r="B41" s="766"/>
      <c r="C41" s="766"/>
      <c r="D41" s="766"/>
      <c r="E41" s="766"/>
      <c r="F41" s="766"/>
      <c r="G41" s="766"/>
      <c r="H41" s="766"/>
      <c r="I41" s="766"/>
      <c r="J41" s="766"/>
      <c r="K41" s="766"/>
      <c r="L41" s="766"/>
      <c r="M41" s="766"/>
      <c r="N41" s="931"/>
      <c r="O41" s="971"/>
      <c r="P41" s="972"/>
      <c r="Q41" s="972"/>
      <c r="R41" s="972"/>
      <c r="S41" s="972"/>
      <c r="T41" s="973"/>
    </row>
    <row r="42" spans="1:20">
      <c r="A42" s="777" t="s">
        <v>200</v>
      </c>
      <c r="B42" s="757"/>
      <c r="C42" s="778"/>
      <c r="D42" s="756" t="s">
        <v>52</v>
      </c>
      <c r="E42" s="757"/>
      <c r="F42" s="757"/>
      <c r="G42" s="757"/>
      <c r="H42" s="757"/>
      <c r="I42" s="757"/>
      <c r="J42" s="757"/>
      <c r="K42" s="757"/>
      <c r="L42" s="778"/>
      <c r="M42" s="756" t="s">
        <v>55</v>
      </c>
      <c r="N42" s="757"/>
      <c r="O42" s="757"/>
      <c r="P42" s="757"/>
      <c r="Q42" s="757"/>
      <c r="R42" s="757"/>
      <c r="S42" s="757"/>
      <c r="T42" s="758"/>
    </row>
    <row r="43" spans="1:20">
      <c r="A43" s="920" t="s">
        <v>50</v>
      </c>
      <c r="B43" s="921"/>
      <c r="C43" s="922"/>
      <c r="D43" s="759" t="s">
        <v>73</v>
      </c>
      <c r="E43" s="760"/>
      <c r="F43" s="760"/>
      <c r="G43" s="760"/>
      <c r="H43" s="760"/>
      <c r="I43" s="760"/>
      <c r="J43" s="760"/>
      <c r="K43" s="760"/>
      <c r="L43" s="929"/>
      <c r="M43" s="759" t="s">
        <v>76</v>
      </c>
      <c r="N43" s="760"/>
      <c r="O43" s="760"/>
      <c r="P43" s="760"/>
      <c r="Q43" s="760"/>
      <c r="R43" s="760"/>
      <c r="S43" s="760"/>
      <c r="T43" s="761"/>
    </row>
    <row r="44" spans="1:20">
      <c r="A44" s="923"/>
      <c r="B44" s="924"/>
      <c r="C44" s="925"/>
      <c r="D44" s="762"/>
      <c r="E44" s="763"/>
      <c r="F44" s="763"/>
      <c r="G44" s="763"/>
      <c r="H44" s="763"/>
      <c r="I44" s="763"/>
      <c r="J44" s="763"/>
      <c r="K44" s="763"/>
      <c r="L44" s="930"/>
      <c r="M44" s="762"/>
      <c r="N44" s="763"/>
      <c r="O44" s="763"/>
      <c r="P44" s="763"/>
      <c r="Q44" s="763"/>
      <c r="R44" s="763"/>
      <c r="S44" s="763"/>
      <c r="T44" s="764"/>
    </row>
    <row r="45" spans="1:20">
      <c r="A45" s="926"/>
      <c r="B45" s="927"/>
      <c r="C45" s="928"/>
      <c r="D45" s="765"/>
      <c r="E45" s="766"/>
      <c r="F45" s="766"/>
      <c r="G45" s="766"/>
      <c r="H45" s="766"/>
      <c r="I45" s="766"/>
      <c r="J45" s="766"/>
      <c r="K45" s="766"/>
      <c r="L45" s="931"/>
      <c r="M45" s="765"/>
      <c r="N45" s="766"/>
      <c r="O45" s="766"/>
      <c r="P45" s="766"/>
      <c r="Q45" s="766"/>
      <c r="R45" s="766"/>
      <c r="S45" s="766"/>
      <c r="T45" s="767"/>
    </row>
    <row r="46" spans="1:20">
      <c r="A46" s="920" t="s">
        <v>51</v>
      </c>
      <c r="B46" s="921"/>
      <c r="C46" s="922"/>
      <c r="D46" s="759" t="s">
        <v>74</v>
      </c>
      <c r="E46" s="760"/>
      <c r="F46" s="760"/>
      <c r="G46" s="760"/>
      <c r="H46" s="760"/>
      <c r="I46" s="760"/>
      <c r="J46" s="760"/>
      <c r="K46" s="760"/>
      <c r="L46" s="929"/>
      <c r="M46" s="768" t="s">
        <v>75</v>
      </c>
      <c r="N46" s="769"/>
      <c r="O46" s="769"/>
      <c r="P46" s="769"/>
      <c r="Q46" s="769"/>
      <c r="R46" s="769"/>
      <c r="S46" s="769"/>
      <c r="T46" s="770"/>
    </row>
    <row r="47" spans="1:20">
      <c r="A47" s="923"/>
      <c r="B47" s="924"/>
      <c r="C47" s="925"/>
      <c r="D47" s="762"/>
      <c r="E47" s="763"/>
      <c r="F47" s="763"/>
      <c r="G47" s="763"/>
      <c r="H47" s="763"/>
      <c r="I47" s="763"/>
      <c r="J47" s="763"/>
      <c r="K47" s="763"/>
      <c r="L47" s="930"/>
      <c r="M47" s="771"/>
      <c r="N47" s="772"/>
      <c r="O47" s="772"/>
      <c r="P47" s="772"/>
      <c r="Q47" s="772"/>
      <c r="R47" s="772"/>
      <c r="S47" s="772"/>
      <c r="T47" s="773"/>
    </row>
    <row r="48" spans="1:20" ht="15.75" thickBot="1">
      <c r="A48" s="962"/>
      <c r="B48" s="963"/>
      <c r="C48" s="964"/>
      <c r="D48" s="965"/>
      <c r="E48" s="966"/>
      <c r="F48" s="966"/>
      <c r="G48" s="966"/>
      <c r="H48" s="966"/>
      <c r="I48" s="966"/>
      <c r="J48" s="966"/>
      <c r="K48" s="966"/>
      <c r="L48" s="967"/>
      <c r="M48" s="774"/>
      <c r="N48" s="775"/>
      <c r="O48" s="775"/>
      <c r="P48" s="775"/>
      <c r="Q48" s="775"/>
      <c r="R48" s="775"/>
      <c r="S48" s="775"/>
      <c r="T48" s="776"/>
    </row>
    <row r="50" spans="1:14" s="29" customFormat="1" ht="20.25">
      <c r="A50" s="36" t="s">
        <v>109</v>
      </c>
      <c r="B50" s="36"/>
      <c r="C50" s="27"/>
      <c r="D50" s="28"/>
      <c r="E50" s="28"/>
      <c r="F50" s="28"/>
      <c r="G50" s="28"/>
      <c r="H50" s="28"/>
      <c r="I50" s="28"/>
      <c r="J50" s="28"/>
      <c r="K50" s="28"/>
      <c r="L50" s="28"/>
      <c r="M50" s="28"/>
      <c r="N50" s="28"/>
    </row>
    <row r="51" spans="1:14" s="30" customFormat="1" ht="2.4500000000000002" customHeight="1">
      <c r="A51" s="955"/>
      <c r="B51" s="955"/>
      <c r="C51" s="955"/>
      <c r="D51" s="955"/>
      <c r="E51" s="955"/>
      <c r="F51" s="955"/>
      <c r="G51" s="955"/>
      <c r="H51" s="955"/>
      <c r="I51" s="955"/>
      <c r="J51" s="955"/>
      <c r="K51" s="955"/>
      <c r="L51" s="955"/>
      <c r="M51" s="955"/>
      <c r="N51" s="955"/>
    </row>
    <row r="52" spans="1:14" s="29" customFormat="1" ht="13.9" customHeight="1">
      <c r="A52" s="956" t="s">
        <v>111</v>
      </c>
      <c r="B52" s="956"/>
      <c r="C52" s="956"/>
      <c r="D52" s="956"/>
      <c r="E52" s="956"/>
      <c r="F52" s="956"/>
      <c r="G52" s="956"/>
      <c r="H52" s="956"/>
      <c r="I52" s="956"/>
      <c r="J52" s="956"/>
      <c r="K52" s="956"/>
      <c r="L52" s="956"/>
      <c r="M52" s="956"/>
      <c r="N52" s="956"/>
    </row>
    <row r="53" spans="1:14" s="29" customFormat="1" ht="12.75">
      <c r="A53" s="956"/>
      <c r="B53" s="956"/>
      <c r="C53" s="956"/>
      <c r="D53" s="956"/>
      <c r="E53" s="956"/>
      <c r="F53" s="956"/>
      <c r="G53" s="956"/>
      <c r="H53" s="956"/>
      <c r="I53" s="956"/>
      <c r="J53" s="956"/>
      <c r="K53" s="956"/>
      <c r="L53" s="956"/>
      <c r="M53" s="956"/>
      <c r="N53" s="956"/>
    </row>
    <row r="54" spans="1:14" s="29" customFormat="1" ht="12.75">
      <c r="A54" s="956"/>
      <c r="B54" s="956"/>
      <c r="C54" s="956"/>
      <c r="D54" s="956"/>
      <c r="E54" s="956"/>
      <c r="F54" s="956"/>
      <c r="G54" s="956"/>
      <c r="H54" s="956"/>
      <c r="I54" s="956"/>
      <c r="J54" s="956"/>
      <c r="K54" s="956"/>
      <c r="L54" s="956"/>
      <c r="M54" s="956"/>
      <c r="N54" s="956"/>
    </row>
    <row r="55" spans="1:14" s="29" customFormat="1" ht="12.75">
      <c r="A55" s="956"/>
      <c r="B55" s="956"/>
      <c r="C55" s="956"/>
      <c r="D55" s="956"/>
      <c r="E55" s="956"/>
      <c r="F55" s="956"/>
      <c r="G55" s="956"/>
      <c r="H55" s="956"/>
      <c r="I55" s="956"/>
      <c r="J55" s="956"/>
      <c r="K55" s="956"/>
      <c r="L55" s="956"/>
      <c r="M55" s="956"/>
      <c r="N55" s="956"/>
    </row>
    <row r="56" spans="1:14" s="29" customFormat="1" ht="12.75">
      <c r="A56" s="956"/>
      <c r="B56" s="956"/>
      <c r="C56" s="956"/>
      <c r="D56" s="956"/>
      <c r="E56" s="956"/>
      <c r="F56" s="956"/>
      <c r="G56" s="956"/>
      <c r="H56" s="956"/>
      <c r="I56" s="956"/>
      <c r="J56" s="956"/>
      <c r="K56" s="956"/>
      <c r="L56" s="956"/>
      <c r="M56" s="956"/>
      <c r="N56" s="956"/>
    </row>
    <row r="57" spans="1:14" s="29" customFormat="1" ht="12.75">
      <c r="A57" s="956"/>
      <c r="B57" s="956"/>
      <c r="C57" s="956"/>
      <c r="D57" s="956"/>
      <c r="E57" s="956"/>
      <c r="F57" s="956"/>
      <c r="G57" s="956"/>
      <c r="H57" s="956"/>
      <c r="I57" s="956"/>
      <c r="J57" s="956"/>
      <c r="K57" s="956"/>
      <c r="L57" s="956"/>
      <c r="M57" s="956"/>
      <c r="N57" s="956"/>
    </row>
    <row r="58" spans="1:14" s="29" customFormat="1" ht="12.75">
      <c r="A58" s="956"/>
      <c r="B58" s="956"/>
      <c r="C58" s="956"/>
      <c r="D58" s="956"/>
      <c r="E58" s="956"/>
      <c r="F58" s="956"/>
      <c r="G58" s="956"/>
      <c r="H58" s="956"/>
      <c r="I58" s="956"/>
      <c r="J58" s="956"/>
      <c r="K58" s="956"/>
      <c r="L58" s="956"/>
      <c r="M58" s="956"/>
      <c r="N58" s="956"/>
    </row>
    <row r="59" spans="1:14" s="29" customFormat="1" ht="12.75">
      <c r="A59" s="956"/>
      <c r="B59" s="956"/>
      <c r="C59" s="956"/>
      <c r="D59" s="956"/>
      <c r="E59" s="956"/>
      <c r="F59" s="956"/>
      <c r="G59" s="956"/>
      <c r="H59" s="956"/>
      <c r="I59" s="956"/>
      <c r="J59" s="956"/>
      <c r="K59" s="956"/>
      <c r="L59" s="956"/>
      <c r="M59" s="956"/>
      <c r="N59" s="956"/>
    </row>
    <row r="60" spans="1:14" s="29" customFormat="1" ht="12.75">
      <c r="A60" s="956"/>
      <c r="B60" s="956"/>
      <c r="C60" s="956"/>
      <c r="D60" s="956"/>
      <c r="E60" s="956"/>
      <c r="F60" s="956"/>
      <c r="G60" s="956"/>
      <c r="H60" s="956"/>
      <c r="I60" s="956"/>
      <c r="J60" s="956"/>
      <c r="K60" s="956"/>
      <c r="L60" s="956"/>
      <c r="M60" s="956"/>
      <c r="N60" s="956"/>
    </row>
    <row r="61" spans="1:14" s="29" customFormat="1" ht="20.25" customHeight="1">
      <c r="A61" s="485" t="s">
        <v>198</v>
      </c>
      <c r="B61" s="485"/>
      <c r="C61" s="485"/>
      <c r="D61" s="485"/>
      <c r="E61" s="485"/>
      <c r="F61" s="485"/>
      <c r="G61" s="485"/>
      <c r="H61" s="485"/>
      <c r="I61" s="485"/>
      <c r="J61" s="485"/>
      <c r="K61" s="485"/>
      <c r="L61" s="485"/>
      <c r="M61" s="485"/>
      <c r="N61" s="485"/>
    </row>
    <row r="62" spans="1:14" s="29" customFormat="1" ht="20.25" customHeight="1">
      <c r="A62" s="485"/>
      <c r="B62" s="485"/>
      <c r="C62" s="485"/>
      <c r="D62" s="485"/>
      <c r="E62" s="485"/>
      <c r="F62" s="485"/>
      <c r="G62" s="485"/>
      <c r="H62" s="485"/>
      <c r="I62" s="485"/>
      <c r="J62" s="485"/>
      <c r="K62" s="485"/>
      <c r="L62" s="485"/>
      <c r="M62" s="485"/>
      <c r="N62" s="485"/>
    </row>
    <row r="63" spans="1:14">
      <c r="A63" s="467" t="s">
        <v>112</v>
      </c>
      <c r="B63" s="466"/>
      <c r="C63" s="38"/>
      <c r="D63" s="103"/>
      <c r="E63" s="103"/>
      <c r="F63" s="103"/>
      <c r="G63" s="103"/>
      <c r="H63" s="103"/>
      <c r="I63" s="103"/>
      <c r="J63" s="38"/>
      <c r="K63" s="31"/>
      <c r="L63" s="31"/>
      <c r="M63" s="31"/>
      <c r="N63" s="31"/>
    </row>
  </sheetData>
  <mergeCells count="96">
    <mergeCell ref="A61:N62"/>
    <mergeCell ref="A63:B63"/>
    <mergeCell ref="A10:M10"/>
    <mergeCell ref="A51:N51"/>
    <mergeCell ref="A52:N60"/>
    <mergeCell ref="A37:T37"/>
    <mergeCell ref="A40:N41"/>
    <mergeCell ref="O35:Q35"/>
    <mergeCell ref="R35:T35"/>
    <mergeCell ref="A46:C48"/>
    <mergeCell ref="D46:L48"/>
    <mergeCell ref="M46:T48"/>
    <mergeCell ref="O38:T39"/>
    <mergeCell ref="O40:T41"/>
    <mergeCell ref="A42:C42"/>
    <mergeCell ref="D42:L42"/>
    <mergeCell ref="A1:T3"/>
    <mergeCell ref="F5:M5"/>
    <mergeCell ref="F6:M7"/>
    <mergeCell ref="N5:P5"/>
    <mergeCell ref="Q5:T5"/>
    <mergeCell ref="N6:N7"/>
    <mergeCell ref="O6:Q6"/>
    <mergeCell ref="O7:Q7"/>
    <mergeCell ref="R6:T6"/>
    <mergeCell ref="R7:T7"/>
    <mergeCell ref="M42:T42"/>
    <mergeCell ref="A43:C45"/>
    <mergeCell ref="D43:L45"/>
    <mergeCell ref="M43:T45"/>
    <mergeCell ref="B34:M34"/>
    <mergeCell ref="B35:M35"/>
    <mergeCell ref="A36:M36"/>
    <mergeCell ref="O34:Q34"/>
    <mergeCell ref="R34:T34"/>
    <mergeCell ref="O36:Q36"/>
    <mergeCell ref="R36:T36"/>
    <mergeCell ref="A28:T28"/>
    <mergeCell ref="A29:T29"/>
    <mergeCell ref="B30:M30"/>
    <mergeCell ref="A32:A33"/>
    <mergeCell ref="B32:M32"/>
    <mergeCell ref="N32:N33"/>
    <mergeCell ref="B33:M33"/>
    <mergeCell ref="A30:A31"/>
    <mergeCell ref="N30:N31"/>
    <mergeCell ref="O30:Q31"/>
    <mergeCell ref="R30:T31"/>
    <mergeCell ref="O32:Q33"/>
    <mergeCell ref="R32:T33"/>
    <mergeCell ref="R27:T27"/>
    <mergeCell ref="O18:Q19"/>
    <mergeCell ref="R18:T19"/>
    <mergeCell ref="O21:Q22"/>
    <mergeCell ref="R21:T22"/>
    <mergeCell ref="O24:Q24"/>
    <mergeCell ref="R24:T24"/>
    <mergeCell ref="O25:Q25"/>
    <mergeCell ref="R25:T25"/>
    <mergeCell ref="O26:Q26"/>
    <mergeCell ref="R26:T26"/>
    <mergeCell ref="O23:Q23"/>
    <mergeCell ref="R23:T23"/>
    <mergeCell ref="O20:Q20"/>
    <mergeCell ref="R20:T20"/>
    <mergeCell ref="B23:M23"/>
    <mergeCell ref="B25:M25"/>
    <mergeCell ref="B16:M16"/>
    <mergeCell ref="B17:M17"/>
    <mergeCell ref="O27:Q27"/>
    <mergeCell ref="A27:M27"/>
    <mergeCell ref="O16:Q16"/>
    <mergeCell ref="N18:N19"/>
    <mergeCell ref="B19:M19"/>
    <mergeCell ref="A21:A22"/>
    <mergeCell ref="B21:M21"/>
    <mergeCell ref="N21:N22"/>
    <mergeCell ref="B22:M22"/>
    <mergeCell ref="A18:A19"/>
    <mergeCell ref="B18:M18"/>
    <mergeCell ref="B20:M20"/>
    <mergeCell ref="R10:T10"/>
    <mergeCell ref="A12:T12"/>
    <mergeCell ref="B13:M13"/>
    <mergeCell ref="O10:Q10"/>
    <mergeCell ref="O13:Q13"/>
    <mergeCell ref="R13:T13"/>
    <mergeCell ref="R16:T16"/>
    <mergeCell ref="O17:Q17"/>
    <mergeCell ref="R17:T17"/>
    <mergeCell ref="B14:M14"/>
    <mergeCell ref="B15:M15"/>
    <mergeCell ref="O15:Q15"/>
    <mergeCell ref="R15:T15"/>
    <mergeCell ref="O14:Q14"/>
    <mergeCell ref="R14:T14"/>
  </mergeCells>
  <hyperlinks>
    <hyperlink ref="A63" r:id="rId1" xr:uid="{3BD5BFA4-2980-44CF-8EFE-AD5D7E451AD1}"/>
  </hyperlinks>
  <printOptions horizontalCentered="1"/>
  <pageMargins left="0.3" right="0.3" top="0.2" bottom="0.2" header="0.3" footer="0"/>
  <pageSetup scale="62" orientation="landscape" r:id="rId2"/>
  <headerFooter>
    <oddFooter>&amp;L&amp;"-,Bold" Confidential - FCL&amp;C&amp;D&amp;RPage &amp;P</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44155-1E89-4F35-A244-87917DE4F7A3}">
  <dimension ref="B1:T7"/>
  <sheetViews>
    <sheetView showGridLines="0" zoomScale="80" zoomScaleNormal="80" workbookViewId="0">
      <selection activeCell="G16" sqref="G16"/>
    </sheetView>
  </sheetViews>
  <sheetFormatPr defaultRowHeight="14.25"/>
  <cols>
    <col min="1" max="8" width="9.140625" style="32"/>
    <col min="9" max="9" width="9.7109375" style="32" customWidth="1"/>
    <col min="10" max="16384" width="9.140625" style="32"/>
  </cols>
  <sheetData>
    <row r="1" spans="2:20" ht="15" thickBot="1"/>
    <row r="2" spans="2:20" ht="14.25" customHeight="1">
      <c r="B2" s="974" t="s">
        <v>188</v>
      </c>
      <c r="C2" s="975"/>
      <c r="D2" s="975"/>
      <c r="E2" s="975"/>
      <c r="F2" s="975"/>
      <c r="G2" s="975"/>
      <c r="H2" s="975"/>
      <c r="I2" s="975"/>
      <c r="J2" s="975"/>
      <c r="K2" s="975"/>
      <c r="L2" s="976"/>
      <c r="M2" s="19"/>
      <c r="N2" s="19"/>
      <c r="O2" s="19"/>
      <c r="P2" s="19"/>
      <c r="Q2" s="19"/>
      <c r="R2" s="19"/>
      <c r="S2" s="19"/>
      <c r="T2" s="19"/>
    </row>
    <row r="3" spans="2:20" ht="14.45" customHeight="1">
      <c r="B3" s="977"/>
      <c r="C3" s="978"/>
      <c r="D3" s="978"/>
      <c r="E3" s="978"/>
      <c r="F3" s="978"/>
      <c r="G3" s="978"/>
      <c r="H3" s="978"/>
      <c r="I3" s="978"/>
      <c r="J3" s="978"/>
      <c r="K3" s="978"/>
      <c r="L3" s="979"/>
      <c r="M3" s="19"/>
      <c r="N3" s="19"/>
      <c r="O3" s="19"/>
      <c r="P3" s="19"/>
      <c r="Q3" s="19"/>
      <c r="R3" s="19"/>
      <c r="S3" s="19"/>
      <c r="T3" s="19"/>
    </row>
    <row r="4" spans="2:20" ht="14.45" customHeight="1">
      <c r="B4" s="980" t="s">
        <v>148</v>
      </c>
      <c r="C4" s="981"/>
      <c r="D4" s="981"/>
      <c r="E4" s="981"/>
      <c r="F4" s="981"/>
      <c r="G4" s="981"/>
      <c r="H4" s="981"/>
      <c r="I4" s="981"/>
      <c r="J4" s="981"/>
      <c r="K4" s="981"/>
      <c r="L4" s="982"/>
      <c r="M4" s="19"/>
      <c r="N4" s="19"/>
      <c r="O4" s="19"/>
      <c r="P4" s="19"/>
      <c r="Q4" s="19"/>
      <c r="R4" s="19"/>
      <c r="S4" s="19"/>
      <c r="T4" s="19"/>
    </row>
    <row r="5" spans="2:20" ht="14.45" customHeight="1" thickBot="1">
      <c r="B5" s="983"/>
      <c r="C5" s="984"/>
      <c r="D5" s="984"/>
      <c r="E5" s="984"/>
      <c r="F5" s="984"/>
      <c r="G5" s="984"/>
      <c r="H5" s="984"/>
      <c r="I5" s="984"/>
      <c r="J5" s="984"/>
      <c r="K5" s="984"/>
      <c r="L5" s="985"/>
      <c r="M5" s="20"/>
    </row>
    <row r="6" spans="2:20" ht="14.45" customHeight="1">
      <c r="B6" s="21"/>
      <c r="C6" s="21"/>
      <c r="D6" s="21"/>
      <c r="E6" s="21"/>
      <c r="F6" s="21"/>
      <c r="G6" s="21"/>
      <c r="H6" s="21"/>
      <c r="I6" s="21"/>
      <c r="J6" s="21"/>
      <c r="K6" s="21"/>
      <c r="L6" s="21"/>
      <c r="M6" s="21"/>
    </row>
    <row r="7" spans="2:20" ht="14.45" customHeight="1">
      <c r="B7" s="21"/>
      <c r="C7" s="21"/>
      <c r="D7" s="21"/>
      <c r="E7" s="21"/>
      <c r="F7" s="21"/>
      <c r="G7" s="21"/>
      <c r="H7" s="21"/>
      <c r="I7" s="21"/>
      <c r="J7" s="21"/>
      <c r="K7" s="21"/>
      <c r="L7" s="21"/>
      <c r="M7" s="21"/>
    </row>
  </sheetData>
  <mergeCells count="2">
    <mergeCell ref="B2:L3"/>
    <mergeCell ref="B4:L5"/>
  </mergeCells>
  <hyperlinks>
    <hyperlink ref="B4" r:id="rId1" xr:uid="{9576ADB2-6E5E-4B8A-83E7-FCEA6DDAF83B}"/>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Personal Bank Statements  </vt:lpstr>
      <vt:lpstr>Business Bank Statements</vt:lpstr>
      <vt:lpstr>Option 1B</vt:lpstr>
      <vt:lpstr>Asset Depletion</vt:lpstr>
      <vt:lpstr>Rental Income - Principal</vt:lpstr>
      <vt:lpstr>Rental Income - Investment</vt:lpstr>
      <vt:lpstr>Cash Flow Analysis</vt:lpstr>
      <vt:lpstr>'Asset Depletion'!Print_Area</vt:lpstr>
      <vt:lpstr>'Business Bank Statements'!Print_Area</vt:lpstr>
      <vt:lpstr>'Personal Bank Statements  '!Print_Area</vt:lpstr>
      <vt:lpstr>'Rental Income - Investment'!Print_Area</vt:lpstr>
      <vt:lpstr>'Rental Income - Principal'!Print_Area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Chad Walton</dc:creator>
  <cp:lastModifiedBy>Mike Suits</cp:lastModifiedBy>
  <cp:lastPrinted>2026-04-16T18:04:39Z</cp:lastPrinted>
  <dcterms:created xsi:type="dcterms:W3CDTF">2014-12-23T15:18:28Z</dcterms:created>
  <dcterms:modified xsi:type="dcterms:W3CDTF">2026-04-24T23:54:56Z</dcterms:modified>
</cp:coreProperties>
</file>