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385c3da9b4c08d0b/CBI/Documents/"/>
    </mc:Choice>
  </mc:AlternateContent>
  <xr:revisionPtr revIDLastSave="168" documentId="8_{25F57016-A09B-45E8-876E-D2005BC8B82C}" xr6:coauthVersionLast="47" xr6:coauthVersionMax="47" xr10:uidLastSave="{4361B8BA-42DF-4338-B25B-025AA98B3C45}"/>
  <bookViews>
    <workbookView xWindow="-4590" yWindow="-16320" windowWidth="29040" windowHeight="15720" tabRatio="500" firstSheet="1" activeTab="1" xr2:uid="{00000000-000D-0000-FFFF-FFFF00000000}"/>
  </bookViews>
  <sheets>
    <sheet name="Lists" sheetId="1" state="hidden" r:id="rId1"/>
    <sheet name="Start Here" sheetId="2" r:id="rId2"/>
    <sheet name="1. Symptom" sheetId="3" r:id="rId3"/>
    <sheet name="2. Timeline" sheetId="4" r:id="rId4"/>
    <sheet name="3. Hypotheses" sheetId="5" r:id="rId5"/>
    <sheet name="4. Tests" sheetId="6" r:id="rId6"/>
    <sheet name="Diagnosis" sheetId="7" r:id="rId7"/>
  </sheets>
  <definedNames>
    <definedName name="MetricList">Lists!$A$2:$A$10</definedName>
    <definedName name="QuarterList">Lists!$C$2:$C$21</definedName>
    <definedName name="ScoreList">Lists!$F$2:$F$4</definedName>
    <definedName name="SpecificityList">Lists!$E$2:$E$3</definedName>
    <definedName name="TimePeriodList">Lists!$B$2:$B$7</definedName>
    <definedName name="TrendList">Lists!$D$2:$D$6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30" i="6" l="1"/>
  <c r="J27" i="6"/>
  <c r="J23" i="6"/>
  <c r="J19" i="6"/>
  <c r="B41" i="5"/>
  <c r="B22" i="3"/>
  <c r="B42" i="7"/>
  <c r="F37" i="7"/>
  <c r="F36" i="7"/>
  <c r="F35" i="7"/>
  <c r="B30" i="4"/>
  <c r="E37" i="7"/>
  <c r="D37" i="7"/>
  <c r="C37" i="7"/>
  <c r="E36" i="7"/>
  <c r="D36" i="7"/>
  <c r="C36" i="7"/>
  <c r="E35" i="7"/>
  <c r="D35" i="7"/>
  <c r="C35" i="7"/>
  <c r="C29" i="7"/>
  <c r="C26" i="7"/>
  <c r="C23" i="7"/>
  <c r="B18" i="7"/>
  <c r="B15" i="7"/>
  <c r="B12" i="7"/>
  <c r="B7" i="7"/>
  <c r="J26" i="6"/>
  <c r="J25" i="6"/>
  <c r="J22" i="6"/>
  <c r="J21" i="6"/>
  <c r="J18" i="6"/>
  <c r="J17" i="6"/>
  <c r="G14" i="6"/>
  <c r="F14" i="6"/>
  <c r="E14" i="6"/>
  <c r="B21" i="4"/>
  <c r="B20" i="4"/>
  <c r="B19" i="4"/>
  <c r="B18" i="4"/>
  <c r="B17" i="4"/>
  <c r="B16" i="4"/>
  <c r="B15" i="4"/>
  <c r="B14" i="4"/>
  <c r="E10" i="4"/>
</calcChain>
</file>

<file path=xl/sharedStrings.xml><?xml version="1.0" encoding="utf-8"?>
<sst xmlns="http://schemas.openxmlformats.org/spreadsheetml/2006/main" count="184" uniqueCount="155">
  <si>
    <t>Metrics</t>
  </si>
  <si>
    <t>TimePeriod</t>
  </si>
  <si>
    <t>Quarters</t>
  </si>
  <si>
    <t>Trend</t>
  </si>
  <si>
    <t>Specificity</t>
  </si>
  <si>
    <t>Scores</t>
  </si>
  <si>
    <t>Revenue</t>
  </si>
  <si>
    <t>Last quarter</t>
  </si>
  <si>
    <t>Q1 2022</t>
  </si>
  <si>
    <t>Linear decline</t>
  </si>
  <si>
    <t>Yes — this could be proven wrong with evidence</t>
  </si>
  <si>
    <t>Passes clearly</t>
  </si>
  <si>
    <t>Bookings / new sales</t>
  </si>
  <si>
    <t>Last 6 months</t>
  </si>
  <si>
    <t>Q2 2022</t>
  </si>
  <si>
    <t>Accelerating decline</t>
  </si>
  <si>
    <t>No — this is too vague to test (rewrite)</t>
  </si>
  <si>
    <t>Partial / unsure</t>
  </si>
  <si>
    <t>Customer retention</t>
  </si>
  <si>
    <t>Last 12 months</t>
  </si>
  <si>
    <t>Q3 2022</t>
  </si>
  <si>
    <t>Stepwise (sudden drop, then stable)</t>
  </si>
  <si>
    <t>Fails or can't answer</t>
  </si>
  <si>
    <t>Gross margin</t>
  </si>
  <si>
    <t>Last 18 months</t>
  </si>
  <si>
    <t>Q4 2022</t>
  </si>
  <si>
    <t>Volatile (up and down with downward trend)</t>
  </si>
  <si>
    <t>New customer acquisition</t>
  </si>
  <si>
    <t>Last 24 months</t>
  </si>
  <si>
    <t>Q1 2023</t>
  </si>
  <si>
    <t>Plateau (stopped growing, not yet declining)</t>
  </si>
  <si>
    <t>Average deal size</t>
  </si>
  <si>
    <t>More than 2 years</t>
  </si>
  <si>
    <t>Q2 2023</t>
  </si>
  <si>
    <t>Sales cycle length</t>
  </si>
  <si>
    <t>Q3 2023</t>
  </si>
  <si>
    <t>Employee retention</t>
  </si>
  <si>
    <t>Q4 2023</t>
  </si>
  <si>
    <t>Other</t>
  </si>
  <si>
    <t>Q1 2024</t>
  </si>
  <si>
    <t>Q2 2024</t>
  </si>
  <si>
    <t>Q3 2024</t>
  </si>
  <si>
    <t>Q4 2024</t>
  </si>
  <si>
    <t>Q1 2025</t>
  </si>
  <si>
    <t>Q2 2025</t>
  </si>
  <si>
    <t>Q3 2025</t>
  </si>
  <si>
    <t>Q4 2025</t>
  </si>
  <si>
    <t>Q1 2026</t>
  </si>
  <si>
    <t>Q2 2026</t>
  </si>
  <si>
    <t>Q3 2026</t>
  </si>
  <si>
    <t>Q4 2026</t>
  </si>
  <si>
    <t>DIAGNOSTIC WORKBOOK  ·  WELCOME</t>
  </si>
  <si>
    <t>The Honest Diagnostic</t>
  </si>
  <si>
    <t>A self-administered workbook for leadership teams whose business is softening, stalling, or declining.</t>
  </si>
  <si>
    <t>A note from the author</t>
  </si>
  <si>
    <t>How to use this workbook</t>
  </si>
  <si>
    <t>What this workbook will and won't do</t>
  </si>
  <si>
    <t>→  Begin with Tab 1: Symptom</t>
  </si>
  <si>
    <t>STEP 1 OF 4  ·  THE SYMPTOM STATEMENT</t>
  </si>
  <si>
    <t>Before you investigate causes, get specific about the symptom. Vague problem statements produce vague diagnoses.</t>
  </si>
  <si>
    <t>Completeness check</t>
  </si>
  <si>
    <t>Could a stranger reading this page tell you what's wrong with the business in one sentence? If not, tighten your inputs above before continuing.</t>
  </si>
  <si>
    <t>Field note</t>
  </si>
  <si>
    <t>Most diagnoses fail at this step. The team writes "revenue is down" and moves on. What you're actually trying to do here is force yourself to see the problem at the level of specificity that makes it solvable. "Revenue is down 22% over the last three quarters, starting in Q3 2024, with the decline concentrated in our mid-market segment" is a problem you can investigate. "Growth is slowing" is a feeling.</t>
  </si>
  <si>
    <t>STEP 2 OF 4  ·  THE CHANGE TIMELINE</t>
  </si>
  <si>
    <t>What changed, and when?</t>
  </si>
  <si>
    <t>Map every meaningful change in the business over the past two years. You're building a timeline you can correlate against the decline.</t>
  </si>
  <si>
    <t>Your decline began in:</t>
  </si>
  <si>
    <t>← Pay particular attention to the two quarters before this date. Structural shifts often precede the metric by 1–2 quarters.</t>
  </si>
  <si>
    <t>Quarter</t>
  </si>
  <si>
    <t>Pricing</t>
  </si>
  <si>
    <t>Leadership</t>
  </si>
  <si>
    <t>Product</t>
  </si>
  <si>
    <t>Channel</t>
  </si>
  <si>
    <t>Organization</t>
  </si>
  <si>
    <t>Market / Capital</t>
  </si>
  <si>
    <t>■ Highlighted rows: Two quarters before decline started</t>
  </si>
  <si>
    <t>■ Amber row: Quarter your decline started</t>
  </si>
  <si>
    <t>STEP 3 OF 4  ·  COMPETING HYPOTHESES</t>
  </si>
  <si>
    <t>Three explanations, not one.</t>
  </si>
  <si>
    <t>A single hypothesis is a narrative. Three competing hypotheses are a diagnosis in waiting.</t>
  </si>
  <si>
    <t>In every turnaround I've run, the leadership team's first hypothesis was wrong, or at least incomplete. The discipline isn't generating one good answer; it's generating three plausible answers and letting the tests tell you which one survives. Vague hypotheses fail this exercise. "Culture is broken" is not a hypothesis. "We promoted three top performers into management roles in 2023 without training, and execution has degraded across sales, product, and CS" is.</t>
  </si>
  <si>
    <t>Hypothesis A</t>
  </si>
  <si>
    <t>What is the cause?</t>
  </si>
  <si>
    <t>Why would this produce the symptom?</t>
  </si>
  <si>
    <t>Specificity check</t>
  </si>
  <si>
    <t>Hypothesis B</t>
  </si>
  <si>
    <t>Hypothesis C</t>
  </si>
  <si>
    <t>All three hypotheses must be filled in, with causal logic articulated, before you can pressure-test them. Vague hypotheses (specificity check = "No") will fail the tests on the next tab regardless.</t>
  </si>
  <si>
    <t>STEP 4 OF 4  ·  THE FIVE TESTS</t>
  </si>
  <si>
    <t>Pressure-test each hypothesis.</t>
  </si>
  <si>
    <t>A real root cause passes five tests. A symptom dressed up as a cause will fail at least one.</t>
  </si>
  <si>
    <t>Test</t>
  </si>
  <si>
    <t>Description</t>
  </si>
  <si>
    <t>LIVE RESULTS</t>
  </si>
  <si>
    <t>Timing</t>
  </si>
  <si>
    <t>Does this hypothesis explain why the decline started when it did, and not earlier or later?</t>
  </si>
  <si>
    <t>Why?</t>
  </si>
  <si>
    <t>Magnitude</t>
  </si>
  <si>
    <t>Passes:</t>
  </si>
  <si>
    <t>of 5</t>
  </si>
  <si>
    <t>Partial:</t>
  </si>
  <si>
    <t>Status:</t>
  </si>
  <si>
    <t>Recurrence</t>
  </si>
  <si>
    <t>If you fixed this, would the symptom stop, or would it pop up somewhere else?</t>
  </si>
  <si>
    <t>Competitor</t>
  </si>
  <si>
    <t>Would a competitor with the same external conditions but different internal conditions have the same problem?</t>
  </si>
  <si>
    <t>AUTO-POPULATED OUTPUT</t>
  </si>
  <si>
    <t>Your Working Diagnosis</t>
  </si>
  <si>
    <t>A one-page summary built from your inputs. Save this. Print it. Return to it in 90 days.</t>
  </si>
  <si>
    <t>1.  YOUR SYMPTOM STATEMENT</t>
  </si>
  <si>
    <t>What's working (not declining):</t>
  </si>
  <si>
    <t>Your one-sentence framing:</t>
  </si>
  <si>
    <t>2.  YOUR THREE HYPOTHESES</t>
  </si>
  <si>
    <t>Hypothesis A:</t>
  </si>
  <si>
    <t>Hypothesis B:</t>
  </si>
  <si>
    <t>Hypothesis C:</t>
  </si>
  <si>
    <t>3.  TEST RESULTS</t>
  </si>
  <si>
    <t>Hypothesis</t>
  </si>
  <si>
    <t>Passes</t>
  </si>
  <si>
    <t>Partial</t>
  </si>
  <si>
    <t>Fails</t>
  </si>
  <si>
    <t>Status</t>
  </si>
  <si>
    <t>4.  YOUR LEADING WORKING HYPOTHESIS</t>
  </si>
  <si>
    <t>5.  WHAT THIS DIAGNOSIS DOES NOT INCLUDE</t>
  </si>
  <si>
    <t>6.  WHERE YOU GO FROM HERE</t>
  </si>
  <si>
    <t>Save this file. Print this page. Share it with your leadership team. Return to it in 90 days and ask whether the predictions implied by your hypothesis came true.</t>
  </si>
  <si>
    <t>Leadership teams generally know something is wrong long before they know what is wrong. The instinct is to act fast. The discipline is to diagnose first.
This workbook will not give you a diagnosis. It will help you build one - honestly, with the gaps in your understanding made visible to you. Used properly, it is the difference between a year spent fixing the wrong thing and a year spent fixing the right one.</t>
  </si>
  <si>
    <t>This will produce a working hypothesis about why your business is declining, an inventory of what you don't yet know, and a structured way to pressure-test your current assumptions.
This will not produce a diagnosis. A real diagnosis requires segmentation analysis, cohort analysis, unit economics reconstruction, and 15 to 20 customer conversations - work this workbook deliberately does not attempt. What this gives you is the front end of that work, done with rigor, so the back end is pointed in the right direction.
This will not work if you fill it in the way you think the board wants to hear. The exercise is only valuable if you are willing to write down things that implicate you, your team, and your strategic choices.</t>
  </si>
  <si>
    <t>What's Actually Happening?</t>
  </si>
  <si>
    <t>Most leaders describe their problem as "growth is slowing" or "we're losing customers." Neither are sufficient. You need numbers, time frames, and segments. Fill in every yellow cell below. The discipline of specificity is itself diagnostic - if you can't fill these in, you have a measurement problem in addition to whatever else is going on.</t>
  </si>
  <si>
    <t>List any meaningful changes in each category, by quarter. Pricing changes, leadership transitions, product launches, channel shifts, organizational restructures, market entries, capital events, etc. This step builds a record; it does not to assign. The timeline often uncovers a structural shift began one to two quarters earlier than the metrics moved.</t>
  </si>
  <si>
    <t xml:space="preserve"> enter %</t>
  </si>
  <si>
    <t xml:space="preserve"> select from drop-down</t>
  </si>
  <si>
    <t xml:space="preserve"> describe what *is* working </t>
  </si>
  <si>
    <t xml:space="preserve"> describe what you believe is wrong with the business</t>
  </si>
  <si>
    <t xml:space="preserve"> name the specific metric that is declining in 3-5 words. *BE SPECIFIC* (ex: 'same-store sales,' 'mid-market revenue,' 'repeat purchase rate' - NOT sales' or 'growth')</t>
  </si>
  <si>
    <t xml:space="preserve"> enter relevant time period (ex: Latest Quarter, L6 Months, Q1 2026, etc)</t>
  </si>
  <si>
    <t>When did the decline start? (Select)</t>
  </si>
  <si>
    <t>Is the trend linear, accelerating, or stepwise? (Select)</t>
  </si>
  <si>
    <t>Over what time period? (Enter)</t>
  </si>
  <si>
    <t>By how much, in percentage terms? (Enter)</t>
  </si>
  <si>
    <t>What metric is moving in the wrong direction? (Enter)</t>
  </si>
  <si>
    <r>
      <t xml:space="preserve">What is NOT declining? (Enter)
</t>
    </r>
    <r>
      <rPr>
        <i/>
        <sz val="11"/>
        <color rgb="FF1F2937"/>
        <rFont val="Calibri"/>
        <family val="2"/>
        <scheme val="minor"/>
      </rPr>
      <t>What's working?</t>
    </r>
  </si>
  <si>
    <t>In one sentence, what's wrong with the business? (Enter)</t>
  </si>
  <si>
    <t xml:space="preserve"> select from drop-down, using whichever calendar - fiscal or standard - your team operates on; Q1 means the first quarter of that calendar.</t>
  </si>
  <si>
    <t>This workbook produced a structured working hypothesis. It did not do the following work, and no responsible turnaround proceeds without it:
•  Segmentation analysis – breaking the moving metric down by customer segment, channel, geography, product line, tenure, and team. Most general problems are actually specific ones.
•  Cohort analysis – separating mix shifts from genuine product or market degradation.
•  Unit economics reconstruction – rebuilding CAC, LTV, payback, and margin from the bottom up to see which underlying number broke and when.
•  Customer conversations – 15 to 20 open-ended interviews with churned customers, lost prospects, declining accounts, and departed employees. The qualitative pattern is usually where the real cause lives.
Your hypothesis is a starting point. The next four to six weeks of work either confirms it or tells you to start over.</t>
  </si>
  <si>
    <t>Three honest paths from here:
1.  If your leading hypothesis passed all five tests and your team has the capacity to do the validation work above, you don't need outside help. Go do the work. Come back to this document in 90 days and check it against reality.
2.  If your hypothesis is rigorous but you have execution gaps – you don't have the analytical infrastructure for cohort work, or you can't credibly run customer interviews internally – that's the kind of help to look for.
3.  If you completed this workbook and realized your understanding has gaps you can't close on your own – particularly around segmentation, customer inquiry, or competitive positioning – that's typically when an outside operator helps.
If you'd like to talk through what you've found, you know where to reach me.</t>
  </si>
  <si>
    <t>Are any quarters blank? If so, are they actually blank – or have you forgotten? Most leaders cannot reconstruct what changed 18 months ago without prompting. Don't skip this; the gaps are diagnostic.</t>
  </si>
  <si>
    <t>Generate three plausible explanations for what's causing the decline. Not variations of the same idea – three genuinely different theories. The discipline matters: if you can only think of one, you haven't looked hard enough. If you list three but two are obviously weak, you're anchoring on the first. The next tab will pressure-test all three; only one (or none) will survive.</t>
  </si>
  <si>
    <t>For each hypothesis, work through five tests. Score each as Passes clearly, Partial / unsure, or Fails. Then write a sentence justifying the score – if you can't justify it, the score doesn't count. The live results panel on the right updates as you fill in the grid. The hypothesis that passes all five is your leading working hypothesis.</t>
  </si>
  <si>
    <t>Does this hypothesis explain why the decline is this big – not bigger, not smaller?</t>
  </si>
  <si>
    <t>Does this hypothesis explain why the problem lives where it lives – in this segment, channel, or cohort – and not elsewhere?</t>
  </si>
  <si>
    <t>All 15 score cells must be filled in, with a written justification under each. The justifications matter more than the scores – if you can't articulate why a hypothesis passes a test, it doesn't pass.</t>
  </si>
  <si>
    <r>
      <t>•</t>
    </r>
    <r>
      <rPr>
        <b/>
        <sz val="11"/>
        <color rgb="FF1F2937"/>
        <rFont val="Calibri"/>
        <family val="2"/>
      </rPr>
      <t xml:space="preserve">  Time required:</t>
    </r>
    <r>
      <rPr>
        <sz val="11"/>
        <color rgb="FF1F2937"/>
        <rFont val="Calibri"/>
        <family val="2"/>
      </rPr>
      <t xml:space="preserve"> 45 to 60 minutes in one sitting. Do not break this into pieces; the value comes from completing the loop in a single working session.
•  </t>
    </r>
    <r>
      <rPr>
        <b/>
        <sz val="11"/>
        <color rgb="FF1F2937"/>
        <rFont val="Calibri"/>
        <family val="2"/>
      </rPr>
      <t>Who should run it:</t>
    </r>
    <r>
      <rPr>
        <sz val="11"/>
        <color rgb="FF1F2937"/>
        <rFont val="Calibri"/>
        <family val="2"/>
      </rPr>
      <t xml:space="preserve"> ideally the CEO together with one or two senior leaders. If you are a solo founder, run it alone. Do not delegate this to a strategy consultant or chief of staff - the work is the point.
•  </t>
    </r>
    <r>
      <rPr>
        <b/>
        <sz val="11"/>
        <color rgb="FF1F2937"/>
        <rFont val="Calibri"/>
        <family val="2"/>
      </rPr>
      <t xml:space="preserve">How to move through it: </t>
    </r>
    <r>
      <rPr>
        <sz val="11"/>
        <color rgb="FF1F2937"/>
        <rFont val="Calibri"/>
        <family val="2"/>
      </rPr>
      <t xml:space="preserve">each tab is a step. Yellow cells are inputs. Everything else is calculated or locked. Move left to right; do not skip ahead.
•  </t>
    </r>
    <r>
      <rPr>
        <b/>
        <sz val="11"/>
        <color rgb="FF1F2937"/>
        <rFont val="Calibri"/>
        <family val="2"/>
      </rPr>
      <t xml:space="preserve">What you'll get: </t>
    </r>
    <r>
      <rPr>
        <sz val="11"/>
        <color rgb="FF1F2937"/>
        <rFont val="Calibri"/>
        <family val="2"/>
      </rPr>
      <t>a one-page diagnosis on the final tab, auto-populated from your inputs, that you can save, print, share with your team, and return to in 90 days.
•</t>
    </r>
    <r>
      <rPr>
        <b/>
        <sz val="11"/>
        <color rgb="FF1F2937"/>
        <rFont val="Calibri"/>
        <family val="2"/>
      </rPr>
      <t xml:space="preserve">  If you're not yet sure which metric to investigate</t>
    </r>
    <r>
      <rPr>
        <sz val="11"/>
        <color rgb="FF1F2937"/>
        <rFont val="Calibri"/>
        <family val="2"/>
      </rPr>
      <t>: start with The Business System Scan to identify where problems may be hiding.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</si>
</sst>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charset val="1"/>
    </font>
    <font>
      <sz val="11"/>
      <color theme="1"/>
      <name val="Calibri"/>
      <family val="2"/>
      <scheme val="minor"/>
    </font>
    <font>
      <b/>
      <sz val="11"/>
      <color rgb="FF1F2937"/>
      <name val="Arial"/>
      <family val="2"/>
    </font>
    <font>
      <b/>
      <sz val="9"/>
      <color rgb="FF475569"/>
      <name val="Calibri"/>
      <family val="2"/>
    </font>
    <font>
      <sz val="11"/>
      <color theme="1"/>
      <name val="Calibri"/>
      <family val="2"/>
    </font>
    <font>
      <b/>
      <sz val="22"/>
      <color rgb="FF1F2937"/>
      <name val="Calibri"/>
      <family val="2"/>
    </font>
    <font>
      <i/>
      <sz val="12"/>
      <color rgb="FF475569"/>
      <name val="Calibri"/>
      <family val="2"/>
    </font>
    <font>
      <b/>
      <sz val="14"/>
      <color rgb="FF1F2937"/>
      <name val="Calibri"/>
      <family val="2"/>
    </font>
    <font>
      <sz val="11"/>
      <color rgb="FF1F2937"/>
      <name val="Calibri"/>
      <family val="2"/>
    </font>
    <font>
      <b/>
      <sz val="12"/>
      <color rgb="FF1F2937"/>
      <name val="Calibri"/>
      <family val="2"/>
    </font>
    <font>
      <b/>
      <sz val="11"/>
      <color rgb="FF1F2937"/>
      <name val="Calibri"/>
      <family val="2"/>
    </font>
    <font>
      <b/>
      <sz val="9"/>
      <color rgb="FF475569"/>
      <name val="Calibri"/>
      <family val="2"/>
      <scheme val="minor"/>
    </font>
    <font>
      <b/>
      <sz val="22"/>
      <color rgb="FF1F2937"/>
      <name val="Calibri"/>
      <family val="2"/>
      <scheme val="minor"/>
    </font>
    <font>
      <i/>
      <sz val="12"/>
      <color rgb="FF475569"/>
      <name val="Calibri"/>
      <family val="2"/>
      <scheme val="minor"/>
    </font>
    <font>
      <i/>
      <sz val="11"/>
      <color rgb="FF1F2937"/>
      <name val="Calibri"/>
      <family val="2"/>
      <scheme val="minor"/>
    </font>
    <font>
      <b/>
      <sz val="11"/>
      <color rgb="FF1F2937"/>
      <name val="Calibri"/>
      <family val="2"/>
      <scheme val="minor"/>
    </font>
    <font>
      <sz val="11"/>
      <color rgb="FF1F2937"/>
      <name val="Calibri"/>
      <family val="2"/>
      <scheme val="minor"/>
    </font>
    <font>
      <i/>
      <sz val="9"/>
      <color rgb="FF475569"/>
      <name val="Calibri"/>
      <family val="2"/>
      <scheme val="minor"/>
    </font>
    <font>
      <b/>
      <sz val="12"/>
      <color rgb="FF1F2937"/>
      <name val="Calibri"/>
      <family val="2"/>
      <scheme val="minor"/>
    </font>
    <font>
      <i/>
      <sz val="10"/>
      <color rgb="FF475569"/>
      <name val="Calibri"/>
      <family val="2"/>
      <scheme val="minor"/>
    </font>
    <font>
      <b/>
      <sz val="11"/>
      <color rgb="FF475569"/>
      <name val="Calibri"/>
      <family val="2"/>
      <scheme val="minor"/>
    </font>
    <font>
      <b/>
      <sz val="20"/>
      <color rgb="FF1F2937"/>
      <name val="Calibri"/>
      <family val="2"/>
      <scheme val="minor"/>
    </font>
    <font>
      <i/>
      <sz val="11"/>
      <color theme="1"/>
      <name val="Calibri"/>
      <family val="2"/>
      <scheme val="minor"/>
    </font>
    <font>
      <b/>
      <sz val="10"/>
      <color rgb="FFFFFFFF"/>
      <name val="Calibri"/>
      <family val="2"/>
      <scheme val="minor"/>
    </font>
    <font>
      <b/>
      <sz val="11"/>
      <color rgb="FFFFFFFF"/>
      <name val="Calibri"/>
      <family val="2"/>
      <scheme val="minor"/>
    </font>
    <font>
      <sz val="10"/>
      <color rgb="FF1F2937"/>
      <name val="Calibri"/>
      <family val="2"/>
      <scheme val="minor"/>
    </font>
    <font>
      <i/>
      <sz val="10"/>
      <color rgb="FF1F2937"/>
      <name val="Calibri"/>
      <family val="2"/>
      <scheme val="minor"/>
    </font>
    <font>
      <b/>
      <sz val="10"/>
      <color rgb="FF1F2937"/>
      <name val="Calibri"/>
      <family val="2"/>
      <scheme val="minor"/>
    </font>
    <font>
      <b/>
      <sz val="14"/>
      <color rgb="FFFFFFFF"/>
      <name val="Calibri"/>
      <family val="2"/>
      <scheme val="minor"/>
    </font>
    <font>
      <b/>
      <sz val="12"/>
      <color rgb="FFFFFFFF"/>
      <name val="Calibri"/>
      <family val="2"/>
      <scheme val="minor"/>
    </font>
    <font>
      <b/>
      <sz val="10"/>
      <color rgb="FF475569"/>
      <name val="Calibri"/>
      <family val="2"/>
      <scheme val="minor"/>
    </font>
  </fonts>
  <fills count="9">
    <fill>
      <patternFill patternType="none"/>
    </fill>
    <fill>
      <patternFill patternType="gray125"/>
    </fill>
    <fill>
      <patternFill patternType="solid">
        <fgColor rgb="FFFFF9DB"/>
        <bgColor rgb="FFFEF3C7"/>
      </patternFill>
    </fill>
    <fill>
      <patternFill patternType="solid">
        <fgColor rgb="FFDBEAFE"/>
        <bgColor rgb="FFF3F4F6"/>
      </patternFill>
    </fill>
    <fill>
      <patternFill patternType="solid">
        <fgColor rgb="FF1F2937"/>
        <bgColor rgb="FF333300"/>
      </patternFill>
    </fill>
    <fill>
      <patternFill patternType="solid">
        <fgColor rgb="FFF3F4F6"/>
        <bgColor rgb="FFFFFFFF"/>
      </patternFill>
    </fill>
    <fill>
      <patternFill patternType="solid">
        <fgColor rgb="FFBFDBFE"/>
        <bgColor rgb="FFD1D5DB"/>
      </patternFill>
    </fill>
    <fill>
      <patternFill patternType="solid">
        <fgColor rgb="FFFEF3C7"/>
        <bgColor rgb="FFFFF9DB"/>
      </patternFill>
    </fill>
    <fill>
      <patternFill patternType="solid">
        <fgColor rgb="FF475569"/>
        <bgColor rgb="FF333399"/>
      </patternFill>
    </fill>
  </fills>
  <borders count="5">
    <border>
      <left/>
      <right/>
      <top/>
      <bottom/>
      <diagonal/>
    </border>
    <border>
      <left/>
      <right/>
      <top/>
      <bottom style="thin">
        <color rgb="FF1F2937"/>
      </bottom>
      <diagonal/>
    </border>
    <border>
      <left style="thin">
        <color rgb="FF1F2937"/>
      </left>
      <right style="thin">
        <color rgb="FF1F2937"/>
      </right>
      <top style="thin">
        <color rgb="FF1F2937"/>
      </top>
      <bottom style="thin">
        <color rgb="FF1F2937"/>
      </bottom>
      <diagonal/>
    </border>
    <border>
      <left style="thin">
        <color rgb="FFD1D5DB"/>
      </left>
      <right style="thin">
        <color rgb="FFD1D5DB"/>
      </right>
      <top style="thin">
        <color rgb="FFD1D5DB"/>
      </top>
      <bottom style="thin">
        <color rgb="FFD1D5DB"/>
      </bottom>
      <diagonal/>
    </border>
    <border>
      <left style="thin">
        <color rgb="FFD1D5DB"/>
      </left>
      <right/>
      <top style="thin">
        <color rgb="FFD1D5DB"/>
      </top>
      <bottom style="thin">
        <color rgb="FFD1D5DB"/>
      </bottom>
      <diagonal/>
    </border>
  </borders>
  <cellStyleXfs count="1">
    <xf numFmtId="0" fontId="0" fillId="0" borderId="0"/>
  </cellStyleXfs>
  <cellXfs count="58">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4" fillId="0" borderId="1" xfId="0" applyFont="1" applyBorder="1"/>
    <xf numFmtId="0" fontId="8" fillId="0" borderId="0" xfId="0" applyFont="1" applyAlignment="1">
      <alignment horizontal="left" vertical="top" wrapText="1"/>
    </xf>
    <xf numFmtId="0" fontId="9" fillId="0" borderId="0" xfId="0" applyFont="1"/>
    <xf numFmtId="0" fontId="7" fillId="0" borderId="0" xfId="0" applyFont="1" applyAlignment="1">
      <alignment horizontal="left"/>
    </xf>
    <xf numFmtId="0" fontId="9" fillId="0" borderId="0" xfId="0" applyFont="1" applyAlignment="1">
      <alignment horizontal="left"/>
    </xf>
    <xf numFmtId="0" fontId="11" fillId="0" borderId="0" xfId="0" applyFont="1"/>
    <xf numFmtId="0" fontId="1" fillId="0" borderId="0" xfId="0" applyFont="1"/>
    <xf numFmtId="0" fontId="12" fillId="0" borderId="0" xfId="0" applyFont="1"/>
    <xf numFmtId="0" fontId="13" fillId="0" borderId="0" xfId="0" applyFont="1"/>
    <xf numFmtId="0" fontId="1" fillId="0" borderId="1" xfId="0" applyFont="1" applyBorder="1"/>
    <xf numFmtId="0" fontId="14" fillId="0" borderId="0" xfId="0" applyFont="1" applyAlignment="1">
      <alignment horizontal="left" vertical="top" wrapText="1"/>
    </xf>
    <xf numFmtId="0" fontId="15" fillId="0" borderId="0" xfId="0" applyFont="1" applyAlignment="1">
      <alignment horizontal="left" vertical="center" wrapText="1"/>
    </xf>
    <xf numFmtId="0" fontId="16" fillId="2" borderId="2" xfId="0" applyFont="1" applyFill="1" applyBorder="1" applyAlignment="1">
      <alignment horizontal="left" vertical="top" wrapText="1"/>
    </xf>
    <xf numFmtId="164" fontId="16" fillId="2" borderId="2" xfId="0" applyNumberFormat="1" applyFont="1" applyFill="1" applyBorder="1" applyAlignment="1">
      <alignment horizontal="left" vertical="top" wrapText="1"/>
    </xf>
    <xf numFmtId="0" fontId="15" fillId="0" borderId="0" xfId="0" applyFont="1" applyAlignment="1">
      <alignment horizontal="left" vertical="top" wrapText="1"/>
    </xf>
    <xf numFmtId="0" fontId="16" fillId="2" borderId="2" xfId="0" applyFont="1" applyFill="1" applyBorder="1" applyAlignment="1">
      <alignment horizontal="left" vertical="top" wrapText="1"/>
    </xf>
    <xf numFmtId="0" fontId="18" fillId="0" borderId="0" xfId="0" applyFont="1"/>
    <xf numFmtId="0" fontId="19" fillId="0" borderId="0" xfId="0" applyFont="1" applyAlignment="1">
      <alignment horizontal="left" vertical="top" wrapText="1"/>
    </xf>
    <xf numFmtId="0" fontId="18" fillId="0" borderId="0" xfId="0" applyFont="1" applyAlignment="1">
      <alignment horizontal="left" vertical="center" indent="1"/>
    </xf>
    <xf numFmtId="0" fontId="20" fillId="0" borderId="0" xfId="0" applyFont="1"/>
    <xf numFmtId="0" fontId="21" fillId="0" borderId="0" xfId="0" applyFont="1"/>
    <xf numFmtId="0" fontId="22" fillId="0" borderId="0" xfId="0" applyFont="1" applyAlignment="1">
      <alignment vertical="center"/>
    </xf>
    <xf numFmtId="0" fontId="22" fillId="0" borderId="0" xfId="0" applyFont="1" applyAlignment="1">
      <alignment horizontal="left" vertical="center"/>
    </xf>
    <xf numFmtId="0" fontId="23"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15" fillId="5" borderId="2" xfId="0" applyFont="1" applyFill="1" applyBorder="1" applyAlignment="1">
      <alignment horizontal="left" vertical="center" indent="1"/>
    </xf>
    <xf numFmtId="0" fontId="25" fillId="5" borderId="2" xfId="0" applyFont="1" applyFill="1" applyBorder="1" applyAlignment="1">
      <alignment horizontal="left" vertical="center" wrapText="1" indent="1"/>
    </xf>
    <xf numFmtId="0" fontId="16" fillId="2" borderId="2" xfId="0" applyFont="1" applyFill="1" applyBorder="1" applyAlignment="1">
      <alignment horizontal="center" vertical="center" wrapText="1"/>
    </xf>
    <xf numFmtId="0" fontId="17" fillId="0" borderId="0" xfId="0" applyFont="1" applyAlignment="1">
      <alignment horizontal="right" vertical="center" indent="1"/>
    </xf>
    <xf numFmtId="0" fontId="26" fillId="2" borderId="2" xfId="0" applyFont="1" applyFill="1" applyBorder="1" applyAlignment="1">
      <alignment horizontal="left" vertical="top" wrapText="1"/>
    </xf>
    <xf numFmtId="0" fontId="15" fillId="5" borderId="3" xfId="0" applyFont="1" applyFill="1" applyBorder="1" applyAlignment="1">
      <alignment horizontal="center" vertical="center"/>
    </xf>
    <xf numFmtId="0" fontId="27" fillId="0" borderId="3" xfId="0" applyFont="1" applyBorder="1" applyAlignment="1">
      <alignment horizontal="left" vertical="center" indent="1"/>
    </xf>
    <xf numFmtId="0" fontId="25" fillId="0" borderId="3" xfId="0" applyFont="1" applyBorder="1" applyAlignment="1">
      <alignment horizontal="center" vertical="center"/>
    </xf>
    <xf numFmtId="0" fontId="17" fillId="0" borderId="3" xfId="0" applyFont="1" applyBorder="1" applyAlignment="1">
      <alignment horizontal="left" vertical="center"/>
    </xf>
    <xf numFmtId="0" fontId="25" fillId="0" borderId="3" xfId="0" applyFont="1" applyBorder="1" applyAlignment="1">
      <alignment horizontal="center" vertical="center"/>
    </xf>
    <xf numFmtId="0" fontId="15" fillId="0" borderId="0" xfId="0" applyFont="1"/>
    <xf numFmtId="0" fontId="15" fillId="3"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26" fillId="6" borderId="0" xfId="0" applyFont="1" applyFill="1"/>
    <xf numFmtId="0" fontId="26" fillId="7" borderId="0" xfId="0" applyFont="1" applyFill="1"/>
    <xf numFmtId="0" fontId="28" fillId="4" borderId="0" xfId="0" applyFont="1" applyFill="1" applyAlignment="1">
      <alignment horizontal="left" vertical="center" indent="1"/>
    </xf>
    <xf numFmtId="0" fontId="19" fillId="0" borderId="0" xfId="0" applyFont="1"/>
    <xf numFmtId="0" fontId="29" fillId="4" borderId="0" xfId="0" applyFont="1" applyFill="1" applyAlignment="1">
      <alignment horizontal="left" vertical="center" indent="1"/>
    </xf>
    <xf numFmtId="0" fontId="15" fillId="0" borderId="0" xfId="0" applyFont="1" applyAlignment="1">
      <alignment horizontal="left" vertical="top" wrapText="1"/>
    </xf>
    <xf numFmtId="0" fontId="30" fillId="0" borderId="0" xfId="0" applyFont="1"/>
    <xf numFmtId="0" fontId="16" fillId="0" borderId="0" xfId="0" applyFont="1" applyAlignment="1">
      <alignment horizontal="left" vertical="top" wrapText="1"/>
    </xf>
    <xf numFmtId="0" fontId="23" fillId="8" borderId="2" xfId="0" applyFont="1" applyFill="1" applyBorder="1" applyAlignment="1">
      <alignment horizontal="center" vertical="center" wrapText="1"/>
    </xf>
    <xf numFmtId="0" fontId="23" fillId="8" borderId="2" xfId="0" applyFont="1" applyFill="1" applyBorder="1" applyAlignment="1">
      <alignment horizontal="center" vertical="center" wrapText="1"/>
    </xf>
    <xf numFmtId="0" fontId="15" fillId="0" borderId="3" xfId="0" applyFont="1" applyBorder="1" applyAlignment="1">
      <alignment horizontal="left" vertical="center" indent="1"/>
    </xf>
    <xf numFmtId="0" fontId="16" fillId="0" borderId="3" xfId="0" applyFont="1" applyBorder="1" applyAlignment="1">
      <alignment horizontal="center" vertical="center" wrapText="1"/>
    </xf>
    <xf numFmtId="0" fontId="16" fillId="0" borderId="4" xfId="0" applyFont="1" applyBorder="1" applyAlignment="1">
      <alignment horizontal="left" vertical="center" indent="1"/>
    </xf>
  </cellXfs>
  <cellStyles count="1">
    <cellStyle name="Normal" xfId="0" builtinId="0"/>
  </cellStyles>
  <dxfs count="34">
    <dxf>
      <font>
        <b/>
        <sz val="12"/>
        <color rgb="FF065F46"/>
        <name val="Arial"/>
        <charset val="1"/>
      </font>
      <fill>
        <patternFill>
          <bgColor rgb="FFD1FAE5"/>
        </patternFill>
      </fill>
    </dxf>
    <dxf>
      <font>
        <b/>
        <sz val="12"/>
        <color rgb="FF991B1B"/>
        <name val="Arial"/>
        <charset val="1"/>
      </font>
      <fill>
        <patternFill>
          <bgColor rgb="FFFEE2E2"/>
        </patternFill>
      </fill>
    </dxf>
    <dxf>
      <font>
        <b/>
        <sz val="12"/>
        <color rgb="FF991B1B"/>
        <name val="Arial"/>
        <charset val="1"/>
      </font>
      <fill>
        <patternFill>
          <bgColor rgb="FFFEE2E2"/>
        </patternFill>
      </fill>
    </dxf>
    <dxf>
      <font>
        <color rgb="FF006100"/>
      </font>
      <fill>
        <patternFill>
          <bgColor rgb="FFC6EFCE"/>
        </patternFill>
      </fill>
    </dxf>
    <dxf>
      <font>
        <color rgb="FF9C0006"/>
      </font>
      <fill>
        <patternFill>
          <bgColor rgb="FFFFC7CE"/>
        </patternFill>
      </fill>
    </dxf>
    <dxf>
      <fill>
        <patternFill>
          <bgColor rgb="FFFEF3C7"/>
        </patternFill>
      </fill>
    </dxf>
    <dxf>
      <fill>
        <patternFill>
          <bgColor rgb="FFBFDBFE"/>
        </patternFill>
      </fill>
    </dxf>
    <dxf>
      <fill>
        <patternFill>
          <bgColor rgb="FFBFDBFE"/>
        </patternFill>
      </fill>
    </dxf>
    <dxf>
      <font>
        <b/>
        <sz val="12"/>
        <color rgb="FF065F46"/>
        <name val="Arial"/>
        <charset val="1"/>
      </font>
      <fill>
        <patternFill>
          <bgColor rgb="FFD1FAE5"/>
        </patternFill>
      </fill>
    </dxf>
    <dxf>
      <font>
        <b/>
        <sz val="12"/>
        <color rgb="FF991B1B"/>
        <name val="Arial"/>
        <charset val="1"/>
      </font>
      <fill>
        <patternFill>
          <bgColor rgb="FFFEE2E2"/>
        </patternFill>
      </fill>
    </dxf>
    <dxf>
      <font>
        <color rgb="FF9C0006"/>
      </font>
      <fill>
        <patternFill>
          <bgColor rgb="FFFFC7CE"/>
        </patternFill>
      </fill>
    </dxf>
    <dxf>
      <font>
        <color rgb="FF006100"/>
      </font>
      <fill>
        <patternFill>
          <bgColor rgb="FFC6EFCE"/>
        </patternFill>
      </fill>
    </dxf>
    <dxf>
      <font>
        <b/>
        <sz val="11"/>
        <color rgb="FF991B1B"/>
        <name val="Arial"/>
        <charset val="1"/>
      </font>
      <fill>
        <patternFill>
          <bgColor rgb="FFFEE2E2"/>
        </patternFill>
      </fill>
    </dxf>
    <dxf>
      <font>
        <b/>
        <sz val="11"/>
        <color rgb="FF92400E"/>
        <name val="Arial"/>
        <charset val="1"/>
      </font>
      <fill>
        <patternFill>
          <bgColor rgb="FFFEF3C7"/>
        </patternFill>
      </fill>
    </dxf>
    <dxf>
      <font>
        <b/>
        <sz val="11"/>
        <color rgb="FF065F46"/>
        <name val="Arial"/>
        <charset val="1"/>
      </font>
      <fill>
        <patternFill>
          <bgColor rgb="FFD1FAE5"/>
        </patternFill>
      </fill>
    </dxf>
    <dxf>
      <font>
        <b/>
        <sz val="11"/>
        <color rgb="FF991B1B"/>
        <name val="Arial"/>
        <charset val="1"/>
      </font>
      <fill>
        <patternFill>
          <bgColor rgb="FFFEE2E2"/>
        </patternFill>
      </fill>
    </dxf>
    <dxf>
      <font>
        <b/>
        <sz val="11"/>
        <color rgb="FF92400E"/>
        <name val="Arial"/>
        <charset val="1"/>
      </font>
      <fill>
        <patternFill>
          <bgColor rgb="FFFEF3C7"/>
        </patternFill>
      </fill>
    </dxf>
    <dxf>
      <font>
        <b/>
        <sz val="11"/>
        <color rgb="FF065F46"/>
        <name val="Arial"/>
        <charset val="1"/>
      </font>
      <fill>
        <patternFill>
          <bgColor rgb="FFD1FAE5"/>
        </patternFill>
      </fill>
    </dxf>
    <dxf>
      <font>
        <b/>
        <sz val="11"/>
        <color rgb="FF991B1B"/>
        <name val="Arial"/>
        <charset val="1"/>
      </font>
      <fill>
        <patternFill>
          <bgColor rgb="FFFEE2E2"/>
        </patternFill>
      </fill>
    </dxf>
    <dxf>
      <font>
        <b/>
        <sz val="11"/>
        <color rgb="FF92400E"/>
        <name val="Arial"/>
        <charset val="1"/>
      </font>
      <fill>
        <patternFill>
          <bgColor rgb="FFFEF3C7"/>
        </patternFill>
      </fill>
    </dxf>
    <dxf>
      <font>
        <b/>
        <sz val="11"/>
        <color rgb="FF065F46"/>
        <name val="Arial"/>
        <charset val="1"/>
      </font>
      <fill>
        <patternFill>
          <bgColor rgb="FFD1FAE5"/>
        </patternFill>
      </fill>
    </dxf>
    <dxf>
      <font>
        <b/>
        <sz val="10"/>
        <color rgb="FF991B1B"/>
        <name val="Arial"/>
        <charset val="1"/>
      </font>
      <fill>
        <patternFill>
          <bgColor rgb="FFFEE2E2"/>
        </patternFill>
      </fill>
    </dxf>
    <dxf>
      <font>
        <b/>
        <sz val="10"/>
        <color rgb="FF92400E"/>
        <name val="Arial"/>
        <charset val="1"/>
      </font>
      <fill>
        <patternFill>
          <bgColor rgb="FFFEF3C7"/>
        </patternFill>
      </fill>
    </dxf>
    <dxf>
      <font>
        <b/>
        <sz val="10"/>
        <color rgb="FF065F46"/>
        <name val="Arial"/>
        <charset val="1"/>
      </font>
      <fill>
        <patternFill>
          <bgColor rgb="FFD1FAE5"/>
        </patternFill>
      </fill>
    </dxf>
    <dxf>
      <font>
        <b/>
        <sz val="10"/>
        <color rgb="FF991B1B"/>
        <name val="Arial"/>
        <charset val="1"/>
      </font>
      <fill>
        <patternFill>
          <bgColor rgb="FFFEE2E2"/>
        </patternFill>
      </fill>
    </dxf>
    <dxf>
      <font>
        <b/>
        <sz val="10"/>
        <color rgb="FF92400E"/>
        <name val="Arial"/>
        <charset val="1"/>
      </font>
      <fill>
        <patternFill>
          <bgColor rgb="FFFEF3C7"/>
        </patternFill>
      </fill>
    </dxf>
    <dxf>
      <font>
        <b/>
        <sz val="10"/>
        <color rgb="FF065F46"/>
        <name val="Arial"/>
        <charset val="1"/>
      </font>
      <fill>
        <patternFill>
          <bgColor rgb="FFD1FAE5"/>
        </patternFill>
      </fill>
    </dxf>
    <dxf>
      <font>
        <b/>
        <sz val="10"/>
        <color rgb="FF991B1B"/>
        <name val="Arial"/>
        <charset val="1"/>
      </font>
      <fill>
        <patternFill>
          <bgColor rgb="FFFEE2E2"/>
        </patternFill>
      </fill>
    </dxf>
    <dxf>
      <font>
        <b/>
        <sz val="10"/>
        <color rgb="FF92400E"/>
        <name val="Arial"/>
        <charset val="1"/>
      </font>
      <fill>
        <patternFill>
          <bgColor rgb="FFFEF3C7"/>
        </patternFill>
      </fill>
    </dxf>
    <dxf>
      <font>
        <b/>
        <sz val="10"/>
        <color rgb="FF065F46"/>
        <name val="Arial"/>
        <charset val="1"/>
      </font>
      <fill>
        <patternFill>
          <bgColor rgb="FFD1FAE5"/>
        </patternFill>
      </fill>
    </dxf>
    <dxf>
      <font>
        <b/>
        <sz val="12"/>
        <color rgb="FF991B1B"/>
        <name val="Arial"/>
        <charset val="1"/>
      </font>
      <fill>
        <patternFill>
          <bgColor rgb="FFFEE2E2"/>
        </patternFill>
      </fill>
    </dxf>
    <dxf>
      <font>
        <b/>
        <sz val="12"/>
        <color rgb="FF065F46"/>
        <name val="Arial"/>
        <charset val="1"/>
      </font>
      <fill>
        <patternFill>
          <bgColor rgb="FFD1FAE5"/>
        </patternFill>
      </fill>
    </dxf>
    <dxf>
      <font>
        <b/>
        <sz val="12"/>
        <color rgb="FF991B1B"/>
        <name val="Arial"/>
        <charset val="1"/>
      </font>
      <fill>
        <patternFill>
          <bgColor rgb="FFFEE2E2"/>
        </patternFill>
      </fill>
    </dxf>
    <dxf>
      <font>
        <b/>
        <sz val="12"/>
        <color rgb="FF065F46"/>
        <name val="Arial"/>
        <charset val="1"/>
      </font>
      <fill>
        <patternFill>
          <bgColor rgb="FFD1FAE5"/>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91B1B"/>
      <rgbColor rgb="FF008000"/>
      <rgbColor rgb="FF000080"/>
      <rgbColor rgb="FF808000"/>
      <rgbColor rgb="FF800080"/>
      <rgbColor rgb="FF065F46"/>
      <rgbColor rgb="FFD1D5DB"/>
      <rgbColor rgb="FF808080"/>
      <rgbColor rgb="FF9999FF"/>
      <rgbColor rgb="FF993366"/>
      <rgbColor rgb="FFFFF9DB"/>
      <rgbColor rgb="FFDBEAFE"/>
      <rgbColor rgb="FF660066"/>
      <rgbColor rgb="FFFF8080"/>
      <rgbColor rgb="FF0066CC"/>
      <rgbColor rgb="FFBFDBFE"/>
      <rgbColor rgb="FF000080"/>
      <rgbColor rgb="FFFF00FF"/>
      <rgbColor rgb="FFFFFF00"/>
      <rgbColor rgb="FF00FFFF"/>
      <rgbColor rgb="FF800080"/>
      <rgbColor rgb="FF800000"/>
      <rgbColor rgb="FF008080"/>
      <rgbColor rgb="FF0000FF"/>
      <rgbColor rgb="FF00CCFF"/>
      <rgbColor rgb="FFF3F4F6"/>
      <rgbColor rgb="FFD1FAE5"/>
      <rgbColor rgb="FFFEF3C7"/>
      <rgbColor rgb="FF99CCFF"/>
      <rgbColor rgb="FFFF99CC"/>
      <rgbColor rgb="FFCC99FF"/>
      <rgbColor rgb="FFFEE2E2"/>
      <rgbColor rgb="FF3366FF"/>
      <rgbColor rgb="FF33CCCC"/>
      <rgbColor rgb="FF99CC00"/>
      <rgbColor rgb="FFFFCC00"/>
      <rgbColor rgb="FFFF9900"/>
      <rgbColor rgb="FFFF6600"/>
      <rgbColor rgb="FF475569"/>
      <rgbColor rgb="FF969696"/>
      <rgbColor rgb="FF003366"/>
      <rgbColor rgb="FF339966"/>
      <rgbColor rgb="FF003300"/>
      <rgbColor rgb="FF333300"/>
      <rgbColor rgb="FF92400E"/>
      <rgbColor rgb="FF993366"/>
      <rgbColor rgb="FF333399"/>
      <rgbColor rgb="FF1F2937"/>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1"/>
  <sheetViews>
    <sheetView zoomScaleNormal="100" workbookViewId="0"/>
  </sheetViews>
  <sheetFormatPr defaultColWidth="8.6328125" defaultRowHeight="14.5" x14ac:dyDescent="0.35"/>
  <cols>
    <col min="1" max="1" width="30" customWidth="1"/>
    <col min="2" max="2" width="22" customWidth="1"/>
    <col min="3" max="3" width="14" customWidth="1"/>
    <col min="4" max="4" width="42" customWidth="1"/>
    <col min="5" max="5" width="50" customWidth="1"/>
    <col min="6" max="6" width="24" customWidth="1"/>
  </cols>
  <sheetData>
    <row r="1" spans="1:6" x14ac:dyDescent="0.35">
      <c r="A1" s="1" t="s">
        <v>0</v>
      </c>
      <c r="B1" s="1" t="s">
        <v>1</v>
      </c>
      <c r="C1" s="1" t="s">
        <v>2</v>
      </c>
      <c r="D1" s="1" t="s">
        <v>3</v>
      </c>
      <c r="E1" s="1" t="s">
        <v>4</v>
      </c>
      <c r="F1" s="1" t="s">
        <v>5</v>
      </c>
    </row>
    <row r="2" spans="1:6" x14ac:dyDescent="0.35">
      <c r="A2" t="s">
        <v>6</v>
      </c>
      <c r="B2" t="s">
        <v>7</v>
      </c>
      <c r="C2" t="s">
        <v>8</v>
      </c>
      <c r="D2" t="s">
        <v>9</v>
      </c>
      <c r="E2" t="s">
        <v>10</v>
      </c>
      <c r="F2" t="s">
        <v>11</v>
      </c>
    </row>
    <row r="3" spans="1:6" x14ac:dyDescent="0.35">
      <c r="A3" t="s">
        <v>12</v>
      </c>
      <c r="B3" t="s">
        <v>13</v>
      </c>
      <c r="C3" t="s">
        <v>14</v>
      </c>
      <c r="D3" t="s">
        <v>15</v>
      </c>
      <c r="E3" t="s">
        <v>16</v>
      </c>
      <c r="F3" t="s">
        <v>17</v>
      </c>
    </row>
    <row r="4" spans="1:6" x14ac:dyDescent="0.35">
      <c r="A4" t="s">
        <v>18</v>
      </c>
      <c r="B4" t="s">
        <v>19</v>
      </c>
      <c r="C4" t="s">
        <v>20</v>
      </c>
      <c r="D4" t="s">
        <v>21</v>
      </c>
      <c r="F4" t="s">
        <v>22</v>
      </c>
    </row>
    <row r="5" spans="1:6" x14ac:dyDescent="0.35">
      <c r="A5" t="s">
        <v>23</v>
      </c>
      <c r="B5" t="s">
        <v>24</v>
      </c>
      <c r="C5" t="s">
        <v>25</v>
      </c>
      <c r="D5" t="s">
        <v>26</v>
      </c>
    </row>
    <row r="6" spans="1:6" x14ac:dyDescent="0.35">
      <c r="A6" t="s">
        <v>27</v>
      </c>
      <c r="B6" t="s">
        <v>28</v>
      </c>
      <c r="C6" t="s">
        <v>29</v>
      </c>
      <c r="D6" t="s">
        <v>30</v>
      </c>
    </row>
    <row r="7" spans="1:6" x14ac:dyDescent="0.35">
      <c r="A7" t="s">
        <v>31</v>
      </c>
      <c r="B7" t="s">
        <v>32</v>
      </c>
      <c r="C7" t="s">
        <v>33</v>
      </c>
    </row>
    <row r="8" spans="1:6" x14ac:dyDescent="0.35">
      <c r="A8" t="s">
        <v>34</v>
      </c>
      <c r="C8" t="s">
        <v>35</v>
      </c>
    </row>
    <row r="9" spans="1:6" x14ac:dyDescent="0.35">
      <c r="A9" t="s">
        <v>36</v>
      </c>
      <c r="C9" t="s">
        <v>37</v>
      </c>
    </row>
    <row r="10" spans="1:6" x14ac:dyDescent="0.35">
      <c r="A10" t="s">
        <v>38</v>
      </c>
      <c r="C10" t="s">
        <v>39</v>
      </c>
    </row>
    <row r="11" spans="1:6" x14ac:dyDescent="0.35">
      <c r="C11" t="s">
        <v>40</v>
      </c>
    </row>
    <row r="12" spans="1:6" x14ac:dyDescent="0.35">
      <c r="C12" t="s">
        <v>41</v>
      </c>
    </row>
    <row r="13" spans="1:6" x14ac:dyDescent="0.35">
      <c r="C13" t="s">
        <v>42</v>
      </c>
    </row>
    <row r="14" spans="1:6" x14ac:dyDescent="0.35">
      <c r="C14" t="s">
        <v>43</v>
      </c>
    </row>
    <row r="15" spans="1:6" x14ac:dyDescent="0.35">
      <c r="C15" t="s">
        <v>44</v>
      </c>
    </row>
    <row r="16" spans="1:6" x14ac:dyDescent="0.35">
      <c r="C16" t="s">
        <v>45</v>
      </c>
    </row>
    <row r="17" spans="3:3" x14ac:dyDescent="0.35">
      <c r="C17" t="s">
        <v>46</v>
      </c>
    </row>
    <row r="18" spans="3:3" x14ac:dyDescent="0.35">
      <c r="C18" t="s">
        <v>47</v>
      </c>
    </row>
    <row r="19" spans="3:3" x14ac:dyDescent="0.35">
      <c r="C19" t="s">
        <v>48</v>
      </c>
    </row>
    <row r="20" spans="3:3" x14ac:dyDescent="0.35">
      <c r="C20" t="s">
        <v>49</v>
      </c>
    </row>
    <row r="21" spans="3:3" x14ac:dyDescent="0.35">
      <c r="C21" t="s">
        <v>50</v>
      </c>
    </row>
  </sheetData>
  <pageMargins left="0.75" right="0.75" top="1" bottom="1" header="0.511811023622047" footer="0.511811023622047"/>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B2:L16"/>
  <sheetViews>
    <sheetView showGridLines="0" tabSelected="1" zoomScaleNormal="100" workbookViewId="0">
      <selection activeCell="N10" sqref="N10"/>
    </sheetView>
  </sheetViews>
  <sheetFormatPr defaultColWidth="8.6328125" defaultRowHeight="14.5" x14ac:dyDescent="0.35"/>
  <cols>
    <col min="1" max="1" width="3.7265625" style="3" customWidth="1"/>
    <col min="2" max="11" width="12" style="3" customWidth="1"/>
    <col min="12" max="16384" width="8.6328125" style="3"/>
  </cols>
  <sheetData>
    <row r="2" spans="2:12" x14ac:dyDescent="0.35">
      <c r="B2" s="2" t="s">
        <v>51</v>
      </c>
      <c r="C2" s="2"/>
    </row>
    <row r="3" spans="2:12" ht="28.5" x14ac:dyDescent="0.65">
      <c r="B3" s="4" t="s">
        <v>52</v>
      </c>
      <c r="C3" s="4"/>
    </row>
    <row r="4" spans="2:12" ht="15.5" x14ac:dyDescent="0.35">
      <c r="B4" s="5" t="s">
        <v>53</v>
      </c>
      <c r="C4" s="5"/>
      <c r="D4" s="5"/>
      <c r="E4" s="5"/>
      <c r="F4" s="5"/>
      <c r="G4" s="5"/>
      <c r="H4" s="5"/>
      <c r="I4" s="5"/>
      <c r="J4" s="5"/>
      <c r="K4" s="5"/>
    </row>
    <row r="5" spans="2:12" x14ac:dyDescent="0.35">
      <c r="B5" s="6"/>
      <c r="C5" s="6"/>
      <c r="D5" s="6"/>
      <c r="E5" s="6"/>
      <c r="F5" s="6"/>
      <c r="G5" s="6"/>
      <c r="H5" s="6"/>
      <c r="I5" s="6"/>
      <c r="J5" s="6"/>
      <c r="K5" s="6"/>
      <c r="L5" s="6"/>
    </row>
    <row r="7" spans="2:12" ht="18.5" x14ac:dyDescent="0.45">
      <c r="B7" s="9" t="s">
        <v>54</v>
      </c>
      <c r="C7" s="9"/>
      <c r="D7" s="9"/>
      <c r="E7" s="9"/>
      <c r="F7" s="9"/>
      <c r="G7" s="9"/>
      <c r="H7" s="9"/>
      <c r="I7" s="9"/>
      <c r="J7" s="9"/>
      <c r="K7" s="9"/>
    </row>
    <row r="8" spans="2:12" ht="92" customHeight="1" x14ac:dyDescent="0.35">
      <c r="B8" s="7" t="s">
        <v>127</v>
      </c>
      <c r="C8" s="7"/>
      <c r="D8" s="7"/>
      <c r="E8" s="7"/>
      <c r="F8" s="7"/>
      <c r="G8" s="7"/>
      <c r="H8" s="7"/>
      <c r="I8" s="7"/>
      <c r="J8" s="7"/>
      <c r="K8" s="7"/>
    </row>
    <row r="9" spans="2:12" ht="18.5" x14ac:dyDescent="0.45">
      <c r="B9" s="9" t="s">
        <v>55</v>
      </c>
      <c r="C9" s="9"/>
      <c r="D9" s="9"/>
      <c r="E9" s="9"/>
      <c r="F9" s="9"/>
      <c r="G9" s="9"/>
      <c r="H9" s="9"/>
      <c r="I9" s="9"/>
      <c r="J9" s="9"/>
      <c r="K9" s="9"/>
    </row>
    <row r="10" spans="2:12" ht="193.5" customHeight="1" x14ac:dyDescent="0.35">
      <c r="B10" s="7" t="s">
        <v>154</v>
      </c>
      <c r="C10" s="7"/>
      <c r="D10" s="7"/>
      <c r="E10" s="7"/>
      <c r="F10" s="7"/>
      <c r="G10" s="7"/>
      <c r="H10" s="7"/>
      <c r="I10" s="7"/>
      <c r="J10" s="7"/>
      <c r="K10" s="7"/>
    </row>
    <row r="12" spans="2:12" ht="18.5" x14ac:dyDescent="0.45">
      <c r="B12" s="9" t="s">
        <v>56</v>
      </c>
      <c r="C12" s="9"/>
      <c r="D12" s="9"/>
      <c r="E12" s="9"/>
      <c r="F12" s="9"/>
      <c r="G12" s="9"/>
      <c r="H12" s="9"/>
      <c r="I12" s="9"/>
      <c r="J12" s="9"/>
      <c r="K12" s="9"/>
    </row>
    <row r="13" spans="2:12" ht="132" customHeight="1" x14ac:dyDescent="0.35">
      <c r="B13" s="7" t="s">
        <v>128</v>
      </c>
      <c r="C13" s="7"/>
      <c r="D13" s="7"/>
      <c r="E13" s="7"/>
      <c r="F13" s="7"/>
      <c r="G13" s="7"/>
      <c r="H13" s="7"/>
      <c r="I13" s="7"/>
      <c r="J13" s="7"/>
      <c r="K13" s="7"/>
    </row>
    <row r="15" spans="2:12" ht="15.5" x14ac:dyDescent="0.35">
      <c r="B15" s="10" t="s">
        <v>57</v>
      </c>
      <c r="C15" s="10"/>
      <c r="D15" s="10"/>
    </row>
    <row r="16" spans="2:12" ht="15.5" x14ac:dyDescent="0.35">
      <c r="C16" s="8"/>
    </row>
  </sheetData>
  <mergeCells count="8">
    <mergeCell ref="B15:D15"/>
    <mergeCell ref="B4:K4"/>
    <mergeCell ref="B8:K8"/>
    <mergeCell ref="B10:K10"/>
    <mergeCell ref="B13:K13"/>
    <mergeCell ref="B7:K7"/>
    <mergeCell ref="B9:K9"/>
    <mergeCell ref="B12:K12"/>
  </mergeCells>
  <pageMargins left="0.75" right="0.75" top="1" bottom="1"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2:K26"/>
  <sheetViews>
    <sheetView showGridLines="0" zoomScaleNormal="100" workbookViewId="0">
      <selection activeCell="B13" sqref="B13:K13"/>
    </sheetView>
  </sheetViews>
  <sheetFormatPr defaultColWidth="8.6328125" defaultRowHeight="14.5" x14ac:dyDescent="0.35"/>
  <cols>
    <col min="1" max="1" width="2" style="12" customWidth="1"/>
    <col min="2" max="2" width="50" style="12" customWidth="1"/>
    <col min="3" max="5" width="2" style="12" customWidth="1"/>
    <col min="6" max="6" width="30" style="12" customWidth="1"/>
    <col min="7" max="10" width="12" style="12" customWidth="1"/>
    <col min="11" max="16384" width="8.6328125" style="12"/>
  </cols>
  <sheetData>
    <row r="2" spans="2:11" x14ac:dyDescent="0.35">
      <c r="B2" s="11" t="s">
        <v>58</v>
      </c>
    </row>
    <row r="3" spans="2:11" ht="26" x14ac:dyDescent="0.6">
      <c r="B3" s="26" t="s">
        <v>129</v>
      </c>
    </row>
    <row r="4" spans="2:11" ht="15.5" x14ac:dyDescent="0.35">
      <c r="B4" s="14" t="s">
        <v>59</v>
      </c>
      <c r="C4" s="14"/>
      <c r="D4" s="14"/>
      <c r="E4" s="14"/>
      <c r="F4" s="14"/>
      <c r="G4" s="14"/>
      <c r="H4" s="14"/>
      <c r="I4" s="14"/>
      <c r="J4" s="14"/>
    </row>
    <row r="5" spans="2:11" x14ac:dyDescent="0.35">
      <c r="B5" s="15"/>
      <c r="C5" s="15"/>
      <c r="D5" s="15"/>
      <c r="E5" s="15"/>
      <c r="F5" s="15"/>
      <c r="G5" s="15"/>
      <c r="H5" s="15"/>
      <c r="I5" s="15"/>
      <c r="J5" s="15"/>
      <c r="K5" s="15"/>
    </row>
    <row r="7" spans="2:11" ht="49" customHeight="1" x14ac:dyDescent="0.35">
      <c r="B7" s="16" t="s">
        <v>130</v>
      </c>
      <c r="C7" s="16"/>
      <c r="D7" s="16"/>
      <c r="E7" s="16"/>
      <c r="F7" s="16"/>
      <c r="G7" s="16"/>
      <c r="H7" s="16"/>
      <c r="I7" s="16"/>
    </row>
    <row r="10" spans="2:11" ht="27.5" customHeight="1" x14ac:dyDescent="0.35">
      <c r="B10" s="17" t="s">
        <v>142</v>
      </c>
      <c r="F10" s="18"/>
      <c r="G10" s="28" t="s">
        <v>136</v>
      </c>
    </row>
    <row r="11" spans="2:11" ht="27.75" customHeight="1" x14ac:dyDescent="0.35">
      <c r="B11" s="17" t="s">
        <v>141</v>
      </c>
      <c r="F11" s="19"/>
      <c r="G11" s="27" t="s">
        <v>132</v>
      </c>
    </row>
    <row r="12" spans="2:11" ht="27.75" customHeight="1" x14ac:dyDescent="0.35">
      <c r="B12" s="17" t="s">
        <v>140</v>
      </c>
      <c r="F12" s="18"/>
      <c r="G12" s="27" t="s">
        <v>137</v>
      </c>
    </row>
    <row r="13" spans="2:11" ht="27.75" customHeight="1" x14ac:dyDescent="0.35">
      <c r="B13" s="17" t="s">
        <v>138</v>
      </c>
      <c r="F13" s="18"/>
      <c r="G13" s="27" t="s">
        <v>145</v>
      </c>
    </row>
    <row r="14" spans="2:11" ht="27.75" customHeight="1" x14ac:dyDescent="0.35">
      <c r="B14" s="17" t="s">
        <v>139</v>
      </c>
      <c r="F14" s="18"/>
      <c r="G14" s="27" t="s">
        <v>133</v>
      </c>
    </row>
    <row r="15" spans="2:11" ht="49.5" customHeight="1" x14ac:dyDescent="0.35">
      <c r="B15" s="20" t="s">
        <v>143</v>
      </c>
      <c r="F15" s="21"/>
      <c r="G15" s="21"/>
      <c r="H15" s="21"/>
      <c r="I15" s="21"/>
      <c r="J15" s="27" t="s">
        <v>134</v>
      </c>
    </row>
    <row r="16" spans="2:11" ht="60" customHeight="1" x14ac:dyDescent="0.35">
      <c r="B16" s="20" t="s">
        <v>144</v>
      </c>
      <c r="F16" s="21"/>
      <c r="G16" s="21"/>
      <c r="H16" s="21"/>
      <c r="I16" s="21"/>
      <c r="J16" s="27" t="s">
        <v>135</v>
      </c>
    </row>
    <row r="19" spans="2:9" ht="15.5" x14ac:dyDescent="0.35">
      <c r="B19" s="22" t="s">
        <v>60</v>
      </c>
    </row>
    <row r="20" spans="2:9" ht="30" customHeight="1" x14ac:dyDescent="0.35">
      <c r="B20" s="23" t="s">
        <v>61</v>
      </c>
      <c r="C20" s="23"/>
      <c r="D20" s="23"/>
      <c r="E20" s="23"/>
      <c r="F20" s="23"/>
      <c r="G20" s="23"/>
      <c r="H20" s="23"/>
      <c r="I20" s="23"/>
    </row>
    <row r="22" spans="2:9" ht="36" customHeight="1" x14ac:dyDescent="0.35">
      <c r="B22" s="24" t="str">
        <f>IF(COUNTA(F10:F16)=7,"✓ Symptom statement complete. Proceed to Tab 2: Timeline.","Incomplete – fill in all highlighted cells before continuing.")</f>
        <v>Incomplete – fill in all highlighted cells before continuing.</v>
      </c>
      <c r="C22" s="24"/>
      <c r="D22" s="24"/>
      <c r="E22" s="24"/>
      <c r="F22" s="24"/>
      <c r="G22" s="24"/>
      <c r="H22" s="24"/>
      <c r="I22" s="24"/>
    </row>
    <row r="25" spans="2:9" x14ac:dyDescent="0.35">
      <c r="B25" s="25" t="s">
        <v>62</v>
      </c>
    </row>
    <row r="26" spans="2:9" ht="69.75" customHeight="1" x14ac:dyDescent="0.35">
      <c r="B26" s="23" t="s">
        <v>63</v>
      </c>
      <c r="C26" s="23"/>
      <c r="D26" s="23"/>
      <c r="E26" s="23"/>
      <c r="F26" s="23"/>
      <c r="G26" s="23"/>
      <c r="H26" s="23"/>
      <c r="I26" s="23"/>
    </row>
  </sheetData>
  <mergeCells count="7">
    <mergeCell ref="B22:I22"/>
    <mergeCell ref="B26:I26"/>
    <mergeCell ref="B4:J4"/>
    <mergeCell ref="B7:I7"/>
    <mergeCell ref="F15:I15"/>
    <mergeCell ref="F16:I16"/>
    <mergeCell ref="B20:I20"/>
  </mergeCells>
  <conditionalFormatting sqref="B22:I22">
    <cfRule type="expression" dxfId="8" priority="4">
      <formula>ISNUMBER(SEARCH("complete",$B$22))</formula>
    </cfRule>
    <cfRule type="expression" dxfId="9" priority="5">
      <formula>ISNUMBER(SEARCH("Incomplete",$B$22))</formula>
    </cfRule>
    <cfRule type="containsText" dxfId="10" priority="2" operator="containsText" text="Incomplete — fill in all highlighted cells before continuing.">
      <formula>NOT(ISERROR(SEARCH("Incomplete — fill in all highlighted cells before continuing.",B22)))</formula>
    </cfRule>
    <cfRule type="cellIs" dxfId="11" priority="1" operator="equal">
      <formula>"Symptom statement complete"</formula>
    </cfRule>
  </conditionalFormatting>
  <dataValidations count="2">
    <dataValidation type="list" allowBlank="1" sqref="F13" xr:uid="{00000000-0002-0000-0200-000002000000}">
      <formula1>QuarterList</formula1>
      <formula2>0</formula2>
    </dataValidation>
    <dataValidation type="list" allowBlank="1" sqref="F14" xr:uid="{00000000-0002-0000-0200-000003000000}">
      <formula1>TrendList</formula1>
      <formula2>0</formula2>
    </dataValidation>
  </dataValidations>
  <pageMargins left="0.75" right="0.75" top="1" bottom="1" header="0.511811023622047" footer="0.511811023622047"/>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2:L30"/>
  <sheetViews>
    <sheetView showGridLines="0" topLeftCell="A5" zoomScaleNormal="100" workbookViewId="0">
      <selection activeCell="B13" sqref="B13:K13"/>
    </sheetView>
  </sheetViews>
  <sheetFormatPr defaultColWidth="8.6328125" defaultRowHeight="14.5" x14ac:dyDescent="0.35"/>
  <cols>
    <col min="1" max="1" width="2" style="12" customWidth="1"/>
    <col min="2" max="2" width="14" style="12" customWidth="1"/>
    <col min="3" max="8" width="22" style="12" customWidth="1"/>
    <col min="9" max="9" width="12.08984375" style="12" customWidth="1"/>
    <col min="10" max="16384" width="8.6328125" style="12"/>
  </cols>
  <sheetData>
    <row r="2" spans="2:12" x14ac:dyDescent="0.35">
      <c r="B2" s="11" t="s">
        <v>64</v>
      </c>
    </row>
    <row r="3" spans="2:12" ht="28.5" x14ac:dyDescent="0.65">
      <c r="B3" s="13" t="s">
        <v>65</v>
      </c>
    </row>
    <row r="4" spans="2:12" ht="15.5" x14ac:dyDescent="0.35">
      <c r="B4" s="14" t="s">
        <v>66</v>
      </c>
      <c r="C4" s="14"/>
      <c r="D4" s="14"/>
      <c r="E4" s="14"/>
      <c r="F4" s="14"/>
      <c r="G4" s="14"/>
      <c r="H4" s="14"/>
      <c r="I4" s="14"/>
      <c r="J4" s="14"/>
    </row>
    <row r="5" spans="2:12" x14ac:dyDescent="0.35">
      <c r="B5" s="15"/>
      <c r="C5" s="15"/>
      <c r="D5" s="15"/>
      <c r="E5" s="15"/>
      <c r="F5" s="15"/>
      <c r="G5" s="15"/>
      <c r="H5" s="15"/>
      <c r="I5" s="15"/>
      <c r="J5" s="15"/>
      <c r="K5" s="15"/>
    </row>
    <row r="7" spans="2:12" ht="90" customHeight="1" x14ac:dyDescent="0.35">
      <c r="B7" s="16" t="s">
        <v>131</v>
      </c>
      <c r="C7" s="16"/>
      <c r="D7" s="16"/>
      <c r="E7" s="16"/>
      <c r="F7" s="16"/>
      <c r="G7" s="16"/>
      <c r="H7" s="16"/>
      <c r="I7" s="16"/>
    </row>
    <row r="10" spans="2:12" ht="36" customHeight="1" x14ac:dyDescent="0.35">
      <c r="B10" s="41" t="s">
        <v>67</v>
      </c>
      <c r="E10" s="42">
        <f>'1. Symptom'!F13</f>
        <v>0</v>
      </c>
      <c r="G10" s="23" t="s">
        <v>68</v>
      </c>
      <c r="H10" s="23"/>
      <c r="I10" s="23"/>
      <c r="J10" s="23"/>
      <c r="K10" s="23"/>
      <c r="L10" s="23"/>
    </row>
    <row r="13" spans="2:12" ht="30" customHeight="1" x14ac:dyDescent="0.35">
      <c r="B13" s="43" t="s">
        <v>69</v>
      </c>
      <c r="C13" s="43" t="s">
        <v>70</v>
      </c>
      <c r="D13" s="43" t="s">
        <v>71</v>
      </c>
      <c r="E13" s="43" t="s">
        <v>72</v>
      </c>
      <c r="F13" s="43" t="s">
        <v>73</v>
      </c>
      <c r="G13" s="43" t="s">
        <v>74</v>
      </c>
      <c r="H13" s="43" t="s">
        <v>75</v>
      </c>
    </row>
    <row r="14" spans="2:12" ht="36" customHeight="1" x14ac:dyDescent="0.35">
      <c r="B14" s="44" t="str">
        <f>IFERROR(INDEX(QuarterList,MATCH('1. Symptom'!$F$13,QuarterList,0)-7),"")</f>
        <v/>
      </c>
      <c r="C14" s="18"/>
      <c r="D14" s="18"/>
      <c r="E14" s="18"/>
      <c r="F14" s="18"/>
      <c r="G14" s="18"/>
      <c r="H14" s="18"/>
    </row>
    <row r="15" spans="2:12" ht="36" customHeight="1" x14ac:dyDescent="0.35">
      <c r="B15" s="44" t="str">
        <f>IFERROR(INDEX(QuarterList,MATCH('1. Symptom'!$F$13,QuarterList,0)-6),"")</f>
        <v/>
      </c>
      <c r="C15" s="18"/>
      <c r="D15" s="18"/>
      <c r="E15" s="18"/>
      <c r="F15" s="18"/>
      <c r="G15" s="18"/>
      <c r="H15" s="18"/>
    </row>
    <row r="16" spans="2:12" ht="36" customHeight="1" x14ac:dyDescent="0.35">
      <c r="B16" s="44" t="str">
        <f>IFERROR(INDEX(QuarterList,MATCH('1. Symptom'!$F$13,QuarterList,0)-5),"")</f>
        <v/>
      </c>
      <c r="C16" s="18"/>
      <c r="D16" s="18"/>
      <c r="E16" s="18"/>
      <c r="F16" s="18"/>
      <c r="G16" s="18"/>
      <c r="H16" s="18"/>
    </row>
    <row r="17" spans="2:8" ht="36" customHeight="1" x14ac:dyDescent="0.35">
      <c r="B17" s="44" t="str">
        <f>IFERROR(INDEX(QuarterList,MATCH('1. Symptom'!$F$13,QuarterList,0)-4),"")</f>
        <v/>
      </c>
      <c r="C17" s="18"/>
      <c r="D17" s="18"/>
      <c r="E17" s="18"/>
      <c r="F17" s="18"/>
      <c r="G17" s="18"/>
      <c r="H17" s="18"/>
    </row>
    <row r="18" spans="2:8" ht="36" customHeight="1" x14ac:dyDescent="0.35">
      <c r="B18" s="44" t="str">
        <f>IFERROR(INDEX(QuarterList,MATCH('1. Symptom'!$F$13,QuarterList,0)-3),"")</f>
        <v/>
      </c>
      <c r="C18" s="18"/>
      <c r="D18" s="18"/>
      <c r="E18" s="18"/>
      <c r="F18" s="18"/>
      <c r="G18" s="18"/>
      <c r="H18" s="18"/>
    </row>
    <row r="19" spans="2:8" ht="36" customHeight="1" x14ac:dyDescent="0.35">
      <c r="B19" s="44" t="str">
        <f>IFERROR(INDEX(QuarterList,MATCH('1. Symptom'!$F$13,QuarterList,0)-2),"")</f>
        <v/>
      </c>
      <c r="C19" s="18"/>
      <c r="D19" s="18"/>
      <c r="E19" s="18"/>
      <c r="F19" s="18"/>
      <c r="G19" s="18"/>
      <c r="H19" s="18"/>
    </row>
    <row r="20" spans="2:8" ht="36" customHeight="1" x14ac:dyDescent="0.35">
      <c r="B20" s="44" t="str">
        <f>IFERROR(INDEX(QuarterList,MATCH('1. Symptom'!$F$13,QuarterList,0)-1),"")</f>
        <v/>
      </c>
      <c r="C20" s="18"/>
      <c r="D20" s="18"/>
      <c r="E20" s="18"/>
      <c r="F20" s="18"/>
      <c r="G20" s="18"/>
      <c r="H20" s="18"/>
    </row>
    <row r="21" spans="2:8" ht="36" customHeight="1" x14ac:dyDescent="0.35">
      <c r="B21" s="44" t="str">
        <f>IFERROR(INDEX(QuarterList,MATCH('1. Symptom'!$F$13,QuarterList,0)-0),"")</f>
        <v/>
      </c>
      <c r="C21" s="18"/>
      <c r="D21" s="18"/>
      <c r="E21" s="18"/>
      <c r="F21" s="18"/>
      <c r="G21" s="18"/>
      <c r="H21" s="18"/>
    </row>
    <row r="23" spans="2:8" x14ac:dyDescent="0.35">
      <c r="B23" s="45" t="s">
        <v>76</v>
      </c>
      <c r="C23" s="45"/>
      <c r="D23" s="45"/>
      <c r="E23" s="45"/>
      <c r="F23" s="45"/>
      <c r="G23" s="45"/>
      <c r="H23" s="45"/>
    </row>
    <row r="24" spans="2:8" x14ac:dyDescent="0.35">
      <c r="B24" s="46" t="s">
        <v>77</v>
      </c>
      <c r="C24" s="46"/>
      <c r="D24" s="46"/>
      <c r="E24" s="46"/>
      <c r="F24" s="46"/>
      <c r="G24" s="46"/>
      <c r="H24" s="46"/>
    </row>
    <row r="27" spans="2:8" ht="15.5" x14ac:dyDescent="0.35">
      <c r="B27" s="22" t="s">
        <v>60</v>
      </c>
    </row>
    <row r="28" spans="2:8" ht="39.75" customHeight="1" x14ac:dyDescent="0.35">
      <c r="B28" s="23" t="s">
        <v>148</v>
      </c>
      <c r="C28" s="23"/>
      <c r="D28" s="23"/>
      <c r="E28" s="23"/>
      <c r="F28" s="23"/>
      <c r="G28" s="23"/>
      <c r="H28" s="23"/>
    </row>
    <row r="30" spans="2:8" ht="36" customHeight="1" x14ac:dyDescent="0.35">
      <c r="B30" s="24" t="str">
        <f>IF('1. Symptom'!F13="","Complete Tab 1 first.",IF(COUNTA(C14:H21)&gt;=8,"✓ Timeline populated. Proceed to Tab 3: Hypotheses.","Add at least one entry per quarter, or note explicitly which quarters were genuinely uneventful."))</f>
        <v>Complete Tab 1 first.</v>
      </c>
      <c r="C30" s="24"/>
      <c r="D30" s="24"/>
      <c r="E30" s="24"/>
      <c r="F30" s="24"/>
      <c r="G30" s="24"/>
      <c r="H30" s="24"/>
    </row>
  </sheetData>
  <mergeCells count="7">
    <mergeCell ref="B28:H28"/>
    <mergeCell ref="B30:H30"/>
    <mergeCell ref="B4:J4"/>
    <mergeCell ref="B7:I7"/>
    <mergeCell ref="G10:L10"/>
    <mergeCell ref="B23:H23"/>
    <mergeCell ref="B24:H24"/>
  </mergeCells>
  <conditionalFormatting sqref="B19:H19">
    <cfRule type="expression" dxfId="7" priority="4">
      <formula>$B$19&lt;&gt;""</formula>
    </cfRule>
  </conditionalFormatting>
  <conditionalFormatting sqref="B20:H20">
    <cfRule type="expression" dxfId="6" priority="5">
      <formula>$B$20&lt;&gt;""</formula>
    </cfRule>
  </conditionalFormatting>
  <conditionalFormatting sqref="B21:H21">
    <cfRule type="expression" dxfId="5" priority="6">
      <formula>$B$21&lt;&gt;""</formula>
    </cfRule>
  </conditionalFormatting>
  <conditionalFormatting sqref="B30:H30">
    <cfRule type="expression" dxfId="0" priority="7">
      <formula>ISNUMBER(SEARCH("Proceed",$B$30))</formula>
    </cfRule>
    <cfRule type="expression" dxfId="1" priority="8">
      <formula>ISNUMBER(SEARCH("Add at least",$B$30))</formula>
    </cfRule>
    <cfRule type="expression" dxfId="2" priority="9">
      <formula>ISNUMBER(SEARCH("Complete Tab 1",$B$30))</formula>
    </cfRule>
    <cfRule type="containsText" dxfId="3" priority="2" operator="containsText" text="Proceed to Tab 3">
      <formula>NOT(ISERROR(SEARCH("Proceed to Tab 3",B30)))</formula>
    </cfRule>
    <cfRule type="containsText" dxfId="4" priority="1" operator="containsText" text="Add at least one entry">
      <formula>NOT(ISERROR(SEARCH("Add at least one entry",B30)))</formula>
    </cfRule>
  </conditionalFormatting>
  <pageMargins left="0.75" right="0.75" top="1" bottom="1"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2:K41"/>
  <sheetViews>
    <sheetView showGridLines="0" topLeftCell="A29" zoomScaleNormal="100" workbookViewId="0">
      <selection activeCell="B41" sqref="B41:I41"/>
    </sheetView>
  </sheetViews>
  <sheetFormatPr defaultColWidth="8.6328125" defaultRowHeight="14.5" x14ac:dyDescent="0.35"/>
  <cols>
    <col min="1" max="1" width="2" style="12" customWidth="1"/>
    <col min="2" max="2" width="38" style="12" customWidth="1"/>
    <col min="3" max="3" width="2" style="12" customWidth="1"/>
    <col min="4" max="9" width="14" style="12" customWidth="1"/>
    <col min="10" max="16384" width="8.6328125" style="12"/>
  </cols>
  <sheetData>
    <row r="2" spans="2:11" x14ac:dyDescent="0.35">
      <c r="B2" s="11" t="s">
        <v>78</v>
      </c>
    </row>
    <row r="3" spans="2:11" ht="28.5" x14ac:dyDescent="0.65">
      <c r="B3" s="13" t="s">
        <v>79</v>
      </c>
    </row>
    <row r="4" spans="2:11" ht="15.5" x14ac:dyDescent="0.35">
      <c r="B4" s="14" t="s">
        <v>80</v>
      </c>
      <c r="C4" s="14"/>
      <c r="D4" s="14"/>
      <c r="E4" s="14"/>
      <c r="F4" s="14"/>
      <c r="G4" s="14"/>
      <c r="H4" s="14"/>
      <c r="I4" s="14"/>
      <c r="J4" s="14"/>
    </row>
    <row r="5" spans="2:11" x14ac:dyDescent="0.35">
      <c r="B5" s="15"/>
      <c r="C5" s="15"/>
      <c r="D5" s="15"/>
      <c r="E5" s="15"/>
      <c r="F5" s="15"/>
      <c r="G5" s="15"/>
      <c r="H5" s="15"/>
      <c r="I5" s="15"/>
      <c r="J5" s="15"/>
      <c r="K5" s="15"/>
    </row>
    <row r="7" spans="2:11" ht="79.5" customHeight="1" x14ac:dyDescent="0.35">
      <c r="B7" s="16" t="s">
        <v>149</v>
      </c>
      <c r="C7" s="16"/>
      <c r="D7" s="16"/>
      <c r="E7" s="16"/>
      <c r="F7" s="16"/>
      <c r="G7" s="16"/>
      <c r="H7" s="16"/>
      <c r="I7" s="16"/>
    </row>
    <row r="10" spans="2:11" x14ac:dyDescent="0.35">
      <c r="B10" s="25" t="s">
        <v>62</v>
      </c>
    </row>
    <row r="11" spans="2:11" ht="79.5" customHeight="1" x14ac:dyDescent="0.35">
      <c r="B11" s="23" t="s">
        <v>81</v>
      </c>
      <c r="C11" s="23"/>
      <c r="D11" s="23"/>
      <c r="E11" s="23"/>
      <c r="F11" s="23"/>
      <c r="G11" s="23"/>
      <c r="H11" s="23"/>
      <c r="I11" s="23"/>
    </row>
    <row r="14" spans="2:11" ht="27.75" customHeight="1" x14ac:dyDescent="0.35">
      <c r="B14" s="47" t="s">
        <v>82</v>
      </c>
      <c r="C14" s="47"/>
      <c r="D14" s="47"/>
      <c r="E14" s="47"/>
      <c r="F14" s="47"/>
      <c r="G14" s="47"/>
      <c r="H14" s="47"/>
      <c r="I14" s="47"/>
    </row>
    <row r="15" spans="2:11" ht="60" customHeight="1" x14ac:dyDescent="0.35">
      <c r="B15" s="20" t="s">
        <v>83</v>
      </c>
      <c r="D15" s="21"/>
      <c r="E15" s="21"/>
      <c r="F15" s="21"/>
      <c r="G15" s="21"/>
      <c r="H15" s="21"/>
      <c r="I15" s="21"/>
    </row>
    <row r="16" spans="2:11" ht="79.5" customHeight="1" x14ac:dyDescent="0.35">
      <c r="B16" s="20" t="s">
        <v>84</v>
      </c>
      <c r="D16" s="21"/>
      <c r="E16" s="21"/>
      <c r="F16" s="21"/>
      <c r="G16" s="21"/>
      <c r="H16" s="21"/>
      <c r="I16" s="21"/>
    </row>
    <row r="17" spans="2:9" ht="30" customHeight="1" x14ac:dyDescent="0.35">
      <c r="B17" s="20" t="s">
        <v>85</v>
      </c>
      <c r="D17" s="21"/>
      <c r="E17" s="21"/>
      <c r="F17" s="21"/>
      <c r="G17" s="21"/>
      <c r="H17" s="21"/>
      <c r="I17" s="21"/>
    </row>
    <row r="22" spans="2:9" ht="27.75" customHeight="1" x14ac:dyDescent="0.35">
      <c r="B22" s="47" t="s">
        <v>86</v>
      </c>
      <c r="C22" s="47"/>
      <c r="D22" s="47"/>
      <c r="E22" s="47"/>
      <c r="F22" s="47"/>
      <c r="G22" s="47"/>
      <c r="H22" s="47"/>
      <c r="I22" s="47"/>
    </row>
    <row r="23" spans="2:9" ht="60" customHeight="1" x14ac:dyDescent="0.35">
      <c r="B23" s="20" t="s">
        <v>83</v>
      </c>
      <c r="D23" s="21"/>
      <c r="E23" s="21"/>
      <c r="F23" s="21"/>
      <c r="G23" s="21"/>
      <c r="H23" s="21"/>
      <c r="I23" s="21"/>
    </row>
    <row r="24" spans="2:9" ht="79.5" customHeight="1" x14ac:dyDescent="0.35">
      <c r="B24" s="20" t="s">
        <v>84</v>
      </c>
      <c r="D24" s="21"/>
      <c r="E24" s="21"/>
      <c r="F24" s="21"/>
      <c r="G24" s="21"/>
      <c r="H24" s="21"/>
      <c r="I24" s="21"/>
    </row>
    <row r="25" spans="2:9" ht="30" customHeight="1" x14ac:dyDescent="0.35">
      <c r="B25" s="20" t="s">
        <v>85</v>
      </c>
      <c r="D25" s="21"/>
      <c r="E25" s="21"/>
      <c r="F25" s="21"/>
      <c r="G25" s="21"/>
      <c r="H25" s="21"/>
      <c r="I25" s="21"/>
    </row>
    <row r="30" spans="2:9" ht="27.75" customHeight="1" x14ac:dyDescent="0.35">
      <c r="B30" s="47" t="s">
        <v>87</v>
      </c>
      <c r="C30" s="47"/>
      <c r="D30" s="47"/>
      <c r="E30" s="47"/>
      <c r="F30" s="47"/>
      <c r="G30" s="47"/>
      <c r="H30" s="47"/>
      <c r="I30" s="47"/>
    </row>
    <row r="31" spans="2:9" ht="60" customHeight="1" x14ac:dyDescent="0.35">
      <c r="B31" s="20" t="s">
        <v>83</v>
      </c>
      <c r="D31" s="21"/>
      <c r="E31" s="21"/>
      <c r="F31" s="21"/>
      <c r="G31" s="21"/>
      <c r="H31" s="21"/>
      <c r="I31" s="21"/>
    </row>
    <row r="32" spans="2:9" ht="79.5" customHeight="1" x14ac:dyDescent="0.35">
      <c r="B32" s="20" t="s">
        <v>84</v>
      </c>
      <c r="D32" s="21"/>
      <c r="E32" s="21"/>
      <c r="F32" s="21"/>
      <c r="G32" s="21"/>
      <c r="H32" s="21"/>
      <c r="I32" s="21"/>
    </row>
    <row r="33" spans="2:9" ht="30" customHeight="1" x14ac:dyDescent="0.35">
      <c r="B33" s="20" t="s">
        <v>85</v>
      </c>
      <c r="D33" s="21"/>
      <c r="E33" s="21"/>
      <c r="F33" s="21"/>
      <c r="G33" s="21"/>
      <c r="H33" s="21"/>
      <c r="I33" s="21"/>
    </row>
    <row r="38" spans="2:9" ht="15.5" x14ac:dyDescent="0.35">
      <c r="B38" s="22" t="s">
        <v>60</v>
      </c>
    </row>
    <row r="39" spans="2:9" ht="39.75" customHeight="1" x14ac:dyDescent="0.35">
      <c r="B39" s="23" t="s">
        <v>88</v>
      </c>
      <c r="C39" s="23"/>
      <c r="D39" s="23"/>
      <c r="E39" s="23"/>
      <c r="F39" s="23"/>
      <c r="G39" s="23"/>
      <c r="H39" s="23"/>
      <c r="I39" s="23"/>
    </row>
    <row r="41" spans="2:9" ht="36" customHeight="1" x14ac:dyDescent="0.35">
      <c r="B41" s="24" t="str">
        <f>IF(AND(COUNTA(D15:D17)=3,COUNTA(D23:D25)=3,COUNTA(D31:D33)=3),"✓ All three hypotheses entered. Proceed to Tab 4: Tests.","Incomplete – all fields across all three hypotheses must be filled in.")</f>
        <v>Incomplete – all fields across all three hypotheses must be filled in.</v>
      </c>
      <c r="C41" s="24"/>
      <c r="D41" s="24"/>
      <c r="E41" s="24"/>
      <c r="F41" s="24"/>
      <c r="G41" s="24"/>
      <c r="H41" s="24"/>
      <c r="I41" s="24"/>
    </row>
  </sheetData>
  <mergeCells count="17">
    <mergeCell ref="B39:I39"/>
    <mergeCell ref="B41:I41"/>
    <mergeCell ref="D25:I25"/>
    <mergeCell ref="B30:I30"/>
    <mergeCell ref="D31:I31"/>
    <mergeCell ref="D32:I32"/>
    <mergeCell ref="D33:I33"/>
    <mergeCell ref="D16:I16"/>
    <mergeCell ref="D17:I17"/>
    <mergeCell ref="B22:I22"/>
    <mergeCell ref="D23:I23"/>
    <mergeCell ref="D24:I24"/>
    <mergeCell ref="B4:J4"/>
    <mergeCell ref="B7:I7"/>
    <mergeCell ref="B11:I11"/>
    <mergeCell ref="B14:I14"/>
    <mergeCell ref="D15:I15"/>
  </mergeCells>
  <conditionalFormatting sqref="B41:I41">
    <cfRule type="expression" dxfId="33" priority="2">
      <formula>ISNUMBER(SEARCH("Proceed",$B$41))</formula>
    </cfRule>
    <cfRule type="expression" dxfId="32" priority="3">
      <formula>ISNUMBER(SEARCH("Incomplete",$B$41))</formula>
    </cfRule>
  </conditionalFormatting>
  <dataValidations count="1">
    <dataValidation type="list" allowBlank="1" sqref="D17 D25 D33" xr:uid="{00000000-0002-0000-0400-000000000000}">
      <formula1>SpecificityList</formula1>
      <formula2>0</formula2>
    </dataValidation>
  </dataValidations>
  <pageMargins left="0.75" right="0.75" top="1" bottom="1" header="0.511811023622047" footer="0.511811023622047"/>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2:K30"/>
  <sheetViews>
    <sheetView showGridLines="0" zoomScaleNormal="100" workbookViewId="0">
      <selection activeCell="B7" sqref="B7:K7"/>
    </sheetView>
  </sheetViews>
  <sheetFormatPr defaultColWidth="8.6328125" defaultRowHeight="14.5" x14ac:dyDescent="0.35"/>
  <cols>
    <col min="1" max="1" width="2" style="12" customWidth="1"/>
    <col min="2" max="2" width="16.36328125" style="12" customWidth="1"/>
    <col min="3" max="3" width="36" style="12" customWidth="1"/>
    <col min="4" max="4" width="8.7265625" style="12" customWidth="1"/>
    <col min="5" max="7" width="22" style="12" customWidth="1"/>
    <col min="8" max="8" width="2" style="12" customWidth="1"/>
    <col min="9" max="9" width="12" style="12" customWidth="1"/>
    <col min="10" max="10" width="14" style="12" customWidth="1"/>
    <col min="11" max="11" width="8" style="12" customWidth="1"/>
    <col min="12" max="16384" width="8.6328125" style="12"/>
  </cols>
  <sheetData>
    <row r="2" spans="2:11" x14ac:dyDescent="0.35">
      <c r="B2" s="11" t="s">
        <v>89</v>
      </c>
    </row>
    <row r="3" spans="2:11" ht="28.5" x14ac:dyDescent="0.65">
      <c r="B3" s="13" t="s">
        <v>90</v>
      </c>
    </row>
    <row r="4" spans="2:11" ht="15.5" x14ac:dyDescent="0.35">
      <c r="B4" s="14" t="s">
        <v>91</v>
      </c>
      <c r="C4" s="14"/>
      <c r="D4" s="14"/>
      <c r="E4" s="14"/>
      <c r="F4" s="14"/>
      <c r="G4" s="14"/>
      <c r="H4" s="14"/>
      <c r="I4" s="14"/>
      <c r="J4" s="14"/>
    </row>
    <row r="5" spans="2:11" x14ac:dyDescent="0.35">
      <c r="B5" s="15"/>
      <c r="C5" s="15"/>
      <c r="D5" s="15"/>
      <c r="E5" s="15"/>
      <c r="F5" s="15"/>
      <c r="G5" s="15"/>
      <c r="H5" s="15"/>
      <c r="I5" s="15"/>
      <c r="J5" s="15"/>
      <c r="K5" s="15"/>
    </row>
    <row r="7" spans="2:11" ht="79.5" customHeight="1" x14ac:dyDescent="0.35">
      <c r="B7" s="16" t="s">
        <v>150</v>
      </c>
      <c r="C7" s="16"/>
      <c r="D7" s="16"/>
      <c r="E7" s="16"/>
      <c r="F7" s="16"/>
      <c r="G7" s="16"/>
      <c r="H7" s="16"/>
      <c r="I7" s="16"/>
      <c r="J7" s="16"/>
      <c r="K7" s="16"/>
    </row>
    <row r="14" spans="2:11" ht="49.5" customHeight="1" x14ac:dyDescent="0.35">
      <c r="B14" s="29" t="s">
        <v>92</v>
      </c>
      <c r="C14" s="29" t="s">
        <v>93</v>
      </c>
      <c r="E14" s="29" t="str">
        <f>"Hypothesis A: " &amp; IF('3. Hypotheses'!D15="","(not entered)",LEFT('3. Hypotheses'!D15,40)&amp;IF(LEN('3. Hypotheses'!D15)&gt;40,"...",""))</f>
        <v>Hypothesis A: (not entered)</v>
      </c>
      <c r="F14" s="29" t="str">
        <f>"Hypothesis B: " &amp; IF('3. Hypotheses'!D23="","(not entered)",LEFT('3. Hypotheses'!D23,40)&amp;IF(LEN('3. Hypotheses'!D23)&gt;40,"...",""))</f>
        <v>Hypothesis B: (not entered)</v>
      </c>
      <c r="G14" s="29" t="str">
        <f>"Hypothesis C: " &amp; IF('3. Hypotheses'!D31="","(not entered)",LEFT('3. Hypotheses'!D31,40)&amp;IF(LEN('3. Hypotheses'!D31)&gt;40,"...",""))</f>
        <v>Hypothesis C: (not entered)</v>
      </c>
      <c r="I14" s="30" t="s">
        <v>94</v>
      </c>
      <c r="J14" s="30"/>
      <c r="K14" s="30"/>
    </row>
    <row r="15" spans="2:11" ht="31.5" customHeight="1" x14ac:dyDescent="0.35">
      <c r="B15" s="31" t="s">
        <v>95</v>
      </c>
      <c r="C15" s="32" t="s">
        <v>96</v>
      </c>
      <c r="E15" s="33"/>
      <c r="F15" s="33"/>
      <c r="G15" s="33"/>
    </row>
    <row r="16" spans="2:11" ht="49.5" customHeight="1" x14ac:dyDescent="0.35">
      <c r="B16" s="31"/>
      <c r="C16" s="31"/>
      <c r="D16" s="34" t="s">
        <v>97</v>
      </c>
      <c r="E16" s="35"/>
      <c r="F16" s="35"/>
      <c r="G16" s="35"/>
      <c r="I16" s="36" t="s">
        <v>82</v>
      </c>
      <c r="J16" s="36"/>
      <c r="K16" s="36"/>
    </row>
    <row r="17" spans="2:11" ht="31.5" customHeight="1" x14ac:dyDescent="0.35">
      <c r="B17" s="31" t="s">
        <v>98</v>
      </c>
      <c r="C17" s="32" t="s">
        <v>151</v>
      </c>
      <c r="E17" s="33"/>
      <c r="F17" s="33"/>
      <c r="G17" s="33"/>
      <c r="I17" s="37" t="s">
        <v>99</v>
      </c>
      <c r="J17" s="38">
        <f>COUNTIF(E15:E23,"Passes clearly")</f>
        <v>0</v>
      </c>
      <c r="K17" s="39" t="s">
        <v>100</v>
      </c>
    </row>
    <row r="18" spans="2:11" ht="49.5" customHeight="1" x14ac:dyDescent="0.35">
      <c r="B18" s="31"/>
      <c r="C18" s="31"/>
      <c r="D18" s="34" t="s">
        <v>97</v>
      </c>
      <c r="E18" s="35"/>
      <c r="F18" s="35"/>
      <c r="G18" s="35"/>
      <c r="I18" s="37" t="s">
        <v>101</v>
      </c>
      <c r="J18" s="38">
        <f>COUNTIF(E15:E23,"Partial / unsure")</f>
        <v>0</v>
      </c>
      <c r="K18" s="39"/>
    </row>
    <row r="19" spans="2:11" ht="31.5" customHeight="1" x14ac:dyDescent="0.35">
      <c r="B19" s="31" t="s">
        <v>4</v>
      </c>
      <c r="C19" s="32" t="s">
        <v>152</v>
      </c>
      <c r="E19" s="33"/>
      <c r="F19" s="33"/>
      <c r="G19" s="33"/>
      <c r="I19" s="37" t="s">
        <v>102</v>
      </c>
      <c r="J19" s="40" t="str">
        <f>IF(COUNTA(E15,E17,E19,E21,E23)&lt;5,"Incomplete",IF(COUNTIF(E15:E23,"Passes clearly")=5,"Strong working hypothesis",IF(COUNTIF(E15:E23,"Passes clearly")&gt;=3,"Plausible – needs more testing","Likely not the cause")))</f>
        <v>Incomplete</v>
      </c>
      <c r="K19" s="40"/>
    </row>
    <row r="20" spans="2:11" ht="49.5" customHeight="1" x14ac:dyDescent="0.35">
      <c r="B20" s="31"/>
      <c r="C20" s="31"/>
      <c r="D20" s="34" t="s">
        <v>97</v>
      </c>
      <c r="E20" s="35"/>
      <c r="F20" s="35"/>
      <c r="G20" s="35"/>
      <c r="I20" s="36" t="s">
        <v>86</v>
      </c>
      <c r="J20" s="36"/>
      <c r="K20" s="36"/>
    </row>
    <row r="21" spans="2:11" ht="31.5" customHeight="1" x14ac:dyDescent="0.35">
      <c r="B21" s="31" t="s">
        <v>103</v>
      </c>
      <c r="C21" s="32" t="s">
        <v>104</v>
      </c>
      <c r="E21" s="33"/>
      <c r="F21" s="33"/>
      <c r="G21" s="33"/>
      <c r="I21" s="37" t="s">
        <v>99</v>
      </c>
      <c r="J21" s="38">
        <f>COUNTIF(F15:F23,"Passes clearly")</f>
        <v>0</v>
      </c>
      <c r="K21" s="39" t="s">
        <v>100</v>
      </c>
    </row>
    <row r="22" spans="2:11" ht="49.5" customHeight="1" x14ac:dyDescent="0.35">
      <c r="B22" s="31"/>
      <c r="C22" s="31"/>
      <c r="D22" s="34" t="s">
        <v>97</v>
      </c>
      <c r="E22" s="35"/>
      <c r="F22" s="35"/>
      <c r="G22" s="35"/>
      <c r="I22" s="37" t="s">
        <v>101</v>
      </c>
      <c r="J22" s="38">
        <f>COUNTIF(F15:F23,"Partial / unsure")</f>
        <v>0</v>
      </c>
      <c r="K22" s="39"/>
    </row>
    <row r="23" spans="2:11" ht="31.5" customHeight="1" x14ac:dyDescent="0.35">
      <c r="B23" s="31" t="s">
        <v>105</v>
      </c>
      <c r="C23" s="32" t="s">
        <v>106</v>
      </c>
      <c r="E23" s="33"/>
      <c r="F23" s="33"/>
      <c r="G23" s="33"/>
      <c r="I23" s="37" t="s">
        <v>102</v>
      </c>
      <c r="J23" s="40" t="str">
        <f>IF(COUNTA(F15,F17,F19,F21,F23)&lt;5,"Incomplete",IF(COUNTIF(F15:F23,"Passes clearly")=5,"Strong working hypothesis",IF(COUNTIF(F15:F23,"Passes clearly")&gt;=3,"Plausible – needs more testing","Likely not the cause")))</f>
        <v>Incomplete</v>
      </c>
      <c r="K23" s="40"/>
    </row>
    <row r="24" spans="2:11" ht="49.5" customHeight="1" x14ac:dyDescent="0.35">
      <c r="B24" s="31"/>
      <c r="C24" s="31"/>
      <c r="D24" s="34" t="s">
        <v>97</v>
      </c>
      <c r="E24" s="35"/>
      <c r="F24" s="35"/>
      <c r="G24" s="35"/>
      <c r="I24" s="36" t="s">
        <v>87</v>
      </c>
      <c r="J24" s="36"/>
      <c r="K24" s="36"/>
    </row>
    <row r="25" spans="2:11" x14ac:dyDescent="0.35">
      <c r="I25" s="37" t="s">
        <v>99</v>
      </c>
      <c r="J25" s="38">
        <f>COUNTIF(G15:G23,"Passes clearly")</f>
        <v>0</v>
      </c>
      <c r="K25" s="39" t="s">
        <v>100</v>
      </c>
    </row>
    <row r="26" spans="2:11" x14ac:dyDescent="0.35">
      <c r="I26" s="37" t="s">
        <v>101</v>
      </c>
      <c r="J26" s="38">
        <f>COUNTIF(G15:G23,"Partial / unsure")</f>
        <v>0</v>
      </c>
      <c r="K26" s="39"/>
    </row>
    <row r="27" spans="2:11" ht="15.5" x14ac:dyDescent="0.35">
      <c r="B27" s="22" t="s">
        <v>60</v>
      </c>
      <c r="I27" s="37" t="s">
        <v>102</v>
      </c>
      <c r="J27" s="40" t="str">
        <f>IF(COUNTA(G15,G17,G19,G21,G23)&lt;5,"Incomplete",IF(COUNTIF(G15:G23,"Passes clearly")=5,"Strong working hypothesis",IF(COUNTIF(G15:G23,"Passes clearly")&gt;=3,"Plausible – needs more testing","Likely not the cause")))</f>
        <v>Incomplete</v>
      </c>
      <c r="K27" s="40"/>
    </row>
    <row r="28" spans="2:11" ht="39.75" customHeight="1" x14ac:dyDescent="0.35">
      <c r="B28" s="23" t="s">
        <v>153</v>
      </c>
      <c r="C28" s="23"/>
      <c r="D28" s="23"/>
      <c r="E28" s="23"/>
      <c r="F28" s="23"/>
      <c r="G28" s="23"/>
    </row>
    <row r="30" spans="2:11" ht="36" customHeight="1" x14ac:dyDescent="0.35">
      <c r="B30" s="24" t="str">
        <f>IF(COUNTA(E15,E17,E19,E21,E23,F15,F17,F19,F21,F23,G15,G17,G19,G21,G23)=15,"✓ All hypotheses tested. View your diagnosis on the next tab.","Incomplete – score all 15 cells before viewing your diagnosis.")</f>
        <v>Incomplete – score all 15 cells before viewing your diagnosis.</v>
      </c>
      <c r="C30" s="24"/>
      <c r="D30" s="24"/>
      <c r="E30" s="24"/>
      <c r="F30" s="24"/>
      <c r="G30" s="24"/>
    </row>
  </sheetData>
  <mergeCells count="21">
    <mergeCell ref="J27:K27"/>
    <mergeCell ref="B28:G28"/>
    <mergeCell ref="B30:G30"/>
    <mergeCell ref="B21:B22"/>
    <mergeCell ref="C21:C22"/>
    <mergeCell ref="B23:B24"/>
    <mergeCell ref="C23:C24"/>
    <mergeCell ref="J23:K23"/>
    <mergeCell ref="I24:K24"/>
    <mergeCell ref="B17:B18"/>
    <mergeCell ref="C17:C18"/>
    <mergeCell ref="B19:B20"/>
    <mergeCell ref="C19:C20"/>
    <mergeCell ref="J19:K19"/>
    <mergeCell ref="I20:K20"/>
    <mergeCell ref="B4:J4"/>
    <mergeCell ref="B7:K7"/>
    <mergeCell ref="I14:K14"/>
    <mergeCell ref="B15:B16"/>
    <mergeCell ref="C15:C16"/>
    <mergeCell ref="I16:K16"/>
  </mergeCells>
  <conditionalFormatting sqref="B30:G30">
    <cfRule type="expression" dxfId="31" priority="11">
      <formula>ISNUMBER(SEARCH("All hypotheses tested",$B$30))</formula>
    </cfRule>
    <cfRule type="expression" dxfId="30" priority="12">
      <formula>ISNUMBER(SEARCH("Incomplete",$B$30))</formula>
    </cfRule>
  </conditionalFormatting>
  <conditionalFormatting sqref="J19:K19">
    <cfRule type="expression" dxfId="29" priority="2">
      <formula>ISNUMBER(SEARCH("Strong",$J$19))</formula>
    </cfRule>
    <cfRule type="expression" dxfId="28" priority="3">
      <formula>ISNUMBER(SEARCH("Plausible",$J$19))</formula>
    </cfRule>
    <cfRule type="expression" dxfId="27" priority="4">
      <formula>ISNUMBER(SEARCH("not the cause",$J$19))</formula>
    </cfRule>
  </conditionalFormatting>
  <conditionalFormatting sqref="J23:K23">
    <cfRule type="expression" dxfId="26" priority="5">
      <formula>ISNUMBER(SEARCH("Strong",$J$23))</formula>
    </cfRule>
    <cfRule type="expression" dxfId="25" priority="6">
      <formula>ISNUMBER(SEARCH("Plausible",$J$23))</formula>
    </cfRule>
    <cfRule type="expression" dxfId="24" priority="7">
      <formula>ISNUMBER(SEARCH("not the cause",$J$23))</formula>
    </cfRule>
  </conditionalFormatting>
  <conditionalFormatting sqref="J27:K27">
    <cfRule type="expression" dxfId="23" priority="8">
      <formula>ISNUMBER(SEARCH("Strong",$J$27))</formula>
    </cfRule>
    <cfRule type="expression" dxfId="22" priority="9">
      <formula>ISNUMBER(SEARCH("Plausible",$J$27))</formula>
    </cfRule>
    <cfRule type="expression" dxfId="21" priority="10">
      <formula>ISNUMBER(SEARCH("not the cause",$J$27))</formula>
    </cfRule>
  </conditionalFormatting>
  <dataValidations count="1">
    <dataValidation type="list" allowBlank="1" sqref="E15:G15 E17:G17 E19:G19 E21:G21 E23:G23" xr:uid="{00000000-0002-0000-0500-000000000000}">
      <formula1>ScoreList</formula1>
      <formula2>0</formula2>
    </dataValidation>
  </dataValidations>
  <pageMargins left="0.75" right="0.75" top="1" bottom="1" header="0.511811023622047" footer="0.511811023622047"/>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B2:K56"/>
  <sheetViews>
    <sheetView showGridLines="0" topLeftCell="A47" zoomScaleNormal="100" workbookViewId="0">
      <selection activeCell="N51" sqref="N51"/>
    </sheetView>
  </sheetViews>
  <sheetFormatPr defaultColWidth="8.6328125" defaultRowHeight="14.5" x14ac:dyDescent="0.35"/>
  <cols>
    <col min="1" max="1" width="2" style="12" customWidth="1"/>
    <col min="2" max="2" width="18" style="12" customWidth="1"/>
    <col min="3" max="9" width="14" style="12" customWidth="1"/>
    <col min="10" max="16384" width="8.6328125" style="12"/>
  </cols>
  <sheetData>
    <row r="2" spans="2:11" x14ac:dyDescent="0.35">
      <c r="B2" s="11" t="s">
        <v>107</v>
      </c>
    </row>
    <row r="3" spans="2:11" ht="28.5" x14ac:dyDescent="0.65">
      <c r="B3" s="13" t="s">
        <v>108</v>
      </c>
    </row>
    <row r="4" spans="2:11" ht="15.5" x14ac:dyDescent="0.35">
      <c r="B4" s="14" t="s">
        <v>109</v>
      </c>
      <c r="C4" s="14"/>
      <c r="D4" s="14"/>
      <c r="E4" s="14"/>
      <c r="F4" s="14"/>
      <c r="G4" s="14"/>
      <c r="H4" s="14"/>
      <c r="I4" s="14"/>
      <c r="J4" s="14"/>
    </row>
    <row r="5" spans="2:11" x14ac:dyDescent="0.35">
      <c r="B5" s="15"/>
      <c r="C5" s="15"/>
      <c r="D5" s="15"/>
      <c r="E5" s="15"/>
      <c r="F5" s="15"/>
      <c r="G5" s="15"/>
      <c r="H5" s="15"/>
      <c r="I5" s="15"/>
      <c r="J5" s="15"/>
      <c r="K5" s="15"/>
    </row>
    <row r="7" spans="2:11" x14ac:dyDescent="0.35">
      <c r="B7" s="48" t="str">
        <f>IF('1. Symptom'!F10="","Complete the workbook to populate this page.","Generated from inputs across Tabs 1–4. This is a working hypothesis, not a diagnosis.")</f>
        <v>Complete the workbook to populate this page.</v>
      </c>
      <c r="C7" s="48"/>
      <c r="D7" s="48"/>
      <c r="E7" s="48"/>
      <c r="F7" s="48"/>
      <c r="G7" s="48"/>
      <c r="H7" s="48"/>
      <c r="I7" s="48"/>
    </row>
    <row r="10" spans="2:11" ht="25.5" customHeight="1" x14ac:dyDescent="0.35">
      <c r="B10" s="49" t="s">
        <v>110</v>
      </c>
      <c r="C10" s="49"/>
      <c r="D10" s="49"/>
      <c r="E10" s="49"/>
      <c r="F10" s="49"/>
      <c r="G10" s="49"/>
      <c r="H10" s="49"/>
      <c r="I10" s="49"/>
    </row>
    <row r="12" spans="2:11" ht="36" customHeight="1" x14ac:dyDescent="0.35">
      <c r="B12" s="50" t="str">
        <f>IF('1. Symptom'!F10="","(Not yet entered)","Metric: " &amp; '1. Symptom'!F10 &amp; "  |  Decline: " &amp; TEXT('1. Symptom'!F11,"0.0%") &amp; " over " &amp; '1. Symptom'!F12 &amp; "  |  Started: " &amp; '1. Symptom'!F13 &amp; "  |  Trend: " &amp; '1. Symptom'!F14)</f>
        <v>(Not yet entered)</v>
      </c>
      <c r="C12" s="50"/>
      <c r="D12" s="50"/>
      <c r="E12" s="50"/>
      <c r="F12" s="50"/>
      <c r="G12" s="50"/>
      <c r="H12" s="50"/>
      <c r="I12" s="50"/>
    </row>
    <row r="14" spans="2:11" x14ac:dyDescent="0.35">
      <c r="B14" s="51" t="s">
        <v>111</v>
      </c>
    </row>
    <row r="15" spans="2:11" ht="36" customHeight="1" x14ac:dyDescent="0.35">
      <c r="B15" s="52" t="str">
        <f>IF('1. Symptom'!F15="","(Not yet entered)",'1. Symptom'!F15)</f>
        <v>(Not yet entered)</v>
      </c>
      <c r="C15" s="52"/>
      <c r="D15" s="52"/>
      <c r="E15" s="52"/>
      <c r="F15" s="52"/>
      <c r="G15" s="52"/>
      <c r="H15" s="52"/>
      <c r="I15" s="52"/>
    </row>
    <row r="17" spans="2:9" x14ac:dyDescent="0.35">
      <c r="B17" s="51" t="s">
        <v>112</v>
      </c>
    </row>
    <row r="18" spans="2:9" ht="36" customHeight="1" x14ac:dyDescent="0.35">
      <c r="B18" s="16" t="str">
        <f>IF('1. Symptom'!F16="","(Not yet entered)",'1. Symptom'!F16)</f>
        <v>(Not yet entered)</v>
      </c>
      <c r="C18" s="16"/>
      <c r="D18" s="16"/>
      <c r="E18" s="16"/>
      <c r="F18" s="16"/>
      <c r="G18" s="16"/>
      <c r="H18" s="16"/>
      <c r="I18" s="16"/>
    </row>
    <row r="21" spans="2:9" ht="25.5" customHeight="1" x14ac:dyDescent="0.35">
      <c r="B21" s="49" t="s">
        <v>113</v>
      </c>
      <c r="C21" s="49"/>
      <c r="D21" s="49"/>
      <c r="E21" s="49"/>
      <c r="F21" s="49"/>
      <c r="G21" s="49"/>
      <c r="H21" s="49"/>
      <c r="I21" s="49"/>
    </row>
    <row r="23" spans="2:9" ht="30" customHeight="1" x14ac:dyDescent="0.35">
      <c r="B23" s="41" t="s">
        <v>114</v>
      </c>
      <c r="C23" s="52" t="str">
        <f>IF('3. Hypotheses'!D15="","(Not yet entered)",'3. Hypotheses'!D15)</f>
        <v>(Not yet entered)</v>
      </c>
      <c r="D23" s="52"/>
      <c r="E23" s="52"/>
      <c r="F23" s="52"/>
      <c r="G23" s="52"/>
      <c r="H23" s="52"/>
      <c r="I23" s="52"/>
    </row>
    <row r="26" spans="2:9" ht="30" customHeight="1" x14ac:dyDescent="0.35">
      <c r="B26" s="41" t="s">
        <v>115</v>
      </c>
      <c r="C26" s="52" t="str">
        <f>IF('3. Hypotheses'!D23="","(Not yet entered)",'3. Hypotheses'!D23)</f>
        <v>(Not yet entered)</v>
      </c>
      <c r="D26" s="52"/>
      <c r="E26" s="52"/>
      <c r="F26" s="52"/>
      <c r="G26" s="52"/>
      <c r="H26" s="52"/>
      <c r="I26" s="52"/>
    </row>
    <row r="29" spans="2:9" ht="30" customHeight="1" x14ac:dyDescent="0.35">
      <c r="B29" s="41" t="s">
        <v>116</v>
      </c>
      <c r="C29" s="52" t="str">
        <f>IF('3. Hypotheses'!D31="","(Not yet entered)",'3. Hypotheses'!D31)</f>
        <v>(Not yet entered)</v>
      </c>
      <c r="D29" s="52"/>
      <c r="E29" s="52"/>
      <c r="F29" s="52"/>
      <c r="G29" s="52"/>
      <c r="H29" s="52"/>
      <c r="I29" s="52"/>
    </row>
    <row r="32" spans="2:9" ht="25.5" customHeight="1" x14ac:dyDescent="0.35">
      <c r="B32" s="49" t="s">
        <v>117</v>
      </c>
      <c r="C32" s="49"/>
      <c r="D32" s="49"/>
      <c r="E32" s="49"/>
      <c r="F32" s="49"/>
      <c r="G32" s="49"/>
      <c r="H32" s="49"/>
      <c r="I32" s="49"/>
    </row>
    <row r="34" spans="2:9" ht="25.5" customHeight="1" x14ac:dyDescent="0.35">
      <c r="B34" s="53" t="s">
        <v>118</v>
      </c>
      <c r="C34" s="53" t="s">
        <v>119</v>
      </c>
      <c r="D34" s="53" t="s">
        <v>120</v>
      </c>
      <c r="E34" s="53" t="s">
        <v>121</v>
      </c>
      <c r="F34" s="54" t="s">
        <v>122</v>
      </c>
      <c r="G34" s="54"/>
      <c r="H34" s="54"/>
      <c r="I34" s="54"/>
    </row>
    <row r="35" spans="2:9" ht="25.5" customHeight="1" x14ac:dyDescent="0.35">
      <c r="B35" s="55" t="s">
        <v>82</v>
      </c>
      <c r="C35" s="56">
        <f>COUNTIF('4. Tests'!E15:E23,"Passes clearly")</f>
        <v>0</v>
      </c>
      <c r="D35" s="56">
        <f>COUNTIF('4. Tests'!E15:E23,"Partial / unsure")</f>
        <v>0</v>
      </c>
      <c r="E35" s="56">
        <f>COUNTIF('4. Tests'!E15:E23,"Fails or can''t answer")</f>
        <v>0</v>
      </c>
      <c r="F35" s="57" t="str">
        <f>IF(COUNTA('4. Tests'!E15,'4. Tests'!E17,'4. Tests'!E19,'4. Tests'!E21,'4. Tests'!E23)&lt;5,"Incomplete",IF(COUNTIF('4. Tests'!E15:E23,"Passes clearly")=5,"Strong working hypothesis",IF(COUNTIF('4. Tests'!E15:E23,"Passes clearly")&gt;=3,"Plausible – needs more testing","Likely not the cause")))</f>
        <v>Incomplete</v>
      </c>
      <c r="G35" s="57"/>
      <c r="H35" s="57"/>
      <c r="I35" s="57"/>
    </row>
    <row r="36" spans="2:9" ht="25.5" customHeight="1" x14ac:dyDescent="0.35">
      <c r="B36" s="55" t="s">
        <v>86</v>
      </c>
      <c r="C36" s="56">
        <f>COUNTIF('4. Tests'!F15:F23,"Passes clearly")</f>
        <v>0</v>
      </c>
      <c r="D36" s="56">
        <f>COUNTIF('4. Tests'!F15:F23,"Partial / unsure")</f>
        <v>0</v>
      </c>
      <c r="E36" s="56">
        <f>COUNTIF('4. Tests'!F15:F23,"Fails or can''t answer")</f>
        <v>0</v>
      </c>
      <c r="F36" s="57" t="str">
        <f>IF(COUNTA('4. Tests'!F15,'4. Tests'!F17,'4. Tests'!F19,'4. Tests'!F21,'4. Tests'!F23)&lt;5,"Incomplete",IF(COUNTIF('4. Tests'!F15:F23,"Passes clearly")=5,"Strong working hypothesis",IF(COUNTIF('4. Tests'!F15:F23,"Passes clearly")&gt;=3,"Plausible – needs more testing","Likely not the cause")))</f>
        <v>Incomplete</v>
      </c>
      <c r="G36" s="57"/>
      <c r="H36" s="57"/>
      <c r="I36" s="57"/>
    </row>
    <row r="37" spans="2:9" ht="25.5" customHeight="1" x14ac:dyDescent="0.35">
      <c r="B37" s="55" t="s">
        <v>87</v>
      </c>
      <c r="C37" s="56">
        <f>COUNTIF('4. Tests'!G15:G23,"Passes clearly")</f>
        <v>0</v>
      </c>
      <c r="D37" s="56">
        <f>COUNTIF('4. Tests'!G15:G23,"Partial / unsure")</f>
        <v>0</v>
      </c>
      <c r="E37" s="56">
        <f>COUNTIF('4. Tests'!G15:G23,"Fails or can''t answer")</f>
        <v>0</v>
      </c>
      <c r="F37" s="57" t="str">
        <f>IF(COUNTA('4. Tests'!G15,'4. Tests'!G17,'4. Tests'!G19,'4. Tests'!G21,'4. Tests'!G23)&lt;5,"Incomplete",IF(COUNTIF('4. Tests'!G15:G23,"Passes clearly")=5,"Strong working hypothesis",IF(COUNTIF('4. Tests'!G15:G23,"Passes clearly")&gt;=3,"Plausible – needs more testing","Likely not the cause")))</f>
        <v>Incomplete</v>
      </c>
      <c r="G37" s="57"/>
      <c r="H37" s="57"/>
      <c r="I37" s="57"/>
    </row>
    <row r="40" spans="2:9" ht="25.5" customHeight="1" x14ac:dyDescent="0.35">
      <c r="B40" s="49" t="s">
        <v>123</v>
      </c>
      <c r="C40" s="49"/>
      <c r="D40" s="49"/>
      <c r="E40" s="49"/>
      <c r="F40" s="49"/>
      <c r="G40" s="49"/>
      <c r="H40" s="49"/>
      <c r="I40" s="49"/>
    </row>
    <row r="42" spans="2:9" ht="99.75" customHeight="1" x14ac:dyDescent="0.35">
      <c r="B42" s="52" t="str">
        <f>IF(COUNTA('4. Tests'!E15,'4. Tests'!E17,'4. Tests'!E19,'4. Tests'!E21,'4. Tests'!E23,'4. Tests'!F15,'4. Tests'!F17,'4. Tests'!F19,'4. Tests'!F21,'4. Tests'!F23,'4. Tests'!G15,'4. Tests'!G17,'4. Tests'!G19,'4. Tests'!G21,'4. Tests'!G23)&lt;15,"Complete the test grid on Tab 4 to see your diagnosis.",IF((COUNTIF('4. Tests'!E15:E23,"Passes clearly")=5)+(COUNTIF('4. Tests'!F15:F23,"Passes clearly")=5)+(COUNTIF('4. Tests'!G15:G23,"Passes clearly")=5)=1,_xlfn._LONGTEXT("One hypothesis passed all five tests. This is your leading working hypothesis. It is not yet a diagnosis – it is a hypothesis that has survived structured pressure-testing. The next step is to validate it with data work (segmentation, cohort analysis, uni","t economics) and customer conversations."),IF((COUNTIF('4. Tests'!E15:E23,"Passes clearly")=5)+(COUNTIF('4. Tests'!F15:F23,"Passes clearly")=5)+(COUNTIF('4. Tests'!G15:G23,"Passes clearly")=5)&gt;1,_xlfn._LONGTEXT("Multiple hypotheses passed all five tests. This is common, and it usually means you are dealing with interacting causes rather than a single one. The next step is data work – specifically segmentation and cohort analysis – to determine which is dominant o","r how they interact."),_xlfn._LONGTEXT("None of your hypotheses passed all five tests. This means you have not yet found the cause. The most common reason is that the real cause is some combination of two of these, or something you have not yet named. Generate two new hypotheses and re-run the ","exercise. Do not act on a hypothesis that fails this many tests."))))</f>
        <v>Complete the test grid on Tab 4 to see your diagnosis.</v>
      </c>
      <c r="C42" s="52"/>
      <c r="D42" s="52"/>
      <c r="E42" s="52"/>
      <c r="F42" s="52"/>
      <c r="G42" s="52"/>
      <c r="H42" s="52"/>
      <c r="I42" s="52"/>
    </row>
    <row r="45" spans="2:9" ht="25.5" customHeight="1" x14ac:dyDescent="0.35">
      <c r="B45" s="49" t="s">
        <v>124</v>
      </c>
      <c r="C45" s="49"/>
      <c r="D45" s="49"/>
      <c r="E45" s="49"/>
      <c r="F45" s="49"/>
      <c r="G45" s="49"/>
      <c r="H45" s="49"/>
      <c r="I45" s="49"/>
    </row>
    <row r="47" spans="2:9" ht="199.5" customHeight="1" x14ac:dyDescent="0.35">
      <c r="B47" s="52" t="s">
        <v>146</v>
      </c>
      <c r="C47" s="52"/>
      <c r="D47" s="52"/>
      <c r="E47" s="52"/>
      <c r="F47" s="52"/>
      <c r="G47" s="52"/>
      <c r="H47" s="52"/>
      <c r="I47" s="52"/>
    </row>
    <row r="50" spans="2:9" ht="25.5" customHeight="1" x14ac:dyDescent="0.35">
      <c r="B50" s="49" t="s">
        <v>125</v>
      </c>
      <c r="C50" s="49"/>
      <c r="D50" s="49"/>
      <c r="E50" s="49"/>
      <c r="F50" s="49"/>
      <c r="G50" s="49"/>
      <c r="H50" s="49"/>
      <c r="I50" s="49"/>
    </row>
    <row r="52" spans="2:9" ht="199.5" customHeight="1" x14ac:dyDescent="0.35">
      <c r="B52" s="52" t="s">
        <v>147</v>
      </c>
      <c r="C52" s="52"/>
      <c r="D52" s="52"/>
      <c r="E52" s="52"/>
      <c r="F52" s="52"/>
      <c r="G52" s="52"/>
      <c r="H52" s="52"/>
      <c r="I52" s="52"/>
    </row>
    <row r="56" spans="2:9" ht="36" customHeight="1" x14ac:dyDescent="0.35">
      <c r="B56" s="23" t="s">
        <v>126</v>
      </c>
      <c r="C56" s="23"/>
      <c r="D56" s="23"/>
      <c r="E56" s="23"/>
      <c r="F56" s="23"/>
      <c r="G56" s="23"/>
      <c r="H56" s="23"/>
      <c r="I56" s="23"/>
    </row>
  </sheetData>
  <mergeCells count="22">
    <mergeCell ref="B52:I52"/>
    <mergeCell ref="B56:I56"/>
    <mergeCell ref="B40:I40"/>
    <mergeCell ref="B42:I42"/>
    <mergeCell ref="B45:I45"/>
    <mergeCell ref="B47:I47"/>
    <mergeCell ref="B50:I50"/>
    <mergeCell ref="B32:I32"/>
    <mergeCell ref="F34:I34"/>
    <mergeCell ref="F35:I35"/>
    <mergeCell ref="F36:I36"/>
    <mergeCell ref="F37:I37"/>
    <mergeCell ref="B18:I18"/>
    <mergeCell ref="B21:I21"/>
    <mergeCell ref="C23:I23"/>
    <mergeCell ref="C26:I26"/>
    <mergeCell ref="C29:I29"/>
    <mergeCell ref="B4:J4"/>
    <mergeCell ref="B7:I7"/>
    <mergeCell ref="B10:I10"/>
    <mergeCell ref="B12:I12"/>
    <mergeCell ref="B15:I15"/>
  </mergeCells>
  <conditionalFormatting sqref="F35:I35">
    <cfRule type="expression" dxfId="20" priority="2">
      <formula>ISNUMBER(SEARCH("Strong",$F$35))</formula>
    </cfRule>
    <cfRule type="expression" dxfId="19" priority="3">
      <formula>ISNUMBER(SEARCH("Plausible",$F$35))</formula>
    </cfRule>
    <cfRule type="expression" dxfId="18" priority="4">
      <formula>ISNUMBER(SEARCH("not the cause",$F$35))</formula>
    </cfRule>
  </conditionalFormatting>
  <conditionalFormatting sqref="F36:I36">
    <cfRule type="expression" dxfId="17" priority="5">
      <formula>ISNUMBER(SEARCH("Strong",$F$36))</formula>
    </cfRule>
    <cfRule type="expression" dxfId="16" priority="6">
      <formula>ISNUMBER(SEARCH("Plausible",$F$36))</formula>
    </cfRule>
    <cfRule type="expression" dxfId="15" priority="7">
      <formula>ISNUMBER(SEARCH("not the cause",$F$36))</formula>
    </cfRule>
  </conditionalFormatting>
  <conditionalFormatting sqref="F37:I37">
    <cfRule type="expression" dxfId="14" priority="8">
      <formula>ISNUMBER(SEARCH("Strong",$F$37))</formula>
    </cfRule>
    <cfRule type="expression" dxfId="13" priority="9">
      <formula>ISNUMBER(SEARCH("Plausible",$F$37))</formula>
    </cfRule>
    <cfRule type="expression" dxfId="12" priority="10">
      <formula>ISNUMBER(SEARCH("not the cause",$F$37))</formula>
    </cfRule>
  </conditionalFormatting>
  <pageMargins left="0.75" right="0.75" top="1" bottom="1"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Lists</vt:lpstr>
      <vt:lpstr>Start Here</vt:lpstr>
      <vt:lpstr>1. Symptom</vt:lpstr>
      <vt:lpstr>2. Timeline</vt:lpstr>
      <vt:lpstr>3. Hypotheses</vt:lpstr>
      <vt:lpstr>4. Tests</vt:lpstr>
      <vt:lpstr>Diagnosis</vt:lpstr>
      <vt:lpstr>MetricList</vt:lpstr>
      <vt:lpstr>QuarterList</vt:lpstr>
      <vt:lpstr>ScoreList</vt:lpstr>
      <vt:lpstr>SpecificityList</vt:lpstr>
      <vt:lpstr>TimePeriodList</vt:lpstr>
      <vt:lpstr>TrendList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Simone Burke</cp:lastModifiedBy>
  <cp:revision>0</cp:revision>
  <dcterms:created xsi:type="dcterms:W3CDTF">2026-05-02T19:16:05Z</dcterms:created>
  <dcterms:modified xsi:type="dcterms:W3CDTF">2026-05-13T22:07:46Z</dcterms:modified>
  <dc:language>en-US</dc:language>
</cp:coreProperties>
</file>