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jandra Figueredo\Documents\Grow\Restaurante Live Foro Oline 2021\Futiuro\Evento 24 de Junio\"/>
    </mc:Choice>
  </mc:AlternateContent>
  <xr:revisionPtr revIDLastSave="0" documentId="13_ncr:1_{7399D794-8533-471F-941C-4EDAE9A4290B}" xr6:coauthVersionLast="45" xr6:coauthVersionMax="45" xr10:uidLastSave="{00000000-0000-0000-0000-000000000000}"/>
  <workbookProtection workbookAlgorithmName="SHA-512" workbookHashValue="bntBmf9D5mQOErQ8sUYta31kJEkIYSJjVrTnRAHlKjI+3j+ryPohibzIhKZutuZy8z4rdNtSTn0MN1b99BgWSQ==" workbookSaltValue="qHEMXjRldpuvPb5XEGe0bA==" workbookSpinCount="100000" lockStructure="1"/>
  <bookViews>
    <workbookView xWindow="-120" yWindow="-120" windowWidth="20730" windowHeight="11160" tabRatio="521" firstSheet="3" activeTab="3" xr2:uid="{00000000-000D-0000-FFFF-FFFF00000000}"/>
  </bookViews>
  <sheets>
    <sheet name="RENDIMIENTO Y MERMA" sheetId="6" r:id="rId1"/>
    <sheet name="Guia de Mermas y Rendimientos" sheetId="7" r:id="rId2"/>
    <sheet name="GUIA PRECIOS DE MERCADO Y MERMA" sheetId="8" r:id="rId3"/>
    <sheet name="RECETA PRINCIPAL" sheetId="12" r:id="rId4"/>
    <sheet name="PURE DE PAPAS 1" sheetId="10" r:id="rId5"/>
    <sheet name="PURE DE PAPAS 2" sheetId="13" r:id="rId6"/>
    <sheet name="GLOSARIO" sheetId="14" r:id="rId7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5" i="12" l="1"/>
  <c r="M27" i="12" l="1"/>
  <c r="G27" i="12"/>
  <c r="F12" i="6" l="1"/>
  <c r="G12" i="6" s="1"/>
  <c r="F13" i="6"/>
  <c r="G13" i="6" s="1"/>
  <c r="F14" i="6"/>
  <c r="G14" i="6" s="1"/>
  <c r="F15" i="6"/>
  <c r="G15" i="6" s="1"/>
  <c r="F16" i="6"/>
  <c r="G16" i="6" s="1"/>
  <c r="E18" i="7"/>
  <c r="E192" i="8"/>
  <c r="G192" i="8" s="1"/>
  <c r="E252" i="7"/>
  <c r="E251" i="7"/>
  <c r="E250" i="7"/>
  <c r="E249" i="7"/>
  <c r="E248" i="7"/>
  <c r="E247" i="7"/>
  <c r="E246" i="7"/>
  <c r="E245" i="7"/>
  <c r="E244" i="7"/>
  <c r="E243" i="7"/>
  <c r="E242" i="7"/>
  <c r="E241" i="7"/>
  <c r="E240" i="7"/>
  <c r="E239" i="7"/>
  <c r="E238" i="7"/>
  <c r="E237" i="7"/>
  <c r="E236" i="7"/>
  <c r="E235" i="7"/>
  <c r="E234" i="7"/>
  <c r="E233" i="7"/>
  <c r="E232" i="7"/>
  <c r="E231" i="7"/>
  <c r="E230" i="7"/>
  <c r="E229" i="7"/>
  <c r="E228" i="7"/>
  <c r="E227" i="7"/>
  <c r="E226" i="7"/>
  <c r="E225" i="7"/>
  <c r="E224" i="7"/>
  <c r="E223" i="7"/>
  <c r="E222" i="7"/>
  <c r="E221" i="7"/>
  <c r="E220" i="7"/>
  <c r="E219" i="7"/>
  <c r="E218" i="7"/>
  <c r="E217" i="7"/>
  <c r="E216" i="7"/>
  <c r="E215" i="7"/>
  <c r="E214" i="7"/>
  <c r="E213" i="7"/>
  <c r="E212" i="7"/>
  <c r="E211" i="7"/>
  <c r="E210" i="7"/>
  <c r="E209" i="7"/>
  <c r="E208" i="7"/>
  <c r="E207" i="7"/>
  <c r="E206" i="7"/>
  <c r="E205" i="7"/>
  <c r="E204" i="7"/>
  <c r="E203" i="7"/>
  <c r="E202" i="7"/>
  <c r="E201" i="7"/>
  <c r="E200" i="7"/>
  <c r="E199" i="7"/>
  <c r="E198" i="7"/>
  <c r="E197" i="7"/>
  <c r="E196" i="7"/>
  <c r="E195" i="7"/>
  <c r="E194" i="7"/>
  <c r="E193" i="7"/>
  <c r="E192" i="7"/>
  <c r="E191" i="7"/>
  <c r="E190" i="7"/>
  <c r="E189" i="7"/>
  <c r="E188" i="7"/>
  <c r="E187" i="7"/>
  <c r="E186" i="7"/>
  <c r="E185" i="7"/>
  <c r="E184" i="7"/>
  <c r="E183" i="7"/>
  <c r="E182" i="7"/>
  <c r="E181" i="7"/>
  <c r="E180" i="7"/>
  <c r="E179" i="7"/>
  <c r="E178" i="7"/>
  <c r="E177" i="7"/>
  <c r="E176" i="7"/>
  <c r="E175" i="7"/>
  <c r="E174" i="7"/>
  <c r="E173" i="7"/>
  <c r="E172" i="7"/>
  <c r="E171" i="7"/>
  <c r="E170" i="7"/>
  <c r="E169" i="7"/>
  <c r="E168" i="7"/>
  <c r="E167" i="7"/>
  <c r="E166" i="7"/>
  <c r="E165" i="7"/>
  <c r="E164" i="7"/>
  <c r="E163" i="7"/>
  <c r="E162" i="7"/>
  <c r="E161" i="7"/>
  <c r="E160" i="7"/>
  <c r="E159" i="7"/>
  <c r="E158" i="7"/>
  <c r="E157" i="7"/>
  <c r="E156" i="7"/>
  <c r="E155" i="7"/>
  <c r="E154" i="7"/>
  <c r="E153" i="7"/>
  <c r="E152" i="7"/>
  <c r="E151" i="7"/>
  <c r="E150" i="7"/>
  <c r="E149" i="7"/>
  <c r="E148" i="7"/>
  <c r="E147" i="7"/>
  <c r="E146" i="7"/>
  <c r="E145" i="7"/>
  <c r="E144" i="7"/>
  <c r="E143" i="7"/>
  <c r="E142" i="7"/>
  <c r="E141" i="7"/>
  <c r="E140" i="7"/>
  <c r="E139" i="7"/>
  <c r="E138" i="7"/>
  <c r="E137" i="7"/>
  <c r="E136" i="7"/>
  <c r="E135" i="7"/>
  <c r="E134" i="7"/>
  <c r="E133" i="7"/>
  <c r="E132" i="7"/>
  <c r="E131" i="7"/>
  <c r="E130" i="7"/>
  <c r="E129" i="7"/>
  <c r="E128" i="7"/>
  <c r="E127" i="7"/>
  <c r="E126" i="7"/>
  <c r="E125" i="7"/>
  <c r="E124" i="7"/>
  <c r="E123" i="7"/>
  <c r="E122" i="7"/>
  <c r="E121" i="7"/>
  <c r="E120" i="7"/>
  <c r="E119" i="7"/>
  <c r="E118" i="7"/>
  <c r="E117" i="7"/>
  <c r="E116" i="7"/>
  <c r="E115" i="7"/>
  <c r="E114" i="7"/>
  <c r="E113" i="7"/>
  <c r="E112" i="7"/>
  <c r="E111" i="7"/>
  <c r="E110" i="7"/>
  <c r="E109" i="7"/>
  <c r="E108" i="7"/>
  <c r="E107" i="7"/>
  <c r="E106" i="7"/>
  <c r="E105" i="7"/>
  <c r="E104" i="7"/>
  <c r="E103" i="7"/>
  <c r="E102" i="7"/>
  <c r="E101" i="7"/>
  <c r="E100" i="7"/>
  <c r="E99" i="7"/>
  <c r="E98" i="7"/>
  <c r="E97" i="7"/>
  <c r="E96" i="7"/>
  <c r="E95" i="7"/>
  <c r="E94" i="7"/>
  <c r="E93" i="7"/>
  <c r="E92" i="7"/>
  <c r="E91" i="7"/>
  <c r="E90" i="7"/>
  <c r="E89" i="7"/>
  <c r="E88" i="7"/>
  <c r="E87" i="7"/>
  <c r="E86" i="7"/>
  <c r="E85" i="7"/>
  <c r="E84" i="7"/>
  <c r="E83" i="7"/>
  <c r="E82" i="7"/>
  <c r="E81" i="7"/>
  <c r="E80" i="7"/>
  <c r="E79" i="7"/>
  <c r="E78" i="7"/>
  <c r="E77" i="7"/>
  <c r="E76" i="7"/>
  <c r="E75" i="7"/>
  <c r="E74" i="7"/>
  <c r="E73" i="7"/>
  <c r="E72" i="7"/>
  <c r="E71" i="7"/>
  <c r="E70" i="7"/>
  <c r="E69" i="7"/>
  <c r="E68" i="7"/>
  <c r="E67" i="7"/>
  <c r="E66" i="7"/>
  <c r="E65" i="7"/>
  <c r="E64" i="7"/>
  <c r="E63" i="7"/>
  <c r="E62" i="7"/>
  <c r="E61" i="7"/>
  <c r="E60" i="7"/>
  <c r="E59" i="7"/>
  <c r="E58" i="7"/>
  <c r="E57" i="7"/>
  <c r="E56" i="7"/>
  <c r="E55" i="7"/>
  <c r="E54" i="7"/>
  <c r="E53" i="7"/>
  <c r="E52" i="7"/>
  <c r="E51" i="7"/>
  <c r="E50" i="7"/>
  <c r="E49" i="7"/>
  <c r="E48" i="7"/>
  <c r="E47" i="7"/>
  <c r="E46" i="7"/>
  <c r="E45" i="7"/>
  <c r="E44" i="7"/>
  <c r="E43" i="7"/>
  <c r="E42" i="7"/>
  <c r="E41" i="7"/>
  <c r="E40" i="7"/>
  <c r="E39" i="7"/>
  <c r="E38" i="7"/>
  <c r="E37" i="7"/>
  <c r="E36" i="7"/>
  <c r="E35" i="7"/>
  <c r="E34" i="7"/>
  <c r="E33" i="7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E19" i="7"/>
  <c r="E17" i="7"/>
  <c r="E16" i="7"/>
  <c r="E15" i="7"/>
  <c r="E14" i="7"/>
  <c r="E13" i="7"/>
  <c r="E12" i="7"/>
  <c r="E19" i="8"/>
  <c r="G19" i="8" s="1"/>
  <c r="J21" i="10" l="1"/>
  <c r="J20" i="10"/>
  <c r="J19" i="10"/>
  <c r="J18" i="10"/>
  <c r="E21" i="13" l="1"/>
  <c r="E20" i="13"/>
  <c r="G20" i="13" s="1"/>
  <c r="E19" i="13"/>
  <c r="E18" i="13"/>
  <c r="G18" i="13" s="1"/>
  <c r="E17" i="13"/>
  <c r="K27" i="12"/>
  <c r="I18" i="13" l="1"/>
  <c r="G19" i="13"/>
  <c r="I20" i="13"/>
  <c r="G21" i="13"/>
  <c r="M26" i="12"/>
  <c r="M25" i="12"/>
  <c r="D26" i="12"/>
  <c r="J26" i="12" s="1"/>
  <c r="E25" i="12"/>
  <c r="K25" i="12" s="1"/>
  <c r="D25" i="12"/>
  <c r="M24" i="12"/>
  <c r="D24" i="12"/>
  <c r="J24" i="12" s="1"/>
  <c r="D20" i="12"/>
  <c r="J20" i="12" s="1"/>
  <c r="A16" i="12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M23" i="12"/>
  <c r="M22" i="12"/>
  <c r="M21" i="12"/>
  <c r="M20" i="12"/>
  <c r="M19" i="12"/>
  <c r="M18" i="12"/>
  <c r="M17" i="12"/>
  <c r="M16" i="12"/>
  <c r="D21" i="12"/>
  <c r="J21" i="12" s="1"/>
  <c r="E23" i="12"/>
  <c r="K23" i="12" s="1"/>
  <c r="D23" i="12"/>
  <c r="J23" i="12" s="1"/>
  <c r="D22" i="12"/>
  <c r="D19" i="12"/>
  <c r="J19" i="12" s="1"/>
  <c r="D18" i="12"/>
  <c r="J18" i="12" s="1"/>
  <c r="D17" i="12"/>
  <c r="J17" i="12" s="1"/>
  <c r="D16" i="12"/>
  <c r="J16" i="12" s="1"/>
  <c r="J15" i="12"/>
  <c r="M15" i="12"/>
  <c r="L19" i="10"/>
  <c r="L17" i="10"/>
  <c r="L18" i="10"/>
  <c r="L20" i="10"/>
  <c r="L21" i="10"/>
  <c r="C21" i="10"/>
  <c r="I21" i="10" s="1"/>
  <c r="C20" i="10"/>
  <c r="I20" i="10" s="1"/>
  <c r="C19" i="10"/>
  <c r="E19" i="10" s="1"/>
  <c r="C18" i="10"/>
  <c r="I18" i="10" s="1"/>
  <c r="C17" i="10"/>
  <c r="I17" i="10" s="1"/>
  <c r="E21" i="10" l="1"/>
  <c r="G21" i="10" s="1"/>
  <c r="E20" i="10"/>
  <c r="G20" i="10" s="1"/>
  <c r="I19" i="10"/>
  <c r="K19" i="10"/>
  <c r="M19" i="10" s="1"/>
  <c r="G19" i="10"/>
  <c r="E18" i="10"/>
  <c r="G18" i="10" s="1"/>
  <c r="I21" i="13"/>
  <c r="I19" i="13"/>
  <c r="F25" i="12"/>
  <c r="H25" i="12" s="1"/>
  <c r="F23" i="12"/>
  <c r="J25" i="12"/>
  <c r="J22" i="12"/>
  <c r="K21" i="10"/>
  <c r="M21" i="10" s="1"/>
  <c r="K20" i="10" l="1"/>
  <c r="M20" i="10" s="1"/>
  <c r="L25" i="12"/>
  <c r="N25" i="12" s="1"/>
  <c r="K18" i="10"/>
  <c r="M18" i="10" s="1"/>
  <c r="L23" i="12"/>
  <c r="N23" i="12" s="1"/>
  <c r="H23" i="12"/>
  <c r="E251" i="8"/>
  <c r="G251" i="8" s="1"/>
  <c r="E250" i="8"/>
  <c r="G250" i="8" s="1"/>
  <c r="E249" i="8"/>
  <c r="G249" i="8" s="1"/>
  <c r="E248" i="8"/>
  <c r="G248" i="8" s="1"/>
  <c r="E247" i="8"/>
  <c r="G247" i="8" s="1"/>
  <c r="E246" i="8"/>
  <c r="G246" i="8" s="1"/>
  <c r="E245" i="8"/>
  <c r="G245" i="8" s="1"/>
  <c r="E244" i="8"/>
  <c r="E243" i="8"/>
  <c r="G243" i="8" s="1"/>
  <c r="E242" i="8"/>
  <c r="G242" i="8" s="1"/>
  <c r="E241" i="8"/>
  <c r="G241" i="8" s="1"/>
  <c r="E240" i="8"/>
  <c r="G240" i="8" s="1"/>
  <c r="E239" i="8"/>
  <c r="G239" i="8" s="1"/>
  <c r="E238" i="8"/>
  <c r="G238" i="8" s="1"/>
  <c r="E237" i="8"/>
  <c r="G237" i="8" s="1"/>
  <c r="E236" i="8"/>
  <c r="G236" i="8" s="1"/>
  <c r="E235" i="8"/>
  <c r="G235" i="8" s="1"/>
  <c r="E234" i="8"/>
  <c r="G234" i="8" s="1"/>
  <c r="E233" i="8"/>
  <c r="G233" i="8" s="1"/>
  <c r="E232" i="8"/>
  <c r="G232" i="8" s="1"/>
  <c r="E231" i="8"/>
  <c r="G231" i="8" s="1"/>
  <c r="E230" i="8"/>
  <c r="G230" i="8" s="1"/>
  <c r="E229" i="8"/>
  <c r="G229" i="8" s="1"/>
  <c r="E228" i="8"/>
  <c r="G228" i="8" s="1"/>
  <c r="E227" i="8"/>
  <c r="G227" i="8" s="1"/>
  <c r="E226" i="8"/>
  <c r="G226" i="8" s="1"/>
  <c r="E225" i="8"/>
  <c r="G225" i="8" s="1"/>
  <c r="E224" i="8"/>
  <c r="G224" i="8" s="1"/>
  <c r="E223" i="8"/>
  <c r="G223" i="8" s="1"/>
  <c r="E222" i="8"/>
  <c r="G222" i="8" s="1"/>
  <c r="E221" i="8"/>
  <c r="G221" i="8" s="1"/>
  <c r="E220" i="8"/>
  <c r="G220" i="8" s="1"/>
  <c r="E219" i="8"/>
  <c r="G219" i="8" s="1"/>
  <c r="E218" i="8"/>
  <c r="G218" i="8" s="1"/>
  <c r="E217" i="8"/>
  <c r="G217" i="8" s="1"/>
  <c r="E216" i="8"/>
  <c r="G216" i="8" s="1"/>
  <c r="E215" i="8"/>
  <c r="G215" i="8" s="1"/>
  <c r="E214" i="8"/>
  <c r="G214" i="8" s="1"/>
  <c r="E213" i="8"/>
  <c r="G213" i="8" s="1"/>
  <c r="E212" i="8"/>
  <c r="G212" i="8" s="1"/>
  <c r="E211" i="8"/>
  <c r="G211" i="8" s="1"/>
  <c r="E210" i="8"/>
  <c r="G210" i="8" s="1"/>
  <c r="E209" i="8"/>
  <c r="G209" i="8" s="1"/>
  <c r="E208" i="8"/>
  <c r="G208" i="8" s="1"/>
  <c r="E207" i="8"/>
  <c r="G207" i="8" s="1"/>
  <c r="E206" i="8"/>
  <c r="G206" i="8" s="1"/>
  <c r="E205" i="8"/>
  <c r="E204" i="8"/>
  <c r="G204" i="8" s="1"/>
  <c r="E203" i="8"/>
  <c r="G203" i="8" s="1"/>
  <c r="E202" i="8"/>
  <c r="G202" i="8" s="1"/>
  <c r="E201" i="8"/>
  <c r="G201" i="8" s="1"/>
  <c r="E200" i="8"/>
  <c r="G200" i="8" s="1"/>
  <c r="E199" i="8"/>
  <c r="G199" i="8" s="1"/>
  <c r="E198" i="8"/>
  <c r="G198" i="8" s="1"/>
  <c r="E197" i="8"/>
  <c r="G197" i="8" s="1"/>
  <c r="E196" i="8"/>
  <c r="G196" i="8" s="1"/>
  <c r="E195" i="8"/>
  <c r="G195" i="8" s="1"/>
  <c r="E194" i="8"/>
  <c r="G194" i="8" s="1"/>
  <c r="E193" i="8"/>
  <c r="G193" i="8" s="1"/>
  <c r="E191" i="8"/>
  <c r="G191" i="8" s="1"/>
  <c r="E190" i="8"/>
  <c r="G190" i="8" s="1"/>
  <c r="E189" i="8"/>
  <c r="G189" i="8" s="1"/>
  <c r="E188" i="8"/>
  <c r="G188" i="8" s="1"/>
  <c r="E187" i="8"/>
  <c r="G187" i="8" s="1"/>
  <c r="E186" i="8"/>
  <c r="E185" i="8"/>
  <c r="G185" i="8" s="1"/>
  <c r="E184" i="8"/>
  <c r="G184" i="8" s="1"/>
  <c r="E183" i="8"/>
  <c r="G183" i="8" s="1"/>
  <c r="E182" i="8"/>
  <c r="G182" i="8" s="1"/>
  <c r="E181" i="8"/>
  <c r="G181" i="8" s="1"/>
  <c r="E180" i="8"/>
  <c r="E179" i="8"/>
  <c r="G179" i="8" s="1"/>
  <c r="E178" i="8"/>
  <c r="G178" i="8" s="1"/>
  <c r="E177" i="8"/>
  <c r="G177" i="8" s="1"/>
  <c r="E176" i="8"/>
  <c r="G176" i="8" s="1"/>
  <c r="E175" i="8"/>
  <c r="G175" i="8" s="1"/>
  <c r="E174" i="8"/>
  <c r="G174" i="8" s="1"/>
  <c r="E173" i="8"/>
  <c r="G173" i="8" s="1"/>
  <c r="E172" i="8"/>
  <c r="G172" i="8" s="1"/>
  <c r="E171" i="8"/>
  <c r="G171" i="8" s="1"/>
  <c r="E170" i="8"/>
  <c r="G170" i="8" s="1"/>
  <c r="E169" i="8"/>
  <c r="G169" i="8" s="1"/>
  <c r="E168" i="8"/>
  <c r="G168" i="8" s="1"/>
  <c r="E167" i="8"/>
  <c r="E166" i="8"/>
  <c r="G166" i="8" s="1"/>
  <c r="E165" i="8"/>
  <c r="G165" i="8" s="1"/>
  <c r="E164" i="8"/>
  <c r="G164" i="8" s="1"/>
  <c r="E163" i="8"/>
  <c r="G163" i="8" s="1"/>
  <c r="E162" i="8"/>
  <c r="G162" i="8" s="1"/>
  <c r="E161" i="8"/>
  <c r="G161" i="8" s="1"/>
  <c r="E160" i="8"/>
  <c r="G160" i="8" s="1"/>
  <c r="E159" i="8"/>
  <c r="G159" i="8" s="1"/>
  <c r="E158" i="8"/>
  <c r="G158" i="8" s="1"/>
  <c r="E157" i="8"/>
  <c r="G157" i="8" s="1"/>
  <c r="E156" i="8"/>
  <c r="G156" i="8" s="1"/>
  <c r="E155" i="8"/>
  <c r="G155" i="8" s="1"/>
  <c r="E154" i="8"/>
  <c r="G154" i="8" s="1"/>
  <c r="E153" i="8"/>
  <c r="G153" i="8" s="1"/>
  <c r="E152" i="8"/>
  <c r="G152" i="8" s="1"/>
  <c r="E151" i="8"/>
  <c r="G151" i="8" s="1"/>
  <c r="E150" i="8"/>
  <c r="G150" i="8" s="1"/>
  <c r="E149" i="8"/>
  <c r="G149" i="8" s="1"/>
  <c r="E148" i="8"/>
  <c r="G148" i="8" s="1"/>
  <c r="E147" i="8"/>
  <c r="G147" i="8" s="1"/>
  <c r="E146" i="8"/>
  <c r="G146" i="8" s="1"/>
  <c r="E145" i="8"/>
  <c r="G145" i="8" s="1"/>
  <c r="E144" i="8"/>
  <c r="G144" i="8" s="1"/>
  <c r="E143" i="8"/>
  <c r="G143" i="8" s="1"/>
  <c r="E142" i="8"/>
  <c r="G142" i="8" s="1"/>
  <c r="E141" i="8"/>
  <c r="G141" i="8" s="1"/>
  <c r="E140" i="8"/>
  <c r="G140" i="8" s="1"/>
  <c r="E139" i="8"/>
  <c r="G139" i="8" s="1"/>
  <c r="E138" i="8"/>
  <c r="G138" i="8" s="1"/>
  <c r="E137" i="8"/>
  <c r="G137" i="8" s="1"/>
  <c r="E136" i="8"/>
  <c r="G136" i="8" s="1"/>
  <c r="E135" i="8"/>
  <c r="G135" i="8" s="1"/>
  <c r="E134" i="8"/>
  <c r="G134" i="8" s="1"/>
  <c r="E133" i="8"/>
  <c r="G133" i="8" s="1"/>
  <c r="E132" i="8"/>
  <c r="G132" i="8" s="1"/>
  <c r="E131" i="8"/>
  <c r="G131" i="8" s="1"/>
  <c r="E130" i="8"/>
  <c r="G130" i="8" s="1"/>
  <c r="E129" i="8"/>
  <c r="G129" i="8" s="1"/>
  <c r="E128" i="8"/>
  <c r="G128" i="8" s="1"/>
  <c r="E127" i="8"/>
  <c r="E126" i="8"/>
  <c r="G126" i="8" s="1"/>
  <c r="E125" i="8"/>
  <c r="G125" i="8" s="1"/>
  <c r="E124" i="8"/>
  <c r="G124" i="8" s="1"/>
  <c r="E123" i="8"/>
  <c r="G123" i="8" s="1"/>
  <c r="E122" i="8"/>
  <c r="G122" i="8" s="1"/>
  <c r="E121" i="8"/>
  <c r="G121" i="8" s="1"/>
  <c r="E120" i="8"/>
  <c r="G120" i="8" s="1"/>
  <c r="E119" i="8"/>
  <c r="G119" i="8" s="1"/>
  <c r="E118" i="8"/>
  <c r="G118" i="8" s="1"/>
  <c r="E117" i="8"/>
  <c r="G117" i="8" s="1"/>
  <c r="E116" i="8"/>
  <c r="G116" i="8" s="1"/>
  <c r="E115" i="8"/>
  <c r="G115" i="8" s="1"/>
  <c r="E114" i="8"/>
  <c r="G114" i="8" s="1"/>
  <c r="E113" i="8"/>
  <c r="G113" i="8" s="1"/>
  <c r="E112" i="8"/>
  <c r="G112" i="8" s="1"/>
  <c r="E111" i="8"/>
  <c r="G111" i="8" s="1"/>
  <c r="E110" i="8"/>
  <c r="G110" i="8" s="1"/>
  <c r="E109" i="8"/>
  <c r="G109" i="8" s="1"/>
  <c r="E108" i="8"/>
  <c r="G108" i="8" s="1"/>
  <c r="E107" i="8"/>
  <c r="G107" i="8" s="1"/>
  <c r="E106" i="8"/>
  <c r="G106" i="8" s="1"/>
  <c r="E105" i="8"/>
  <c r="G105" i="8" s="1"/>
  <c r="E104" i="8"/>
  <c r="G104" i="8" s="1"/>
  <c r="E103" i="8"/>
  <c r="G103" i="8" s="1"/>
  <c r="E102" i="8"/>
  <c r="G102" i="8" s="1"/>
  <c r="E101" i="8"/>
  <c r="G101" i="8" s="1"/>
  <c r="E100" i="8"/>
  <c r="G100" i="8" s="1"/>
  <c r="E99" i="8"/>
  <c r="G99" i="8" s="1"/>
  <c r="E98" i="8"/>
  <c r="G98" i="8" s="1"/>
  <c r="E97" i="8"/>
  <c r="G97" i="8" s="1"/>
  <c r="E96" i="8"/>
  <c r="G96" i="8" s="1"/>
  <c r="E95" i="8"/>
  <c r="G95" i="8" s="1"/>
  <c r="E94" i="8"/>
  <c r="G94" i="8" s="1"/>
  <c r="E93" i="8"/>
  <c r="G93" i="8" s="1"/>
  <c r="E92" i="8"/>
  <c r="G92" i="8" s="1"/>
  <c r="E91" i="8"/>
  <c r="G91" i="8" s="1"/>
  <c r="E90" i="8"/>
  <c r="G90" i="8" s="1"/>
  <c r="E89" i="8"/>
  <c r="G89" i="8" s="1"/>
  <c r="E88" i="8"/>
  <c r="G88" i="8" s="1"/>
  <c r="E87" i="8"/>
  <c r="G87" i="8" s="1"/>
  <c r="E86" i="8"/>
  <c r="G86" i="8" s="1"/>
  <c r="E85" i="8"/>
  <c r="G85" i="8" s="1"/>
  <c r="E84" i="8"/>
  <c r="G84" i="8" s="1"/>
  <c r="E83" i="8"/>
  <c r="G83" i="8" s="1"/>
  <c r="E82" i="8"/>
  <c r="G82" i="8" s="1"/>
  <c r="E81" i="8"/>
  <c r="G81" i="8" s="1"/>
  <c r="E80" i="8"/>
  <c r="G80" i="8" s="1"/>
  <c r="E79" i="8"/>
  <c r="G79" i="8" s="1"/>
  <c r="E78" i="8"/>
  <c r="G78" i="8" s="1"/>
  <c r="E77" i="8"/>
  <c r="G77" i="8" s="1"/>
  <c r="E76" i="8"/>
  <c r="G76" i="8" s="1"/>
  <c r="E75" i="8"/>
  <c r="G75" i="8" s="1"/>
  <c r="E74" i="8"/>
  <c r="G74" i="8" s="1"/>
  <c r="E73" i="8"/>
  <c r="G73" i="8" s="1"/>
  <c r="E72" i="8"/>
  <c r="G72" i="8" s="1"/>
  <c r="E71" i="8"/>
  <c r="G71" i="8" s="1"/>
  <c r="E70" i="8"/>
  <c r="G70" i="8" s="1"/>
  <c r="E69" i="8"/>
  <c r="G69" i="8" s="1"/>
  <c r="E68" i="8"/>
  <c r="G68" i="8" s="1"/>
  <c r="E67" i="8"/>
  <c r="G67" i="8" s="1"/>
  <c r="E66" i="8"/>
  <c r="G66" i="8" s="1"/>
  <c r="E65" i="8"/>
  <c r="G65" i="8" s="1"/>
  <c r="E64" i="8"/>
  <c r="G64" i="8" s="1"/>
  <c r="E63" i="8"/>
  <c r="G63" i="8" s="1"/>
  <c r="E62" i="8"/>
  <c r="G62" i="8" s="1"/>
  <c r="E61" i="8"/>
  <c r="E60" i="8"/>
  <c r="G60" i="8" s="1"/>
  <c r="E59" i="8"/>
  <c r="E58" i="8"/>
  <c r="G58" i="8" s="1"/>
  <c r="E57" i="8"/>
  <c r="G57" i="8" s="1"/>
  <c r="E56" i="8"/>
  <c r="G56" i="8" s="1"/>
  <c r="E55" i="8"/>
  <c r="G55" i="8" s="1"/>
  <c r="E54" i="8"/>
  <c r="E53" i="8"/>
  <c r="G53" i="8" s="1"/>
  <c r="E52" i="8"/>
  <c r="G52" i="8" s="1"/>
  <c r="E51" i="8"/>
  <c r="G51" i="8" s="1"/>
  <c r="E50" i="8"/>
  <c r="G50" i="8" s="1"/>
  <c r="E49" i="8"/>
  <c r="G49" i="8" s="1"/>
  <c r="E48" i="8"/>
  <c r="G48" i="8" s="1"/>
  <c r="E47" i="8"/>
  <c r="G47" i="8" s="1"/>
  <c r="E46" i="8"/>
  <c r="G46" i="8" s="1"/>
  <c r="E45" i="8"/>
  <c r="G45" i="8" s="1"/>
  <c r="E44" i="8"/>
  <c r="G44" i="8" s="1"/>
  <c r="E43" i="8"/>
  <c r="G43" i="8" s="1"/>
  <c r="E42" i="8"/>
  <c r="G42" i="8" s="1"/>
  <c r="E41" i="8"/>
  <c r="G41" i="8" s="1"/>
  <c r="E40" i="8"/>
  <c r="G40" i="8" s="1"/>
  <c r="E39" i="8"/>
  <c r="G39" i="8" s="1"/>
  <c r="E38" i="8"/>
  <c r="G38" i="8" s="1"/>
  <c r="E37" i="8"/>
  <c r="G37" i="8" s="1"/>
  <c r="E36" i="8"/>
  <c r="G36" i="8" s="1"/>
  <c r="E35" i="8"/>
  <c r="G35" i="8" s="1"/>
  <c r="E34" i="8"/>
  <c r="G34" i="8" s="1"/>
  <c r="E33" i="8"/>
  <c r="G33" i="8" s="1"/>
  <c r="E32" i="8"/>
  <c r="G32" i="8" s="1"/>
  <c r="E31" i="8"/>
  <c r="G31" i="8" s="1"/>
  <c r="E30" i="8"/>
  <c r="G30" i="8" s="1"/>
  <c r="E29" i="8"/>
  <c r="G29" i="8" s="1"/>
  <c r="E28" i="8"/>
  <c r="G28" i="8" s="1"/>
  <c r="E27" i="8"/>
  <c r="G27" i="8" s="1"/>
  <c r="E26" i="8"/>
  <c r="G26" i="8" s="1"/>
  <c r="E25" i="8"/>
  <c r="G25" i="8" s="1"/>
  <c r="E24" i="8"/>
  <c r="E23" i="8"/>
  <c r="G23" i="8" s="1"/>
  <c r="E22" i="8"/>
  <c r="G22" i="8" s="1"/>
  <c r="E21" i="8"/>
  <c r="G21" i="8" s="1"/>
  <c r="E20" i="8"/>
  <c r="G20" i="8" s="1"/>
  <c r="E18" i="8"/>
  <c r="G18" i="8" s="1"/>
  <c r="E17" i="8"/>
  <c r="G17" i="8" s="1"/>
  <c r="E16" i="8"/>
  <c r="G16" i="8" s="1"/>
  <c r="E15" i="8"/>
  <c r="G15" i="8" s="1"/>
  <c r="E14" i="8"/>
  <c r="G14" i="8" s="1"/>
  <c r="E13" i="8"/>
  <c r="G13" i="8" s="1"/>
  <c r="E12" i="8"/>
  <c r="G54" i="8" l="1"/>
  <c r="E26" i="12"/>
  <c r="E15" i="12"/>
  <c r="G186" i="8"/>
  <c r="G24" i="8"/>
  <c r="E17" i="12"/>
  <c r="G12" i="8"/>
  <c r="E24" i="12"/>
  <c r="G61" i="8"/>
  <c r="E18" i="12"/>
  <c r="G59" i="8"/>
  <c r="E20" i="12"/>
  <c r="G127" i="8"/>
  <c r="E19" i="12"/>
  <c r="G167" i="8"/>
  <c r="F17" i="13"/>
  <c r="G17" i="13" s="1"/>
  <c r="I17" i="13" s="1"/>
  <c r="I22" i="13" s="1"/>
  <c r="I23" i="13" s="1"/>
  <c r="D17" i="10"/>
  <c r="G244" i="8"/>
  <c r="E16" i="12"/>
  <c r="G180" i="8"/>
  <c r="E22" i="12"/>
  <c r="G205" i="8"/>
  <c r="E21" i="12"/>
  <c r="K20" i="12" l="1"/>
  <c r="F20" i="12"/>
  <c r="K16" i="12"/>
  <c r="F16" i="12"/>
  <c r="F15" i="12"/>
  <c r="K15" i="12"/>
  <c r="K19" i="12"/>
  <c r="F19" i="12"/>
  <c r="F18" i="12"/>
  <c r="K18" i="12"/>
  <c r="K17" i="12"/>
  <c r="F17" i="12"/>
  <c r="K26" i="12"/>
  <c r="F26" i="12"/>
  <c r="K24" i="12"/>
  <c r="F24" i="12"/>
  <c r="K21" i="12"/>
  <c r="F21" i="12"/>
  <c r="K22" i="12"/>
  <c r="F22" i="12"/>
  <c r="J17" i="10"/>
  <c r="E17" i="10"/>
  <c r="H22" i="12" l="1"/>
  <c r="L22" i="12"/>
  <c r="N22" i="12" s="1"/>
  <c r="L17" i="12"/>
  <c r="N17" i="12" s="1"/>
  <c r="H17" i="12"/>
  <c r="H19" i="12"/>
  <c r="L19" i="12"/>
  <c r="N19" i="12" s="1"/>
  <c r="L16" i="12"/>
  <c r="N16" i="12" s="1"/>
  <c r="H16" i="12"/>
  <c r="G17" i="10"/>
  <c r="G22" i="10" s="1"/>
  <c r="D27" i="12" s="1"/>
  <c r="K17" i="10"/>
  <c r="M17" i="10" s="1"/>
  <c r="M22" i="10" s="1"/>
  <c r="L20" i="12"/>
  <c r="N20" i="12" s="1"/>
  <c r="H20" i="12"/>
  <c r="H24" i="12"/>
  <c r="L24" i="12"/>
  <c r="N24" i="12" s="1"/>
  <c r="H21" i="12"/>
  <c r="L21" i="12"/>
  <c r="N21" i="12" s="1"/>
  <c r="H26" i="12"/>
  <c r="L26" i="12"/>
  <c r="N26" i="12" s="1"/>
  <c r="H18" i="12"/>
  <c r="L18" i="12"/>
  <c r="N18" i="12" s="1"/>
  <c r="L15" i="12"/>
  <c r="N15" i="12" s="1"/>
  <c r="H15" i="12"/>
  <c r="J27" i="12" l="1"/>
  <c r="F27" i="12"/>
  <c r="H27" i="12" l="1"/>
  <c r="H28" i="12" s="1"/>
  <c r="H30" i="12" s="1"/>
  <c r="H31" i="12" s="1"/>
  <c r="H32" i="12" s="1"/>
  <c r="H34" i="12" s="1"/>
  <c r="L27" i="12"/>
  <c r="N27" i="12" s="1"/>
  <c r="N28" i="12" s="1"/>
  <c r="N30" i="12" s="1"/>
  <c r="N31" i="12" s="1"/>
  <c r="N32" i="12" s="1"/>
  <c r="N34" i="12" s="1"/>
  <c r="N35" i="12" l="1"/>
  <c r="N36" i="12" s="1"/>
  <c r="N37" i="12"/>
  <c r="H35" i="12"/>
  <c r="H36" i="12" s="1"/>
  <c r="H37" i="12"/>
</calcChain>
</file>

<file path=xl/sharedStrings.xml><?xml version="1.0" encoding="utf-8"?>
<sst xmlns="http://schemas.openxmlformats.org/spreadsheetml/2006/main" count="1130" uniqueCount="328">
  <si>
    <t>INGREDIENTE</t>
  </si>
  <si>
    <t>UNIDAD</t>
  </si>
  <si>
    <t>Cebolla</t>
  </si>
  <si>
    <t>Pimienta</t>
  </si>
  <si>
    <t>UNIDAD DE MEDIDA</t>
  </si>
  <si>
    <t>Aguacate</t>
  </si>
  <si>
    <t xml:space="preserve">Cebolla </t>
  </si>
  <si>
    <t>Ajo</t>
  </si>
  <si>
    <t>Kg</t>
  </si>
  <si>
    <t>PESO BRUTO                 Kg.</t>
  </si>
  <si>
    <t xml:space="preserve">PESO DE LA MERMA                 Kg.  </t>
  </si>
  <si>
    <t xml:space="preserve">PESO NETO              Kg.  </t>
  </si>
  <si>
    <t xml:space="preserve">% de RENDIMIENTO                            </t>
  </si>
  <si>
    <t xml:space="preserve"> </t>
  </si>
  <si>
    <t>Zanahoria</t>
  </si>
  <si>
    <t>kg</t>
  </si>
  <si>
    <t>Unidad</t>
  </si>
  <si>
    <t>Articulo</t>
  </si>
  <si>
    <r>
      <t xml:space="preserve">                  </t>
    </r>
    <r>
      <rPr>
        <sz val="11"/>
        <color theme="0"/>
        <rFont val="Calibri"/>
        <family val="2"/>
        <scheme val="minor"/>
      </rPr>
      <t xml:space="preserve"> </t>
    </r>
    <r>
      <rPr>
        <b/>
        <sz val="16"/>
        <color theme="0"/>
        <rFont val="Calibri"/>
        <family val="2"/>
        <scheme val="minor"/>
      </rPr>
      <t>GUIA DE MERMAS Y RENDIMIENTOS</t>
    </r>
  </si>
  <si>
    <t xml:space="preserve">                                 MERMA y RENDIMIENTO</t>
  </si>
  <si>
    <t xml:space="preserve"> ARTICULO</t>
  </si>
  <si>
    <t>FACTOR DE MERMA                  (%)</t>
  </si>
  <si>
    <t>PRECIO  CONSIDERANDO MERMA                 (%)</t>
  </si>
  <si>
    <t>aceite</t>
  </si>
  <si>
    <t>LTS</t>
  </si>
  <si>
    <t>aceite de oliva</t>
  </si>
  <si>
    <t>aceite neutro</t>
  </si>
  <si>
    <t>KGS</t>
  </si>
  <si>
    <t>menudos de pollo</t>
  </si>
  <si>
    <t>muslos de pollo</t>
  </si>
  <si>
    <t>pollo</t>
  </si>
  <si>
    <t>supremas de ave</t>
  </si>
  <si>
    <t>supremas de pollo</t>
  </si>
  <si>
    <t>arroz</t>
  </si>
  <si>
    <t>arroz basmati</t>
  </si>
  <si>
    <t>arroz carnaroli</t>
  </si>
  <si>
    <t>arroz grano largo</t>
  </si>
  <si>
    <t>arroz grano corto</t>
  </si>
  <si>
    <t>maíz blanco</t>
  </si>
  <si>
    <t>porotos - alubias</t>
  </si>
  <si>
    <t>carne picada de cerdo</t>
  </si>
  <si>
    <t>cueritos de cerdo</t>
  </si>
  <si>
    <t>patitas de cerdo</t>
  </si>
  <si>
    <t>pechito de cerdo</t>
  </si>
  <si>
    <t>solomillo de cerdo</t>
  </si>
  <si>
    <t>ají molido</t>
  </si>
  <si>
    <t>canela</t>
  </si>
  <si>
    <t>clavo de olor</t>
  </si>
  <si>
    <t>curry en polvo</t>
  </si>
  <si>
    <t>estragón</t>
  </si>
  <si>
    <t>jengibre</t>
  </si>
  <si>
    <t>kummel</t>
  </si>
  <si>
    <t>laurel</t>
  </si>
  <si>
    <t>mostaza de dijon</t>
  </si>
  <si>
    <t>nuez moscada</t>
  </si>
  <si>
    <t>paprika</t>
  </si>
  <si>
    <t>pimienta</t>
  </si>
  <si>
    <t>pimienta blanca</t>
  </si>
  <si>
    <t>pimienta de cayena</t>
  </si>
  <si>
    <t>pimienta de jamaica</t>
  </si>
  <si>
    <t>pimienta en granos</t>
  </si>
  <si>
    <t>pimienta verde</t>
  </si>
  <si>
    <t>romero</t>
  </si>
  <si>
    <t>romero fresco</t>
  </si>
  <si>
    <t>sal</t>
  </si>
  <si>
    <t>sal fina</t>
  </si>
  <si>
    <t>sal gruesa</t>
  </si>
  <si>
    <t>sal y pimienta</t>
  </si>
  <si>
    <t>salvia</t>
  </si>
  <si>
    <t>tomillo</t>
  </si>
  <si>
    <t>tomillo fresco</t>
  </si>
  <si>
    <t>vinagre blanco</t>
  </si>
  <si>
    <t>vinagre de alcohol</t>
  </si>
  <si>
    <t>caracú - médula</t>
  </si>
  <si>
    <t>carne picada vacuna</t>
  </si>
  <si>
    <t>costillas de cerdo</t>
  </si>
  <si>
    <t>entrecote de vaca</t>
  </si>
  <si>
    <t>falda</t>
  </si>
  <si>
    <t>huesos de vaca y recortes</t>
  </si>
  <si>
    <t>huesos osobuco</t>
  </si>
  <si>
    <t>lomo</t>
  </si>
  <si>
    <t>mondongo</t>
  </si>
  <si>
    <t>paleta vacuna</t>
  </si>
  <si>
    <t xml:space="preserve">roast beef </t>
  </si>
  <si>
    <t>tournedos de lomo de 150 grs</t>
  </si>
  <si>
    <t>jamón crudo</t>
  </si>
  <si>
    <t>chorizo colorado</t>
  </si>
  <si>
    <t xml:space="preserve">jamón cocido </t>
  </si>
  <si>
    <t>panceta</t>
  </si>
  <si>
    <t>panceta salada</t>
  </si>
  <si>
    <t>bananas</t>
  </si>
  <si>
    <t>limón</t>
  </si>
  <si>
    <t>mango</t>
  </si>
  <si>
    <t>manzana verde</t>
  </si>
  <si>
    <t>manzanas</t>
  </si>
  <si>
    <t xml:space="preserve">mora </t>
  </si>
  <si>
    <t>morillas</t>
  </si>
  <si>
    <t>peras</t>
  </si>
  <si>
    <t>yoghurt entero</t>
  </si>
  <si>
    <t>leche</t>
  </si>
  <si>
    <t>manteca</t>
  </si>
  <si>
    <t>bouquet garní</t>
  </si>
  <si>
    <t>UNID</t>
  </si>
  <si>
    <t>cebolla brunoise</t>
  </si>
  <si>
    <t>cebolla cloute</t>
  </si>
  <si>
    <t>claras de huevo</t>
  </si>
  <si>
    <t xml:space="preserve">consomé </t>
  </si>
  <si>
    <t>crouton de pan</t>
  </si>
  <si>
    <t>duxelles</t>
  </si>
  <si>
    <t>extracto de tomates</t>
  </si>
  <si>
    <t>fondo claro</t>
  </si>
  <si>
    <t>fondo claro de ave</t>
  </si>
  <si>
    <t>fondo claro de res</t>
  </si>
  <si>
    <t>fondo de ave</t>
  </si>
  <si>
    <t>fondo oscuro</t>
  </si>
  <si>
    <t>fondo oscuro de res</t>
  </si>
  <si>
    <t>fumet</t>
  </si>
  <si>
    <t>fumet de pescado</t>
  </si>
  <si>
    <t>gelatina de res</t>
  </si>
  <si>
    <t>grasa de pella</t>
  </si>
  <si>
    <t>huevos</t>
  </si>
  <si>
    <t>inglesa para empanar</t>
  </si>
  <si>
    <t>manteca manie</t>
  </si>
  <si>
    <t>manteca noisette</t>
  </si>
  <si>
    <t>masa de finas hiervas crepes</t>
  </si>
  <si>
    <t>mayonesa</t>
  </si>
  <si>
    <t>miga de pan</t>
  </si>
  <si>
    <t>miga de pan ralladas</t>
  </si>
  <si>
    <t>mirepoix</t>
  </si>
  <si>
    <t>papa duquesa</t>
  </si>
  <si>
    <t>pasta seca</t>
  </si>
  <si>
    <t>perejil picado</t>
  </si>
  <si>
    <t>puré de espinacas</t>
  </si>
  <si>
    <t>roux claro</t>
  </si>
  <si>
    <t>roux oscuro</t>
  </si>
  <si>
    <t>roux rubio</t>
  </si>
  <si>
    <t>salsa bechamel</t>
  </si>
  <si>
    <t>salsa bordelaise</t>
  </si>
  <si>
    <t>salsa de fondue de tomate</t>
  </si>
  <si>
    <t>salsa de tomate</t>
  </si>
  <si>
    <t>salsa de vainilla</t>
  </si>
  <si>
    <t>salsa española</t>
  </si>
  <si>
    <t>salsa holandesa</t>
  </si>
  <si>
    <t>salsa mornay</t>
  </si>
  <si>
    <t>salsa tártara</t>
  </si>
  <si>
    <t>tomate concassé</t>
  </si>
  <si>
    <t>tomate cubeteado</t>
  </si>
  <si>
    <t>tomate mediano</t>
  </si>
  <si>
    <t>vermicellis</t>
  </si>
  <si>
    <t>yemas</t>
  </si>
  <si>
    <t>zarzamora</t>
  </si>
  <si>
    <t>aceitunas negras</t>
  </si>
  <si>
    <t>aceto balsámico</t>
  </si>
  <si>
    <t>ajo</t>
  </si>
  <si>
    <t>agua mineral</t>
  </si>
  <si>
    <t>ajo picado</t>
  </si>
  <si>
    <t>cabello de ángel</t>
  </si>
  <si>
    <t>caldo corto</t>
  </si>
  <si>
    <t>camarones</t>
  </si>
  <si>
    <t>escalope de abadejo</t>
  </si>
  <si>
    <t>espinas de pescado</t>
  </si>
  <si>
    <t xml:space="preserve">filets limpio </t>
  </si>
  <si>
    <t>lenguado</t>
  </si>
  <si>
    <t>mejillones</t>
  </si>
  <si>
    <t>merluza</t>
  </si>
  <si>
    <t>pejerrey</t>
  </si>
  <si>
    <t>anchoas al aceite</t>
  </si>
  <si>
    <t>azucar</t>
  </si>
  <si>
    <t>azúcar impalpable</t>
  </si>
  <si>
    <t>baguette de pan</t>
  </si>
  <si>
    <t>cáscara de limón</t>
  </si>
  <si>
    <t>chocolate</t>
  </si>
  <si>
    <t>chocolate amargo</t>
  </si>
  <si>
    <t>chocolate blanco</t>
  </si>
  <si>
    <t>crema</t>
  </si>
  <si>
    <t>crema chantilly</t>
  </si>
  <si>
    <t>crema de leche</t>
  </si>
  <si>
    <t>dulce de frambuesa</t>
  </si>
  <si>
    <t>glucosa</t>
  </si>
  <si>
    <t>gotas de limón</t>
  </si>
  <si>
    <t>harina</t>
  </si>
  <si>
    <t>harina 000</t>
  </si>
  <si>
    <t>hirana 0000</t>
  </si>
  <si>
    <t>helado de chocolate</t>
  </si>
  <si>
    <t>helado de frutilla</t>
  </si>
  <si>
    <t>helado de vainilla</t>
  </si>
  <si>
    <t>jugo de limón</t>
  </si>
  <si>
    <t>jugo de mandarina</t>
  </si>
  <si>
    <t>jugo de naranja</t>
  </si>
  <si>
    <t>maicena</t>
  </si>
  <si>
    <t>mermelada de frambuesas</t>
  </si>
  <si>
    <t>miel</t>
  </si>
  <si>
    <t xml:space="preserve">naranjas confitadas </t>
  </si>
  <si>
    <t>naranjas maceradas</t>
  </si>
  <si>
    <t>ralladura de limón</t>
  </si>
  <si>
    <t>ralladura de mandarina</t>
  </si>
  <si>
    <t>vainilla esencia</t>
  </si>
  <si>
    <t>vainilla en vaina</t>
  </si>
  <si>
    <t>zestes de limón</t>
  </si>
  <si>
    <t>zetes de naranjas</t>
  </si>
  <si>
    <t>queso blanco</t>
  </si>
  <si>
    <t>queso gruyere</t>
  </si>
  <si>
    <t>queso parmesano</t>
  </si>
  <si>
    <t>berenjenas</t>
  </si>
  <si>
    <t>berros</t>
  </si>
  <si>
    <t>blanco de puerros</t>
  </si>
  <si>
    <t>boletus</t>
  </si>
  <si>
    <t>brócoli</t>
  </si>
  <si>
    <t>cadeaux de champignon</t>
  </si>
  <si>
    <t>cebolla</t>
  </si>
  <si>
    <t>cebollas pequeñas</t>
  </si>
  <si>
    <t>champignon</t>
  </si>
  <si>
    <t>chaucha china</t>
  </si>
  <si>
    <t>ciboulette</t>
  </si>
  <si>
    <t>coliflor</t>
  </si>
  <si>
    <t>echalote</t>
  </si>
  <si>
    <t>espinacas</t>
  </si>
  <si>
    <t>gírgolas</t>
  </si>
  <si>
    <t>morrón</t>
  </si>
  <si>
    <t>morrón amarillo</t>
  </si>
  <si>
    <t>morrón rojo</t>
  </si>
  <si>
    <t>nabos</t>
  </si>
  <si>
    <t>perejil</t>
  </si>
  <si>
    <t>perifolio</t>
  </si>
  <si>
    <t>pies de champignon</t>
  </si>
  <si>
    <t>puerro</t>
  </si>
  <si>
    <t>radiccio</t>
  </si>
  <si>
    <t>repollitos de brusella</t>
  </si>
  <si>
    <t>repollo blanco</t>
  </si>
  <si>
    <t>repollo colorado</t>
  </si>
  <si>
    <t>shitakes</t>
  </si>
  <si>
    <t>tomates</t>
  </si>
  <si>
    <t>tomates chicos</t>
  </si>
  <si>
    <t>tomates maduros</t>
  </si>
  <si>
    <t>tomates tommy</t>
  </si>
  <si>
    <t>zanahorias</t>
  </si>
  <si>
    <t>zanahorias torneadas</t>
  </si>
  <si>
    <t>zapallo criollo</t>
  </si>
  <si>
    <t>zucchini</t>
  </si>
  <si>
    <t>zucchinis chiquitos</t>
  </si>
  <si>
    <t>albahaca</t>
  </si>
  <si>
    <t>apio</t>
  </si>
  <si>
    <t>aumonieres de champignon</t>
  </si>
  <si>
    <t>batatas</t>
  </si>
  <si>
    <t xml:space="preserve">papas </t>
  </si>
  <si>
    <t>papas grandes</t>
  </si>
  <si>
    <t>hojas de apio</t>
  </si>
  <si>
    <t>hojas de espinacas</t>
  </si>
  <si>
    <t xml:space="preserve">hojas de menta </t>
  </si>
  <si>
    <t>hojas de puerro</t>
  </si>
  <si>
    <t>alcaparras</t>
  </si>
  <si>
    <t>pepinillos</t>
  </si>
  <si>
    <t>PRECIO   DE MERCADO ($)</t>
  </si>
  <si>
    <t>cerveza</t>
  </si>
  <si>
    <t>cognac</t>
  </si>
  <si>
    <t>Cointreau</t>
  </si>
  <si>
    <t>vino tinto</t>
  </si>
  <si>
    <t>Calvados</t>
  </si>
  <si>
    <t>grand Marnier</t>
  </si>
  <si>
    <t>marrasquino</t>
  </si>
  <si>
    <t>vermout seco</t>
  </si>
  <si>
    <t>vino blanco</t>
  </si>
  <si>
    <t>vino borgoña</t>
  </si>
  <si>
    <t>carcaza de pollo</t>
  </si>
  <si>
    <t>carne picada de pollo</t>
  </si>
  <si>
    <t>Rendimiento           (%)</t>
  </si>
  <si>
    <t>INGREDIENTES</t>
  </si>
  <si>
    <t>CANTIDAD</t>
  </si>
  <si>
    <t>RENDIMIENTO</t>
  </si>
  <si>
    <t>PRECIO CONSIDERANDO LA MERMA</t>
  </si>
  <si>
    <t>PRECIO de MERCADO</t>
  </si>
  <si>
    <t>Lt</t>
  </si>
  <si>
    <t>Sal</t>
  </si>
  <si>
    <t>Papa</t>
  </si>
  <si>
    <t>Mantequilla</t>
  </si>
  <si>
    <t>Crema</t>
  </si>
  <si>
    <t xml:space="preserve">        NÚMERO DE PORCIONES </t>
  </si>
  <si>
    <t xml:space="preserve">    FECHA</t>
  </si>
  <si>
    <t>COSTO DE RECETAS Y FIJACIÓN DE PRECIOS</t>
  </si>
  <si>
    <t>1Lb= 0.454 grs</t>
  </si>
  <si>
    <t>1Kg=2.20 Lb</t>
  </si>
  <si>
    <t>PRECIO de MERCADO ($)</t>
  </si>
  <si>
    <t>mantequilla</t>
  </si>
  <si>
    <t>Puré de papas</t>
  </si>
  <si>
    <t>Pollo a la Reina</t>
  </si>
  <si>
    <t xml:space="preserve">Sal </t>
  </si>
  <si>
    <t>Queso Parmesano</t>
  </si>
  <si>
    <t xml:space="preserve"> leche</t>
  </si>
  <si>
    <t>Chile Rojo</t>
  </si>
  <si>
    <t xml:space="preserve">Chile </t>
  </si>
  <si>
    <t>Aceite Vegetal</t>
  </si>
  <si>
    <t xml:space="preserve">  Champiñones</t>
  </si>
  <si>
    <t>Lts</t>
  </si>
  <si>
    <t>Sub Receta Puré de papas</t>
  </si>
  <si>
    <t>1 Porcion</t>
  </si>
  <si>
    <t>COSTO UNITARIO DE LA PORCIÓN</t>
  </si>
  <si>
    <t>COSTO  TOTAL DE LA RECETA</t>
  </si>
  <si>
    <r>
      <t xml:space="preserve"> RECETA </t>
    </r>
    <r>
      <rPr>
        <b/>
        <sz val="12"/>
        <color theme="1"/>
        <rFont val="Calibri"/>
        <family val="2"/>
        <scheme val="minor"/>
      </rPr>
      <t>(Suplementaria)</t>
    </r>
  </si>
  <si>
    <t xml:space="preserve"> RECETA PRINCIPAL</t>
  </si>
  <si>
    <t>COSTO TOTAL DE LA RECETA</t>
  </si>
  <si>
    <t xml:space="preserve">COSTO UNITARIO  </t>
  </si>
  <si>
    <t>Costo de la porción</t>
  </si>
  <si>
    <t>Total Porciones</t>
  </si>
  <si>
    <t xml:space="preserve">Costo de la Sub Receta </t>
  </si>
  <si>
    <t>Costo Total de Materia Prima</t>
  </si>
  <si>
    <t>Costo Total de la preparación</t>
  </si>
  <si>
    <t>% Costo de Materia Prima estimado</t>
  </si>
  <si>
    <t>Precio de Venta sin IVA</t>
  </si>
  <si>
    <t>Precio de venta c/IVA</t>
  </si>
  <si>
    <t>Margen de error (5%)</t>
  </si>
  <si>
    <t>Ingreso por Venta sin IVA</t>
  </si>
  <si>
    <t>Ingreso por venta c/IVA</t>
  </si>
  <si>
    <t>Costo Materia Prima de la porción</t>
  </si>
  <si>
    <t>Contribución Marginal  de la Receta</t>
  </si>
  <si>
    <t>Contribución Marginal del plato</t>
  </si>
  <si>
    <t>RECETA ESTÁNDARD</t>
  </si>
  <si>
    <t xml:space="preserve">                             RECETA ESTÁNDARD</t>
  </si>
  <si>
    <r>
      <t xml:space="preserve">                                   </t>
    </r>
    <r>
      <rPr>
        <b/>
        <sz val="22"/>
        <color theme="0"/>
        <rFont val="Calibri"/>
        <family val="2"/>
        <scheme val="minor"/>
      </rPr>
      <t xml:space="preserve"> PRECIOS  Y MERMAS</t>
    </r>
  </si>
  <si>
    <t>Equivalencias de peso</t>
  </si>
  <si>
    <t xml:space="preserve"> Merma                       %</t>
  </si>
  <si>
    <t>Rendimiento                             %</t>
  </si>
  <si>
    <t>Pollo</t>
  </si>
  <si>
    <t>Queso parmesano</t>
  </si>
  <si>
    <t>aguacate</t>
  </si>
  <si>
    <t>Mayonesa</t>
  </si>
  <si>
    <t xml:space="preserve">  Pollo</t>
  </si>
  <si>
    <t>PRECIO de MERCADO                   ($)</t>
  </si>
  <si>
    <t>IVA (13 %)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</si>
</sst>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00"/>
    <numFmt numFmtId="165" formatCode="_-* #,##0.000_-;\-* #,##0.000_-;_-* &quot;-&quot;??_-;_-@_-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11"/>
      <color rgb="FF00B0F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0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4"/>
      <color theme="0"/>
      <name val="Arial"/>
      <family val="2"/>
    </font>
    <font>
      <b/>
      <sz val="14"/>
      <name val="Arial"/>
      <family val="2"/>
    </font>
    <font>
      <b/>
      <sz val="12"/>
      <color theme="1"/>
      <name val="Calibri"/>
      <family val="2"/>
      <scheme val="minor"/>
    </font>
    <font>
      <b/>
      <sz val="24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rgb="FF92D050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theme="1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93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65" fontId="0" fillId="0" borderId="0" xfId="2" applyNumberFormat="1" applyFont="1" applyAlignment="1">
      <alignment horizontal="center"/>
    </xf>
    <xf numFmtId="0" fontId="0" fillId="0" borderId="1" xfId="0" applyBorder="1" applyAlignment="1">
      <alignment horizontal="center"/>
    </xf>
    <xf numFmtId="165" fontId="0" fillId="0" borderId="1" xfId="2" applyNumberFormat="1" applyFont="1" applyBorder="1" applyAlignment="1"/>
    <xf numFmtId="164" fontId="0" fillId="0" borderId="1" xfId="0" applyNumberFormat="1" applyBorder="1" applyAlignment="1">
      <alignment horizontal="center"/>
    </xf>
    <xf numFmtId="165" fontId="0" fillId="0" borderId="1" xfId="2" applyNumberFormat="1" applyFont="1" applyBorder="1" applyAlignment="1">
      <alignment horizontal="left"/>
    </xf>
    <xf numFmtId="0" fontId="0" fillId="3" borderId="0" xfId="0" applyFill="1"/>
    <xf numFmtId="0" fontId="0" fillId="4" borderId="0" xfId="0" applyFill="1"/>
    <xf numFmtId="0" fontId="11" fillId="3" borderId="0" xfId="0" applyFont="1" applyFill="1"/>
    <xf numFmtId="0" fontId="0" fillId="3" borderId="0" xfId="0" applyFill="1" applyAlignment="1">
      <alignment vertical="center"/>
    </xf>
    <xf numFmtId="0" fontId="0" fillId="0" borderId="0" xfId="0" applyBorder="1"/>
    <xf numFmtId="0" fontId="4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5" fillId="2" borderId="6" xfId="0" applyFont="1" applyFill="1" applyBorder="1"/>
    <xf numFmtId="0" fontId="0" fillId="2" borderId="7" xfId="0" applyFill="1" applyBorder="1"/>
    <xf numFmtId="0" fontId="0" fillId="2" borderId="8" xfId="0" applyFill="1" applyBorder="1"/>
    <xf numFmtId="0" fontId="0" fillId="0" borderId="1" xfId="0" applyBorder="1" applyAlignment="1" applyProtection="1">
      <alignment horizontal="center"/>
      <protection locked="0"/>
    </xf>
    <xf numFmtId="9" fontId="0" fillId="0" borderId="1" xfId="0" applyNumberFormat="1" applyBorder="1" applyAlignment="1" applyProtection="1">
      <alignment horizontal="center"/>
      <protection locked="0"/>
    </xf>
    <xf numFmtId="0" fontId="9" fillId="3" borderId="0" xfId="0" applyFont="1" applyFill="1"/>
    <xf numFmtId="0" fontId="9" fillId="0" borderId="0" xfId="0" applyFont="1" applyFill="1"/>
    <xf numFmtId="0" fontId="0" fillId="0" borderId="0" xfId="0" applyFill="1"/>
    <xf numFmtId="0" fontId="8" fillId="3" borderId="0" xfId="0" applyFont="1" applyFill="1"/>
    <xf numFmtId="0" fontId="15" fillId="2" borderId="10" xfId="0" applyFont="1" applyFill="1" applyBorder="1" applyAlignment="1" applyProtection="1">
      <alignment horizontal="center" vertical="center" wrapText="1"/>
    </xf>
    <xf numFmtId="0" fontId="14" fillId="2" borderId="11" xfId="0" applyFont="1" applyFill="1" applyBorder="1" applyAlignment="1" applyProtection="1">
      <alignment horizontal="center" vertical="center" wrapText="1"/>
    </xf>
    <xf numFmtId="4" fontId="13" fillId="5" borderId="12" xfId="0" applyNumberFormat="1" applyFont="1" applyFill="1" applyBorder="1" applyAlignment="1" applyProtection="1">
      <alignment horizontal="center" vertical="center" wrapText="1"/>
    </xf>
    <xf numFmtId="0" fontId="0" fillId="0" borderId="1" xfId="0" applyBorder="1" applyProtection="1">
      <protection locked="0"/>
    </xf>
    <xf numFmtId="0" fontId="3" fillId="0" borderId="1" xfId="0" applyFont="1" applyBorder="1" applyAlignment="1" applyProtection="1">
      <alignment horizontal="center"/>
      <protection locked="0"/>
    </xf>
    <xf numFmtId="9" fontId="3" fillId="0" borderId="1" xfId="0" applyNumberFormat="1" applyFont="1" applyBorder="1" applyAlignment="1" applyProtection="1">
      <alignment horizontal="center"/>
      <protection locked="0"/>
    </xf>
    <xf numFmtId="9" fontId="3" fillId="0" borderId="1" xfId="1" applyFont="1" applyBorder="1" applyAlignment="1" applyProtection="1">
      <alignment horizontal="center"/>
    </xf>
    <xf numFmtId="2" fontId="3" fillId="0" borderId="1" xfId="0" applyNumberFormat="1" applyFont="1" applyBorder="1" applyAlignment="1">
      <alignment horizontal="center"/>
    </xf>
    <xf numFmtId="0" fontId="3" fillId="0" borderId="2" xfId="0" applyFont="1" applyBorder="1" applyAlignment="1" applyProtection="1">
      <alignment horizontal="center"/>
      <protection locked="0"/>
    </xf>
    <xf numFmtId="9" fontId="3" fillId="0" borderId="2" xfId="0" applyNumberFormat="1" applyFont="1" applyBorder="1" applyAlignment="1" applyProtection="1">
      <alignment horizontal="center"/>
      <protection locked="0"/>
    </xf>
    <xf numFmtId="9" fontId="3" fillId="0" borderId="2" xfId="1" applyFont="1" applyBorder="1" applyAlignment="1" applyProtection="1">
      <alignment horizontal="center"/>
    </xf>
    <xf numFmtId="2" fontId="3" fillId="0" borderId="2" xfId="0" applyNumberFormat="1" applyFont="1" applyBorder="1" applyAlignment="1">
      <alignment horizontal="center"/>
    </xf>
    <xf numFmtId="0" fontId="3" fillId="0" borderId="14" xfId="0" applyFont="1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/>
      <protection locked="0"/>
    </xf>
    <xf numFmtId="0" fontId="16" fillId="5" borderId="13" xfId="0" applyFont="1" applyFill="1" applyBorder="1" applyAlignment="1" applyProtection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 applyProtection="1">
      <alignment horizontal="center" vertical="center" wrapText="1"/>
    </xf>
    <xf numFmtId="2" fontId="0" fillId="0" borderId="1" xfId="0" applyNumberFormat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14" fontId="0" fillId="0" borderId="0" xfId="0" applyNumberFormat="1"/>
    <xf numFmtId="0" fontId="7" fillId="0" borderId="0" xfId="0" applyFont="1"/>
    <xf numFmtId="2" fontId="0" fillId="0" borderId="0" xfId="0" applyNumberFormat="1" applyAlignment="1">
      <alignment horizontal="center"/>
    </xf>
    <xf numFmtId="0" fontId="0" fillId="6" borderId="0" xfId="0" applyFill="1"/>
    <xf numFmtId="0" fontId="19" fillId="6" borderId="0" xfId="0" applyFont="1" applyFill="1"/>
    <xf numFmtId="0" fontId="19" fillId="4" borderId="0" xfId="0" applyFont="1" applyFill="1"/>
    <xf numFmtId="14" fontId="7" fillId="7" borderId="1" xfId="0" applyNumberFormat="1" applyFont="1" applyFill="1" applyBorder="1" applyAlignment="1">
      <alignment horizontal="center"/>
    </xf>
    <xf numFmtId="0" fontId="7" fillId="7" borderId="7" xfId="0" applyFont="1" applyFill="1" applyBorder="1"/>
    <xf numFmtId="0" fontId="0" fillId="7" borderId="8" xfId="0" applyFill="1" applyBorder="1"/>
    <xf numFmtId="9" fontId="0" fillId="4" borderId="1" xfId="0" applyNumberFormat="1" applyFill="1" applyBorder="1" applyAlignment="1">
      <alignment horizontal="center"/>
    </xf>
    <xf numFmtId="2" fontId="0" fillId="4" borderId="1" xfId="0" applyNumberFormat="1" applyFill="1" applyBorder="1" applyAlignment="1">
      <alignment horizontal="center"/>
    </xf>
    <xf numFmtId="0" fontId="0" fillId="0" borderId="3" xfId="0" applyBorder="1" applyAlignment="1">
      <alignment horizontal="center"/>
    </xf>
    <xf numFmtId="9" fontId="0" fillId="4" borderId="3" xfId="0" applyNumberFormat="1" applyFill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2" fontId="0" fillId="4" borderId="3" xfId="0" applyNumberFormat="1" applyFill="1" applyBorder="1" applyAlignment="1">
      <alignment horizontal="center"/>
    </xf>
    <xf numFmtId="0" fontId="4" fillId="8" borderId="23" xfId="0" applyFont="1" applyFill="1" applyBorder="1" applyAlignment="1">
      <alignment horizontal="center" vertical="center"/>
    </xf>
    <xf numFmtId="0" fontId="4" fillId="8" borderId="23" xfId="0" applyFont="1" applyFill="1" applyBorder="1" applyAlignment="1">
      <alignment horizontal="center" vertical="center" wrapText="1"/>
    </xf>
    <xf numFmtId="0" fontId="4" fillId="8" borderId="24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8" borderId="2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 wrapText="1"/>
    </xf>
    <xf numFmtId="2" fontId="0" fillId="2" borderId="3" xfId="0" applyNumberFormat="1" applyFill="1" applyBorder="1" applyAlignment="1">
      <alignment horizontal="center"/>
    </xf>
    <xf numFmtId="0" fontId="18" fillId="2" borderId="0" xfId="0" applyFont="1" applyFill="1" applyBorder="1" applyAlignment="1">
      <alignment horizontal="center"/>
    </xf>
    <xf numFmtId="0" fontId="7" fillId="7" borderId="2" xfId="0" applyFont="1" applyFill="1" applyBorder="1"/>
    <xf numFmtId="0" fontId="2" fillId="7" borderId="4" xfId="0" applyFont="1" applyFill="1" applyBorder="1"/>
    <xf numFmtId="0" fontId="7" fillId="7" borderId="12" xfId="0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2" borderId="14" xfId="0" applyFont="1" applyFill="1" applyBorder="1" applyAlignment="1" applyProtection="1">
      <alignment horizontal="center"/>
      <protection locked="0"/>
    </xf>
    <xf numFmtId="0" fontId="21" fillId="0" borderId="12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9" fontId="3" fillId="2" borderId="1" xfId="1" applyFont="1" applyFill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/>
      <protection locked="0"/>
    </xf>
    <xf numFmtId="9" fontId="3" fillId="2" borderId="1" xfId="0" applyNumberFormat="1" applyFont="1" applyFill="1" applyBorder="1" applyAlignment="1" applyProtection="1">
      <alignment horizontal="center"/>
      <protection locked="0"/>
    </xf>
    <xf numFmtId="164" fontId="0" fillId="0" borderId="19" xfId="0" applyNumberFormat="1" applyBorder="1" applyAlignment="1">
      <alignment horizontal="center"/>
    </xf>
    <xf numFmtId="2" fontId="0" fillId="2" borderId="25" xfId="0" applyNumberFormat="1" applyFill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4" borderId="2" xfId="0" applyNumberFormat="1" applyFill="1" applyBorder="1" applyAlignment="1">
      <alignment horizontal="center"/>
    </xf>
    <xf numFmtId="2" fontId="0" fillId="4" borderId="18" xfId="0" applyNumberFormat="1" applyFill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2" borderId="0" xfId="0" applyFill="1"/>
    <xf numFmtId="2" fontId="7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 wrapText="1"/>
    </xf>
    <xf numFmtId="0" fontId="5" fillId="7" borderId="21" xfId="0" applyFont="1" applyFill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1" xfId="0" applyFon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0" fontId="7" fillId="4" borderId="0" xfId="0" applyFont="1" applyFill="1" applyBorder="1"/>
    <xf numFmtId="0" fontId="2" fillId="4" borderId="0" xfId="0" applyFont="1" applyFill="1" applyBorder="1"/>
    <xf numFmtId="0" fontId="7" fillId="4" borderId="0" xfId="0" applyFont="1" applyFill="1" applyBorder="1" applyAlignment="1">
      <alignment horizontal="center"/>
    </xf>
    <xf numFmtId="0" fontId="25" fillId="4" borderId="0" xfId="0" applyFont="1" applyFill="1" applyBorder="1" applyAlignment="1">
      <alignment horizontal="center"/>
    </xf>
    <xf numFmtId="0" fontId="4" fillId="8" borderId="28" xfId="0" applyFont="1" applyFill="1" applyBorder="1" applyAlignment="1">
      <alignment horizontal="center" vertical="center" wrapText="1"/>
    </xf>
    <xf numFmtId="2" fontId="0" fillId="0" borderId="5" xfId="0" applyNumberFormat="1" applyBorder="1" applyAlignment="1">
      <alignment horizontal="center"/>
    </xf>
    <xf numFmtId="0" fontId="9" fillId="4" borderId="0" xfId="0" applyFont="1" applyFill="1" applyBorder="1"/>
    <xf numFmtId="2" fontId="9" fillId="4" borderId="0" xfId="0" applyNumberFormat="1" applyFont="1" applyFill="1" applyBorder="1" applyAlignment="1">
      <alignment horizontal="center"/>
    </xf>
    <xf numFmtId="0" fontId="22" fillId="4" borderId="0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 wrapText="1"/>
    </xf>
    <xf numFmtId="164" fontId="4" fillId="7" borderId="1" xfId="0" applyNumberFormat="1" applyFont="1" applyFill="1" applyBorder="1" applyAlignment="1">
      <alignment horizontal="center"/>
    </xf>
    <xf numFmtId="2" fontId="7" fillId="4" borderId="1" xfId="0" applyNumberFormat="1" applyFont="1" applyFill="1" applyBorder="1" applyAlignment="1">
      <alignment horizontal="center"/>
    </xf>
    <xf numFmtId="0" fontId="9" fillId="6" borderId="0" xfId="0" applyFont="1" applyFill="1" applyBorder="1"/>
    <xf numFmtId="0" fontId="0" fillId="4" borderId="0" xfId="0" applyFill="1" applyBorder="1"/>
    <xf numFmtId="14" fontId="7" fillId="7" borderId="19" xfId="0" applyNumberFormat="1" applyFont="1" applyFill="1" applyBorder="1" applyAlignment="1">
      <alignment horizontal="center"/>
    </xf>
    <xf numFmtId="0" fontId="5" fillId="7" borderId="19" xfId="0" applyFont="1" applyFill="1" applyBorder="1" applyAlignment="1">
      <alignment horizontal="center" vertical="center" wrapText="1"/>
    </xf>
    <xf numFmtId="14" fontId="7" fillId="7" borderId="29" xfId="0" applyNumberFormat="1" applyFont="1" applyFill="1" applyBorder="1" applyAlignment="1">
      <alignment horizontal="center"/>
    </xf>
    <xf numFmtId="0" fontId="5" fillId="7" borderId="30" xfId="0" applyFont="1" applyFill="1" applyBorder="1" applyAlignment="1">
      <alignment horizontal="center" vertical="center" wrapText="1"/>
    </xf>
    <xf numFmtId="0" fontId="24" fillId="2" borderId="31" xfId="0" applyFont="1" applyFill="1" applyBorder="1" applyAlignment="1">
      <alignment horizontal="center"/>
    </xf>
    <xf numFmtId="14" fontId="7" fillId="7" borderId="32" xfId="0" applyNumberFormat="1" applyFont="1" applyFill="1" applyBorder="1" applyAlignment="1">
      <alignment horizontal="center"/>
    </xf>
    <xf numFmtId="14" fontId="7" fillId="7" borderId="33" xfId="0" applyNumberFormat="1" applyFont="1" applyFill="1" applyBorder="1" applyAlignment="1">
      <alignment horizontal="center"/>
    </xf>
    <xf numFmtId="0" fontId="5" fillId="7" borderId="27" xfId="0" applyFont="1" applyFill="1" applyBorder="1" applyAlignment="1">
      <alignment horizontal="center" vertical="center"/>
    </xf>
    <xf numFmtId="14" fontId="23" fillId="7" borderId="34" xfId="0" applyNumberFormat="1" applyFont="1" applyFill="1" applyBorder="1" applyAlignment="1">
      <alignment horizontal="center" vertical="center" wrapText="1"/>
    </xf>
    <xf numFmtId="0" fontId="7" fillId="7" borderId="19" xfId="0" applyFont="1" applyFill="1" applyBorder="1" applyAlignment="1">
      <alignment horizontal="center" vertical="center" wrapText="1"/>
    </xf>
    <xf numFmtId="2" fontId="23" fillId="0" borderId="29" xfId="0" applyNumberFormat="1" applyFont="1" applyBorder="1" applyAlignment="1">
      <alignment horizontal="center"/>
    </xf>
    <xf numFmtId="2" fontId="23" fillId="0" borderId="35" xfId="0" applyNumberFormat="1" applyFont="1" applyBorder="1" applyAlignment="1">
      <alignment horizontal="center"/>
    </xf>
    <xf numFmtId="9" fontId="23" fillId="0" borderId="35" xfId="0" applyNumberFormat="1" applyFont="1" applyBorder="1" applyAlignment="1">
      <alignment horizontal="center"/>
    </xf>
    <xf numFmtId="2" fontId="23" fillId="0" borderId="31" xfId="0" applyNumberFormat="1" applyFont="1" applyBorder="1" applyAlignment="1">
      <alignment horizontal="center"/>
    </xf>
    <xf numFmtId="0" fontId="5" fillId="7" borderId="6" xfId="0" applyFont="1" applyFill="1" applyBorder="1" applyAlignment="1"/>
    <xf numFmtId="0" fontId="5" fillId="7" borderId="7" xfId="0" applyFont="1" applyFill="1" applyBorder="1" applyAlignment="1"/>
    <xf numFmtId="0" fontId="3" fillId="7" borderId="8" xfId="0" applyFont="1" applyFill="1" applyBorder="1" applyAlignment="1"/>
    <xf numFmtId="0" fontId="26" fillId="9" borderId="0" xfId="0" applyFont="1" applyFill="1"/>
    <xf numFmtId="0" fontId="20" fillId="0" borderId="18" xfId="0" applyFont="1" applyBorder="1" applyAlignment="1">
      <alignment horizontal="center" vertical="center" wrapText="1"/>
    </xf>
    <xf numFmtId="2" fontId="3" fillId="4" borderId="16" xfId="0" applyNumberFormat="1" applyFont="1" applyFill="1" applyBorder="1" applyAlignment="1">
      <alignment horizontal="center"/>
    </xf>
    <xf numFmtId="0" fontId="3" fillId="4" borderId="14" xfId="0" applyFont="1" applyFill="1" applyBorder="1" applyAlignment="1" applyProtection="1">
      <alignment horizontal="center"/>
      <protection locked="0"/>
    </xf>
    <xf numFmtId="0" fontId="3" fillId="4" borderId="1" xfId="0" applyFont="1" applyFill="1" applyBorder="1" applyAlignment="1" applyProtection="1">
      <alignment horizontal="center"/>
      <protection locked="0"/>
    </xf>
    <xf numFmtId="9" fontId="3" fillId="4" borderId="1" xfId="0" applyNumberFormat="1" applyFont="1" applyFill="1" applyBorder="1" applyAlignment="1" applyProtection="1">
      <alignment horizontal="center"/>
      <protection locked="0"/>
    </xf>
    <xf numFmtId="9" fontId="3" fillId="4" borderId="1" xfId="1" applyFont="1" applyFill="1" applyBorder="1" applyAlignment="1" applyProtection="1">
      <alignment horizontal="center"/>
    </xf>
    <xf numFmtId="0" fontId="3" fillId="0" borderId="36" xfId="0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9" fontId="3" fillId="0" borderId="3" xfId="0" applyNumberFormat="1" applyFont="1" applyBorder="1" applyAlignment="1" applyProtection="1">
      <alignment horizontal="center"/>
      <protection locked="0"/>
    </xf>
    <xf numFmtId="9" fontId="3" fillId="0" borderId="3" xfId="1" applyFont="1" applyBorder="1" applyAlignment="1" applyProtection="1">
      <alignment horizontal="center"/>
    </xf>
    <xf numFmtId="0" fontId="7" fillId="2" borderId="22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43" fontId="0" fillId="0" borderId="1" xfId="2" applyNumberFormat="1" applyFont="1" applyBorder="1" applyAlignment="1">
      <alignment horizontal="left"/>
    </xf>
    <xf numFmtId="0" fontId="4" fillId="5" borderId="23" xfId="0" applyFont="1" applyFill="1" applyBorder="1" applyAlignment="1">
      <alignment horizontal="center" vertical="center" wrapText="1"/>
    </xf>
    <xf numFmtId="0" fontId="20" fillId="7" borderId="12" xfId="0" applyFont="1" applyFill="1" applyBorder="1" applyAlignment="1">
      <alignment horizontal="center" vertical="center"/>
    </xf>
    <xf numFmtId="0" fontId="28" fillId="7" borderId="12" xfId="0" applyFont="1" applyFill="1" applyBorder="1" applyAlignment="1">
      <alignment horizontal="center" vertical="center"/>
    </xf>
    <xf numFmtId="0" fontId="5" fillId="7" borderId="2" xfId="0" applyFont="1" applyFill="1" applyBorder="1" applyAlignment="1">
      <alignment vertical="center"/>
    </xf>
    <xf numFmtId="0" fontId="18" fillId="4" borderId="3" xfId="0" applyFont="1" applyFill="1" applyBorder="1" applyAlignment="1">
      <alignment horizontal="center"/>
    </xf>
    <xf numFmtId="0" fontId="18" fillId="0" borderId="1" xfId="0" applyFont="1" applyBorder="1" applyAlignment="1">
      <alignment horizontal="center" vertical="center"/>
    </xf>
    <xf numFmtId="0" fontId="18" fillId="4" borderId="1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2" fontId="7" fillId="0" borderId="2" xfId="0" applyNumberFormat="1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2" fontId="7" fillId="0" borderId="3" xfId="0" applyNumberFormat="1" applyFont="1" applyBorder="1" applyAlignment="1">
      <alignment horizontal="center"/>
    </xf>
    <xf numFmtId="9" fontId="7" fillId="4" borderId="3" xfId="0" applyNumberFormat="1" applyFont="1" applyFill="1" applyBorder="1" applyAlignment="1">
      <alignment horizontal="center"/>
    </xf>
    <xf numFmtId="164" fontId="7" fillId="0" borderId="3" xfId="0" applyNumberFormat="1" applyFont="1" applyBorder="1" applyAlignment="1">
      <alignment horizontal="center"/>
    </xf>
    <xf numFmtId="2" fontId="7" fillId="2" borderId="3" xfId="0" applyNumberFormat="1" applyFont="1" applyFill="1" applyBorder="1" applyAlignment="1">
      <alignment horizontal="center"/>
    </xf>
    <xf numFmtId="2" fontId="7" fillId="4" borderId="3" xfId="0" applyNumberFormat="1" applyFont="1" applyFill="1" applyBorder="1" applyAlignment="1">
      <alignment horizontal="center"/>
    </xf>
    <xf numFmtId="9" fontId="7" fillId="4" borderId="1" xfId="0" applyNumberFormat="1" applyFont="1" applyFill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2" fontId="7" fillId="2" borderId="1" xfId="0" applyNumberFormat="1" applyFont="1" applyFill="1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9" fontId="7" fillId="4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/>
    </xf>
    <xf numFmtId="9" fontId="7" fillId="4" borderId="3" xfId="0" applyNumberFormat="1" applyFont="1" applyFill="1" applyBorder="1" applyAlignment="1">
      <alignment horizontal="center" vertical="center"/>
    </xf>
    <xf numFmtId="164" fontId="7" fillId="0" borderId="3" xfId="0" applyNumberFormat="1" applyFont="1" applyBorder="1" applyAlignment="1">
      <alignment horizontal="center" vertical="center"/>
    </xf>
    <xf numFmtId="2" fontId="7" fillId="4" borderId="3" xfId="0" applyNumberFormat="1" applyFont="1" applyFill="1" applyBorder="1" applyAlignment="1">
      <alignment horizontal="center" vertical="center"/>
    </xf>
    <xf numFmtId="164" fontId="7" fillId="0" borderId="19" xfId="0" applyNumberFormat="1" applyFont="1" applyBorder="1" applyAlignment="1">
      <alignment horizontal="center"/>
    </xf>
    <xf numFmtId="2" fontId="7" fillId="2" borderId="25" xfId="0" applyNumberFormat="1" applyFont="1" applyFill="1" applyBorder="1" applyAlignment="1">
      <alignment horizontal="center"/>
    </xf>
    <xf numFmtId="164" fontId="7" fillId="0" borderId="5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0" xfId="0" applyFont="1" applyBorder="1"/>
    <xf numFmtId="9" fontId="7" fillId="0" borderId="1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9" fontId="7" fillId="0" borderId="2" xfId="0" applyNumberFormat="1" applyFont="1" applyBorder="1" applyAlignment="1">
      <alignment horizontal="center"/>
    </xf>
    <xf numFmtId="0" fontId="7" fillId="2" borderId="0" xfId="0" applyFont="1" applyFill="1"/>
    <xf numFmtId="2" fontId="7" fillId="0" borderId="26" xfId="0" applyNumberFormat="1" applyFont="1" applyBorder="1" applyAlignment="1">
      <alignment horizontal="center"/>
    </xf>
    <xf numFmtId="9" fontId="7" fillId="4" borderId="26" xfId="0" applyNumberFormat="1" applyFont="1" applyFill="1" applyBorder="1" applyAlignment="1">
      <alignment horizontal="center"/>
    </xf>
    <xf numFmtId="164" fontId="7" fillId="0" borderId="4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0" fontId="7" fillId="2" borderId="1" xfId="0" applyFont="1" applyFill="1" applyBorder="1"/>
    <xf numFmtId="2" fontId="7" fillId="0" borderId="18" xfId="0" applyNumberFormat="1" applyFont="1" applyBorder="1" applyAlignment="1">
      <alignment horizontal="center"/>
    </xf>
    <xf numFmtId="0" fontId="3" fillId="0" borderId="0" xfId="0" applyFont="1"/>
    <xf numFmtId="0" fontId="3" fillId="0" borderId="0" xfId="0" applyFont="1" applyBorder="1"/>
    <xf numFmtId="2" fontId="3" fillId="0" borderId="0" xfId="0" applyNumberFormat="1" applyFont="1" applyBorder="1" applyAlignment="1">
      <alignment horizontal="center"/>
    </xf>
    <xf numFmtId="0" fontId="6" fillId="4" borderId="0" xfId="0" applyFont="1" applyFill="1"/>
    <xf numFmtId="0" fontId="9" fillId="4" borderId="0" xfId="0" applyFont="1" applyFill="1"/>
    <xf numFmtId="0" fontId="11" fillId="10" borderId="0" xfId="0" applyFont="1" applyFill="1"/>
    <xf numFmtId="0" fontId="10" fillId="6" borderId="0" xfId="0" applyFont="1" applyFill="1" applyAlignment="1">
      <alignment horizontal="center" vertical="center"/>
    </xf>
  </cellXfs>
  <cellStyles count="3">
    <cellStyle name="Millares" xfId="2" builtinId="3"/>
    <cellStyle name="Normal" xfId="0" builtinId="0"/>
    <cellStyle name="Porcentaje" xfId="1" builtinId="5"/>
  </cellStyles>
  <dxfs count="0"/>
  <tableStyles count="0" defaultTableStyle="TableStyleMedium9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ehoca.net/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grow.digital/" TargetMode="External"/><Relationship Id="rId4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ehoca.net/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grow.digital/" TargetMode="External"/><Relationship Id="rId4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ehoca.net/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grow.digital/" TargetMode="External"/><Relationship Id="rId4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ehoca.net/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grow.digital/" TargetMode="External"/><Relationship Id="rId4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ehoca.net/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grow.digital/" TargetMode="External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ehoca.net/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grow.digital/" TargetMode="External"/><Relationship Id="rId4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ehoca.net/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grow.digital/" TargetMode="External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472397</xdr:colOff>
      <xdr:row>2</xdr:row>
      <xdr:rowOff>34790</xdr:rowOff>
    </xdr:from>
    <xdr:to>
      <xdr:col>12</xdr:col>
      <xdr:colOff>192468</xdr:colOff>
      <xdr:row>6</xdr:row>
      <xdr:rowOff>61670</xdr:rowOff>
    </xdr:to>
    <xdr:pic>
      <xdr:nvPicPr>
        <xdr:cNvPr id="8" name="Imagen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F7C8F8E-AB3B-495F-A4E5-52539AFE9A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50022" y="415790"/>
          <a:ext cx="2006071" cy="674580"/>
        </a:xfrm>
        <a:prstGeom prst="rect">
          <a:avLst/>
        </a:prstGeom>
      </xdr:spPr>
    </xdr:pic>
    <xdr:clientData/>
  </xdr:twoCellAnchor>
  <xdr:twoCellAnchor editAs="oneCell">
    <xdr:from>
      <xdr:col>0</xdr:col>
      <xdr:colOff>533400</xdr:colOff>
      <xdr:row>1</xdr:row>
      <xdr:rowOff>121735</xdr:rowOff>
    </xdr:from>
    <xdr:to>
      <xdr:col>1</xdr:col>
      <xdr:colOff>1274702</xdr:colOff>
      <xdr:row>6</xdr:row>
      <xdr:rowOff>126567</xdr:rowOff>
    </xdr:to>
    <xdr:pic>
      <xdr:nvPicPr>
        <xdr:cNvPr id="9" name="Imagen 8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CD670CB-8058-46CB-A418-E8A567B77B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0" y="312235"/>
          <a:ext cx="1503302" cy="8144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472397</xdr:colOff>
      <xdr:row>2</xdr:row>
      <xdr:rowOff>34790</xdr:rowOff>
    </xdr:from>
    <xdr:to>
      <xdr:col>12</xdr:col>
      <xdr:colOff>192468</xdr:colOff>
      <xdr:row>5</xdr:row>
      <xdr:rowOff>137870</xdr:rowOff>
    </xdr:to>
    <xdr:pic>
      <xdr:nvPicPr>
        <xdr:cNvPr id="6" name="Imagen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6E39AC7-EE5B-4191-9DE1-7DA69335B1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50022" y="415790"/>
          <a:ext cx="2006071" cy="674580"/>
        </a:xfrm>
        <a:prstGeom prst="rect">
          <a:avLst/>
        </a:prstGeom>
      </xdr:spPr>
    </xdr:pic>
    <xdr:clientData/>
  </xdr:twoCellAnchor>
  <xdr:twoCellAnchor editAs="oneCell">
    <xdr:from>
      <xdr:col>0</xdr:col>
      <xdr:colOff>533400</xdr:colOff>
      <xdr:row>1</xdr:row>
      <xdr:rowOff>121735</xdr:rowOff>
    </xdr:from>
    <xdr:to>
      <xdr:col>1</xdr:col>
      <xdr:colOff>1274702</xdr:colOff>
      <xdr:row>5</xdr:row>
      <xdr:rowOff>174192</xdr:rowOff>
    </xdr:to>
    <xdr:pic>
      <xdr:nvPicPr>
        <xdr:cNvPr id="7" name="Imagen 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3594E6B-1CD5-490F-A72F-18A7768E15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0" y="312235"/>
          <a:ext cx="1503302" cy="81445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472397</xdr:colOff>
      <xdr:row>2</xdr:row>
      <xdr:rowOff>34790</xdr:rowOff>
    </xdr:from>
    <xdr:to>
      <xdr:col>12</xdr:col>
      <xdr:colOff>192468</xdr:colOff>
      <xdr:row>5</xdr:row>
      <xdr:rowOff>137870</xdr:rowOff>
    </xdr:to>
    <xdr:pic>
      <xdr:nvPicPr>
        <xdr:cNvPr id="10" name="Imagen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99C4236-8AEB-44C4-9C75-4EB805A638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58426" y="415790"/>
          <a:ext cx="2006071" cy="674580"/>
        </a:xfrm>
        <a:prstGeom prst="rect">
          <a:avLst/>
        </a:prstGeom>
      </xdr:spPr>
    </xdr:pic>
    <xdr:clientData/>
  </xdr:twoCellAnchor>
  <xdr:twoCellAnchor editAs="oneCell">
    <xdr:from>
      <xdr:col>0</xdr:col>
      <xdr:colOff>533400</xdr:colOff>
      <xdr:row>1</xdr:row>
      <xdr:rowOff>121735</xdr:rowOff>
    </xdr:from>
    <xdr:to>
      <xdr:col>1</xdr:col>
      <xdr:colOff>1274702</xdr:colOff>
      <xdr:row>5</xdr:row>
      <xdr:rowOff>174192</xdr:rowOff>
    </xdr:to>
    <xdr:pic>
      <xdr:nvPicPr>
        <xdr:cNvPr id="11" name="Imagen 10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CCA0234-5EB8-4FBF-960E-1BADEC5F3A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0" y="312235"/>
          <a:ext cx="1503302" cy="81445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438780</xdr:colOff>
      <xdr:row>2</xdr:row>
      <xdr:rowOff>45996</xdr:rowOff>
    </xdr:from>
    <xdr:to>
      <xdr:col>12</xdr:col>
      <xdr:colOff>1054201</xdr:colOff>
      <xdr:row>5</xdr:row>
      <xdr:rowOff>149076</xdr:rowOff>
    </xdr:to>
    <xdr:pic>
      <xdr:nvPicPr>
        <xdr:cNvPr id="8" name="Imagen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3308C5-ACE0-4D12-9AE0-F4A4DC68D5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44730" y="426996"/>
          <a:ext cx="2006071" cy="674580"/>
        </a:xfrm>
        <a:prstGeom prst="rect">
          <a:avLst/>
        </a:prstGeom>
      </xdr:spPr>
    </xdr:pic>
    <xdr:clientData/>
  </xdr:twoCellAnchor>
  <xdr:twoCellAnchor editAs="oneCell">
    <xdr:from>
      <xdr:col>1</xdr:col>
      <xdr:colOff>533400</xdr:colOff>
      <xdr:row>1</xdr:row>
      <xdr:rowOff>121735</xdr:rowOff>
    </xdr:from>
    <xdr:to>
      <xdr:col>2</xdr:col>
      <xdr:colOff>246002</xdr:colOff>
      <xdr:row>5</xdr:row>
      <xdr:rowOff>174192</xdr:rowOff>
    </xdr:to>
    <xdr:pic>
      <xdr:nvPicPr>
        <xdr:cNvPr id="9" name="Imagen 8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9CC3045-DB8C-48F5-9625-E251025F7A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0" y="312235"/>
          <a:ext cx="1503302" cy="81445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438780</xdr:colOff>
      <xdr:row>2</xdr:row>
      <xdr:rowOff>45996</xdr:rowOff>
    </xdr:from>
    <xdr:to>
      <xdr:col>12</xdr:col>
      <xdr:colOff>139801</xdr:colOff>
      <xdr:row>5</xdr:row>
      <xdr:rowOff>149076</xdr:rowOff>
    </xdr:to>
    <xdr:pic>
      <xdr:nvPicPr>
        <xdr:cNvPr id="8" name="Imagen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777B208-F83C-4C3F-8176-84976ABA63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52574" y="426996"/>
          <a:ext cx="1998227" cy="674580"/>
        </a:xfrm>
        <a:prstGeom prst="rect">
          <a:avLst/>
        </a:prstGeom>
      </xdr:spPr>
    </xdr:pic>
    <xdr:clientData/>
  </xdr:twoCellAnchor>
  <xdr:twoCellAnchor editAs="oneCell">
    <xdr:from>
      <xdr:col>0</xdr:col>
      <xdr:colOff>533400</xdr:colOff>
      <xdr:row>1</xdr:row>
      <xdr:rowOff>121735</xdr:rowOff>
    </xdr:from>
    <xdr:to>
      <xdr:col>1</xdr:col>
      <xdr:colOff>446027</xdr:colOff>
      <xdr:row>5</xdr:row>
      <xdr:rowOff>174192</xdr:rowOff>
    </xdr:to>
    <xdr:pic>
      <xdr:nvPicPr>
        <xdr:cNvPr id="9" name="Imagen 8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725C99B-E652-4ABA-AAB3-C40A30676E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0" y="312235"/>
          <a:ext cx="1503302" cy="81445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935200</xdr:colOff>
      <xdr:row>2</xdr:row>
      <xdr:rowOff>97596</xdr:rowOff>
    </xdr:from>
    <xdr:to>
      <xdr:col>9</xdr:col>
      <xdr:colOff>519680</xdr:colOff>
      <xdr:row>6</xdr:row>
      <xdr:rowOff>10176</xdr:rowOff>
    </xdr:to>
    <xdr:pic>
      <xdr:nvPicPr>
        <xdr:cNvPr id="5" name="Imagen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4A5703B-41B4-463F-A2E5-C4234E1451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40850" y="478596"/>
          <a:ext cx="1994305" cy="674580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1</xdr:row>
      <xdr:rowOff>142875</xdr:rowOff>
    </xdr:from>
    <xdr:to>
      <xdr:col>2</xdr:col>
      <xdr:colOff>55502</xdr:colOff>
      <xdr:row>6</xdr:row>
      <xdr:rowOff>4832</xdr:rowOff>
    </xdr:to>
    <xdr:pic>
      <xdr:nvPicPr>
        <xdr:cNvPr id="6" name="Imagen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810F928-5D2D-4E46-8C48-988EA4DCB7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333375"/>
          <a:ext cx="1503302" cy="81445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5</xdr:row>
      <xdr:rowOff>179296</xdr:rowOff>
    </xdr:from>
    <xdr:ext cx="9614647" cy="20938990"/>
    <xdr:sp macro="" textlink="">
      <xdr:nvSpPr>
        <xdr:cNvPr id="12" name="CuadroTexto 11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SpPr txBox="1"/>
      </xdr:nvSpPr>
      <xdr:spPr>
        <a:xfrm>
          <a:off x="0" y="1277472"/>
          <a:ext cx="9614647" cy="20938990"/>
        </a:xfrm>
        <a:prstGeom prst="rect">
          <a:avLst/>
        </a:prstGeom>
        <a:solidFill>
          <a:srgbClr val="92D05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>
            <a:lnSpc>
              <a:spcPct val="107000"/>
            </a:lnSpc>
            <a:spcAft>
              <a:spcPts val="800"/>
            </a:spcAft>
          </a:pPr>
          <a:r>
            <a:rPr lang="es-SV" sz="2000" b="1" u="sng">
              <a:solidFill>
                <a:sysClr val="windowText" lastClr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GLOSARIO</a:t>
          </a:r>
          <a:endParaRPr lang="es-SV" sz="1100" b="0" u="sng">
            <a:solidFill>
              <a:sysClr val="windowText" lastClr="00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l">
            <a:lnSpc>
              <a:spcPct val="107000"/>
            </a:lnSpc>
            <a:spcAft>
              <a:spcPts val="800"/>
            </a:spcAft>
          </a:pPr>
          <a:r>
            <a:rPr lang="es-SV" sz="1800" b="1">
              <a:solidFill>
                <a:schemeClr val="tx1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Receta Estándar</a:t>
          </a:r>
          <a:r>
            <a:rPr lang="es-SV" sz="1800" b="1">
              <a:solidFill>
                <a:schemeClr val="bg1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. Receta completa, en la cual se indican todos los ingredientes o preparaciones </a:t>
          </a:r>
          <a:r>
            <a:rPr kumimoji="0" lang="es-SV" sz="1800" b="1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(sub-recetas) que se utilizaran.</a:t>
          </a:r>
          <a:endParaRPr kumimoji="0" lang="es-SV" sz="1800" b="1" i="0" u="none" strike="noStrike" kern="0" cap="none" spc="0" normalizeH="0" baseline="0" noProof="0">
            <a:ln>
              <a:noFill/>
            </a:ln>
            <a:solidFill>
              <a:schemeClr val="bg1"/>
            </a:solidFill>
            <a:effectLst/>
            <a:uLnTx/>
            <a:uFillTx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l">
            <a:lnSpc>
              <a:spcPct val="107000"/>
            </a:lnSpc>
            <a:spcAft>
              <a:spcPts val="800"/>
            </a:spcAft>
          </a:pPr>
          <a:r>
            <a:rPr lang="es-SV" sz="1800" b="1">
              <a:solidFill>
                <a:schemeClr val="tx1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Complementaria</a:t>
          </a:r>
          <a:r>
            <a:rPr lang="es-SV" sz="1400" b="1">
              <a:solidFill>
                <a:schemeClr val="bg1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. </a:t>
          </a:r>
          <a:r>
            <a:rPr lang="es-SV" sz="1800" b="1">
              <a:solidFill>
                <a:schemeClr val="bg1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Sub-receta que se incluye en la receta estándar y que requiere de preparaciones previas.  </a:t>
          </a:r>
          <a:r>
            <a:rPr lang="es-SV" sz="1800" b="1" baseline="0">
              <a:solidFill>
                <a:schemeClr val="bg1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</a:t>
          </a:r>
          <a:endParaRPr lang="es-SV" sz="1800" b="1">
            <a:solidFill>
              <a:schemeClr val="bg1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indent="0" algn="l">
            <a:lnSpc>
              <a:spcPct val="107000"/>
            </a:lnSpc>
            <a:spcAft>
              <a:spcPts val="800"/>
            </a:spcAft>
          </a:pPr>
          <a:r>
            <a:rPr lang="es-SV" sz="1800" b="1">
              <a:solidFill>
                <a:schemeClr val="tx1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Nombre de la Receta. </a:t>
          </a:r>
          <a:r>
            <a:rPr lang="es-SV" sz="1800" b="1">
              <a:solidFill>
                <a:schemeClr val="bg1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Nombre del platillo o bebida a elaborar. </a:t>
          </a:r>
        </a:p>
        <a:p>
          <a:pPr marL="0" indent="0" algn="l">
            <a:lnSpc>
              <a:spcPct val="107000"/>
            </a:lnSpc>
            <a:spcAft>
              <a:spcPts val="800"/>
            </a:spcAft>
          </a:pPr>
          <a:r>
            <a:rPr lang="es-SV" sz="1800" b="1">
              <a:solidFill>
                <a:schemeClr val="tx1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Clasificación</a:t>
          </a:r>
          <a:r>
            <a:rPr lang="es-SV" sz="1800" b="1">
              <a:solidFill>
                <a:schemeClr val="bg1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.</a:t>
          </a:r>
          <a:r>
            <a:rPr lang="es-SV" sz="1400" b="1">
              <a:solidFill>
                <a:schemeClr val="bg1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</a:t>
          </a:r>
          <a:r>
            <a:rPr lang="es-SV" sz="1800" b="1">
              <a:solidFill>
                <a:schemeClr val="bg1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Puede ser por tiempos (entrada, sopa, plato fuerte, postre). Especialidad (mexicana, italiana, alemana, japonesa), temporada o festividad (Navidad, Vigilia, Ramadán), hasta por necesidades nutricionales específicas (celiacos. diabéticos). </a:t>
          </a:r>
        </a:p>
        <a:p>
          <a:pPr algn="l">
            <a:lnSpc>
              <a:spcPct val="107000"/>
            </a:lnSpc>
            <a:spcAft>
              <a:spcPts val="800"/>
            </a:spcAft>
          </a:pPr>
          <a:r>
            <a:rPr lang="es-SV" sz="1800" b="1">
              <a:solidFill>
                <a:schemeClr val="tx1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Rendimiento. </a:t>
          </a:r>
          <a:r>
            <a:rPr lang="es-SV" sz="1800" b="1">
              <a:solidFill>
                <a:schemeClr val="bg1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Es el valor neto del insumo una vez que se deduce  la merma o desperdicio.Se expresa  en porcentaje</a:t>
          </a:r>
        </a:p>
        <a:p>
          <a:pPr algn="l">
            <a:lnSpc>
              <a:spcPct val="107000"/>
            </a:lnSpc>
            <a:spcAft>
              <a:spcPts val="800"/>
            </a:spcAft>
          </a:pPr>
          <a:r>
            <a:rPr lang="es-SV" sz="1800" b="1"/>
            <a:t>Merma. </a:t>
          </a:r>
          <a:r>
            <a:rPr lang="es-SV" sz="1800" b="1">
              <a:solidFill>
                <a:schemeClr val="bg1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Es la pérdida o desperdicio que se tiene como resultado de la preparación de alimentos. No tiene valor comercial</a:t>
          </a:r>
        </a:p>
        <a:p>
          <a:pPr algn="l">
            <a:lnSpc>
              <a:spcPct val="107000"/>
            </a:lnSpc>
            <a:spcAft>
              <a:spcPts val="800"/>
            </a:spcAft>
          </a:pPr>
          <a:r>
            <a:rPr lang="es-SV" sz="1800" b="1">
              <a:solidFill>
                <a:schemeClr val="tx1"/>
              </a:solidFill>
              <a:latin typeface="+mn-lt"/>
              <a:ea typeface="+mn-ea"/>
              <a:cs typeface="+mn-cs"/>
            </a:rPr>
            <a:t>Desperdicio</a:t>
          </a:r>
          <a:r>
            <a:rPr lang="es-SV" sz="1800" b="1">
              <a:solidFill>
                <a:schemeClr val="bg1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.</a:t>
          </a:r>
          <a:r>
            <a:rPr lang="es-SV" sz="1800" b="1" baseline="0">
              <a:solidFill>
                <a:schemeClr val="bg1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Es la pérdida que se produce por las deficiencias en el manejo de los alimentos.Puede tener valor comercial</a:t>
          </a:r>
          <a:endParaRPr lang="es-SV" sz="1800" b="1">
            <a:solidFill>
              <a:schemeClr val="bg1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l">
            <a:lnSpc>
              <a:spcPct val="107000"/>
            </a:lnSpc>
            <a:spcAft>
              <a:spcPts val="800"/>
            </a:spcAft>
          </a:pPr>
          <a:r>
            <a:rPr lang="es-SV" sz="1800" b="1">
              <a:solidFill>
                <a:schemeClr val="tx1"/>
              </a:solidFill>
              <a:latin typeface="+mn-lt"/>
              <a:ea typeface="+mn-ea"/>
              <a:cs typeface="+mn-cs"/>
            </a:rPr>
            <a:t>Porción. </a:t>
          </a:r>
          <a:r>
            <a:rPr lang="es-SV" sz="1800" b="1">
              <a:solidFill>
                <a:schemeClr val="bg1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Es la cantidad de cada porción</a:t>
          </a:r>
          <a:r>
            <a:rPr lang="es-SV" sz="1400" b="1">
              <a:solidFill>
                <a:schemeClr val="bg1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. </a:t>
          </a:r>
          <a:endParaRPr lang="es-SV" sz="1050" b="1">
            <a:solidFill>
              <a:schemeClr val="bg1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l">
            <a:lnSpc>
              <a:spcPct val="107000"/>
            </a:lnSpc>
            <a:spcAft>
              <a:spcPts val="800"/>
            </a:spcAft>
          </a:pPr>
          <a:r>
            <a:rPr lang="es-SV" sz="1800" b="1">
              <a:solidFill>
                <a:schemeClr val="tx1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Número de porciones</a:t>
          </a:r>
          <a:r>
            <a:rPr lang="es-SV" sz="1400" b="1">
              <a:solidFill>
                <a:schemeClr val="bg1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. </a:t>
          </a:r>
          <a:r>
            <a:rPr lang="es-SV" sz="1800" b="1">
              <a:solidFill>
                <a:schemeClr val="bg1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De acuerdo al rendimiento total y el tamaño de la porción, se calcula el número de porciones. </a:t>
          </a:r>
        </a:p>
        <a:p>
          <a:pPr marL="0" indent="0" algn="l">
            <a:lnSpc>
              <a:spcPct val="107000"/>
            </a:lnSpc>
            <a:spcAft>
              <a:spcPts val="800"/>
            </a:spcAft>
          </a:pPr>
          <a:r>
            <a:rPr lang="es-SV" sz="1800" b="1">
              <a:solidFill>
                <a:schemeClr val="tx1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% de costo y utilidad bruta</a:t>
          </a:r>
          <a:r>
            <a:rPr lang="es-SV" sz="1800" b="1">
              <a:solidFill>
                <a:schemeClr val="bg1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.</a:t>
          </a:r>
          <a:r>
            <a:rPr lang="es-SV" sz="1400" b="1">
              <a:solidFill>
                <a:schemeClr val="bg1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</a:t>
          </a:r>
          <a:r>
            <a:rPr lang="es-SV" sz="1800" b="1">
              <a:solidFill>
                <a:schemeClr val="bg1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Son los porcentajes de la relación entre la ganancia y el costo.</a:t>
          </a:r>
        </a:p>
        <a:p>
          <a:pPr marL="0" indent="0" algn="l">
            <a:lnSpc>
              <a:spcPct val="107000"/>
            </a:lnSpc>
            <a:spcAft>
              <a:spcPts val="800"/>
            </a:spcAft>
          </a:pPr>
          <a:r>
            <a:rPr lang="es-SV" sz="1800" b="1">
              <a:solidFill>
                <a:schemeClr val="tx1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Utilidad</a:t>
          </a:r>
          <a:r>
            <a:rPr lang="es-SV" sz="1800" b="1">
              <a:solidFill>
                <a:schemeClr val="bg1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. Cantidad de dinero que se va a ganar por porción. </a:t>
          </a:r>
        </a:p>
        <a:p>
          <a:pPr marL="0" indent="0" algn="l">
            <a:lnSpc>
              <a:spcPct val="107000"/>
            </a:lnSpc>
            <a:spcAft>
              <a:spcPts val="800"/>
            </a:spcAft>
          </a:pPr>
          <a:r>
            <a:rPr lang="es-SV" sz="1800" b="1">
              <a:solidFill>
                <a:schemeClr val="tx1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Precio de venta</a:t>
          </a:r>
          <a:r>
            <a:rPr lang="es-SV" sz="1800" b="1">
              <a:solidFill>
                <a:schemeClr val="bg1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. Es el precio de venta más el IVA. </a:t>
          </a:r>
        </a:p>
        <a:p>
          <a:pPr marL="0" indent="0" algn="l">
            <a:lnSpc>
              <a:spcPct val="107000"/>
            </a:lnSpc>
            <a:spcAft>
              <a:spcPts val="800"/>
            </a:spcAft>
          </a:pPr>
          <a:r>
            <a:rPr lang="es-SV" sz="1800" b="1">
              <a:solidFill>
                <a:schemeClr val="tx1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Peso bruto</a:t>
          </a:r>
          <a:r>
            <a:rPr lang="es-SV" sz="1800" b="1">
              <a:solidFill>
                <a:schemeClr val="bg1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. Es la cantidad que se requiere de cualquier ingrediente, sin limpiar o acondicionar para la preparación. </a:t>
          </a:r>
        </a:p>
        <a:p>
          <a:pPr marL="0" indent="0" algn="l">
            <a:lnSpc>
              <a:spcPct val="107000"/>
            </a:lnSpc>
            <a:spcAft>
              <a:spcPts val="800"/>
            </a:spcAft>
          </a:pPr>
          <a:r>
            <a:rPr lang="es-SV" sz="1800" b="1">
              <a:solidFill>
                <a:schemeClr val="tx1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Peso neto</a:t>
          </a:r>
          <a:r>
            <a:rPr lang="es-SV" sz="1800" b="1">
              <a:solidFill>
                <a:schemeClr val="bg1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. Es la cantidad resultante de cada ingrediente después de desechar la merma de cada producto. </a:t>
          </a:r>
        </a:p>
        <a:p>
          <a:pPr marL="0" indent="0" algn="l">
            <a:lnSpc>
              <a:spcPct val="107000"/>
            </a:lnSpc>
            <a:spcAft>
              <a:spcPts val="800"/>
            </a:spcAft>
          </a:pPr>
          <a:r>
            <a:rPr lang="es-SV" sz="1800" b="1">
              <a:solidFill>
                <a:schemeClr val="tx1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Unidad.</a:t>
          </a:r>
          <a:r>
            <a:rPr lang="es-SV" sz="1800" b="1">
              <a:solidFill>
                <a:schemeClr val="bg1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Unidad de medida base del producto, que se indica en litros o kilogramos. </a:t>
          </a:r>
        </a:p>
        <a:p>
          <a:pPr marL="0" indent="0" algn="l">
            <a:lnSpc>
              <a:spcPct val="107000"/>
            </a:lnSpc>
            <a:spcAft>
              <a:spcPts val="800"/>
            </a:spcAft>
          </a:pPr>
          <a:r>
            <a:rPr lang="es-SV" sz="1800" b="1">
              <a:solidFill>
                <a:schemeClr val="tx1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Porción.</a:t>
          </a:r>
          <a:r>
            <a:rPr lang="es-SV" sz="1800" b="1">
              <a:solidFill>
                <a:schemeClr val="bg1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Guía rápida para saber si el ingrediente viene en piezas, tazas, cucharadas, etc. </a:t>
          </a:r>
        </a:p>
        <a:p>
          <a:pPr marL="0" indent="0" algn="l">
            <a:lnSpc>
              <a:spcPct val="107000"/>
            </a:lnSpc>
            <a:spcAft>
              <a:spcPts val="800"/>
            </a:spcAft>
          </a:pPr>
          <a:r>
            <a:rPr lang="es-SV" sz="1800" b="1">
              <a:solidFill>
                <a:schemeClr val="tx1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Costo unitario</a:t>
          </a:r>
          <a:r>
            <a:rPr lang="es-SV" sz="1800" b="1">
              <a:solidFill>
                <a:schemeClr val="bg1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. Costo del kilogramo o litro del ingrediente. </a:t>
          </a:r>
        </a:p>
        <a:p>
          <a:pPr marL="0" indent="0" algn="l">
            <a:lnSpc>
              <a:spcPct val="107000"/>
            </a:lnSpc>
            <a:spcAft>
              <a:spcPts val="800"/>
            </a:spcAft>
          </a:pPr>
          <a:r>
            <a:rPr lang="es-SV" sz="1800" b="1">
              <a:solidFill>
                <a:schemeClr val="tx1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% de rendimiento</a:t>
          </a:r>
          <a:r>
            <a:rPr lang="es-SV" sz="1800" b="1">
              <a:solidFill>
                <a:schemeClr val="bg1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. Rendimiento de cada ingrediente respecto a sus mermas.</a:t>
          </a:r>
          <a:endParaRPr lang="es-SV" sz="1800" b="1">
            <a:solidFill>
              <a:schemeClr val="tx1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indent="0" algn="l">
            <a:lnSpc>
              <a:spcPct val="107000"/>
            </a:lnSpc>
            <a:spcAft>
              <a:spcPts val="800"/>
            </a:spcAft>
          </a:pPr>
          <a:r>
            <a:rPr lang="es-SV" sz="1800" b="1">
              <a:solidFill>
                <a:schemeClr val="tx1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Tiempo de preparación</a:t>
          </a:r>
          <a:r>
            <a:rPr lang="es-SV" sz="1800" b="1">
              <a:solidFill>
                <a:schemeClr val="bg1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. Es el tiempo estimado para que el cocinero prepare y monte la preparación. </a:t>
          </a:r>
        </a:p>
        <a:p>
          <a:pPr marL="0" indent="0" algn="l">
            <a:lnSpc>
              <a:spcPct val="107000"/>
            </a:lnSpc>
            <a:spcAft>
              <a:spcPts val="800"/>
            </a:spcAft>
          </a:pPr>
          <a:r>
            <a:rPr lang="es-SV" sz="1800" b="1">
              <a:solidFill>
                <a:schemeClr val="tx1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Tiempo de cocción</a:t>
          </a:r>
          <a:r>
            <a:rPr lang="es-SV" sz="1800" b="1">
              <a:solidFill>
                <a:schemeClr val="bg1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. Es el tiempo que la preparación permanece en el proceso de cocción. </a:t>
          </a:r>
        </a:p>
        <a:p>
          <a:pPr marL="0" indent="0" algn="l">
            <a:lnSpc>
              <a:spcPct val="107000"/>
            </a:lnSpc>
            <a:spcAft>
              <a:spcPts val="800"/>
            </a:spcAft>
          </a:pPr>
          <a:r>
            <a:rPr lang="es-SV" sz="1800" b="1">
              <a:solidFill>
                <a:schemeClr val="tx1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Temperatura de servicio</a:t>
          </a:r>
          <a:r>
            <a:rPr lang="es-SV" sz="1800" b="1">
              <a:solidFill>
                <a:schemeClr val="bg1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. Es la temperatura que debe tener el platillo. postre o bebida cuando se sirve al comensal. </a:t>
          </a:r>
        </a:p>
        <a:p>
          <a:pPr marL="0" indent="0" algn="l">
            <a:lnSpc>
              <a:spcPct val="107000"/>
            </a:lnSpc>
            <a:spcAft>
              <a:spcPts val="800"/>
            </a:spcAft>
          </a:pPr>
          <a:r>
            <a:rPr lang="es-SV" sz="1800" b="1">
              <a:solidFill>
                <a:schemeClr val="tx1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Costo total de insumos</a:t>
          </a:r>
          <a:r>
            <a:rPr lang="es-SV" sz="1800" b="1">
              <a:solidFill>
                <a:schemeClr val="bg1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. La suma de los importes de los ingredientes de la receta. </a:t>
          </a:r>
        </a:p>
        <a:p>
          <a:pPr marL="0" indent="0" algn="l">
            <a:lnSpc>
              <a:spcPct val="107000"/>
            </a:lnSpc>
            <a:spcAft>
              <a:spcPts val="800"/>
            </a:spcAft>
          </a:pPr>
          <a:r>
            <a:rPr lang="es-SV" sz="1800" b="1">
              <a:solidFill>
                <a:schemeClr val="tx1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Costo unitario</a:t>
          </a:r>
          <a:r>
            <a:rPr lang="es-SV" sz="1800" b="1">
              <a:solidFill>
                <a:schemeClr val="bg1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. Se divide el costo total de insumos entre el número de porciones </a:t>
          </a:r>
        </a:p>
        <a:p>
          <a:pPr marL="0" indent="0" algn="l">
            <a:lnSpc>
              <a:spcPct val="107000"/>
            </a:lnSpc>
            <a:spcAft>
              <a:spcPts val="800"/>
            </a:spcAft>
          </a:pPr>
          <a:r>
            <a:rPr lang="es-SV" sz="1800" b="1">
              <a:solidFill>
                <a:schemeClr val="tx1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Precio de Venta (sin IVA)</a:t>
          </a:r>
          <a:r>
            <a:rPr lang="es-SV" sz="1800" b="1">
              <a:solidFill>
                <a:schemeClr val="bg1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Se suma el costo unitario, más los costos indirectos y directos. </a:t>
          </a:r>
        </a:p>
        <a:p>
          <a:pPr marL="0" indent="0" algn="l">
            <a:lnSpc>
              <a:spcPct val="107000"/>
            </a:lnSpc>
            <a:spcAft>
              <a:spcPts val="800"/>
            </a:spcAft>
          </a:pPr>
          <a:r>
            <a:rPr lang="es-SV" sz="1800" b="1">
              <a:solidFill>
                <a:schemeClr val="tx1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Técnica. </a:t>
          </a:r>
          <a:r>
            <a:rPr lang="es-SV" sz="1800" b="1">
              <a:solidFill>
                <a:schemeClr val="bg1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Los pasos a seguir para elaborar la receta. </a:t>
          </a:r>
        </a:p>
        <a:p>
          <a:pPr marL="0" indent="0" algn="l">
            <a:lnSpc>
              <a:spcPct val="107000"/>
            </a:lnSpc>
            <a:spcAft>
              <a:spcPts val="800"/>
            </a:spcAft>
          </a:pPr>
          <a:r>
            <a:rPr lang="es-SV" sz="1800" b="1">
              <a:solidFill>
                <a:schemeClr val="tx1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Equipo para producción</a:t>
          </a:r>
          <a:r>
            <a:rPr lang="es-SV" sz="1800" b="1">
              <a:solidFill>
                <a:schemeClr val="bg1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. Equipo de trabajo para la elaboración de la receta. </a:t>
          </a:r>
        </a:p>
        <a:p>
          <a:pPr marL="0" indent="0" algn="l">
            <a:lnSpc>
              <a:spcPct val="107000"/>
            </a:lnSpc>
            <a:spcAft>
              <a:spcPts val="800"/>
            </a:spcAft>
          </a:pPr>
          <a:r>
            <a:rPr lang="es-SV" sz="1800" b="1">
              <a:solidFill>
                <a:schemeClr val="tx1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Margen de error (%). </a:t>
          </a:r>
          <a:r>
            <a:rPr lang="es-SV" sz="1800" b="1">
              <a:solidFill>
                <a:schemeClr val="bg1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Es un estimado porcentual para cubrir los cambios imprevistos en el precio de los insumos</a:t>
          </a:r>
        </a:p>
        <a:p>
          <a:pPr marL="0" indent="0" algn="l">
            <a:lnSpc>
              <a:spcPct val="107000"/>
            </a:lnSpc>
            <a:spcAft>
              <a:spcPts val="800"/>
            </a:spcAft>
          </a:pPr>
          <a:endParaRPr lang="es-SV" sz="2400" b="1" u="sng">
            <a:solidFill>
              <a:schemeClr val="bg1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indent="0" algn="l">
            <a:lnSpc>
              <a:spcPct val="107000"/>
            </a:lnSpc>
            <a:spcAft>
              <a:spcPts val="800"/>
            </a:spcAft>
          </a:pPr>
          <a:r>
            <a:rPr lang="es-SV" sz="2400" b="1" u="sng">
              <a:solidFill>
                <a:schemeClr val="bg1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EQUIVALENCIAS BÁSICAS</a:t>
          </a:r>
        </a:p>
        <a:p>
          <a:pPr algn="l">
            <a:lnSpc>
              <a:spcPct val="107000"/>
            </a:lnSpc>
            <a:spcBef>
              <a:spcPts val="1200"/>
            </a:spcBef>
            <a:spcAft>
              <a:spcPts val="800"/>
            </a:spcAft>
          </a:pPr>
          <a:r>
            <a:rPr lang="es-SV" sz="14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SV" sz="1800" b="1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1 Kilogramo (1kg) =1,000 grs.</a:t>
          </a:r>
          <a:endParaRPr lang="es-SV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l">
            <a:lnSpc>
              <a:spcPct val="107000"/>
            </a:lnSpc>
            <a:spcAft>
              <a:spcPts val="800"/>
            </a:spcAft>
          </a:pPr>
          <a:r>
            <a:rPr lang="es-SV" sz="1800" b="1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1 Litro (1Lt) = 1,000 ml</a:t>
          </a:r>
          <a:endParaRPr lang="es-SV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l">
            <a:lnSpc>
              <a:spcPct val="107000"/>
            </a:lnSpc>
            <a:spcAft>
              <a:spcPts val="800"/>
            </a:spcAft>
          </a:pPr>
          <a:r>
            <a:rPr lang="es-SV" sz="1800" b="1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1 Cucharada (1 Cda) = 15 ml. / 15 grs / 3 cucharaditas</a:t>
          </a:r>
          <a:endParaRPr lang="es-SV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l">
            <a:lnSpc>
              <a:spcPct val="107000"/>
            </a:lnSpc>
            <a:spcAft>
              <a:spcPts val="800"/>
            </a:spcAft>
          </a:pPr>
          <a:r>
            <a:rPr lang="es-SV" sz="1800" b="1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1 Cucharadita (1 Cda) = 5 ml. / 5 grs </a:t>
          </a:r>
          <a:endParaRPr lang="es-SV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l">
            <a:lnSpc>
              <a:spcPct val="107000"/>
            </a:lnSpc>
            <a:spcAft>
              <a:spcPts val="800"/>
            </a:spcAft>
          </a:pPr>
          <a:r>
            <a:rPr lang="es-SV" sz="1800" b="1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1 Taza (1 Tz) = 250 ml. / 250 grs.</a:t>
          </a:r>
          <a:endParaRPr lang="es-SV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l">
            <a:lnSpc>
              <a:spcPct val="107000"/>
            </a:lnSpc>
            <a:spcAft>
              <a:spcPts val="800"/>
            </a:spcAft>
          </a:pPr>
          <a:r>
            <a:rPr lang="es-SV" sz="1800" b="1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1 Litro o  1 kg = 4 tasas </a:t>
          </a:r>
          <a:endParaRPr lang="es-SV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l">
            <a:lnSpc>
              <a:spcPct val="107000"/>
            </a:lnSpc>
            <a:spcAft>
              <a:spcPts val="800"/>
            </a:spcAft>
          </a:pPr>
          <a:r>
            <a:rPr lang="es-SV" sz="1800" b="1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1 Onza = 30 ml</a:t>
          </a:r>
          <a:endParaRPr lang="es-SV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l">
            <a:lnSpc>
              <a:spcPct val="107000"/>
            </a:lnSpc>
            <a:spcAft>
              <a:spcPts val="800"/>
            </a:spcAft>
          </a:pPr>
          <a:r>
            <a:rPr lang="es-SV" sz="1800" b="1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1 Botella estándar = 750 ml. </a:t>
          </a:r>
          <a:endParaRPr lang="es-SV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l">
            <a:lnSpc>
              <a:spcPct val="107000"/>
            </a:lnSpc>
            <a:spcAft>
              <a:spcPts val="800"/>
            </a:spcAft>
          </a:pPr>
          <a:r>
            <a:rPr lang="es-SV" sz="1800" b="1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1 kilo de huevos = 14 unidades (Aprox.)</a:t>
          </a:r>
          <a:endParaRPr lang="es-SV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l">
            <a:lnSpc>
              <a:spcPct val="107000"/>
            </a:lnSpc>
            <a:spcAft>
              <a:spcPts val="800"/>
            </a:spcAft>
          </a:pPr>
          <a:r>
            <a:rPr lang="es-SV" sz="1800" b="1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1 kilo de papa, cebolla,  tomate = 4 unidades (Aprox.)</a:t>
          </a:r>
          <a:endParaRPr lang="es-SV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l">
            <a:lnSpc>
              <a:spcPct val="107000"/>
            </a:lnSpc>
            <a:spcAft>
              <a:spcPts val="800"/>
            </a:spcAft>
          </a:pPr>
          <a:r>
            <a:rPr lang="es-SV" sz="1800" b="1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1 kilo de limón (50 grs c/limón) = 20 unidades (Aprox.) </a:t>
          </a:r>
          <a:endParaRPr lang="es-SV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l">
            <a:lnSpc>
              <a:spcPct val="107000"/>
            </a:lnSpc>
            <a:spcAft>
              <a:spcPts val="800"/>
            </a:spcAft>
          </a:pPr>
          <a:r>
            <a:rPr lang="es-SV" sz="1800" b="1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1 Diente de ajo = 10 grs. (Aprox.)</a:t>
          </a:r>
          <a:endParaRPr lang="es-SV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l">
            <a:lnSpc>
              <a:spcPct val="107000"/>
            </a:lnSpc>
            <a:spcAft>
              <a:spcPts val="800"/>
            </a:spcAft>
          </a:pPr>
          <a:r>
            <a:rPr lang="es-SV" sz="1800" b="1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s-SV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l"/>
          <a:endParaRPr lang="es-SV" sz="1800" b="1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es-SV" sz="2400" b="1">
            <a:solidFill>
              <a:schemeClr val="bg1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indent="0" algn="l">
            <a:lnSpc>
              <a:spcPct val="107000"/>
            </a:lnSpc>
            <a:spcAft>
              <a:spcPts val="800"/>
            </a:spcAft>
          </a:pPr>
          <a:endParaRPr lang="es-SV" sz="1600" b="1">
            <a:solidFill>
              <a:schemeClr val="bg1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oneCellAnchor>
  <xdr:twoCellAnchor editAs="oneCell">
    <xdr:from>
      <xdr:col>10</xdr:col>
      <xdr:colOff>461731</xdr:colOff>
      <xdr:row>2</xdr:row>
      <xdr:rowOff>20509</xdr:rowOff>
    </xdr:from>
    <xdr:to>
      <xdr:col>12</xdr:col>
      <xdr:colOff>445461</xdr:colOff>
      <xdr:row>3</xdr:row>
      <xdr:rowOff>330148</xdr:rowOff>
    </xdr:to>
    <xdr:pic>
      <xdr:nvPicPr>
        <xdr:cNvPr id="4" name="Imagen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C09F1D0-8F40-4478-90F4-7942F26A38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1731" y="401509"/>
          <a:ext cx="1480515" cy="509664"/>
        </a:xfrm>
        <a:prstGeom prst="rect">
          <a:avLst/>
        </a:prstGeom>
      </xdr:spPr>
    </xdr:pic>
    <xdr:clientData/>
  </xdr:twoCellAnchor>
  <xdr:twoCellAnchor editAs="oneCell">
    <xdr:from>
      <xdr:col>0</xdr:col>
      <xdr:colOff>684499</xdr:colOff>
      <xdr:row>1</xdr:row>
      <xdr:rowOff>46739</xdr:rowOff>
    </xdr:from>
    <xdr:to>
      <xdr:col>2</xdr:col>
      <xdr:colOff>303722</xdr:colOff>
      <xdr:row>3</xdr:row>
      <xdr:rowOff>279244</xdr:rowOff>
    </xdr:to>
    <xdr:pic>
      <xdr:nvPicPr>
        <xdr:cNvPr id="5" name="Imagen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29C13A6-1697-4137-A773-BC9E20F8DD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4499" y="237239"/>
          <a:ext cx="1116009" cy="6135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BC17"/>
  <sheetViews>
    <sheetView workbookViewId="0">
      <selection sqref="A1:M8"/>
    </sheetView>
  </sheetViews>
  <sheetFormatPr baseColWidth="10" defaultRowHeight="15" x14ac:dyDescent="0.25"/>
  <cols>
    <col min="2" max="2" width="21.85546875" customWidth="1"/>
    <col min="7" max="7" width="16.140625" customWidth="1"/>
    <col min="14" max="16384" width="11.42578125" style="9"/>
  </cols>
  <sheetData>
    <row r="1" spans="1:55" ht="12.75" customHeight="1" x14ac:dyDescent="0.25">
      <c r="A1" s="192" t="s">
        <v>278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89"/>
      <c r="AM1" s="189"/>
      <c r="AN1" s="189"/>
      <c r="AO1" s="189"/>
      <c r="AP1" s="189"/>
      <c r="AQ1" s="189"/>
      <c r="AR1" s="189"/>
      <c r="AS1" s="189"/>
      <c r="AT1" s="189"/>
      <c r="AU1" s="189"/>
      <c r="AV1" s="189"/>
      <c r="AW1" s="189"/>
      <c r="AX1" s="189"/>
      <c r="AY1" s="189"/>
      <c r="AZ1" s="189"/>
      <c r="BA1" s="189"/>
      <c r="BB1" s="189"/>
      <c r="BC1" s="189"/>
    </row>
    <row r="2" spans="1:55" ht="12.75" customHeight="1" x14ac:dyDescent="0.25">
      <c r="A2" s="192"/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189"/>
      <c r="AH2" s="189"/>
      <c r="AI2" s="189"/>
      <c r="AJ2" s="189"/>
      <c r="AK2" s="189"/>
      <c r="AL2" s="189"/>
      <c r="AM2" s="189"/>
      <c r="AN2" s="189"/>
      <c r="AO2" s="189"/>
      <c r="AP2" s="189"/>
      <c r="AQ2" s="189"/>
      <c r="AR2" s="189"/>
      <c r="AS2" s="189"/>
      <c r="AT2" s="189"/>
      <c r="AU2" s="189"/>
      <c r="AV2" s="189"/>
      <c r="AW2" s="189"/>
      <c r="AX2" s="189"/>
      <c r="AY2" s="189"/>
      <c r="AZ2" s="189"/>
      <c r="BA2" s="189"/>
      <c r="BB2" s="189"/>
      <c r="BC2" s="189"/>
    </row>
    <row r="3" spans="1:55" ht="12.75" customHeight="1" x14ac:dyDescent="0.25">
      <c r="A3" s="192"/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  <c r="Y3" s="189"/>
      <c r="Z3" s="189"/>
      <c r="AA3" s="189"/>
      <c r="AB3" s="189"/>
      <c r="AC3" s="189"/>
      <c r="AD3" s="189"/>
      <c r="AE3" s="189"/>
      <c r="AF3" s="189"/>
      <c r="AG3" s="189"/>
      <c r="AH3" s="189"/>
      <c r="AI3" s="189"/>
      <c r="AJ3" s="189"/>
      <c r="AK3" s="189"/>
      <c r="AL3" s="189"/>
      <c r="AM3" s="189"/>
      <c r="AN3" s="189"/>
      <c r="AO3" s="189"/>
      <c r="AP3" s="189"/>
      <c r="AQ3" s="189"/>
      <c r="AR3" s="189"/>
      <c r="AS3" s="189"/>
      <c r="AT3" s="189"/>
      <c r="AU3" s="189"/>
      <c r="AV3" s="189"/>
      <c r="AW3" s="189"/>
      <c r="AX3" s="189"/>
      <c r="AY3" s="189"/>
      <c r="AZ3" s="189"/>
      <c r="BA3" s="189"/>
      <c r="BB3" s="189"/>
      <c r="BC3" s="189"/>
    </row>
    <row r="4" spans="1:55" ht="12.75" customHeight="1" x14ac:dyDescent="0.25">
      <c r="A4" s="192"/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89"/>
      <c r="Z4" s="189"/>
      <c r="AA4" s="189"/>
      <c r="AB4" s="189"/>
      <c r="AC4" s="189"/>
      <c r="AD4" s="189"/>
      <c r="AE4" s="189"/>
      <c r="AF4" s="189"/>
      <c r="AG4" s="189"/>
      <c r="AH4" s="189"/>
      <c r="AI4" s="189"/>
      <c r="AJ4" s="189"/>
      <c r="AK4" s="189"/>
      <c r="AL4" s="189"/>
      <c r="AM4" s="189"/>
      <c r="AN4" s="189"/>
      <c r="AO4" s="189"/>
      <c r="AP4" s="189"/>
      <c r="AQ4" s="189"/>
      <c r="AR4" s="189"/>
      <c r="AS4" s="189"/>
      <c r="AT4" s="189"/>
      <c r="AU4" s="189"/>
      <c r="AV4" s="189"/>
      <c r="AW4" s="189"/>
      <c r="AX4" s="189"/>
      <c r="AY4" s="189"/>
      <c r="AZ4" s="189"/>
      <c r="BA4" s="189"/>
      <c r="BB4" s="189"/>
      <c r="BC4" s="189"/>
    </row>
    <row r="5" spans="1:55" ht="12.75" customHeight="1" x14ac:dyDescent="0.25">
      <c r="A5" s="192"/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89"/>
      <c r="O5" s="189"/>
      <c r="P5" s="189"/>
      <c r="Q5" s="189"/>
      <c r="R5" s="189"/>
      <c r="S5" s="189"/>
      <c r="T5" s="189"/>
      <c r="U5" s="189"/>
      <c r="V5" s="189"/>
      <c r="W5" s="189"/>
      <c r="X5" s="189"/>
      <c r="Y5" s="189"/>
      <c r="Z5" s="189"/>
      <c r="AA5" s="189"/>
      <c r="AB5" s="189"/>
      <c r="AC5" s="189"/>
      <c r="AD5" s="189"/>
      <c r="AE5" s="189"/>
      <c r="AF5" s="189"/>
      <c r="AG5" s="189"/>
      <c r="AH5" s="189"/>
      <c r="AI5" s="189"/>
      <c r="AJ5" s="189"/>
      <c r="AK5" s="189"/>
      <c r="AL5" s="189"/>
      <c r="AM5" s="189"/>
      <c r="AN5" s="189"/>
      <c r="AO5" s="189"/>
      <c r="AP5" s="189"/>
      <c r="AQ5" s="189"/>
      <c r="AR5" s="189"/>
      <c r="AS5" s="189"/>
      <c r="AT5" s="189"/>
      <c r="AU5" s="189"/>
      <c r="AV5" s="189"/>
      <c r="AW5" s="189"/>
      <c r="AX5" s="189"/>
      <c r="AY5" s="189"/>
      <c r="AZ5" s="189"/>
      <c r="BA5" s="189"/>
      <c r="BB5" s="189"/>
      <c r="BC5" s="189"/>
    </row>
    <row r="6" spans="1:55" ht="12.75" customHeight="1" x14ac:dyDescent="0.25">
      <c r="A6" s="192"/>
      <c r="B6" s="192"/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189"/>
      <c r="Z6" s="189"/>
      <c r="AA6" s="189"/>
      <c r="AB6" s="189"/>
      <c r="AC6" s="189"/>
      <c r="AD6" s="189"/>
      <c r="AE6" s="189"/>
      <c r="AF6" s="189"/>
      <c r="AG6" s="189"/>
      <c r="AH6" s="189"/>
      <c r="AI6" s="189"/>
      <c r="AJ6" s="189"/>
      <c r="AK6" s="189"/>
      <c r="AL6" s="189"/>
      <c r="AM6" s="189"/>
      <c r="AN6" s="189"/>
      <c r="AO6" s="189"/>
      <c r="AP6" s="189"/>
      <c r="AQ6" s="189"/>
      <c r="AR6" s="189"/>
      <c r="AS6" s="189"/>
      <c r="AT6" s="189"/>
      <c r="AU6" s="189"/>
      <c r="AV6" s="189"/>
      <c r="AW6" s="189"/>
      <c r="AX6" s="189"/>
      <c r="AY6" s="189"/>
      <c r="AZ6" s="189"/>
      <c r="BA6" s="189"/>
      <c r="BB6" s="189"/>
      <c r="BC6" s="189"/>
    </row>
    <row r="7" spans="1:55" ht="12.75" customHeight="1" x14ac:dyDescent="0.25">
      <c r="A7" s="192"/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189"/>
      <c r="AI7" s="189"/>
      <c r="AJ7" s="189"/>
      <c r="AK7" s="189"/>
      <c r="AL7" s="189"/>
      <c r="AM7" s="189"/>
      <c r="AN7" s="189"/>
      <c r="AO7" s="189"/>
      <c r="AP7" s="189"/>
      <c r="AQ7" s="189"/>
      <c r="AR7" s="189"/>
      <c r="AS7" s="189"/>
      <c r="AT7" s="189"/>
      <c r="AU7" s="189"/>
      <c r="AV7" s="189"/>
      <c r="AW7" s="189"/>
      <c r="AX7" s="189"/>
      <c r="AY7" s="189"/>
      <c r="AZ7" s="189"/>
      <c r="BA7" s="189"/>
      <c r="BB7" s="189"/>
      <c r="BC7" s="189"/>
    </row>
    <row r="8" spans="1:55" ht="12.75" customHeight="1" x14ac:dyDescent="0.25">
      <c r="A8" s="192"/>
      <c r="B8" s="192"/>
      <c r="C8" s="192"/>
      <c r="D8" s="192"/>
      <c r="E8" s="192"/>
      <c r="F8" s="192"/>
      <c r="G8" s="192"/>
      <c r="H8" s="192"/>
      <c r="I8" s="192"/>
      <c r="J8" s="192"/>
      <c r="K8" s="192"/>
      <c r="L8" s="192"/>
      <c r="M8" s="192"/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189"/>
      <c r="Y8" s="189"/>
      <c r="Z8" s="189"/>
      <c r="AA8" s="189"/>
      <c r="AB8" s="189"/>
      <c r="AC8" s="189"/>
      <c r="AD8" s="189"/>
      <c r="AE8" s="189"/>
      <c r="AF8" s="189"/>
      <c r="AG8" s="189"/>
      <c r="AH8" s="189"/>
      <c r="AI8" s="189"/>
      <c r="AJ8" s="189"/>
      <c r="AK8" s="189"/>
      <c r="AL8" s="189"/>
      <c r="AM8" s="189"/>
      <c r="AN8" s="189"/>
      <c r="AO8" s="189"/>
      <c r="AP8" s="189"/>
      <c r="AQ8" s="189"/>
      <c r="AR8" s="189"/>
      <c r="AS8" s="189"/>
      <c r="AT8" s="189"/>
      <c r="AU8" s="189"/>
      <c r="AV8" s="189"/>
      <c r="AW8" s="189"/>
      <c r="AX8" s="189"/>
      <c r="AY8" s="189"/>
      <c r="AZ8" s="189"/>
      <c r="BA8" s="189"/>
      <c r="BB8" s="189"/>
      <c r="BC8" s="189"/>
    </row>
    <row r="9" spans="1:55" s="190" customFormat="1" ht="15" customHeight="1" thickBot="1" x14ac:dyDescent="0.3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</row>
    <row r="10" spans="1:55" ht="15" customHeight="1" thickBot="1" x14ac:dyDescent="0.4">
      <c r="B10" s="15" t="s">
        <v>19</v>
      </c>
      <c r="C10" s="16"/>
      <c r="D10" s="16"/>
      <c r="E10" s="16"/>
      <c r="F10" s="16"/>
      <c r="G10" s="17"/>
    </row>
    <row r="11" spans="1:55" ht="45" x14ac:dyDescent="0.25">
      <c r="B11" s="13" t="s">
        <v>0</v>
      </c>
      <c r="C11" s="13" t="s">
        <v>1</v>
      </c>
      <c r="D11" s="14" t="s">
        <v>9</v>
      </c>
      <c r="E11" s="14" t="s">
        <v>10</v>
      </c>
      <c r="F11" s="14" t="s">
        <v>11</v>
      </c>
      <c r="G11" s="14" t="s">
        <v>12</v>
      </c>
    </row>
    <row r="12" spans="1:55" x14ac:dyDescent="0.25">
      <c r="B12" s="4" t="s">
        <v>5</v>
      </c>
      <c r="C12" s="4" t="s">
        <v>8</v>
      </c>
      <c r="D12" s="6">
        <v>1</v>
      </c>
      <c r="E12" s="7">
        <v>0.5</v>
      </c>
      <c r="F12" s="5">
        <f>D12-E12</f>
        <v>0.5</v>
      </c>
      <c r="G12" s="4">
        <f>F12/D12*100</f>
        <v>50</v>
      </c>
      <c r="H12" s="1" t="s">
        <v>13</v>
      </c>
    </row>
    <row r="13" spans="1:55" x14ac:dyDescent="0.25">
      <c r="B13" s="4" t="s">
        <v>6</v>
      </c>
      <c r="C13" s="4" t="s">
        <v>8</v>
      </c>
      <c r="D13" s="6">
        <v>1</v>
      </c>
      <c r="E13" s="7">
        <v>0.15</v>
      </c>
      <c r="F13" s="5">
        <f t="shared" ref="F13:F16" si="0">D13-E13</f>
        <v>0.85</v>
      </c>
      <c r="G13" s="4">
        <f t="shared" ref="G13:G16" si="1">F13/D13*100</f>
        <v>85</v>
      </c>
    </row>
    <row r="14" spans="1:55" x14ac:dyDescent="0.25">
      <c r="B14" s="4" t="s">
        <v>322</v>
      </c>
      <c r="C14" s="4" t="s">
        <v>8</v>
      </c>
      <c r="D14" s="6">
        <v>1</v>
      </c>
      <c r="E14" s="142">
        <v>0</v>
      </c>
      <c r="F14" s="5">
        <f t="shared" si="0"/>
        <v>1</v>
      </c>
      <c r="G14" s="4">
        <f t="shared" si="1"/>
        <v>100</v>
      </c>
    </row>
    <row r="15" spans="1:55" x14ac:dyDescent="0.25">
      <c r="B15" s="4" t="s">
        <v>321</v>
      </c>
      <c r="C15" s="4" t="s">
        <v>8</v>
      </c>
      <c r="D15" s="6">
        <v>1</v>
      </c>
      <c r="E15" s="7">
        <v>0.15</v>
      </c>
      <c r="F15" s="5">
        <f t="shared" si="0"/>
        <v>0.85</v>
      </c>
      <c r="G15" s="4">
        <f t="shared" si="1"/>
        <v>85</v>
      </c>
    </row>
    <row r="16" spans="1:55" x14ac:dyDescent="0.25">
      <c r="B16" s="4" t="s">
        <v>324</v>
      </c>
      <c r="C16" s="4" t="s">
        <v>8</v>
      </c>
      <c r="D16" s="6">
        <v>1</v>
      </c>
      <c r="E16" s="7">
        <v>0</v>
      </c>
      <c r="F16" s="5">
        <f t="shared" si="0"/>
        <v>1</v>
      </c>
      <c r="G16" s="4">
        <f t="shared" si="1"/>
        <v>100</v>
      </c>
    </row>
    <row r="17" spans="4:7" x14ac:dyDescent="0.25">
      <c r="D17" s="1"/>
      <c r="E17" s="3"/>
      <c r="F17" s="3"/>
      <c r="G17" s="3"/>
    </row>
  </sheetData>
  <mergeCells count="1">
    <mergeCell ref="A1:M8"/>
  </mergeCells>
  <pageMargins left="0.7" right="0.7" top="0.75" bottom="0.75" header="0.3" footer="0.3"/>
  <pageSetup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M259"/>
  <sheetViews>
    <sheetView workbookViewId="0">
      <selection activeCell="P12" sqref="P12"/>
    </sheetView>
  </sheetViews>
  <sheetFormatPr baseColWidth="10" defaultRowHeight="15" x14ac:dyDescent="0.25"/>
  <cols>
    <col min="2" max="2" width="38.42578125" customWidth="1"/>
    <col min="3" max="3" width="11.140625" customWidth="1"/>
    <col min="4" max="4" width="15.5703125" customWidth="1"/>
    <col min="5" max="5" width="16.85546875" customWidth="1"/>
  </cols>
  <sheetData>
    <row r="1" spans="1:13" s="191" customFormat="1" ht="15" customHeight="1" x14ac:dyDescent="0.25">
      <c r="A1" s="192" t="s">
        <v>278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</row>
    <row r="2" spans="1:13" s="191" customFormat="1" ht="15" customHeight="1" x14ac:dyDescent="0.25">
      <c r="A2" s="192"/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</row>
    <row r="3" spans="1:13" ht="15" customHeight="1" x14ac:dyDescent="0.25">
      <c r="A3" s="192"/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</row>
    <row r="4" spans="1:13" ht="15" customHeight="1" x14ac:dyDescent="0.25">
      <c r="A4" s="192"/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</row>
    <row r="5" spans="1:13" ht="15" customHeight="1" x14ac:dyDescent="0.25">
      <c r="A5" s="192"/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</row>
    <row r="6" spans="1:13" ht="15" customHeight="1" x14ac:dyDescent="0.25">
      <c r="A6" s="192"/>
      <c r="B6" s="192"/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</row>
    <row r="7" spans="1:13" ht="15" customHeight="1" x14ac:dyDescent="0.25">
      <c r="A7" s="192"/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</row>
    <row r="8" spans="1:13" ht="15" customHeight="1" x14ac:dyDescent="0.25">
      <c r="A8" s="192"/>
      <c r="B8" s="192"/>
      <c r="C8" s="192"/>
      <c r="D8" s="192"/>
      <c r="E8" s="192"/>
      <c r="F8" s="192"/>
      <c r="G8" s="192"/>
      <c r="H8" s="192"/>
      <c r="I8" s="192"/>
      <c r="J8" s="192"/>
      <c r="K8" s="192"/>
      <c r="L8" s="192"/>
      <c r="M8" s="192"/>
    </row>
    <row r="9" spans="1:13" s="9" customFormat="1" x14ac:dyDescent="0.25"/>
    <row r="10" spans="1:13" ht="34.5" customHeight="1" thickBot="1" x14ac:dyDescent="0.3">
      <c r="A10" s="8"/>
      <c r="B10" s="11" t="s">
        <v>18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</row>
    <row r="11" spans="1:13" ht="38.25" thickBot="1" x14ac:dyDescent="0.3">
      <c r="B11" s="138" t="s">
        <v>17</v>
      </c>
      <c r="C11" s="139" t="s">
        <v>16</v>
      </c>
      <c r="D11" s="140" t="s">
        <v>319</v>
      </c>
      <c r="E11" s="141" t="s">
        <v>320</v>
      </c>
    </row>
    <row r="12" spans="1:13" ht="21" x14ac:dyDescent="0.35">
      <c r="B12" s="134" t="s">
        <v>23</v>
      </c>
      <c r="C12" s="135" t="s">
        <v>24</v>
      </c>
      <c r="D12" s="136">
        <v>0</v>
      </c>
      <c r="E12" s="137">
        <f t="shared" ref="E12:E76" si="0">100%-D12</f>
        <v>1</v>
      </c>
    </row>
    <row r="13" spans="1:13" ht="21" x14ac:dyDescent="0.35">
      <c r="B13" s="73" t="s">
        <v>25</v>
      </c>
      <c r="C13" s="77" t="s">
        <v>24</v>
      </c>
      <c r="D13" s="78">
        <v>0</v>
      </c>
      <c r="E13" s="76">
        <f t="shared" si="0"/>
        <v>1</v>
      </c>
    </row>
    <row r="14" spans="1:13" ht="21" hidden="1" x14ac:dyDescent="0.35">
      <c r="B14" s="36" t="s">
        <v>26</v>
      </c>
      <c r="C14" s="28" t="s">
        <v>24</v>
      </c>
      <c r="D14" s="29">
        <v>0</v>
      </c>
      <c r="E14" s="30">
        <f t="shared" si="0"/>
        <v>1</v>
      </c>
      <c r="G14" s="12"/>
    </row>
    <row r="15" spans="1:13" ht="21" x14ac:dyDescent="0.35">
      <c r="B15" s="36" t="s">
        <v>151</v>
      </c>
      <c r="C15" s="28" t="s">
        <v>27</v>
      </c>
      <c r="D15" s="29">
        <v>0</v>
      </c>
      <c r="E15" s="30">
        <f t="shared" si="0"/>
        <v>1</v>
      </c>
    </row>
    <row r="16" spans="1:13" ht="21" x14ac:dyDescent="0.35">
      <c r="B16" s="36" t="s">
        <v>152</v>
      </c>
      <c r="C16" s="28" t="s">
        <v>24</v>
      </c>
      <c r="D16" s="29">
        <v>0</v>
      </c>
      <c r="E16" s="30">
        <f t="shared" si="0"/>
        <v>1</v>
      </c>
      <c r="H16" s="12"/>
    </row>
    <row r="17" spans="2:5" ht="21" x14ac:dyDescent="0.35">
      <c r="B17" s="36" t="s">
        <v>154</v>
      </c>
      <c r="C17" s="28" t="s">
        <v>24</v>
      </c>
      <c r="D17" s="29">
        <v>0</v>
      </c>
      <c r="E17" s="30">
        <f t="shared" si="0"/>
        <v>1</v>
      </c>
    </row>
    <row r="18" spans="2:5" ht="21" x14ac:dyDescent="0.35">
      <c r="B18" s="73" t="s">
        <v>323</v>
      </c>
      <c r="C18" s="77" t="s">
        <v>27</v>
      </c>
      <c r="D18" s="78">
        <v>0.25</v>
      </c>
      <c r="E18" s="76">
        <f t="shared" si="0"/>
        <v>0.75</v>
      </c>
    </row>
    <row r="19" spans="2:5" ht="21" x14ac:dyDescent="0.35">
      <c r="B19" s="36" t="s">
        <v>45</v>
      </c>
      <c r="C19" s="28" t="s">
        <v>27</v>
      </c>
      <c r="D19" s="29">
        <v>0</v>
      </c>
      <c r="E19" s="30">
        <f t="shared" si="0"/>
        <v>1</v>
      </c>
    </row>
    <row r="20" spans="2:5" ht="21" x14ac:dyDescent="0.35">
      <c r="B20" s="130" t="s">
        <v>153</v>
      </c>
      <c r="C20" s="131" t="s">
        <v>27</v>
      </c>
      <c r="D20" s="132">
        <v>0.05</v>
      </c>
      <c r="E20" s="30">
        <f t="shared" si="0"/>
        <v>0.95</v>
      </c>
    </row>
    <row r="21" spans="2:5" ht="21" x14ac:dyDescent="0.35">
      <c r="B21" s="36" t="s">
        <v>155</v>
      </c>
      <c r="C21" s="28" t="s">
        <v>27</v>
      </c>
      <c r="D21" s="29">
        <v>0.02</v>
      </c>
      <c r="E21" s="30">
        <f t="shared" si="0"/>
        <v>0.98</v>
      </c>
    </row>
    <row r="22" spans="2:5" ht="21" x14ac:dyDescent="0.35">
      <c r="B22" s="36" t="s">
        <v>240</v>
      </c>
      <c r="C22" s="28" t="s">
        <v>27</v>
      </c>
      <c r="D22" s="29">
        <v>0.05</v>
      </c>
      <c r="E22" s="30">
        <f t="shared" si="0"/>
        <v>0.95</v>
      </c>
    </row>
    <row r="23" spans="2:5" ht="21" x14ac:dyDescent="0.35">
      <c r="B23" s="36" t="s">
        <v>250</v>
      </c>
      <c r="C23" s="28" t="s">
        <v>27</v>
      </c>
      <c r="D23" s="29">
        <v>0.05</v>
      </c>
      <c r="E23" s="30">
        <f t="shared" si="0"/>
        <v>0.95</v>
      </c>
    </row>
    <row r="24" spans="2:5" ht="21" x14ac:dyDescent="0.35">
      <c r="B24" s="36" t="s">
        <v>166</v>
      </c>
      <c r="C24" s="28" t="s">
        <v>27</v>
      </c>
      <c r="D24" s="29">
        <v>0</v>
      </c>
      <c r="E24" s="30">
        <f t="shared" si="0"/>
        <v>1</v>
      </c>
    </row>
    <row r="25" spans="2:5" ht="21" x14ac:dyDescent="0.35">
      <c r="B25" s="130" t="s">
        <v>241</v>
      </c>
      <c r="C25" s="131" t="s">
        <v>27</v>
      </c>
      <c r="D25" s="132">
        <v>0.12</v>
      </c>
      <c r="E25" s="133">
        <f t="shared" si="0"/>
        <v>0.88</v>
      </c>
    </row>
    <row r="26" spans="2:5" ht="21" x14ac:dyDescent="0.35">
      <c r="B26" s="36" t="s">
        <v>33</v>
      </c>
      <c r="C26" s="28" t="s">
        <v>27</v>
      </c>
      <c r="D26" s="29">
        <v>0</v>
      </c>
      <c r="E26" s="30">
        <f t="shared" si="0"/>
        <v>1</v>
      </c>
    </row>
    <row r="27" spans="2:5" ht="21" x14ac:dyDescent="0.35">
      <c r="B27" s="36" t="s">
        <v>34</v>
      </c>
      <c r="C27" s="28" t="s">
        <v>27</v>
      </c>
      <c r="D27" s="29">
        <v>0</v>
      </c>
      <c r="E27" s="30">
        <f t="shared" si="0"/>
        <v>1</v>
      </c>
    </row>
    <row r="28" spans="2:5" ht="21" x14ac:dyDescent="0.35">
      <c r="B28" s="36" t="s">
        <v>35</v>
      </c>
      <c r="C28" s="28" t="s">
        <v>27</v>
      </c>
      <c r="D28" s="29">
        <v>0</v>
      </c>
      <c r="E28" s="30">
        <f t="shared" si="0"/>
        <v>1</v>
      </c>
    </row>
    <row r="29" spans="2:5" ht="21" x14ac:dyDescent="0.35">
      <c r="B29" s="36" t="s">
        <v>37</v>
      </c>
      <c r="C29" s="28" t="s">
        <v>27</v>
      </c>
      <c r="D29" s="29">
        <v>0</v>
      </c>
      <c r="E29" s="30">
        <f t="shared" si="0"/>
        <v>1</v>
      </c>
    </row>
    <row r="30" spans="2:5" ht="21" x14ac:dyDescent="0.35">
      <c r="B30" s="36" t="s">
        <v>36</v>
      </c>
      <c r="C30" s="28" t="s">
        <v>27</v>
      </c>
      <c r="D30" s="29">
        <v>0</v>
      </c>
      <c r="E30" s="30">
        <f t="shared" si="0"/>
        <v>1</v>
      </c>
    </row>
    <row r="31" spans="2:5" ht="21" x14ac:dyDescent="0.35">
      <c r="B31" s="36" t="s">
        <v>242</v>
      </c>
      <c r="C31" s="28" t="s">
        <v>27</v>
      </c>
      <c r="D31" s="29">
        <v>0.05</v>
      </c>
      <c r="E31" s="30">
        <f t="shared" si="0"/>
        <v>0.95</v>
      </c>
    </row>
    <row r="32" spans="2:5" ht="21" x14ac:dyDescent="0.35">
      <c r="B32" s="36" t="s">
        <v>167</v>
      </c>
      <c r="C32" s="28" t="s">
        <v>27</v>
      </c>
      <c r="D32" s="29">
        <v>0</v>
      </c>
      <c r="E32" s="30">
        <f t="shared" si="0"/>
        <v>1</v>
      </c>
    </row>
    <row r="33" spans="2:5" ht="21" x14ac:dyDescent="0.35">
      <c r="B33" s="36" t="s">
        <v>168</v>
      </c>
      <c r="C33" s="28" t="s">
        <v>27</v>
      </c>
      <c r="D33" s="29">
        <v>0</v>
      </c>
      <c r="E33" s="30">
        <f t="shared" si="0"/>
        <v>1</v>
      </c>
    </row>
    <row r="34" spans="2:5" ht="21" x14ac:dyDescent="0.35">
      <c r="B34" s="36" t="s">
        <v>169</v>
      </c>
      <c r="C34" s="28" t="s">
        <v>102</v>
      </c>
      <c r="D34" s="29">
        <v>0.06</v>
      </c>
      <c r="E34" s="30">
        <f t="shared" si="0"/>
        <v>0.94</v>
      </c>
    </row>
    <row r="35" spans="2:5" ht="21" x14ac:dyDescent="0.35">
      <c r="B35" s="36" t="s">
        <v>90</v>
      </c>
      <c r="C35" s="28" t="s">
        <v>27</v>
      </c>
      <c r="D35" s="29">
        <v>0.08</v>
      </c>
      <c r="E35" s="30">
        <f t="shared" si="0"/>
        <v>0.92</v>
      </c>
    </row>
    <row r="36" spans="2:5" ht="21" x14ac:dyDescent="0.35">
      <c r="B36" s="36" t="s">
        <v>243</v>
      </c>
      <c r="C36" s="28" t="s">
        <v>27</v>
      </c>
      <c r="D36" s="29">
        <v>0.05</v>
      </c>
      <c r="E36" s="30">
        <f t="shared" si="0"/>
        <v>0.95</v>
      </c>
    </row>
    <row r="37" spans="2:5" ht="21" x14ac:dyDescent="0.35">
      <c r="B37" s="36" t="s">
        <v>203</v>
      </c>
      <c r="C37" s="28" t="s">
        <v>27</v>
      </c>
      <c r="D37" s="29">
        <v>0.1</v>
      </c>
      <c r="E37" s="30">
        <f t="shared" si="0"/>
        <v>0.9</v>
      </c>
    </row>
    <row r="38" spans="2:5" ht="21" x14ac:dyDescent="0.35">
      <c r="B38" s="36" t="s">
        <v>204</v>
      </c>
      <c r="C38" s="28" t="s">
        <v>27</v>
      </c>
      <c r="D38" s="29">
        <v>0.05</v>
      </c>
      <c r="E38" s="30">
        <f t="shared" si="0"/>
        <v>0.95</v>
      </c>
    </row>
    <row r="39" spans="2:5" ht="21" x14ac:dyDescent="0.35">
      <c r="B39" s="36" t="s">
        <v>205</v>
      </c>
      <c r="C39" s="28" t="s">
        <v>27</v>
      </c>
      <c r="D39" s="29">
        <v>0.08</v>
      </c>
      <c r="E39" s="30">
        <f t="shared" si="0"/>
        <v>0.92</v>
      </c>
    </row>
    <row r="40" spans="2:5" ht="21" x14ac:dyDescent="0.35">
      <c r="B40" s="36" t="s">
        <v>206</v>
      </c>
      <c r="C40" s="28" t="s">
        <v>27</v>
      </c>
      <c r="D40" s="29">
        <v>0.05</v>
      </c>
      <c r="E40" s="30">
        <f t="shared" si="0"/>
        <v>0.95</v>
      </c>
    </row>
    <row r="41" spans="2:5" ht="21" x14ac:dyDescent="0.35">
      <c r="B41" s="36" t="s">
        <v>101</v>
      </c>
      <c r="C41" s="28" t="s">
        <v>102</v>
      </c>
      <c r="D41" s="29">
        <v>0</v>
      </c>
      <c r="E41" s="30">
        <f t="shared" si="0"/>
        <v>1</v>
      </c>
    </row>
    <row r="42" spans="2:5" ht="21" x14ac:dyDescent="0.35">
      <c r="B42" s="36" t="s">
        <v>207</v>
      </c>
      <c r="C42" s="28" t="s">
        <v>27</v>
      </c>
      <c r="D42" s="29">
        <v>0.12</v>
      </c>
      <c r="E42" s="30">
        <f t="shared" si="0"/>
        <v>0.88</v>
      </c>
    </row>
    <row r="43" spans="2:5" ht="21" x14ac:dyDescent="0.35">
      <c r="B43" s="36" t="s">
        <v>156</v>
      </c>
      <c r="C43" s="28" t="s">
        <v>27</v>
      </c>
      <c r="D43" s="29">
        <v>0</v>
      </c>
      <c r="E43" s="30">
        <f t="shared" si="0"/>
        <v>1</v>
      </c>
    </row>
    <row r="44" spans="2:5" ht="21" x14ac:dyDescent="0.35">
      <c r="B44" s="36" t="s">
        <v>208</v>
      </c>
      <c r="C44" s="28" t="s">
        <v>27</v>
      </c>
      <c r="D44" s="29">
        <v>0.1</v>
      </c>
      <c r="E44" s="30">
        <f t="shared" si="0"/>
        <v>0.9</v>
      </c>
    </row>
    <row r="45" spans="2:5" ht="21" x14ac:dyDescent="0.35">
      <c r="B45" s="36" t="s">
        <v>157</v>
      </c>
      <c r="C45" s="28" t="s">
        <v>24</v>
      </c>
      <c r="D45" s="29">
        <v>0</v>
      </c>
      <c r="E45" s="30">
        <f t="shared" si="0"/>
        <v>1</v>
      </c>
    </row>
    <row r="46" spans="2:5" ht="21" x14ac:dyDescent="0.35">
      <c r="B46" s="36" t="s">
        <v>257</v>
      </c>
      <c r="C46" s="28" t="s">
        <v>24</v>
      </c>
      <c r="D46" s="29">
        <v>0</v>
      </c>
      <c r="E46" s="30">
        <f t="shared" si="0"/>
        <v>1</v>
      </c>
    </row>
    <row r="47" spans="2:5" ht="21" x14ac:dyDescent="0.35">
      <c r="B47" s="36" t="s">
        <v>158</v>
      </c>
      <c r="C47" s="28" t="s">
        <v>27</v>
      </c>
      <c r="D47" s="29">
        <v>0.08</v>
      </c>
      <c r="E47" s="30">
        <f t="shared" si="0"/>
        <v>0.92</v>
      </c>
    </row>
    <row r="48" spans="2:5" ht="21" x14ac:dyDescent="0.35">
      <c r="B48" s="36" t="s">
        <v>46</v>
      </c>
      <c r="C48" s="28" t="s">
        <v>27</v>
      </c>
      <c r="D48" s="29">
        <v>0</v>
      </c>
      <c r="E48" s="30">
        <f t="shared" si="0"/>
        <v>1</v>
      </c>
    </row>
    <row r="49" spans="2:5" ht="21" x14ac:dyDescent="0.35">
      <c r="B49" s="36" t="s">
        <v>73</v>
      </c>
      <c r="C49" s="28" t="s">
        <v>27</v>
      </c>
      <c r="D49" s="29">
        <v>0.05</v>
      </c>
      <c r="E49" s="30">
        <f t="shared" si="0"/>
        <v>0.95</v>
      </c>
    </row>
    <row r="50" spans="2:5" ht="21" x14ac:dyDescent="0.35">
      <c r="B50" s="36" t="s">
        <v>263</v>
      </c>
      <c r="C50" s="28" t="s">
        <v>27</v>
      </c>
      <c r="D50" s="29">
        <v>0.05</v>
      </c>
      <c r="E50" s="30">
        <f t="shared" si="0"/>
        <v>0.95</v>
      </c>
    </row>
    <row r="51" spans="2:5" ht="21" x14ac:dyDescent="0.35">
      <c r="B51" s="36" t="s">
        <v>40</v>
      </c>
      <c r="C51" s="28" t="s">
        <v>27</v>
      </c>
      <c r="D51" s="29">
        <v>0</v>
      </c>
      <c r="E51" s="30">
        <f t="shared" si="0"/>
        <v>1</v>
      </c>
    </row>
    <row r="52" spans="2:5" ht="21" x14ac:dyDescent="0.35">
      <c r="B52" s="36" t="s">
        <v>264</v>
      </c>
      <c r="C52" s="28" t="s">
        <v>27</v>
      </c>
      <c r="D52" s="29">
        <v>0</v>
      </c>
      <c r="E52" s="30">
        <f t="shared" si="0"/>
        <v>1</v>
      </c>
    </row>
    <row r="53" spans="2:5" ht="21" x14ac:dyDescent="0.35">
      <c r="B53" s="36" t="s">
        <v>74</v>
      </c>
      <c r="C53" s="28" t="s">
        <v>27</v>
      </c>
      <c r="D53" s="29">
        <v>0</v>
      </c>
      <c r="E53" s="30">
        <f t="shared" si="0"/>
        <v>1</v>
      </c>
    </row>
    <row r="54" spans="2:5" ht="21" x14ac:dyDescent="0.35">
      <c r="B54" s="36" t="s">
        <v>170</v>
      </c>
      <c r="C54" s="28" t="s">
        <v>27</v>
      </c>
      <c r="D54" s="29">
        <v>0</v>
      </c>
      <c r="E54" s="30">
        <f t="shared" si="0"/>
        <v>1</v>
      </c>
    </row>
    <row r="55" spans="2:5" ht="21" x14ac:dyDescent="0.35">
      <c r="B55" s="73" t="s">
        <v>209</v>
      </c>
      <c r="C55" s="77" t="s">
        <v>27</v>
      </c>
      <c r="D55" s="78">
        <v>0.08</v>
      </c>
      <c r="E55" s="76">
        <f t="shared" si="0"/>
        <v>0.92</v>
      </c>
    </row>
    <row r="56" spans="2:5" ht="21" x14ac:dyDescent="0.35">
      <c r="B56" s="36" t="s">
        <v>103</v>
      </c>
      <c r="C56" s="28" t="s">
        <v>27</v>
      </c>
      <c r="D56" s="29">
        <v>7.0000000000000007E-2</v>
      </c>
      <c r="E56" s="30">
        <f t="shared" si="0"/>
        <v>0.92999999999999994</v>
      </c>
    </row>
    <row r="57" spans="2:5" ht="21" x14ac:dyDescent="0.35">
      <c r="B57" s="36" t="s">
        <v>104</v>
      </c>
      <c r="C57" s="28" t="s">
        <v>27</v>
      </c>
      <c r="D57" s="29">
        <v>7.0000000000000007E-2</v>
      </c>
      <c r="E57" s="30">
        <f t="shared" si="0"/>
        <v>0.92999999999999994</v>
      </c>
    </row>
    <row r="58" spans="2:5" ht="21" x14ac:dyDescent="0.35">
      <c r="B58" s="36" t="s">
        <v>210</v>
      </c>
      <c r="C58" s="28" t="s">
        <v>27</v>
      </c>
      <c r="D58" s="29">
        <v>0.08</v>
      </c>
      <c r="E58" s="30">
        <f t="shared" si="0"/>
        <v>0.92</v>
      </c>
    </row>
    <row r="59" spans="2:5" ht="21" x14ac:dyDescent="0.35">
      <c r="B59" s="36" t="s">
        <v>253</v>
      </c>
      <c r="C59" s="28" t="s">
        <v>24</v>
      </c>
      <c r="D59" s="29">
        <v>0</v>
      </c>
      <c r="E59" s="30">
        <f t="shared" si="0"/>
        <v>1</v>
      </c>
    </row>
    <row r="60" spans="2:5" ht="21" x14ac:dyDescent="0.35">
      <c r="B60" s="130" t="s">
        <v>211</v>
      </c>
      <c r="C60" s="131" t="s">
        <v>27</v>
      </c>
      <c r="D60" s="132">
        <v>0.09</v>
      </c>
      <c r="E60" s="133">
        <f t="shared" si="0"/>
        <v>0.91</v>
      </c>
    </row>
    <row r="61" spans="2:5" ht="21" x14ac:dyDescent="0.35">
      <c r="B61" s="36" t="s">
        <v>212</v>
      </c>
      <c r="C61" s="28" t="s">
        <v>27</v>
      </c>
      <c r="D61" s="29">
        <v>0.09</v>
      </c>
      <c r="E61" s="30">
        <f t="shared" si="0"/>
        <v>0.91</v>
      </c>
    </row>
    <row r="62" spans="2:5" ht="21" x14ac:dyDescent="0.35">
      <c r="B62" s="130" t="s">
        <v>289</v>
      </c>
      <c r="C62" s="131" t="s">
        <v>27</v>
      </c>
      <c r="D62" s="132">
        <v>0.09</v>
      </c>
      <c r="E62" s="133">
        <f t="shared" si="0"/>
        <v>0.91</v>
      </c>
    </row>
    <row r="63" spans="2:5" ht="21" x14ac:dyDescent="0.35">
      <c r="B63" s="36" t="s">
        <v>171</v>
      </c>
      <c r="C63" s="28" t="s">
        <v>27</v>
      </c>
      <c r="D63" s="29">
        <v>0</v>
      </c>
      <c r="E63" s="30">
        <f t="shared" si="0"/>
        <v>1</v>
      </c>
    </row>
    <row r="64" spans="2:5" ht="21" x14ac:dyDescent="0.35">
      <c r="B64" s="36" t="s">
        <v>172</v>
      </c>
      <c r="C64" s="28" t="s">
        <v>27</v>
      </c>
      <c r="D64" s="29">
        <v>0</v>
      </c>
      <c r="E64" s="30">
        <f t="shared" si="0"/>
        <v>1</v>
      </c>
    </row>
    <row r="65" spans="2:5" ht="21" x14ac:dyDescent="0.35">
      <c r="B65" s="36" t="s">
        <v>173</v>
      </c>
      <c r="C65" s="28" t="s">
        <v>27</v>
      </c>
      <c r="D65" s="29">
        <v>0</v>
      </c>
      <c r="E65" s="30">
        <f t="shared" si="0"/>
        <v>1</v>
      </c>
    </row>
    <row r="66" spans="2:5" ht="21" x14ac:dyDescent="0.35">
      <c r="B66" s="36" t="s">
        <v>86</v>
      </c>
      <c r="C66" s="28" t="s">
        <v>27</v>
      </c>
      <c r="D66" s="29">
        <v>0.02</v>
      </c>
      <c r="E66" s="30">
        <f t="shared" si="0"/>
        <v>0.98</v>
      </c>
    </row>
    <row r="67" spans="2:5" ht="21" x14ac:dyDescent="0.35">
      <c r="B67" s="36" t="s">
        <v>213</v>
      </c>
      <c r="C67" s="28" t="s">
        <v>27</v>
      </c>
      <c r="D67" s="29">
        <v>0.03</v>
      </c>
      <c r="E67" s="30">
        <f t="shared" si="0"/>
        <v>0.97</v>
      </c>
    </row>
    <row r="68" spans="2:5" ht="21" x14ac:dyDescent="0.35">
      <c r="B68" s="36" t="s">
        <v>105</v>
      </c>
      <c r="C68" s="28" t="s">
        <v>102</v>
      </c>
      <c r="D68" s="29">
        <v>0</v>
      </c>
      <c r="E68" s="30">
        <f t="shared" si="0"/>
        <v>1</v>
      </c>
    </row>
    <row r="69" spans="2:5" ht="21" x14ac:dyDescent="0.35">
      <c r="B69" s="36" t="s">
        <v>47</v>
      </c>
      <c r="C69" s="28" t="s">
        <v>27</v>
      </c>
      <c r="D69" s="29">
        <v>0</v>
      </c>
      <c r="E69" s="30">
        <f t="shared" si="0"/>
        <v>1</v>
      </c>
    </row>
    <row r="70" spans="2:5" ht="21" x14ac:dyDescent="0.35">
      <c r="B70" s="36" t="s">
        <v>254</v>
      </c>
      <c r="C70" s="28" t="s">
        <v>24</v>
      </c>
      <c r="D70" s="29">
        <v>0</v>
      </c>
      <c r="E70" s="30">
        <f t="shared" si="0"/>
        <v>1</v>
      </c>
    </row>
    <row r="71" spans="2:5" ht="21" x14ac:dyDescent="0.35">
      <c r="B71" s="36" t="s">
        <v>255</v>
      </c>
      <c r="C71" s="28" t="s">
        <v>24</v>
      </c>
      <c r="D71" s="29">
        <v>0</v>
      </c>
      <c r="E71" s="30">
        <f t="shared" si="0"/>
        <v>1</v>
      </c>
    </row>
    <row r="72" spans="2:5" ht="21" x14ac:dyDescent="0.35">
      <c r="B72" s="36" t="s">
        <v>214</v>
      </c>
      <c r="C72" s="28" t="s">
        <v>27</v>
      </c>
      <c r="D72" s="29">
        <v>0.09</v>
      </c>
      <c r="E72" s="30">
        <f t="shared" si="0"/>
        <v>0.91</v>
      </c>
    </row>
    <row r="73" spans="2:5" ht="21" x14ac:dyDescent="0.35">
      <c r="B73" s="36" t="s">
        <v>106</v>
      </c>
      <c r="C73" s="28" t="s">
        <v>24</v>
      </c>
      <c r="D73" s="29">
        <v>0</v>
      </c>
      <c r="E73" s="30">
        <f t="shared" si="0"/>
        <v>1</v>
      </c>
    </row>
    <row r="74" spans="2:5" ht="21" x14ac:dyDescent="0.35">
      <c r="B74" s="36" t="s">
        <v>75</v>
      </c>
      <c r="C74" s="28" t="s">
        <v>27</v>
      </c>
      <c r="D74" s="29">
        <v>0.04</v>
      </c>
      <c r="E74" s="30">
        <f t="shared" si="0"/>
        <v>0.96</v>
      </c>
    </row>
    <row r="75" spans="2:5" ht="21" x14ac:dyDescent="0.35">
      <c r="B75" s="36" t="s">
        <v>174</v>
      </c>
      <c r="C75" s="28" t="s">
        <v>24</v>
      </c>
      <c r="D75" s="29">
        <v>0</v>
      </c>
      <c r="E75" s="30">
        <f t="shared" si="0"/>
        <v>1</v>
      </c>
    </row>
    <row r="76" spans="2:5" ht="21" x14ac:dyDescent="0.35">
      <c r="B76" s="36" t="s">
        <v>175</v>
      </c>
      <c r="C76" s="28" t="s">
        <v>24</v>
      </c>
      <c r="D76" s="29">
        <v>0</v>
      </c>
      <c r="E76" s="30">
        <f t="shared" si="0"/>
        <v>1</v>
      </c>
    </row>
    <row r="77" spans="2:5" ht="21" x14ac:dyDescent="0.35">
      <c r="B77" s="130" t="s">
        <v>176</v>
      </c>
      <c r="C77" s="131" t="s">
        <v>24</v>
      </c>
      <c r="D77" s="132">
        <v>0</v>
      </c>
      <c r="E77" s="133">
        <f t="shared" ref="E77:E140" si="1">100%-D77</f>
        <v>1</v>
      </c>
    </row>
    <row r="78" spans="2:5" ht="21" x14ac:dyDescent="0.35">
      <c r="B78" s="36" t="s">
        <v>107</v>
      </c>
      <c r="C78" s="28" t="s">
        <v>27</v>
      </c>
      <c r="D78" s="29">
        <v>0</v>
      </c>
      <c r="E78" s="30">
        <f t="shared" si="1"/>
        <v>1</v>
      </c>
    </row>
    <row r="79" spans="2:5" ht="21" x14ac:dyDescent="0.35">
      <c r="B79" s="36" t="s">
        <v>41</v>
      </c>
      <c r="C79" s="28" t="s">
        <v>27</v>
      </c>
      <c r="D79" s="29">
        <v>0.03</v>
      </c>
      <c r="E79" s="30">
        <f t="shared" si="1"/>
        <v>0.97</v>
      </c>
    </row>
    <row r="80" spans="2:5" ht="21" x14ac:dyDescent="0.35">
      <c r="B80" s="36" t="s">
        <v>48</v>
      </c>
      <c r="C80" s="28" t="s">
        <v>27</v>
      </c>
      <c r="D80" s="29">
        <v>0</v>
      </c>
      <c r="E80" s="30">
        <f t="shared" si="1"/>
        <v>1</v>
      </c>
    </row>
    <row r="81" spans="2:5" ht="21" x14ac:dyDescent="0.35">
      <c r="B81" s="36" t="s">
        <v>177</v>
      </c>
      <c r="C81" s="28" t="s">
        <v>27</v>
      </c>
      <c r="D81" s="29">
        <v>0</v>
      </c>
      <c r="E81" s="30">
        <f t="shared" si="1"/>
        <v>1</v>
      </c>
    </row>
    <row r="82" spans="2:5" ht="21" x14ac:dyDescent="0.35">
      <c r="B82" s="36" t="s">
        <v>108</v>
      </c>
      <c r="C82" s="28" t="s">
        <v>27</v>
      </c>
      <c r="D82" s="29">
        <v>0</v>
      </c>
      <c r="E82" s="30">
        <f t="shared" si="1"/>
        <v>1</v>
      </c>
    </row>
    <row r="83" spans="2:5" ht="21" x14ac:dyDescent="0.35">
      <c r="B83" s="36" t="s">
        <v>215</v>
      </c>
      <c r="C83" s="28" t="s">
        <v>27</v>
      </c>
      <c r="D83" s="29">
        <v>0.06</v>
      </c>
      <c r="E83" s="30">
        <f t="shared" si="1"/>
        <v>0.94</v>
      </c>
    </row>
    <row r="84" spans="2:5" ht="21" x14ac:dyDescent="0.35">
      <c r="B84" s="36" t="s">
        <v>76</v>
      </c>
      <c r="C84" s="28" t="s">
        <v>27</v>
      </c>
      <c r="D84" s="29">
        <v>0.06</v>
      </c>
      <c r="E84" s="30">
        <f t="shared" si="1"/>
        <v>0.94</v>
      </c>
    </row>
    <row r="85" spans="2:5" ht="21" x14ac:dyDescent="0.35">
      <c r="B85" s="36" t="s">
        <v>159</v>
      </c>
      <c r="C85" s="28" t="s">
        <v>27</v>
      </c>
      <c r="D85" s="29">
        <v>0.08</v>
      </c>
      <c r="E85" s="30">
        <f t="shared" si="1"/>
        <v>0.92</v>
      </c>
    </row>
    <row r="86" spans="2:5" ht="21" x14ac:dyDescent="0.35">
      <c r="B86" s="36" t="s">
        <v>216</v>
      </c>
      <c r="C86" s="28" t="s">
        <v>27</v>
      </c>
      <c r="D86" s="29">
        <v>7.0000000000000007E-2</v>
      </c>
      <c r="E86" s="30">
        <f t="shared" si="1"/>
        <v>0.92999999999999994</v>
      </c>
    </row>
    <row r="87" spans="2:5" ht="21" x14ac:dyDescent="0.35">
      <c r="B87" s="36" t="s">
        <v>160</v>
      </c>
      <c r="C87" s="28" t="s">
        <v>27</v>
      </c>
      <c r="D87" s="29">
        <v>0.05</v>
      </c>
      <c r="E87" s="30">
        <f t="shared" si="1"/>
        <v>0.95</v>
      </c>
    </row>
    <row r="88" spans="2:5" ht="21" x14ac:dyDescent="0.35">
      <c r="B88" s="36" t="s">
        <v>49</v>
      </c>
      <c r="C88" s="28" t="s">
        <v>27</v>
      </c>
      <c r="D88" s="29">
        <v>0</v>
      </c>
      <c r="E88" s="30">
        <f t="shared" si="1"/>
        <v>1</v>
      </c>
    </row>
    <row r="89" spans="2:5" ht="21" x14ac:dyDescent="0.35">
      <c r="B89" s="36" t="s">
        <v>109</v>
      </c>
      <c r="C89" s="28" t="s">
        <v>27</v>
      </c>
      <c r="D89" s="29">
        <v>0</v>
      </c>
      <c r="E89" s="30">
        <f t="shared" si="1"/>
        <v>1</v>
      </c>
    </row>
    <row r="90" spans="2:5" ht="21" x14ac:dyDescent="0.35">
      <c r="B90" s="36" t="s">
        <v>77</v>
      </c>
      <c r="C90" s="28" t="s">
        <v>27</v>
      </c>
      <c r="D90" s="29">
        <v>0.03</v>
      </c>
      <c r="E90" s="30">
        <f t="shared" si="1"/>
        <v>0.97</v>
      </c>
    </row>
    <row r="91" spans="2:5" ht="21" x14ac:dyDescent="0.35">
      <c r="B91" s="36" t="s">
        <v>161</v>
      </c>
      <c r="C91" s="28" t="s">
        <v>27</v>
      </c>
      <c r="D91" s="29">
        <v>0.01</v>
      </c>
      <c r="E91" s="30">
        <f t="shared" si="1"/>
        <v>0.99</v>
      </c>
    </row>
    <row r="92" spans="2:5" ht="21" x14ac:dyDescent="0.35">
      <c r="B92" s="36" t="s">
        <v>110</v>
      </c>
      <c r="C92" s="28" t="s">
        <v>24</v>
      </c>
      <c r="D92" s="29">
        <v>0</v>
      </c>
      <c r="E92" s="30">
        <f t="shared" si="1"/>
        <v>1</v>
      </c>
    </row>
    <row r="93" spans="2:5" ht="21" x14ac:dyDescent="0.35">
      <c r="B93" s="36" t="s">
        <v>111</v>
      </c>
      <c r="C93" s="28" t="s">
        <v>24</v>
      </c>
      <c r="D93" s="29">
        <v>0</v>
      </c>
      <c r="E93" s="30">
        <f t="shared" si="1"/>
        <v>1</v>
      </c>
    </row>
    <row r="94" spans="2:5" ht="21" x14ac:dyDescent="0.35">
      <c r="B94" s="36" t="s">
        <v>112</v>
      </c>
      <c r="C94" s="28" t="s">
        <v>24</v>
      </c>
      <c r="D94" s="29">
        <v>0</v>
      </c>
      <c r="E94" s="30">
        <f t="shared" si="1"/>
        <v>1</v>
      </c>
    </row>
    <row r="95" spans="2:5" ht="21" x14ac:dyDescent="0.35">
      <c r="B95" s="36" t="s">
        <v>113</v>
      </c>
      <c r="C95" s="28" t="s">
        <v>24</v>
      </c>
      <c r="D95" s="29">
        <v>0</v>
      </c>
      <c r="E95" s="30">
        <f t="shared" si="1"/>
        <v>1</v>
      </c>
    </row>
    <row r="96" spans="2:5" ht="21" x14ac:dyDescent="0.35">
      <c r="B96" s="36" t="s">
        <v>114</v>
      </c>
      <c r="C96" s="28" t="s">
        <v>24</v>
      </c>
      <c r="D96" s="29">
        <v>0</v>
      </c>
      <c r="E96" s="30">
        <f t="shared" si="1"/>
        <v>1</v>
      </c>
    </row>
    <row r="97" spans="2:5" ht="21" x14ac:dyDescent="0.35">
      <c r="B97" s="36" t="s">
        <v>115</v>
      </c>
      <c r="C97" s="28" t="s">
        <v>24</v>
      </c>
      <c r="D97" s="29">
        <v>0</v>
      </c>
      <c r="E97" s="30">
        <f t="shared" si="1"/>
        <v>1</v>
      </c>
    </row>
    <row r="98" spans="2:5" ht="21" x14ac:dyDescent="0.35">
      <c r="B98" s="36" t="s">
        <v>116</v>
      </c>
      <c r="C98" s="28" t="s">
        <v>24</v>
      </c>
      <c r="D98" s="29">
        <v>0</v>
      </c>
      <c r="E98" s="30">
        <f t="shared" si="1"/>
        <v>1</v>
      </c>
    </row>
    <row r="99" spans="2:5" ht="21" x14ac:dyDescent="0.35">
      <c r="B99" s="36" t="s">
        <v>117</v>
      </c>
      <c r="C99" s="28" t="s">
        <v>24</v>
      </c>
      <c r="D99" s="29">
        <v>0</v>
      </c>
      <c r="E99" s="30">
        <f t="shared" si="1"/>
        <v>1</v>
      </c>
    </row>
    <row r="100" spans="2:5" ht="21" x14ac:dyDescent="0.35">
      <c r="B100" s="36" t="s">
        <v>118</v>
      </c>
      <c r="C100" s="28" t="s">
        <v>24</v>
      </c>
      <c r="D100" s="29">
        <v>0</v>
      </c>
      <c r="E100" s="30">
        <f t="shared" si="1"/>
        <v>1</v>
      </c>
    </row>
    <row r="101" spans="2:5" ht="21" x14ac:dyDescent="0.35">
      <c r="B101" s="36" t="s">
        <v>217</v>
      </c>
      <c r="C101" s="28" t="s">
        <v>27</v>
      </c>
      <c r="D101" s="29">
        <v>0.08</v>
      </c>
      <c r="E101" s="30">
        <f t="shared" si="1"/>
        <v>0.92</v>
      </c>
    </row>
    <row r="102" spans="2:5" ht="21" x14ac:dyDescent="0.35">
      <c r="B102" s="36" t="s">
        <v>178</v>
      </c>
      <c r="C102" s="28" t="s">
        <v>27</v>
      </c>
      <c r="D102" s="29">
        <v>0</v>
      </c>
      <c r="E102" s="30">
        <f t="shared" si="1"/>
        <v>1</v>
      </c>
    </row>
    <row r="103" spans="2:5" ht="21" x14ac:dyDescent="0.35">
      <c r="B103" s="36" t="s">
        <v>179</v>
      </c>
      <c r="C103" s="28" t="s">
        <v>24</v>
      </c>
      <c r="D103" s="29">
        <v>0</v>
      </c>
      <c r="E103" s="30">
        <f t="shared" si="1"/>
        <v>1</v>
      </c>
    </row>
    <row r="104" spans="2:5" ht="21" x14ac:dyDescent="0.35">
      <c r="B104" s="36" t="s">
        <v>258</v>
      </c>
      <c r="C104" s="28" t="s">
        <v>24</v>
      </c>
      <c r="D104" s="29">
        <v>0</v>
      </c>
      <c r="E104" s="30">
        <f t="shared" si="1"/>
        <v>1</v>
      </c>
    </row>
    <row r="105" spans="2:5" ht="21" x14ac:dyDescent="0.35">
      <c r="B105" s="36" t="s">
        <v>119</v>
      </c>
      <c r="C105" s="28" t="s">
        <v>27</v>
      </c>
      <c r="D105" s="29">
        <v>0</v>
      </c>
      <c r="E105" s="30">
        <f t="shared" si="1"/>
        <v>1</v>
      </c>
    </row>
    <row r="106" spans="2:5" ht="21" x14ac:dyDescent="0.35">
      <c r="B106" s="36" t="s">
        <v>180</v>
      </c>
      <c r="C106" s="28" t="s">
        <v>27</v>
      </c>
      <c r="D106" s="29">
        <v>0</v>
      </c>
      <c r="E106" s="30">
        <f t="shared" si="1"/>
        <v>1</v>
      </c>
    </row>
    <row r="107" spans="2:5" ht="21" x14ac:dyDescent="0.35">
      <c r="B107" s="36" t="s">
        <v>181</v>
      </c>
      <c r="C107" s="28" t="s">
        <v>27</v>
      </c>
      <c r="D107" s="29">
        <v>0</v>
      </c>
      <c r="E107" s="30">
        <f t="shared" si="1"/>
        <v>1</v>
      </c>
    </row>
    <row r="108" spans="2:5" ht="21" x14ac:dyDescent="0.35">
      <c r="B108" s="36" t="s">
        <v>183</v>
      </c>
      <c r="C108" s="28" t="s">
        <v>24</v>
      </c>
      <c r="D108" s="29">
        <v>0</v>
      </c>
      <c r="E108" s="30">
        <f t="shared" si="1"/>
        <v>1</v>
      </c>
    </row>
    <row r="109" spans="2:5" ht="21" x14ac:dyDescent="0.35">
      <c r="B109" s="36" t="s">
        <v>184</v>
      </c>
      <c r="C109" s="28" t="s">
        <v>24</v>
      </c>
      <c r="D109" s="29">
        <v>0</v>
      </c>
      <c r="E109" s="30">
        <f t="shared" si="1"/>
        <v>1</v>
      </c>
    </row>
    <row r="110" spans="2:5" ht="21" x14ac:dyDescent="0.35">
      <c r="B110" s="36" t="s">
        <v>185</v>
      </c>
      <c r="C110" s="28" t="s">
        <v>24</v>
      </c>
      <c r="D110" s="29">
        <v>0</v>
      </c>
      <c r="E110" s="30">
        <f t="shared" si="1"/>
        <v>1</v>
      </c>
    </row>
    <row r="111" spans="2:5" ht="21" x14ac:dyDescent="0.35">
      <c r="B111" s="36" t="s">
        <v>182</v>
      </c>
      <c r="C111" s="28" t="s">
        <v>27</v>
      </c>
      <c r="D111" s="29">
        <v>0</v>
      </c>
      <c r="E111" s="30">
        <f t="shared" si="1"/>
        <v>1</v>
      </c>
    </row>
    <row r="112" spans="2:5" ht="21" x14ac:dyDescent="0.35">
      <c r="B112" s="36" t="s">
        <v>246</v>
      </c>
      <c r="C112" s="28" t="s">
        <v>27</v>
      </c>
      <c r="D112" s="29">
        <v>0.05</v>
      </c>
      <c r="E112" s="30">
        <f t="shared" si="1"/>
        <v>0.95</v>
      </c>
    </row>
    <row r="113" spans="2:5" ht="21" x14ac:dyDescent="0.35">
      <c r="B113" s="36" t="s">
        <v>247</v>
      </c>
      <c r="C113" s="28" t="s">
        <v>27</v>
      </c>
      <c r="D113" s="29">
        <v>0.05</v>
      </c>
      <c r="E113" s="30">
        <f t="shared" si="1"/>
        <v>0.95</v>
      </c>
    </row>
    <row r="114" spans="2:5" ht="21" x14ac:dyDescent="0.35">
      <c r="B114" s="36" t="s">
        <v>248</v>
      </c>
      <c r="C114" s="28" t="s">
        <v>27</v>
      </c>
      <c r="D114" s="29">
        <v>0.05</v>
      </c>
      <c r="E114" s="30">
        <f t="shared" si="1"/>
        <v>0.95</v>
      </c>
    </row>
    <row r="115" spans="2:5" ht="21" x14ac:dyDescent="0.35">
      <c r="B115" s="36" t="s">
        <v>249</v>
      </c>
      <c r="C115" s="28" t="s">
        <v>27</v>
      </c>
      <c r="D115" s="29">
        <v>0.05</v>
      </c>
      <c r="E115" s="30">
        <f t="shared" si="1"/>
        <v>0.95</v>
      </c>
    </row>
    <row r="116" spans="2:5" ht="21" x14ac:dyDescent="0.35">
      <c r="B116" s="36" t="s">
        <v>78</v>
      </c>
      <c r="C116" s="28" t="s">
        <v>27</v>
      </c>
      <c r="D116" s="29">
        <v>0.03</v>
      </c>
      <c r="E116" s="30">
        <f t="shared" si="1"/>
        <v>0.97</v>
      </c>
    </row>
    <row r="117" spans="2:5" ht="21" x14ac:dyDescent="0.35">
      <c r="B117" s="36" t="s">
        <v>79</v>
      </c>
      <c r="C117" s="28" t="s">
        <v>27</v>
      </c>
      <c r="D117" s="29">
        <v>0.03</v>
      </c>
      <c r="E117" s="30">
        <f t="shared" si="1"/>
        <v>0.97</v>
      </c>
    </row>
    <row r="118" spans="2:5" ht="21" x14ac:dyDescent="0.35">
      <c r="B118" s="36" t="s">
        <v>120</v>
      </c>
      <c r="C118" s="28" t="s">
        <v>102</v>
      </c>
      <c r="D118" s="29">
        <v>0</v>
      </c>
      <c r="E118" s="30">
        <f t="shared" si="1"/>
        <v>1</v>
      </c>
    </row>
    <row r="119" spans="2:5" ht="21" x14ac:dyDescent="0.35">
      <c r="B119" s="36" t="s">
        <v>121</v>
      </c>
      <c r="C119" s="28" t="s">
        <v>24</v>
      </c>
      <c r="D119" s="29">
        <v>0.06</v>
      </c>
      <c r="E119" s="30">
        <f t="shared" si="1"/>
        <v>0.94</v>
      </c>
    </row>
    <row r="120" spans="2:5" ht="21" x14ac:dyDescent="0.35">
      <c r="B120" s="36" t="s">
        <v>87</v>
      </c>
      <c r="C120" s="28" t="s">
        <v>27</v>
      </c>
      <c r="D120" s="29">
        <v>0</v>
      </c>
      <c r="E120" s="30">
        <f t="shared" si="1"/>
        <v>1</v>
      </c>
    </row>
    <row r="121" spans="2:5" ht="21" x14ac:dyDescent="0.35">
      <c r="B121" s="36" t="s">
        <v>85</v>
      </c>
      <c r="C121" s="28" t="s">
        <v>27</v>
      </c>
      <c r="D121" s="29">
        <v>0</v>
      </c>
      <c r="E121" s="30">
        <f t="shared" si="1"/>
        <v>1</v>
      </c>
    </row>
    <row r="122" spans="2:5" ht="21" x14ac:dyDescent="0.35">
      <c r="B122" s="36" t="s">
        <v>50</v>
      </c>
      <c r="C122" s="28" t="s">
        <v>27</v>
      </c>
      <c r="D122" s="29">
        <v>0</v>
      </c>
      <c r="E122" s="30">
        <f t="shared" si="1"/>
        <v>1</v>
      </c>
    </row>
    <row r="123" spans="2:5" ht="21" x14ac:dyDescent="0.35">
      <c r="B123" s="36" t="s">
        <v>186</v>
      </c>
      <c r="C123" s="28" t="s">
        <v>24</v>
      </c>
      <c r="D123" s="29">
        <v>0</v>
      </c>
      <c r="E123" s="30">
        <f t="shared" si="1"/>
        <v>1</v>
      </c>
    </row>
    <row r="124" spans="2:5" ht="21" x14ac:dyDescent="0.35">
      <c r="B124" s="36" t="s">
        <v>187</v>
      </c>
      <c r="C124" s="28" t="s">
        <v>24</v>
      </c>
      <c r="D124" s="29">
        <v>0</v>
      </c>
      <c r="E124" s="30">
        <f t="shared" si="1"/>
        <v>1</v>
      </c>
    </row>
    <row r="125" spans="2:5" ht="21" x14ac:dyDescent="0.35">
      <c r="B125" s="36" t="s">
        <v>188</v>
      </c>
      <c r="C125" s="28" t="s">
        <v>24</v>
      </c>
      <c r="D125" s="29">
        <v>0</v>
      </c>
      <c r="E125" s="30">
        <f t="shared" si="1"/>
        <v>1</v>
      </c>
    </row>
    <row r="126" spans="2:5" ht="21" x14ac:dyDescent="0.35">
      <c r="B126" s="36" t="s">
        <v>51</v>
      </c>
      <c r="C126" s="28" t="s">
        <v>27</v>
      </c>
      <c r="D126" s="29">
        <v>0</v>
      </c>
      <c r="E126" s="30">
        <f t="shared" si="1"/>
        <v>1</v>
      </c>
    </row>
    <row r="127" spans="2:5" ht="21" x14ac:dyDescent="0.35">
      <c r="B127" s="36" t="s">
        <v>52</v>
      </c>
      <c r="C127" s="28" t="s">
        <v>27</v>
      </c>
      <c r="D127" s="29">
        <v>0</v>
      </c>
      <c r="E127" s="30">
        <f t="shared" si="1"/>
        <v>1</v>
      </c>
    </row>
    <row r="128" spans="2:5" ht="21" x14ac:dyDescent="0.35">
      <c r="B128" s="130" t="s">
        <v>99</v>
      </c>
      <c r="C128" s="131" t="s">
        <v>24</v>
      </c>
      <c r="D128" s="132">
        <v>0</v>
      </c>
      <c r="E128" s="133">
        <f t="shared" si="1"/>
        <v>1</v>
      </c>
    </row>
    <row r="129" spans="2:5" ht="21" x14ac:dyDescent="0.35">
      <c r="B129" s="36" t="s">
        <v>162</v>
      </c>
      <c r="C129" s="28" t="s">
        <v>27</v>
      </c>
      <c r="D129" s="29">
        <v>0.18</v>
      </c>
      <c r="E129" s="30">
        <f t="shared" si="1"/>
        <v>0.82000000000000006</v>
      </c>
    </row>
    <row r="130" spans="2:5" ht="21" x14ac:dyDescent="0.35">
      <c r="B130" s="36" t="s">
        <v>91</v>
      </c>
      <c r="C130" s="28" t="s">
        <v>27</v>
      </c>
      <c r="D130" s="29">
        <v>0.08</v>
      </c>
      <c r="E130" s="30">
        <f t="shared" si="1"/>
        <v>0.92</v>
      </c>
    </row>
    <row r="131" spans="2:5" ht="21" x14ac:dyDescent="0.35">
      <c r="B131" s="36" t="s">
        <v>80</v>
      </c>
      <c r="C131" s="28" t="s">
        <v>27</v>
      </c>
      <c r="D131" s="29">
        <v>0.05</v>
      </c>
      <c r="E131" s="30">
        <f t="shared" si="1"/>
        <v>0.95</v>
      </c>
    </row>
    <row r="132" spans="2:5" ht="21" x14ac:dyDescent="0.35">
      <c r="B132" s="36" t="s">
        <v>189</v>
      </c>
      <c r="C132" s="28" t="s">
        <v>27</v>
      </c>
      <c r="D132" s="29">
        <v>0</v>
      </c>
      <c r="E132" s="30">
        <f t="shared" si="1"/>
        <v>1</v>
      </c>
    </row>
    <row r="133" spans="2:5" ht="21" x14ac:dyDescent="0.35">
      <c r="B133" s="36" t="s">
        <v>38</v>
      </c>
      <c r="C133" s="28" t="s">
        <v>27</v>
      </c>
      <c r="D133" s="29">
        <v>0</v>
      </c>
      <c r="E133" s="30">
        <f t="shared" si="1"/>
        <v>1</v>
      </c>
    </row>
    <row r="134" spans="2:5" ht="21" x14ac:dyDescent="0.35">
      <c r="B134" s="36" t="s">
        <v>92</v>
      </c>
      <c r="C134" s="28" t="s">
        <v>27</v>
      </c>
      <c r="D134" s="29">
        <v>0.08</v>
      </c>
      <c r="E134" s="30">
        <f t="shared" si="1"/>
        <v>0.92</v>
      </c>
    </row>
    <row r="135" spans="2:5" ht="21" x14ac:dyDescent="0.35">
      <c r="B135" s="36" t="s">
        <v>100</v>
      </c>
      <c r="C135" s="28" t="s">
        <v>27</v>
      </c>
      <c r="D135" s="29">
        <v>0</v>
      </c>
      <c r="E135" s="30">
        <f t="shared" si="1"/>
        <v>1</v>
      </c>
    </row>
    <row r="136" spans="2:5" ht="21" x14ac:dyDescent="0.35">
      <c r="B136" s="130" t="s">
        <v>282</v>
      </c>
      <c r="C136" s="131" t="s">
        <v>27</v>
      </c>
      <c r="D136" s="132">
        <v>0</v>
      </c>
      <c r="E136" s="133">
        <f t="shared" si="1"/>
        <v>1</v>
      </c>
    </row>
    <row r="137" spans="2:5" ht="21" x14ac:dyDescent="0.35">
      <c r="B137" s="36" t="s">
        <v>122</v>
      </c>
      <c r="C137" s="28" t="s">
        <v>27</v>
      </c>
      <c r="D137" s="29">
        <v>0</v>
      </c>
      <c r="E137" s="30">
        <f t="shared" si="1"/>
        <v>1</v>
      </c>
    </row>
    <row r="138" spans="2:5" ht="21" x14ac:dyDescent="0.35">
      <c r="B138" s="36" t="s">
        <v>123</v>
      </c>
      <c r="C138" s="28" t="s">
        <v>27</v>
      </c>
      <c r="D138" s="29">
        <v>0</v>
      </c>
      <c r="E138" s="30">
        <f t="shared" si="1"/>
        <v>1</v>
      </c>
    </row>
    <row r="139" spans="2:5" ht="21" x14ac:dyDescent="0.35">
      <c r="B139" s="36" t="s">
        <v>93</v>
      </c>
      <c r="C139" s="28" t="s">
        <v>27</v>
      </c>
      <c r="D139" s="29">
        <v>7.0000000000000007E-2</v>
      </c>
      <c r="E139" s="30">
        <f t="shared" si="1"/>
        <v>0.92999999999999994</v>
      </c>
    </row>
    <row r="140" spans="2:5" ht="21" x14ac:dyDescent="0.35">
      <c r="B140" s="36" t="s">
        <v>94</v>
      </c>
      <c r="C140" s="28" t="s">
        <v>27</v>
      </c>
      <c r="D140" s="29">
        <v>7.0000000000000007E-2</v>
      </c>
      <c r="E140" s="30">
        <f t="shared" si="1"/>
        <v>0.92999999999999994</v>
      </c>
    </row>
    <row r="141" spans="2:5" ht="21" x14ac:dyDescent="0.35">
      <c r="B141" s="36" t="s">
        <v>259</v>
      </c>
      <c r="C141" s="28" t="s">
        <v>24</v>
      </c>
      <c r="D141" s="29">
        <v>0</v>
      </c>
      <c r="E141" s="30">
        <f t="shared" ref="E141:E204" si="2">100%-D141</f>
        <v>1</v>
      </c>
    </row>
    <row r="142" spans="2:5" ht="21" x14ac:dyDescent="0.35">
      <c r="B142" s="36" t="s">
        <v>124</v>
      </c>
      <c r="C142" s="28" t="s">
        <v>27</v>
      </c>
      <c r="D142" s="29">
        <v>0</v>
      </c>
      <c r="E142" s="30">
        <f t="shared" si="2"/>
        <v>1</v>
      </c>
    </row>
    <row r="143" spans="2:5" ht="21" x14ac:dyDescent="0.35">
      <c r="B143" s="36" t="s">
        <v>125</v>
      </c>
      <c r="C143" s="28" t="s">
        <v>27</v>
      </c>
      <c r="D143" s="29">
        <v>0</v>
      </c>
      <c r="E143" s="30">
        <f t="shared" si="2"/>
        <v>1</v>
      </c>
    </row>
    <row r="144" spans="2:5" ht="21" x14ac:dyDescent="0.35">
      <c r="B144" s="36" t="s">
        <v>163</v>
      </c>
      <c r="C144" s="28" t="s">
        <v>27</v>
      </c>
      <c r="D144" s="29">
        <v>0.25</v>
      </c>
      <c r="E144" s="30">
        <f t="shared" si="2"/>
        <v>0.75</v>
      </c>
    </row>
    <row r="145" spans="2:5" ht="21" x14ac:dyDescent="0.35">
      <c r="B145" s="36" t="s">
        <v>28</v>
      </c>
      <c r="C145" s="28" t="s">
        <v>27</v>
      </c>
      <c r="D145" s="29">
        <v>0.03</v>
      </c>
      <c r="E145" s="30">
        <f t="shared" si="2"/>
        <v>0.97</v>
      </c>
    </row>
    <row r="146" spans="2:5" ht="21" x14ac:dyDescent="0.35">
      <c r="B146" s="36" t="s">
        <v>164</v>
      </c>
      <c r="C146" s="28" t="s">
        <v>27</v>
      </c>
      <c r="D146" s="29">
        <v>0.28000000000000003</v>
      </c>
      <c r="E146" s="30">
        <f t="shared" si="2"/>
        <v>0.72</v>
      </c>
    </row>
    <row r="147" spans="2:5" ht="21" x14ac:dyDescent="0.35">
      <c r="B147" s="36" t="s">
        <v>190</v>
      </c>
      <c r="C147" s="28" t="s">
        <v>27</v>
      </c>
      <c r="D147" s="29">
        <v>0</v>
      </c>
      <c r="E147" s="30">
        <f t="shared" si="2"/>
        <v>1</v>
      </c>
    </row>
    <row r="148" spans="2:5" ht="21" x14ac:dyDescent="0.35">
      <c r="B148" s="36" t="s">
        <v>191</v>
      </c>
      <c r="C148" s="28" t="s">
        <v>27</v>
      </c>
      <c r="D148" s="29">
        <v>0</v>
      </c>
      <c r="E148" s="30">
        <f t="shared" si="2"/>
        <v>1</v>
      </c>
    </row>
    <row r="149" spans="2:5" ht="21" x14ac:dyDescent="0.35">
      <c r="B149" s="36" t="s">
        <v>126</v>
      </c>
      <c r="C149" s="28" t="s">
        <v>27</v>
      </c>
      <c r="D149" s="29">
        <v>0</v>
      </c>
      <c r="E149" s="30">
        <f t="shared" si="2"/>
        <v>1</v>
      </c>
    </row>
    <row r="150" spans="2:5" ht="21" x14ac:dyDescent="0.35">
      <c r="B150" s="36" t="s">
        <v>127</v>
      </c>
      <c r="C150" s="28" t="s">
        <v>27</v>
      </c>
      <c r="D150" s="29">
        <v>0</v>
      </c>
      <c r="E150" s="30">
        <f t="shared" si="2"/>
        <v>1</v>
      </c>
    </row>
    <row r="151" spans="2:5" ht="21" x14ac:dyDescent="0.35">
      <c r="B151" s="36" t="s">
        <v>128</v>
      </c>
      <c r="C151" s="28" t="s">
        <v>27</v>
      </c>
      <c r="D151" s="29">
        <v>0</v>
      </c>
      <c r="E151" s="30">
        <f t="shared" si="2"/>
        <v>1</v>
      </c>
    </row>
    <row r="152" spans="2:5" ht="21" x14ac:dyDescent="0.35">
      <c r="B152" s="36" t="s">
        <v>81</v>
      </c>
      <c r="C152" s="28" t="s">
        <v>27</v>
      </c>
      <c r="D152" s="29">
        <v>0.05</v>
      </c>
      <c r="E152" s="30">
        <f t="shared" si="2"/>
        <v>0.95</v>
      </c>
    </row>
    <row r="153" spans="2:5" ht="21" x14ac:dyDescent="0.35">
      <c r="B153" s="36" t="s">
        <v>95</v>
      </c>
      <c r="C153" s="28" t="s">
        <v>27</v>
      </c>
      <c r="D153" s="29">
        <v>0.03</v>
      </c>
      <c r="E153" s="30">
        <f t="shared" si="2"/>
        <v>0.97</v>
      </c>
    </row>
    <row r="154" spans="2:5" ht="21" x14ac:dyDescent="0.35">
      <c r="B154" s="36" t="s">
        <v>96</v>
      </c>
      <c r="C154" s="28" t="s">
        <v>27</v>
      </c>
      <c r="D154" s="29">
        <v>0.02</v>
      </c>
      <c r="E154" s="30">
        <f t="shared" si="2"/>
        <v>0.98</v>
      </c>
    </row>
    <row r="155" spans="2:5" ht="21" x14ac:dyDescent="0.35">
      <c r="B155" s="36" t="s">
        <v>218</v>
      </c>
      <c r="C155" s="28" t="s">
        <v>27</v>
      </c>
      <c r="D155" s="29">
        <v>0.09</v>
      </c>
      <c r="E155" s="30">
        <f t="shared" si="2"/>
        <v>0.91</v>
      </c>
    </row>
    <row r="156" spans="2:5" ht="21" x14ac:dyDescent="0.35">
      <c r="B156" s="36" t="s">
        <v>219</v>
      </c>
      <c r="C156" s="28" t="s">
        <v>27</v>
      </c>
      <c r="D156" s="29">
        <v>0.09</v>
      </c>
      <c r="E156" s="30">
        <f t="shared" si="2"/>
        <v>0.91</v>
      </c>
    </row>
    <row r="157" spans="2:5" ht="21" x14ac:dyDescent="0.35">
      <c r="B157" s="36" t="s">
        <v>220</v>
      </c>
      <c r="C157" s="28" t="s">
        <v>27</v>
      </c>
      <c r="D157" s="29">
        <v>0.09</v>
      </c>
      <c r="E157" s="30">
        <f t="shared" si="2"/>
        <v>0.91</v>
      </c>
    </row>
    <row r="158" spans="2:5" ht="21" x14ac:dyDescent="0.35">
      <c r="B158" s="36" t="s">
        <v>53</v>
      </c>
      <c r="C158" s="28" t="s">
        <v>27</v>
      </c>
      <c r="D158" s="29">
        <v>0</v>
      </c>
      <c r="E158" s="30">
        <f t="shared" si="2"/>
        <v>1</v>
      </c>
    </row>
    <row r="159" spans="2:5" ht="21" x14ac:dyDescent="0.35">
      <c r="B159" s="36" t="s">
        <v>29</v>
      </c>
      <c r="C159" s="28" t="s">
        <v>27</v>
      </c>
      <c r="D159" s="29">
        <v>0.03</v>
      </c>
      <c r="E159" s="30">
        <f t="shared" si="2"/>
        <v>0.97</v>
      </c>
    </row>
    <row r="160" spans="2:5" ht="21" x14ac:dyDescent="0.35">
      <c r="B160" s="36" t="s">
        <v>221</v>
      </c>
      <c r="C160" s="28" t="s">
        <v>27</v>
      </c>
      <c r="D160" s="29">
        <v>0.09</v>
      </c>
      <c r="E160" s="30">
        <f t="shared" si="2"/>
        <v>0.91</v>
      </c>
    </row>
    <row r="161" spans="2:5" ht="21" x14ac:dyDescent="0.35">
      <c r="B161" s="36" t="s">
        <v>192</v>
      </c>
      <c r="C161" s="28" t="s">
        <v>27</v>
      </c>
      <c r="D161" s="29">
        <v>0</v>
      </c>
      <c r="E161" s="30">
        <f t="shared" si="2"/>
        <v>1</v>
      </c>
    </row>
    <row r="162" spans="2:5" ht="21" x14ac:dyDescent="0.35">
      <c r="B162" s="36" t="s">
        <v>193</v>
      </c>
      <c r="C162" s="28" t="s">
        <v>27</v>
      </c>
      <c r="D162" s="29">
        <v>0</v>
      </c>
      <c r="E162" s="30">
        <f t="shared" si="2"/>
        <v>1</v>
      </c>
    </row>
    <row r="163" spans="2:5" ht="21" x14ac:dyDescent="0.35">
      <c r="B163" s="36" t="s">
        <v>54</v>
      </c>
      <c r="C163" s="28" t="s">
        <v>27</v>
      </c>
      <c r="D163" s="29">
        <v>0</v>
      </c>
      <c r="E163" s="30">
        <f t="shared" si="2"/>
        <v>1</v>
      </c>
    </row>
    <row r="164" spans="2:5" ht="21" x14ac:dyDescent="0.35">
      <c r="B164" s="36" t="s">
        <v>82</v>
      </c>
      <c r="C164" s="28" t="s">
        <v>27</v>
      </c>
      <c r="D164" s="29">
        <v>0.05</v>
      </c>
      <c r="E164" s="30">
        <f t="shared" si="2"/>
        <v>0.95</v>
      </c>
    </row>
    <row r="165" spans="2:5" ht="21" x14ac:dyDescent="0.35">
      <c r="B165" s="36" t="s">
        <v>88</v>
      </c>
      <c r="C165" s="28" t="s">
        <v>27</v>
      </c>
      <c r="D165" s="29">
        <v>0</v>
      </c>
      <c r="E165" s="30">
        <f t="shared" si="2"/>
        <v>1</v>
      </c>
    </row>
    <row r="166" spans="2:5" ht="21" x14ac:dyDescent="0.35">
      <c r="B166" s="36" t="s">
        <v>89</v>
      </c>
      <c r="C166" s="28" t="s">
        <v>27</v>
      </c>
      <c r="D166" s="29">
        <v>0</v>
      </c>
      <c r="E166" s="30">
        <f t="shared" si="2"/>
        <v>1</v>
      </c>
    </row>
    <row r="167" spans="2:5" ht="21" x14ac:dyDescent="0.35">
      <c r="B167" s="36" t="s">
        <v>129</v>
      </c>
      <c r="C167" s="28" t="s">
        <v>27</v>
      </c>
      <c r="D167" s="29">
        <v>0</v>
      </c>
      <c r="E167" s="30">
        <f t="shared" si="2"/>
        <v>1</v>
      </c>
    </row>
    <row r="168" spans="2:5" ht="21" x14ac:dyDescent="0.35">
      <c r="B168" s="130" t="s">
        <v>244</v>
      </c>
      <c r="C168" s="131" t="s">
        <v>27</v>
      </c>
      <c r="D168" s="132">
        <v>0.05</v>
      </c>
      <c r="E168" s="133">
        <f t="shared" si="2"/>
        <v>0.95</v>
      </c>
    </row>
    <row r="169" spans="2:5" ht="21" x14ac:dyDescent="0.35">
      <c r="B169" s="36" t="s">
        <v>245</v>
      </c>
      <c r="C169" s="28" t="s">
        <v>27</v>
      </c>
      <c r="D169" s="29">
        <v>0.05</v>
      </c>
      <c r="E169" s="30">
        <f t="shared" si="2"/>
        <v>0.95</v>
      </c>
    </row>
    <row r="170" spans="2:5" ht="21" x14ac:dyDescent="0.35">
      <c r="B170" s="36" t="s">
        <v>55</v>
      </c>
      <c r="C170" s="28" t="s">
        <v>27</v>
      </c>
      <c r="D170" s="29">
        <v>0</v>
      </c>
      <c r="E170" s="30">
        <f t="shared" si="2"/>
        <v>1</v>
      </c>
    </row>
    <row r="171" spans="2:5" ht="21" x14ac:dyDescent="0.35">
      <c r="B171" s="36" t="s">
        <v>130</v>
      </c>
      <c r="C171" s="28" t="s">
        <v>27</v>
      </c>
      <c r="D171" s="29">
        <v>0</v>
      </c>
      <c r="E171" s="30">
        <f t="shared" si="2"/>
        <v>1</v>
      </c>
    </row>
    <row r="172" spans="2:5" ht="21" x14ac:dyDescent="0.35">
      <c r="B172" s="36" t="s">
        <v>42</v>
      </c>
      <c r="C172" s="28" t="s">
        <v>27</v>
      </c>
      <c r="D172" s="29">
        <v>0.02</v>
      </c>
      <c r="E172" s="30">
        <f t="shared" si="2"/>
        <v>0.98</v>
      </c>
    </row>
    <row r="173" spans="2:5" ht="21" x14ac:dyDescent="0.35">
      <c r="B173" s="36" t="s">
        <v>43</v>
      </c>
      <c r="C173" s="28" t="s">
        <v>27</v>
      </c>
      <c r="D173" s="29">
        <v>0.02</v>
      </c>
      <c r="E173" s="30">
        <f t="shared" si="2"/>
        <v>0.98</v>
      </c>
    </row>
    <row r="174" spans="2:5" ht="21" x14ac:dyDescent="0.35">
      <c r="B174" s="36" t="s">
        <v>165</v>
      </c>
      <c r="C174" s="28" t="s">
        <v>27</v>
      </c>
      <c r="D174" s="29">
        <v>0.28000000000000003</v>
      </c>
      <c r="E174" s="30">
        <f t="shared" si="2"/>
        <v>0.72</v>
      </c>
    </row>
    <row r="175" spans="2:5" ht="21" x14ac:dyDescent="0.35">
      <c r="B175" s="36" t="s">
        <v>251</v>
      </c>
      <c r="C175" s="28" t="s">
        <v>27</v>
      </c>
      <c r="D175" s="29">
        <v>0.05</v>
      </c>
      <c r="E175" s="30">
        <f t="shared" si="2"/>
        <v>0.95</v>
      </c>
    </row>
    <row r="176" spans="2:5" ht="21" x14ac:dyDescent="0.35">
      <c r="B176" s="36" t="s">
        <v>97</v>
      </c>
      <c r="C176" s="28" t="s">
        <v>27</v>
      </c>
      <c r="D176" s="29">
        <v>7.0000000000000007E-2</v>
      </c>
      <c r="E176" s="30">
        <f t="shared" si="2"/>
        <v>0.92999999999999994</v>
      </c>
    </row>
    <row r="177" spans="2:5" ht="21" x14ac:dyDescent="0.35">
      <c r="B177" s="36" t="s">
        <v>222</v>
      </c>
      <c r="C177" s="28" t="s">
        <v>27</v>
      </c>
      <c r="D177" s="29">
        <v>0.12</v>
      </c>
      <c r="E177" s="30">
        <f t="shared" si="2"/>
        <v>0.88</v>
      </c>
    </row>
    <row r="178" spans="2:5" ht="21" x14ac:dyDescent="0.35">
      <c r="B178" s="36" t="s">
        <v>131</v>
      </c>
      <c r="C178" s="28" t="s">
        <v>27</v>
      </c>
      <c r="D178" s="29">
        <v>0.03</v>
      </c>
      <c r="E178" s="30">
        <f t="shared" si="2"/>
        <v>0.97</v>
      </c>
    </row>
    <row r="179" spans="2:5" ht="21" x14ac:dyDescent="0.35">
      <c r="B179" s="36" t="s">
        <v>223</v>
      </c>
      <c r="C179" s="28" t="s">
        <v>27</v>
      </c>
      <c r="D179" s="29">
        <v>0.12</v>
      </c>
      <c r="E179" s="30">
        <f t="shared" si="2"/>
        <v>0.88</v>
      </c>
    </row>
    <row r="180" spans="2:5" ht="21" x14ac:dyDescent="0.35">
      <c r="B180" s="36" t="s">
        <v>224</v>
      </c>
      <c r="C180" s="28" t="s">
        <v>27</v>
      </c>
      <c r="D180" s="29">
        <v>0.03</v>
      </c>
      <c r="E180" s="30">
        <f t="shared" si="2"/>
        <v>0.97</v>
      </c>
    </row>
    <row r="181" spans="2:5" ht="21" x14ac:dyDescent="0.35">
      <c r="B181" s="130" t="s">
        <v>56</v>
      </c>
      <c r="C181" s="131" t="s">
        <v>27</v>
      </c>
      <c r="D181" s="132">
        <v>0</v>
      </c>
      <c r="E181" s="133">
        <f t="shared" si="2"/>
        <v>1</v>
      </c>
    </row>
    <row r="182" spans="2:5" ht="21" x14ac:dyDescent="0.35">
      <c r="B182" s="36" t="s">
        <v>57</v>
      </c>
      <c r="C182" s="28" t="s">
        <v>27</v>
      </c>
      <c r="D182" s="29">
        <v>0</v>
      </c>
      <c r="E182" s="30">
        <f t="shared" si="2"/>
        <v>1</v>
      </c>
    </row>
    <row r="183" spans="2:5" ht="21" x14ac:dyDescent="0.35">
      <c r="B183" s="36" t="s">
        <v>58</v>
      </c>
      <c r="C183" s="28" t="s">
        <v>27</v>
      </c>
      <c r="D183" s="29">
        <v>0</v>
      </c>
      <c r="E183" s="30">
        <f t="shared" si="2"/>
        <v>1</v>
      </c>
    </row>
    <row r="184" spans="2:5" ht="21" x14ac:dyDescent="0.35">
      <c r="B184" s="36" t="s">
        <v>59</v>
      </c>
      <c r="C184" s="28" t="s">
        <v>27</v>
      </c>
      <c r="D184" s="29">
        <v>0</v>
      </c>
      <c r="E184" s="30">
        <f t="shared" si="2"/>
        <v>1</v>
      </c>
    </row>
    <row r="185" spans="2:5" ht="21" x14ac:dyDescent="0.35">
      <c r="B185" s="36" t="s">
        <v>60</v>
      </c>
      <c r="C185" s="28" t="s">
        <v>27</v>
      </c>
      <c r="D185" s="29">
        <v>0</v>
      </c>
      <c r="E185" s="30">
        <f t="shared" si="2"/>
        <v>1</v>
      </c>
    </row>
    <row r="186" spans="2:5" ht="21" x14ac:dyDescent="0.35">
      <c r="B186" s="36" t="s">
        <v>61</v>
      </c>
      <c r="C186" s="28" t="s">
        <v>27</v>
      </c>
      <c r="D186" s="29">
        <v>0</v>
      </c>
      <c r="E186" s="30">
        <f t="shared" si="2"/>
        <v>1</v>
      </c>
    </row>
    <row r="187" spans="2:5" ht="21" x14ac:dyDescent="0.35">
      <c r="B187" s="73" t="s">
        <v>30</v>
      </c>
      <c r="C187" s="77" t="s">
        <v>27</v>
      </c>
      <c r="D187" s="78">
        <v>0.19</v>
      </c>
      <c r="E187" s="76">
        <f t="shared" si="2"/>
        <v>0.81</v>
      </c>
    </row>
    <row r="188" spans="2:5" ht="21" x14ac:dyDescent="0.35">
      <c r="B188" s="36" t="s">
        <v>39</v>
      </c>
      <c r="C188" s="28" t="s">
        <v>27</v>
      </c>
      <c r="D188" s="29">
        <v>0</v>
      </c>
      <c r="E188" s="30">
        <f t="shared" si="2"/>
        <v>1</v>
      </c>
    </row>
    <row r="189" spans="2:5" ht="21" x14ac:dyDescent="0.35">
      <c r="B189" s="36" t="s">
        <v>225</v>
      </c>
      <c r="C189" s="28" t="s">
        <v>27</v>
      </c>
      <c r="D189" s="29">
        <v>0.12</v>
      </c>
      <c r="E189" s="30">
        <f t="shared" si="2"/>
        <v>0.88</v>
      </c>
    </row>
    <row r="190" spans="2:5" ht="21" x14ac:dyDescent="0.35">
      <c r="B190" s="36" t="s">
        <v>132</v>
      </c>
      <c r="C190" s="28" t="s">
        <v>27</v>
      </c>
      <c r="D190" s="29">
        <v>0</v>
      </c>
      <c r="E190" s="30">
        <f t="shared" si="2"/>
        <v>1</v>
      </c>
    </row>
    <row r="191" spans="2:5" ht="21" x14ac:dyDescent="0.35">
      <c r="B191" s="36" t="s">
        <v>200</v>
      </c>
      <c r="C191" s="28" t="s">
        <v>27</v>
      </c>
      <c r="D191" s="29">
        <v>0</v>
      </c>
      <c r="E191" s="30">
        <f t="shared" si="2"/>
        <v>1</v>
      </c>
    </row>
    <row r="192" spans="2:5" ht="21" x14ac:dyDescent="0.35">
      <c r="B192" s="36" t="s">
        <v>201</v>
      </c>
      <c r="C192" s="28" t="s">
        <v>27</v>
      </c>
      <c r="D192" s="29">
        <v>0</v>
      </c>
      <c r="E192" s="30">
        <f t="shared" si="2"/>
        <v>1</v>
      </c>
    </row>
    <row r="193" spans="2:5" ht="21" x14ac:dyDescent="0.35">
      <c r="B193" s="73" t="s">
        <v>202</v>
      </c>
      <c r="C193" s="77" t="s">
        <v>27</v>
      </c>
      <c r="D193" s="78">
        <v>0.03</v>
      </c>
      <c r="E193" s="76">
        <f t="shared" si="2"/>
        <v>0.97</v>
      </c>
    </row>
    <row r="194" spans="2:5" ht="21" x14ac:dyDescent="0.35">
      <c r="B194" s="36" t="s">
        <v>226</v>
      </c>
      <c r="C194" s="28" t="s">
        <v>102</v>
      </c>
      <c r="D194" s="29">
        <v>0.12</v>
      </c>
      <c r="E194" s="30">
        <f t="shared" si="2"/>
        <v>0.88</v>
      </c>
    </row>
    <row r="195" spans="2:5" ht="21" x14ac:dyDescent="0.35">
      <c r="B195" s="36" t="s">
        <v>194</v>
      </c>
      <c r="C195" s="28" t="s">
        <v>27</v>
      </c>
      <c r="D195" s="29">
        <v>0</v>
      </c>
      <c r="E195" s="30">
        <f t="shared" si="2"/>
        <v>1</v>
      </c>
    </row>
    <row r="196" spans="2:5" ht="21" x14ac:dyDescent="0.35">
      <c r="B196" s="36" t="s">
        <v>195</v>
      </c>
      <c r="C196" s="28" t="s">
        <v>27</v>
      </c>
      <c r="D196" s="29">
        <v>0</v>
      </c>
      <c r="E196" s="30">
        <f t="shared" si="2"/>
        <v>1</v>
      </c>
    </row>
    <row r="197" spans="2:5" ht="21" x14ac:dyDescent="0.35">
      <c r="B197" s="36" t="s">
        <v>227</v>
      </c>
      <c r="C197" s="28" t="s">
        <v>27</v>
      </c>
      <c r="D197" s="29">
        <v>0.12</v>
      </c>
      <c r="E197" s="30">
        <f t="shared" si="2"/>
        <v>0.88</v>
      </c>
    </row>
    <row r="198" spans="2:5" ht="21" x14ac:dyDescent="0.35">
      <c r="B198" s="36" t="s">
        <v>228</v>
      </c>
      <c r="C198" s="28" t="s">
        <v>27</v>
      </c>
      <c r="D198" s="29">
        <v>0.12</v>
      </c>
      <c r="E198" s="30">
        <f t="shared" si="2"/>
        <v>0.88</v>
      </c>
    </row>
    <row r="199" spans="2:5" ht="21" x14ac:dyDescent="0.35">
      <c r="B199" s="36" t="s">
        <v>229</v>
      </c>
      <c r="C199" s="28" t="s">
        <v>27</v>
      </c>
      <c r="D199" s="29">
        <v>0.12</v>
      </c>
      <c r="E199" s="30">
        <f t="shared" si="2"/>
        <v>0.88</v>
      </c>
    </row>
    <row r="200" spans="2:5" ht="21" x14ac:dyDescent="0.35">
      <c r="B200" s="36" t="s">
        <v>83</v>
      </c>
      <c r="C200" s="28" t="s">
        <v>27</v>
      </c>
      <c r="D200" s="29">
        <v>0.05</v>
      </c>
      <c r="E200" s="30">
        <f t="shared" si="2"/>
        <v>0.95</v>
      </c>
    </row>
    <row r="201" spans="2:5" ht="21" x14ac:dyDescent="0.35">
      <c r="B201" s="36" t="s">
        <v>62</v>
      </c>
      <c r="C201" s="28" t="s">
        <v>27</v>
      </c>
      <c r="D201" s="29">
        <v>0</v>
      </c>
      <c r="E201" s="30">
        <f t="shared" si="2"/>
        <v>1</v>
      </c>
    </row>
    <row r="202" spans="2:5" ht="21" x14ac:dyDescent="0.35">
      <c r="B202" s="36" t="s">
        <v>63</v>
      </c>
      <c r="C202" s="28" t="s">
        <v>27</v>
      </c>
      <c r="D202" s="29">
        <v>0</v>
      </c>
      <c r="E202" s="30">
        <f t="shared" si="2"/>
        <v>1</v>
      </c>
    </row>
    <row r="203" spans="2:5" ht="21" x14ac:dyDescent="0.35">
      <c r="B203" s="36" t="s">
        <v>133</v>
      </c>
      <c r="C203" s="28" t="s">
        <v>27</v>
      </c>
      <c r="D203" s="29">
        <v>0</v>
      </c>
      <c r="E203" s="30">
        <f t="shared" si="2"/>
        <v>1</v>
      </c>
    </row>
    <row r="204" spans="2:5" ht="21" x14ac:dyDescent="0.35">
      <c r="B204" s="36" t="s">
        <v>134</v>
      </c>
      <c r="C204" s="28" t="s">
        <v>27</v>
      </c>
      <c r="D204" s="29">
        <v>0</v>
      </c>
      <c r="E204" s="30">
        <f t="shared" si="2"/>
        <v>1</v>
      </c>
    </row>
    <row r="205" spans="2:5" ht="21" x14ac:dyDescent="0.35">
      <c r="B205" s="36" t="s">
        <v>135</v>
      </c>
      <c r="C205" s="28" t="s">
        <v>27</v>
      </c>
      <c r="D205" s="29">
        <v>0</v>
      </c>
      <c r="E205" s="30">
        <f t="shared" ref="E205:E252" si="3">100%-D205</f>
        <v>1</v>
      </c>
    </row>
    <row r="206" spans="2:5" ht="21" x14ac:dyDescent="0.35">
      <c r="B206" s="130" t="s">
        <v>64</v>
      </c>
      <c r="C206" s="131" t="s">
        <v>27</v>
      </c>
      <c r="D206" s="132">
        <v>0</v>
      </c>
      <c r="E206" s="133">
        <f t="shared" si="3"/>
        <v>1</v>
      </c>
    </row>
    <row r="207" spans="2:5" ht="21" x14ac:dyDescent="0.35">
      <c r="B207" s="36" t="s">
        <v>65</v>
      </c>
      <c r="C207" s="28" t="s">
        <v>27</v>
      </c>
      <c r="D207" s="29">
        <v>0</v>
      </c>
      <c r="E207" s="30">
        <f t="shared" si="3"/>
        <v>1</v>
      </c>
    </row>
    <row r="208" spans="2:5" ht="21" x14ac:dyDescent="0.35">
      <c r="B208" s="36" t="s">
        <v>66</v>
      </c>
      <c r="C208" s="28" t="s">
        <v>27</v>
      </c>
      <c r="D208" s="29">
        <v>0</v>
      </c>
      <c r="E208" s="30">
        <f t="shared" si="3"/>
        <v>1</v>
      </c>
    </row>
    <row r="209" spans="2:5" ht="21" x14ac:dyDescent="0.35">
      <c r="B209" s="36" t="s">
        <v>67</v>
      </c>
      <c r="C209" s="28" t="s">
        <v>27</v>
      </c>
      <c r="D209" s="29">
        <v>0</v>
      </c>
      <c r="E209" s="30">
        <f t="shared" si="3"/>
        <v>1</v>
      </c>
    </row>
    <row r="210" spans="2:5" ht="21" x14ac:dyDescent="0.35">
      <c r="B210" s="36" t="s">
        <v>136</v>
      </c>
      <c r="C210" s="28" t="s">
        <v>24</v>
      </c>
      <c r="D210" s="29">
        <v>0</v>
      </c>
      <c r="E210" s="30">
        <f t="shared" si="3"/>
        <v>1</v>
      </c>
    </row>
    <row r="211" spans="2:5" ht="21" x14ac:dyDescent="0.35">
      <c r="B211" s="36" t="s">
        <v>137</v>
      </c>
      <c r="C211" s="28" t="s">
        <v>24</v>
      </c>
      <c r="D211" s="29">
        <v>0</v>
      </c>
      <c r="E211" s="30">
        <f t="shared" si="3"/>
        <v>1</v>
      </c>
    </row>
    <row r="212" spans="2:5" ht="21" x14ac:dyDescent="0.35">
      <c r="B212" s="36" t="s">
        <v>138</v>
      </c>
      <c r="C212" s="28" t="s">
        <v>24</v>
      </c>
      <c r="D212" s="29">
        <v>0</v>
      </c>
      <c r="E212" s="30">
        <f t="shared" si="3"/>
        <v>1</v>
      </c>
    </row>
    <row r="213" spans="2:5" ht="21" x14ac:dyDescent="0.35">
      <c r="B213" s="36" t="s">
        <v>139</v>
      </c>
      <c r="C213" s="28" t="s">
        <v>24</v>
      </c>
      <c r="D213" s="29">
        <v>0</v>
      </c>
      <c r="E213" s="30">
        <f t="shared" si="3"/>
        <v>1</v>
      </c>
    </row>
    <row r="214" spans="2:5" ht="21" x14ac:dyDescent="0.35">
      <c r="B214" s="36" t="s">
        <v>140</v>
      </c>
      <c r="C214" s="28" t="s">
        <v>24</v>
      </c>
      <c r="D214" s="29">
        <v>0</v>
      </c>
      <c r="E214" s="30">
        <f t="shared" si="3"/>
        <v>1</v>
      </c>
    </row>
    <row r="215" spans="2:5" ht="21" x14ac:dyDescent="0.35">
      <c r="B215" s="36" t="s">
        <v>141</v>
      </c>
      <c r="C215" s="28" t="s">
        <v>24</v>
      </c>
      <c r="D215" s="29">
        <v>0</v>
      </c>
      <c r="E215" s="30">
        <f t="shared" si="3"/>
        <v>1</v>
      </c>
    </row>
    <row r="216" spans="2:5" ht="21" x14ac:dyDescent="0.35">
      <c r="B216" s="36" t="s">
        <v>142</v>
      </c>
      <c r="C216" s="28" t="s">
        <v>24</v>
      </c>
      <c r="D216" s="29">
        <v>0</v>
      </c>
      <c r="E216" s="30">
        <f t="shared" si="3"/>
        <v>1</v>
      </c>
    </row>
    <row r="217" spans="2:5" ht="21" x14ac:dyDescent="0.35">
      <c r="B217" s="36" t="s">
        <v>143</v>
      </c>
      <c r="C217" s="28" t="s">
        <v>24</v>
      </c>
      <c r="D217" s="29">
        <v>0</v>
      </c>
      <c r="E217" s="30">
        <f t="shared" si="3"/>
        <v>1</v>
      </c>
    </row>
    <row r="218" spans="2:5" ht="21" x14ac:dyDescent="0.35">
      <c r="B218" s="36" t="s">
        <v>144</v>
      </c>
      <c r="C218" s="28" t="s">
        <v>24</v>
      </c>
      <c r="D218" s="29">
        <v>0</v>
      </c>
      <c r="E218" s="30">
        <f t="shared" si="3"/>
        <v>1</v>
      </c>
    </row>
    <row r="219" spans="2:5" ht="21" x14ac:dyDescent="0.35">
      <c r="B219" s="36" t="s">
        <v>68</v>
      </c>
      <c r="C219" s="28" t="s">
        <v>27</v>
      </c>
      <c r="D219" s="29">
        <v>0</v>
      </c>
      <c r="E219" s="30">
        <f t="shared" si="3"/>
        <v>1</v>
      </c>
    </row>
    <row r="220" spans="2:5" ht="21" x14ac:dyDescent="0.35">
      <c r="B220" s="36" t="s">
        <v>230</v>
      </c>
      <c r="C220" s="28" t="s">
        <v>27</v>
      </c>
      <c r="D220" s="29">
        <v>0.05</v>
      </c>
      <c r="E220" s="30">
        <f t="shared" si="3"/>
        <v>0.95</v>
      </c>
    </row>
    <row r="221" spans="2:5" ht="21" x14ac:dyDescent="0.35">
      <c r="B221" s="36" t="s">
        <v>44</v>
      </c>
      <c r="C221" s="28" t="s">
        <v>27</v>
      </c>
      <c r="D221" s="29">
        <v>0.04</v>
      </c>
      <c r="E221" s="30">
        <f t="shared" si="3"/>
        <v>0.96</v>
      </c>
    </row>
    <row r="222" spans="2:5" ht="21" x14ac:dyDescent="0.35">
      <c r="B222" s="36" t="s">
        <v>31</v>
      </c>
      <c r="C222" s="28" t="s">
        <v>27</v>
      </c>
      <c r="D222" s="29">
        <v>0.03</v>
      </c>
      <c r="E222" s="30">
        <f t="shared" si="3"/>
        <v>0.97</v>
      </c>
    </row>
    <row r="223" spans="2:5" ht="21" x14ac:dyDescent="0.35">
      <c r="B223" s="36" t="s">
        <v>32</v>
      </c>
      <c r="C223" s="28" t="s">
        <v>27</v>
      </c>
      <c r="D223" s="29">
        <v>0.03</v>
      </c>
      <c r="E223" s="30">
        <f t="shared" si="3"/>
        <v>0.97</v>
      </c>
    </row>
    <row r="224" spans="2:5" ht="21" x14ac:dyDescent="0.35">
      <c r="B224" s="36" t="s">
        <v>145</v>
      </c>
      <c r="C224" s="28" t="s">
        <v>27</v>
      </c>
      <c r="D224" s="29">
        <v>0</v>
      </c>
      <c r="E224" s="30">
        <f t="shared" si="3"/>
        <v>1</v>
      </c>
    </row>
    <row r="225" spans="2:5" ht="21" x14ac:dyDescent="0.35">
      <c r="B225" s="36" t="s">
        <v>146</v>
      </c>
      <c r="C225" s="28" t="s">
        <v>27</v>
      </c>
      <c r="D225" s="29">
        <v>0</v>
      </c>
      <c r="E225" s="30">
        <f t="shared" si="3"/>
        <v>1</v>
      </c>
    </row>
    <row r="226" spans="2:5" ht="21" x14ac:dyDescent="0.35">
      <c r="B226" s="36" t="s">
        <v>147</v>
      </c>
      <c r="C226" s="28" t="s">
        <v>27</v>
      </c>
      <c r="D226" s="29">
        <v>0</v>
      </c>
      <c r="E226" s="30">
        <f t="shared" si="3"/>
        <v>1</v>
      </c>
    </row>
    <row r="227" spans="2:5" ht="21" x14ac:dyDescent="0.35">
      <c r="B227" s="36" t="s">
        <v>231</v>
      </c>
      <c r="C227" s="28" t="s">
        <v>27</v>
      </c>
      <c r="D227" s="29">
        <v>0.03</v>
      </c>
      <c r="E227" s="30">
        <f t="shared" si="3"/>
        <v>0.97</v>
      </c>
    </row>
    <row r="228" spans="2:5" ht="21" x14ac:dyDescent="0.35">
      <c r="B228" s="36" t="s">
        <v>232</v>
      </c>
      <c r="C228" s="28" t="s">
        <v>27</v>
      </c>
      <c r="D228" s="29">
        <v>0.03</v>
      </c>
      <c r="E228" s="30">
        <f t="shared" si="3"/>
        <v>0.97</v>
      </c>
    </row>
    <row r="229" spans="2:5" ht="21" x14ac:dyDescent="0.35">
      <c r="B229" s="36" t="s">
        <v>233</v>
      </c>
      <c r="C229" s="28" t="s">
        <v>27</v>
      </c>
      <c r="D229" s="29">
        <v>0.03</v>
      </c>
      <c r="E229" s="30">
        <f t="shared" si="3"/>
        <v>0.97</v>
      </c>
    </row>
    <row r="230" spans="2:5" ht="21" x14ac:dyDescent="0.35">
      <c r="B230" s="36" t="s">
        <v>234</v>
      </c>
      <c r="C230" s="28" t="s">
        <v>27</v>
      </c>
      <c r="D230" s="29">
        <v>0.03</v>
      </c>
      <c r="E230" s="30">
        <f t="shared" si="3"/>
        <v>0.97</v>
      </c>
    </row>
    <row r="231" spans="2:5" ht="21" x14ac:dyDescent="0.35">
      <c r="B231" s="36" t="s">
        <v>69</v>
      </c>
      <c r="C231" s="28" t="s">
        <v>27</v>
      </c>
      <c r="D231" s="29">
        <v>0</v>
      </c>
      <c r="E231" s="30">
        <f t="shared" si="3"/>
        <v>1</v>
      </c>
    </row>
    <row r="232" spans="2:5" ht="21" x14ac:dyDescent="0.35">
      <c r="B232" s="36" t="s">
        <v>70</v>
      </c>
      <c r="C232" s="28" t="s">
        <v>27</v>
      </c>
      <c r="D232" s="29">
        <v>0</v>
      </c>
      <c r="E232" s="30">
        <f t="shared" si="3"/>
        <v>1</v>
      </c>
    </row>
    <row r="233" spans="2:5" ht="21" x14ac:dyDescent="0.35">
      <c r="B233" s="36" t="s">
        <v>84</v>
      </c>
      <c r="C233" s="28" t="s">
        <v>27</v>
      </c>
      <c r="D233" s="29">
        <v>0.05</v>
      </c>
      <c r="E233" s="30">
        <f t="shared" si="3"/>
        <v>0.95</v>
      </c>
    </row>
    <row r="234" spans="2:5" ht="21" x14ac:dyDescent="0.35">
      <c r="B234" s="36" t="s">
        <v>197</v>
      </c>
      <c r="C234" s="28" t="s">
        <v>27</v>
      </c>
      <c r="D234" s="29">
        <v>0</v>
      </c>
      <c r="E234" s="30">
        <f t="shared" si="3"/>
        <v>1</v>
      </c>
    </row>
    <row r="235" spans="2:5" ht="21" x14ac:dyDescent="0.35">
      <c r="B235" s="36" t="s">
        <v>196</v>
      </c>
      <c r="C235" s="28" t="s">
        <v>24</v>
      </c>
      <c r="D235" s="29">
        <v>0</v>
      </c>
      <c r="E235" s="30">
        <f t="shared" si="3"/>
        <v>1</v>
      </c>
    </row>
    <row r="236" spans="2:5" ht="21" x14ac:dyDescent="0.35">
      <c r="B236" s="36" t="s">
        <v>148</v>
      </c>
      <c r="C236" s="28" t="s">
        <v>24</v>
      </c>
      <c r="D236" s="29">
        <v>0</v>
      </c>
      <c r="E236" s="30">
        <f t="shared" si="3"/>
        <v>1</v>
      </c>
    </row>
    <row r="237" spans="2:5" ht="21" x14ac:dyDescent="0.35">
      <c r="B237" s="36" t="s">
        <v>260</v>
      </c>
      <c r="C237" s="28" t="s">
        <v>24</v>
      </c>
      <c r="D237" s="29">
        <v>0</v>
      </c>
      <c r="E237" s="30">
        <f t="shared" si="3"/>
        <v>1</v>
      </c>
    </row>
    <row r="238" spans="2:5" ht="21" x14ac:dyDescent="0.35">
      <c r="B238" s="36" t="s">
        <v>71</v>
      </c>
      <c r="C238" s="28" t="s">
        <v>24</v>
      </c>
      <c r="D238" s="29">
        <v>0</v>
      </c>
      <c r="E238" s="30">
        <f t="shared" si="3"/>
        <v>1</v>
      </c>
    </row>
    <row r="239" spans="2:5" ht="21" x14ac:dyDescent="0.35">
      <c r="B239" s="36" t="s">
        <v>72</v>
      </c>
      <c r="C239" s="28" t="s">
        <v>24</v>
      </c>
      <c r="D239" s="29">
        <v>0</v>
      </c>
      <c r="E239" s="30">
        <f t="shared" si="3"/>
        <v>1</v>
      </c>
    </row>
    <row r="240" spans="2:5" ht="21" x14ac:dyDescent="0.35">
      <c r="B240" s="36" t="s">
        <v>261</v>
      </c>
      <c r="C240" s="28" t="s">
        <v>24</v>
      </c>
      <c r="D240" s="29">
        <v>0</v>
      </c>
      <c r="E240" s="30">
        <f t="shared" si="3"/>
        <v>1</v>
      </c>
    </row>
    <row r="241" spans="2:5" ht="21" x14ac:dyDescent="0.35">
      <c r="B241" s="36" t="s">
        <v>262</v>
      </c>
      <c r="C241" s="28" t="s">
        <v>24</v>
      </c>
      <c r="D241" s="29">
        <v>0</v>
      </c>
      <c r="E241" s="30">
        <f t="shared" si="3"/>
        <v>1</v>
      </c>
    </row>
    <row r="242" spans="2:5" ht="21" x14ac:dyDescent="0.35">
      <c r="B242" s="36" t="s">
        <v>256</v>
      </c>
      <c r="C242" s="28" t="s">
        <v>24</v>
      </c>
      <c r="D242" s="29">
        <v>0</v>
      </c>
      <c r="E242" s="30">
        <f t="shared" si="3"/>
        <v>1</v>
      </c>
    </row>
    <row r="243" spans="2:5" ht="21" x14ac:dyDescent="0.35">
      <c r="B243" s="36" t="s">
        <v>149</v>
      </c>
      <c r="C243" s="28" t="s">
        <v>102</v>
      </c>
      <c r="D243" s="29">
        <v>0</v>
      </c>
      <c r="E243" s="30">
        <f t="shared" si="3"/>
        <v>1</v>
      </c>
    </row>
    <row r="244" spans="2:5" ht="21" x14ac:dyDescent="0.35">
      <c r="B244" s="36" t="s">
        <v>98</v>
      </c>
      <c r="C244" s="28" t="s">
        <v>24</v>
      </c>
      <c r="D244" s="29">
        <v>0</v>
      </c>
      <c r="E244" s="30">
        <f t="shared" si="3"/>
        <v>1</v>
      </c>
    </row>
    <row r="245" spans="2:5" ht="21" x14ac:dyDescent="0.35">
      <c r="B245" s="130" t="s">
        <v>235</v>
      </c>
      <c r="C245" s="131" t="s">
        <v>27</v>
      </c>
      <c r="D245" s="132">
        <v>0.03</v>
      </c>
      <c r="E245" s="133">
        <f t="shared" si="3"/>
        <v>0.97</v>
      </c>
    </row>
    <row r="246" spans="2:5" ht="21" x14ac:dyDescent="0.35">
      <c r="B246" s="36" t="s">
        <v>236</v>
      </c>
      <c r="C246" s="28" t="s">
        <v>27</v>
      </c>
      <c r="D246" s="29">
        <v>0.04</v>
      </c>
      <c r="E246" s="30">
        <f t="shared" si="3"/>
        <v>0.96</v>
      </c>
    </row>
    <row r="247" spans="2:5" ht="21" x14ac:dyDescent="0.35">
      <c r="B247" s="36" t="s">
        <v>237</v>
      </c>
      <c r="C247" s="28" t="s">
        <v>27</v>
      </c>
      <c r="D247" s="29">
        <v>0.12</v>
      </c>
      <c r="E247" s="30">
        <f t="shared" si="3"/>
        <v>0.88</v>
      </c>
    </row>
    <row r="248" spans="2:5" ht="21" x14ac:dyDescent="0.35">
      <c r="B248" s="36" t="s">
        <v>150</v>
      </c>
      <c r="C248" s="28" t="s">
        <v>27</v>
      </c>
      <c r="D248" s="29">
        <v>0</v>
      </c>
      <c r="E248" s="30">
        <f t="shared" si="3"/>
        <v>1</v>
      </c>
    </row>
    <row r="249" spans="2:5" ht="21" x14ac:dyDescent="0.35">
      <c r="B249" s="36" t="s">
        <v>198</v>
      </c>
      <c r="C249" s="28" t="s">
        <v>27</v>
      </c>
      <c r="D249" s="29">
        <v>0</v>
      </c>
      <c r="E249" s="30">
        <f t="shared" si="3"/>
        <v>1</v>
      </c>
    </row>
    <row r="250" spans="2:5" ht="21" x14ac:dyDescent="0.35">
      <c r="B250" s="36" t="s">
        <v>199</v>
      </c>
      <c r="C250" s="28" t="s">
        <v>27</v>
      </c>
      <c r="D250" s="29">
        <v>0</v>
      </c>
      <c r="E250" s="30">
        <f t="shared" si="3"/>
        <v>1</v>
      </c>
    </row>
    <row r="251" spans="2:5" ht="21" x14ac:dyDescent="0.35">
      <c r="B251" s="36" t="s">
        <v>238</v>
      </c>
      <c r="C251" s="28" t="s">
        <v>27</v>
      </c>
      <c r="D251" s="29">
        <v>0.1</v>
      </c>
      <c r="E251" s="30">
        <f t="shared" si="3"/>
        <v>0.9</v>
      </c>
    </row>
    <row r="252" spans="2:5" ht="21" x14ac:dyDescent="0.35">
      <c r="B252" s="28" t="s">
        <v>239</v>
      </c>
      <c r="C252" s="28" t="s">
        <v>27</v>
      </c>
      <c r="D252" s="29">
        <v>0.1</v>
      </c>
      <c r="E252" s="30">
        <f t="shared" si="3"/>
        <v>0.9</v>
      </c>
    </row>
    <row r="253" spans="2:5" x14ac:dyDescent="0.25">
      <c r="B253" s="2"/>
      <c r="C253" s="2"/>
      <c r="D253" s="2"/>
      <c r="E253" s="2"/>
    </row>
    <row r="254" spans="2:5" x14ac:dyDescent="0.25">
      <c r="B254" s="2"/>
      <c r="C254" s="2"/>
      <c r="D254" s="2"/>
      <c r="E254" s="2"/>
    </row>
    <row r="255" spans="2:5" x14ac:dyDescent="0.25">
      <c r="B255" s="2"/>
      <c r="C255" s="2"/>
      <c r="D255" s="2"/>
      <c r="E255" s="2"/>
    </row>
    <row r="256" spans="2:5" x14ac:dyDescent="0.25">
      <c r="B256" s="2"/>
      <c r="C256" s="2"/>
      <c r="D256" s="2"/>
      <c r="E256" s="2"/>
    </row>
    <row r="257" spans="2:5" x14ac:dyDescent="0.25">
      <c r="B257" s="2"/>
      <c r="C257" s="2"/>
      <c r="D257" s="2"/>
      <c r="E257" s="2"/>
    </row>
    <row r="258" spans="2:5" x14ac:dyDescent="0.25">
      <c r="B258" s="2"/>
      <c r="C258" s="2"/>
      <c r="D258" s="2"/>
      <c r="E258" s="2"/>
    </row>
    <row r="259" spans="2:5" x14ac:dyDescent="0.25">
      <c r="B259" s="2"/>
      <c r="C259" s="2"/>
      <c r="D259" s="2"/>
      <c r="E259" s="2"/>
    </row>
  </sheetData>
  <mergeCells count="1">
    <mergeCell ref="A1:M8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M257"/>
  <sheetViews>
    <sheetView zoomScale="85" zoomScaleNormal="85" workbookViewId="0">
      <selection sqref="A1:M8"/>
    </sheetView>
  </sheetViews>
  <sheetFormatPr baseColWidth="10" defaultRowHeight="15" x14ac:dyDescent="0.25"/>
  <cols>
    <col min="2" max="2" width="40.28515625" customWidth="1"/>
    <col min="5" max="5" width="18" customWidth="1"/>
    <col min="6" max="6" width="17.5703125" customWidth="1"/>
    <col min="7" max="7" width="20.28515625" customWidth="1"/>
    <col min="9" max="9" width="30.28515625" customWidth="1"/>
  </cols>
  <sheetData>
    <row r="1" spans="1:13" s="10" customFormat="1" ht="15" customHeight="1" x14ac:dyDescent="0.25">
      <c r="A1" s="192" t="s">
        <v>278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</row>
    <row r="2" spans="1:13" s="10" customFormat="1" ht="15" customHeight="1" x14ac:dyDescent="0.25">
      <c r="A2" s="192"/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</row>
    <row r="3" spans="1:13" s="10" customFormat="1" ht="15" customHeight="1" x14ac:dyDescent="0.25">
      <c r="A3" s="192"/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</row>
    <row r="4" spans="1:13" s="10" customFormat="1" ht="15" customHeight="1" x14ac:dyDescent="0.25">
      <c r="A4" s="192"/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</row>
    <row r="5" spans="1:13" s="10" customFormat="1" ht="15" customHeight="1" x14ac:dyDescent="0.25">
      <c r="A5" s="192"/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</row>
    <row r="6" spans="1:13" s="10" customFormat="1" ht="15" customHeight="1" x14ac:dyDescent="0.25">
      <c r="A6" s="192"/>
      <c r="B6" s="192"/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</row>
    <row r="7" spans="1:13" s="10" customFormat="1" ht="15" customHeight="1" x14ac:dyDescent="0.25">
      <c r="A7" s="192"/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</row>
    <row r="8" spans="1:13" s="10" customFormat="1" ht="15" customHeight="1" x14ac:dyDescent="0.25">
      <c r="A8" s="192"/>
      <c r="B8" s="192"/>
      <c r="C8" s="192"/>
      <c r="D8" s="192"/>
      <c r="E8" s="192"/>
      <c r="F8" s="192"/>
      <c r="G8" s="192"/>
      <c r="H8" s="192"/>
      <c r="I8" s="192"/>
      <c r="J8" s="192"/>
      <c r="K8" s="192"/>
      <c r="L8" s="192"/>
      <c r="M8" s="192"/>
    </row>
    <row r="9" spans="1:13" s="22" customFormat="1" ht="24.75" customHeight="1" x14ac:dyDescent="0.25"/>
    <row r="10" spans="1:13" s="20" customFormat="1" ht="24.75" customHeight="1" thickBot="1" x14ac:dyDescent="0.5">
      <c r="B10" s="23" t="s">
        <v>317</v>
      </c>
    </row>
    <row r="11" spans="1:13" ht="88.5" customHeight="1" thickBot="1" x14ac:dyDescent="0.3">
      <c r="B11" s="40" t="s">
        <v>20</v>
      </c>
      <c r="C11" s="39" t="s">
        <v>4</v>
      </c>
      <c r="D11" s="24" t="s">
        <v>21</v>
      </c>
      <c r="E11" s="38" t="s">
        <v>265</v>
      </c>
      <c r="F11" s="25" t="s">
        <v>252</v>
      </c>
      <c r="G11" s="26" t="s">
        <v>22</v>
      </c>
      <c r="I11" s="128" t="s">
        <v>318</v>
      </c>
    </row>
    <row r="12" spans="1:13" ht="26.25" x14ac:dyDescent="0.4">
      <c r="B12" s="36" t="s">
        <v>23</v>
      </c>
      <c r="C12" s="28" t="s">
        <v>24</v>
      </c>
      <c r="D12" s="29">
        <v>0</v>
      </c>
      <c r="E12" s="30">
        <f t="shared" ref="E12:E75" si="0">100%-D12</f>
        <v>1</v>
      </c>
      <c r="F12" s="31">
        <v>2.5</v>
      </c>
      <c r="G12" s="129">
        <f>+F12/E12</f>
        <v>2.5</v>
      </c>
      <c r="I12" s="74" t="s">
        <v>279</v>
      </c>
    </row>
    <row r="13" spans="1:13" ht="27" thickBot="1" x14ac:dyDescent="0.45">
      <c r="B13" s="36" t="s">
        <v>25</v>
      </c>
      <c r="C13" s="28" t="s">
        <v>24</v>
      </c>
      <c r="D13" s="29">
        <v>0</v>
      </c>
      <c r="E13" s="30">
        <f t="shared" si="0"/>
        <v>1</v>
      </c>
      <c r="F13" s="31">
        <v>6.28</v>
      </c>
      <c r="G13" s="129">
        <f t="shared" ref="G13:G76" si="1">+F13/E13</f>
        <v>6.28</v>
      </c>
      <c r="I13" s="75" t="s">
        <v>280</v>
      </c>
    </row>
    <row r="14" spans="1:13" ht="21" x14ac:dyDescent="0.35">
      <c r="B14" s="36" t="s">
        <v>26</v>
      </c>
      <c r="C14" s="28" t="s">
        <v>24</v>
      </c>
      <c r="D14" s="29">
        <v>0</v>
      </c>
      <c r="E14" s="30">
        <f t="shared" si="0"/>
        <v>1</v>
      </c>
      <c r="F14" s="31">
        <v>5.5</v>
      </c>
      <c r="G14" s="129">
        <f t="shared" si="1"/>
        <v>5.5</v>
      </c>
    </row>
    <row r="15" spans="1:13" ht="21" x14ac:dyDescent="0.35">
      <c r="B15" s="36" t="s">
        <v>151</v>
      </c>
      <c r="C15" s="28" t="s">
        <v>27</v>
      </c>
      <c r="D15" s="29">
        <v>0</v>
      </c>
      <c r="E15" s="30">
        <f t="shared" si="0"/>
        <v>1</v>
      </c>
      <c r="F15" s="31">
        <v>4.25</v>
      </c>
      <c r="G15" s="129">
        <f t="shared" si="1"/>
        <v>4.25</v>
      </c>
    </row>
    <row r="16" spans="1:13" ht="21" x14ac:dyDescent="0.35">
      <c r="B16" s="36" t="s">
        <v>152</v>
      </c>
      <c r="C16" s="28" t="s">
        <v>24</v>
      </c>
      <c r="D16" s="29">
        <v>0</v>
      </c>
      <c r="E16" s="30">
        <f t="shared" si="0"/>
        <v>1</v>
      </c>
      <c r="F16" s="31">
        <v>6.3</v>
      </c>
      <c r="G16" s="129">
        <f t="shared" si="1"/>
        <v>6.3</v>
      </c>
    </row>
    <row r="17" spans="2:7" ht="21" x14ac:dyDescent="0.35">
      <c r="B17" s="36" t="s">
        <v>154</v>
      </c>
      <c r="C17" s="28" t="s">
        <v>24</v>
      </c>
      <c r="D17" s="29">
        <v>0</v>
      </c>
      <c r="E17" s="30">
        <f t="shared" si="0"/>
        <v>1</v>
      </c>
      <c r="F17" s="31">
        <v>4.5</v>
      </c>
      <c r="G17" s="129">
        <f t="shared" si="1"/>
        <v>4.5</v>
      </c>
    </row>
    <row r="18" spans="2:7" ht="21" x14ac:dyDescent="0.35">
      <c r="B18" s="36" t="s">
        <v>45</v>
      </c>
      <c r="C18" s="28" t="s">
        <v>27</v>
      </c>
      <c r="D18" s="29">
        <v>0</v>
      </c>
      <c r="E18" s="30">
        <f t="shared" si="0"/>
        <v>1</v>
      </c>
      <c r="F18" s="31">
        <v>0</v>
      </c>
      <c r="G18" s="129">
        <f t="shared" si="1"/>
        <v>0</v>
      </c>
    </row>
    <row r="19" spans="2:7" ht="21" x14ac:dyDescent="0.35">
      <c r="B19" s="73" t="s">
        <v>153</v>
      </c>
      <c r="C19" s="77" t="s">
        <v>27</v>
      </c>
      <c r="D19" s="78">
        <v>0.05</v>
      </c>
      <c r="E19" s="76">
        <f t="shared" si="0"/>
        <v>0.95</v>
      </c>
      <c r="F19" s="72">
        <v>4.83</v>
      </c>
      <c r="G19" s="129">
        <f t="shared" si="1"/>
        <v>5.0842105263157897</v>
      </c>
    </row>
    <row r="20" spans="2:7" ht="21" x14ac:dyDescent="0.35">
      <c r="B20" s="36" t="s">
        <v>155</v>
      </c>
      <c r="C20" s="28" t="s">
        <v>27</v>
      </c>
      <c r="D20" s="29">
        <v>0.02</v>
      </c>
      <c r="E20" s="30">
        <f t="shared" si="0"/>
        <v>0.98</v>
      </c>
      <c r="F20" s="31">
        <v>0</v>
      </c>
      <c r="G20" s="129">
        <f t="shared" si="1"/>
        <v>0</v>
      </c>
    </row>
    <row r="21" spans="2:7" ht="21" x14ac:dyDescent="0.35">
      <c r="B21" s="36" t="s">
        <v>240</v>
      </c>
      <c r="C21" s="28" t="s">
        <v>27</v>
      </c>
      <c r="D21" s="29">
        <v>0.05</v>
      </c>
      <c r="E21" s="30">
        <f t="shared" si="0"/>
        <v>0.95</v>
      </c>
      <c r="F21" s="31">
        <v>0</v>
      </c>
      <c r="G21" s="129">
        <f t="shared" si="1"/>
        <v>0</v>
      </c>
    </row>
    <row r="22" spans="2:7" ht="21" x14ac:dyDescent="0.35">
      <c r="B22" s="36" t="s">
        <v>250</v>
      </c>
      <c r="C22" s="28" t="s">
        <v>27</v>
      </c>
      <c r="D22" s="29">
        <v>0.05</v>
      </c>
      <c r="E22" s="30">
        <f t="shared" si="0"/>
        <v>0.95</v>
      </c>
      <c r="F22" s="31">
        <v>0</v>
      </c>
      <c r="G22" s="129">
        <f t="shared" si="1"/>
        <v>0</v>
      </c>
    </row>
    <row r="23" spans="2:7" ht="21" x14ac:dyDescent="0.35">
      <c r="B23" s="36" t="s">
        <v>166</v>
      </c>
      <c r="C23" s="28" t="s">
        <v>27</v>
      </c>
      <c r="D23" s="29">
        <v>0</v>
      </c>
      <c r="E23" s="30">
        <f t="shared" si="0"/>
        <v>1</v>
      </c>
      <c r="F23" s="31">
        <v>0</v>
      </c>
      <c r="G23" s="129">
        <f t="shared" si="1"/>
        <v>0</v>
      </c>
    </row>
    <row r="24" spans="2:7" ht="21" x14ac:dyDescent="0.35">
      <c r="B24" s="73" t="s">
        <v>241</v>
      </c>
      <c r="C24" s="77" t="s">
        <v>27</v>
      </c>
      <c r="D24" s="78">
        <v>0.12</v>
      </c>
      <c r="E24" s="76">
        <f t="shared" si="0"/>
        <v>0.88</v>
      </c>
      <c r="F24" s="72">
        <v>1.72</v>
      </c>
      <c r="G24" s="129">
        <f t="shared" si="1"/>
        <v>1.9545454545454546</v>
      </c>
    </row>
    <row r="25" spans="2:7" ht="21" x14ac:dyDescent="0.35">
      <c r="B25" s="36" t="s">
        <v>33</v>
      </c>
      <c r="C25" s="28" t="s">
        <v>27</v>
      </c>
      <c r="D25" s="29">
        <v>0</v>
      </c>
      <c r="E25" s="30">
        <f t="shared" si="0"/>
        <v>1</v>
      </c>
      <c r="F25" s="31">
        <v>0</v>
      </c>
      <c r="G25" s="129">
        <f t="shared" si="1"/>
        <v>0</v>
      </c>
    </row>
    <row r="26" spans="2:7" ht="21" x14ac:dyDescent="0.35">
      <c r="B26" s="36" t="s">
        <v>34</v>
      </c>
      <c r="C26" s="28" t="s">
        <v>27</v>
      </c>
      <c r="D26" s="29">
        <v>0</v>
      </c>
      <c r="E26" s="30">
        <f t="shared" si="0"/>
        <v>1</v>
      </c>
      <c r="F26" s="31">
        <v>0</v>
      </c>
      <c r="G26" s="129">
        <f t="shared" si="1"/>
        <v>0</v>
      </c>
    </row>
    <row r="27" spans="2:7" ht="21" x14ac:dyDescent="0.35">
      <c r="B27" s="36" t="s">
        <v>35</v>
      </c>
      <c r="C27" s="28" t="s">
        <v>27</v>
      </c>
      <c r="D27" s="29">
        <v>0</v>
      </c>
      <c r="E27" s="30">
        <f t="shared" si="0"/>
        <v>1</v>
      </c>
      <c r="F27" s="31">
        <v>0</v>
      </c>
      <c r="G27" s="129">
        <f t="shared" si="1"/>
        <v>0</v>
      </c>
    </row>
    <row r="28" spans="2:7" ht="21" x14ac:dyDescent="0.35">
      <c r="B28" s="36" t="s">
        <v>37</v>
      </c>
      <c r="C28" s="28" t="s">
        <v>27</v>
      </c>
      <c r="D28" s="29">
        <v>0</v>
      </c>
      <c r="E28" s="30">
        <f t="shared" si="0"/>
        <v>1</v>
      </c>
      <c r="F28" s="31">
        <v>0</v>
      </c>
      <c r="G28" s="129">
        <f t="shared" si="1"/>
        <v>0</v>
      </c>
    </row>
    <row r="29" spans="2:7" ht="21" x14ac:dyDescent="0.35">
      <c r="B29" s="36" t="s">
        <v>36</v>
      </c>
      <c r="C29" s="28" t="s">
        <v>27</v>
      </c>
      <c r="D29" s="29">
        <v>0</v>
      </c>
      <c r="E29" s="30">
        <f t="shared" si="0"/>
        <v>1</v>
      </c>
      <c r="F29" s="31">
        <v>0</v>
      </c>
      <c r="G29" s="129">
        <f t="shared" si="1"/>
        <v>0</v>
      </c>
    </row>
    <row r="30" spans="2:7" ht="21" x14ac:dyDescent="0.35">
      <c r="B30" s="36" t="s">
        <v>242</v>
      </c>
      <c r="C30" s="28" t="s">
        <v>27</v>
      </c>
      <c r="D30" s="29">
        <v>0.05</v>
      </c>
      <c r="E30" s="30">
        <f t="shared" si="0"/>
        <v>0.95</v>
      </c>
      <c r="F30" s="31">
        <v>0</v>
      </c>
      <c r="G30" s="129">
        <f t="shared" si="1"/>
        <v>0</v>
      </c>
    </row>
    <row r="31" spans="2:7" ht="21" x14ac:dyDescent="0.35">
      <c r="B31" s="36" t="s">
        <v>167</v>
      </c>
      <c r="C31" s="28" t="s">
        <v>27</v>
      </c>
      <c r="D31" s="29">
        <v>0</v>
      </c>
      <c r="E31" s="30">
        <f t="shared" si="0"/>
        <v>1</v>
      </c>
      <c r="F31" s="31">
        <v>0</v>
      </c>
      <c r="G31" s="129">
        <f t="shared" si="1"/>
        <v>0</v>
      </c>
    </row>
    <row r="32" spans="2:7" ht="21" x14ac:dyDescent="0.35">
      <c r="B32" s="36" t="s">
        <v>168</v>
      </c>
      <c r="C32" s="28" t="s">
        <v>27</v>
      </c>
      <c r="D32" s="29">
        <v>0</v>
      </c>
      <c r="E32" s="30">
        <f t="shared" si="0"/>
        <v>1</v>
      </c>
      <c r="F32" s="31">
        <v>0</v>
      </c>
      <c r="G32" s="129">
        <f t="shared" si="1"/>
        <v>0</v>
      </c>
    </row>
    <row r="33" spans="2:7" ht="21" x14ac:dyDescent="0.35">
      <c r="B33" s="36" t="s">
        <v>169</v>
      </c>
      <c r="C33" s="28" t="s">
        <v>102</v>
      </c>
      <c r="D33" s="29">
        <v>0.06</v>
      </c>
      <c r="E33" s="30">
        <f t="shared" si="0"/>
        <v>0.94</v>
      </c>
      <c r="F33" s="31">
        <v>0</v>
      </c>
      <c r="G33" s="129">
        <f t="shared" si="1"/>
        <v>0</v>
      </c>
    </row>
    <row r="34" spans="2:7" ht="21" x14ac:dyDescent="0.35">
      <c r="B34" s="36" t="s">
        <v>90</v>
      </c>
      <c r="C34" s="28" t="s">
        <v>27</v>
      </c>
      <c r="D34" s="29">
        <v>0.08</v>
      </c>
      <c r="E34" s="30">
        <f t="shared" si="0"/>
        <v>0.92</v>
      </c>
      <c r="F34" s="31">
        <v>0</v>
      </c>
      <c r="G34" s="129">
        <f t="shared" si="1"/>
        <v>0</v>
      </c>
    </row>
    <row r="35" spans="2:7" ht="21" x14ac:dyDescent="0.35">
      <c r="B35" s="36" t="s">
        <v>243</v>
      </c>
      <c r="C35" s="28" t="s">
        <v>27</v>
      </c>
      <c r="D35" s="29">
        <v>0.05</v>
      </c>
      <c r="E35" s="30">
        <f t="shared" si="0"/>
        <v>0.95</v>
      </c>
      <c r="F35" s="31">
        <v>0</v>
      </c>
      <c r="G35" s="129">
        <f t="shared" si="1"/>
        <v>0</v>
      </c>
    </row>
    <row r="36" spans="2:7" ht="21" x14ac:dyDescent="0.35">
      <c r="B36" s="36" t="s">
        <v>203</v>
      </c>
      <c r="C36" s="28" t="s">
        <v>27</v>
      </c>
      <c r="D36" s="29">
        <v>0.1</v>
      </c>
      <c r="E36" s="30">
        <f t="shared" si="0"/>
        <v>0.9</v>
      </c>
      <c r="F36" s="31">
        <v>0</v>
      </c>
      <c r="G36" s="129">
        <f t="shared" si="1"/>
        <v>0</v>
      </c>
    </row>
    <row r="37" spans="2:7" ht="21" x14ac:dyDescent="0.35">
      <c r="B37" s="36" t="s">
        <v>204</v>
      </c>
      <c r="C37" s="28" t="s">
        <v>27</v>
      </c>
      <c r="D37" s="29">
        <v>0.05</v>
      </c>
      <c r="E37" s="30">
        <f t="shared" si="0"/>
        <v>0.95</v>
      </c>
      <c r="F37" s="31">
        <v>0</v>
      </c>
      <c r="G37" s="129">
        <f t="shared" si="1"/>
        <v>0</v>
      </c>
    </row>
    <row r="38" spans="2:7" ht="21" x14ac:dyDescent="0.35">
      <c r="B38" s="36" t="s">
        <v>205</v>
      </c>
      <c r="C38" s="28" t="s">
        <v>27</v>
      </c>
      <c r="D38" s="29">
        <v>0.08</v>
      </c>
      <c r="E38" s="30">
        <f t="shared" si="0"/>
        <v>0.92</v>
      </c>
      <c r="F38" s="31">
        <v>0</v>
      </c>
      <c r="G38" s="129">
        <f t="shared" si="1"/>
        <v>0</v>
      </c>
    </row>
    <row r="39" spans="2:7" ht="21" x14ac:dyDescent="0.35">
      <c r="B39" s="36" t="s">
        <v>206</v>
      </c>
      <c r="C39" s="28" t="s">
        <v>27</v>
      </c>
      <c r="D39" s="29">
        <v>0.05</v>
      </c>
      <c r="E39" s="30">
        <f t="shared" si="0"/>
        <v>0.95</v>
      </c>
      <c r="F39" s="31">
        <v>0</v>
      </c>
      <c r="G39" s="129">
        <f t="shared" si="1"/>
        <v>0</v>
      </c>
    </row>
    <row r="40" spans="2:7" ht="21" x14ac:dyDescent="0.35">
      <c r="B40" s="36" t="s">
        <v>101</v>
      </c>
      <c r="C40" s="28" t="s">
        <v>102</v>
      </c>
      <c r="D40" s="29">
        <v>0</v>
      </c>
      <c r="E40" s="30">
        <f t="shared" si="0"/>
        <v>1</v>
      </c>
      <c r="F40" s="31">
        <v>0</v>
      </c>
      <c r="G40" s="129">
        <f t="shared" si="1"/>
        <v>0</v>
      </c>
    </row>
    <row r="41" spans="2:7" ht="21" x14ac:dyDescent="0.35">
      <c r="B41" s="36" t="s">
        <v>207</v>
      </c>
      <c r="C41" s="28" t="s">
        <v>27</v>
      </c>
      <c r="D41" s="29">
        <v>0.12</v>
      </c>
      <c r="E41" s="30">
        <f t="shared" si="0"/>
        <v>0.88</v>
      </c>
      <c r="F41" s="31">
        <v>0</v>
      </c>
      <c r="G41" s="129">
        <f t="shared" si="1"/>
        <v>0</v>
      </c>
    </row>
    <row r="42" spans="2:7" ht="21" x14ac:dyDescent="0.35">
      <c r="B42" s="36" t="s">
        <v>156</v>
      </c>
      <c r="C42" s="28" t="s">
        <v>27</v>
      </c>
      <c r="D42" s="29">
        <v>0</v>
      </c>
      <c r="E42" s="30">
        <f t="shared" si="0"/>
        <v>1</v>
      </c>
      <c r="F42" s="31">
        <v>0</v>
      </c>
      <c r="G42" s="129">
        <f t="shared" si="1"/>
        <v>0</v>
      </c>
    </row>
    <row r="43" spans="2:7" ht="21" x14ac:dyDescent="0.35">
      <c r="B43" s="36" t="s">
        <v>208</v>
      </c>
      <c r="C43" s="28" t="s">
        <v>27</v>
      </c>
      <c r="D43" s="29">
        <v>0.1</v>
      </c>
      <c r="E43" s="30">
        <f t="shared" si="0"/>
        <v>0.9</v>
      </c>
      <c r="F43" s="31">
        <v>0</v>
      </c>
      <c r="G43" s="129">
        <f t="shared" si="1"/>
        <v>0</v>
      </c>
    </row>
    <row r="44" spans="2:7" ht="21" x14ac:dyDescent="0.35">
      <c r="B44" s="36" t="s">
        <v>157</v>
      </c>
      <c r="C44" s="28" t="s">
        <v>24</v>
      </c>
      <c r="D44" s="29">
        <v>0</v>
      </c>
      <c r="E44" s="30">
        <f t="shared" si="0"/>
        <v>1</v>
      </c>
      <c r="F44" s="31">
        <v>0</v>
      </c>
      <c r="G44" s="129">
        <f t="shared" si="1"/>
        <v>0</v>
      </c>
    </row>
    <row r="45" spans="2:7" ht="21" x14ac:dyDescent="0.35">
      <c r="B45" s="36" t="s">
        <v>257</v>
      </c>
      <c r="C45" s="28" t="s">
        <v>24</v>
      </c>
      <c r="D45" s="29">
        <v>0</v>
      </c>
      <c r="E45" s="30">
        <f t="shared" si="0"/>
        <v>1</v>
      </c>
      <c r="F45" s="31">
        <v>0</v>
      </c>
      <c r="G45" s="129">
        <f t="shared" si="1"/>
        <v>0</v>
      </c>
    </row>
    <row r="46" spans="2:7" ht="21" x14ac:dyDescent="0.35">
      <c r="B46" s="36" t="s">
        <v>158</v>
      </c>
      <c r="C46" s="28" t="s">
        <v>27</v>
      </c>
      <c r="D46" s="29">
        <v>0.08</v>
      </c>
      <c r="E46" s="30">
        <f t="shared" si="0"/>
        <v>0.92</v>
      </c>
      <c r="F46" s="31">
        <v>0</v>
      </c>
      <c r="G46" s="129">
        <f t="shared" si="1"/>
        <v>0</v>
      </c>
    </row>
    <row r="47" spans="2:7" ht="21" x14ac:dyDescent="0.35">
      <c r="B47" s="36" t="s">
        <v>46</v>
      </c>
      <c r="C47" s="28" t="s">
        <v>27</v>
      </c>
      <c r="D47" s="29">
        <v>0</v>
      </c>
      <c r="E47" s="30">
        <f t="shared" si="0"/>
        <v>1</v>
      </c>
      <c r="F47" s="31">
        <v>0</v>
      </c>
      <c r="G47" s="129">
        <f t="shared" si="1"/>
        <v>0</v>
      </c>
    </row>
    <row r="48" spans="2:7" ht="21" x14ac:dyDescent="0.35">
      <c r="B48" s="36" t="s">
        <v>73</v>
      </c>
      <c r="C48" s="28" t="s">
        <v>27</v>
      </c>
      <c r="D48" s="29">
        <v>0.05</v>
      </c>
      <c r="E48" s="30">
        <f t="shared" si="0"/>
        <v>0.95</v>
      </c>
      <c r="F48" s="31">
        <v>0</v>
      </c>
      <c r="G48" s="129">
        <f t="shared" si="1"/>
        <v>0</v>
      </c>
    </row>
    <row r="49" spans="2:7" ht="21" x14ac:dyDescent="0.35">
      <c r="B49" s="36" t="s">
        <v>263</v>
      </c>
      <c r="C49" s="28" t="s">
        <v>27</v>
      </c>
      <c r="D49" s="29">
        <v>0.05</v>
      </c>
      <c r="E49" s="30">
        <f t="shared" si="0"/>
        <v>0.95</v>
      </c>
      <c r="F49" s="31">
        <v>0</v>
      </c>
      <c r="G49" s="129">
        <f t="shared" si="1"/>
        <v>0</v>
      </c>
    </row>
    <row r="50" spans="2:7" ht="21" x14ac:dyDescent="0.35">
      <c r="B50" s="36" t="s">
        <v>40</v>
      </c>
      <c r="C50" s="28" t="s">
        <v>27</v>
      </c>
      <c r="D50" s="29">
        <v>0</v>
      </c>
      <c r="E50" s="30">
        <f t="shared" si="0"/>
        <v>1</v>
      </c>
      <c r="F50" s="31">
        <v>0</v>
      </c>
      <c r="G50" s="129">
        <f t="shared" si="1"/>
        <v>0</v>
      </c>
    </row>
    <row r="51" spans="2:7" ht="21" x14ac:dyDescent="0.35">
      <c r="B51" s="36" t="s">
        <v>264</v>
      </c>
      <c r="C51" s="28" t="s">
        <v>27</v>
      </c>
      <c r="D51" s="29">
        <v>0</v>
      </c>
      <c r="E51" s="30">
        <f t="shared" si="0"/>
        <v>1</v>
      </c>
      <c r="F51" s="31">
        <v>0</v>
      </c>
      <c r="G51" s="129">
        <f t="shared" si="1"/>
        <v>0</v>
      </c>
    </row>
    <row r="52" spans="2:7" ht="21" x14ac:dyDescent="0.35">
      <c r="B52" s="36" t="s">
        <v>74</v>
      </c>
      <c r="C52" s="28" t="s">
        <v>27</v>
      </c>
      <c r="D52" s="29">
        <v>0</v>
      </c>
      <c r="E52" s="30">
        <f t="shared" si="0"/>
        <v>1</v>
      </c>
      <c r="F52" s="31">
        <v>0</v>
      </c>
      <c r="G52" s="129">
        <f t="shared" si="1"/>
        <v>0</v>
      </c>
    </row>
    <row r="53" spans="2:7" ht="21" x14ac:dyDescent="0.35">
      <c r="B53" s="36" t="s">
        <v>170</v>
      </c>
      <c r="C53" s="28" t="s">
        <v>27</v>
      </c>
      <c r="D53" s="29">
        <v>0</v>
      </c>
      <c r="E53" s="30">
        <f t="shared" si="0"/>
        <v>1</v>
      </c>
      <c r="F53" s="31">
        <v>0</v>
      </c>
      <c r="G53" s="129">
        <f t="shared" si="1"/>
        <v>0</v>
      </c>
    </row>
    <row r="54" spans="2:7" ht="21" x14ac:dyDescent="0.35">
      <c r="B54" s="73" t="s">
        <v>209</v>
      </c>
      <c r="C54" s="77" t="s">
        <v>27</v>
      </c>
      <c r="D54" s="78">
        <v>0.08</v>
      </c>
      <c r="E54" s="76">
        <f t="shared" si="0"/>
        <v>0.92</v>
      </c>
      <c r="F54" s="72">
        <v>3</v>
      </c>
      <c r="G54" s="129">
        <f t="shared" si="1"/>
        <v>3.2608695652173911</v>
      </c>
    </row>
    <row r="55" spans="2:7" ht="21" x14ac:dyDescent="0.35">
      <c r="B55" s="36" t="s">
        <v>103</v>
      </c>
      <c r="C55" s="28" t="s">
        <v>27</v>
      </c>
      <c r="D55" s="29">
        <v>7.0000000000000007E-2</v>
      </c>
      <c r="E55" s="30">
        <f t="shared" si="0"/>
        <v>0.92999999999999994</v>
      </c>
      <c r="F55" s="31">
        <v>0</v>
      </c>
      <c r="G55" s="129">
        <f t="shared" si="1"/>
        <v>0</v>
      </c>
    </row>
    <row r="56" spans="2:7" ht="21" x14ac:dyDescent="0.35">
      <c r="B56" s="36" t="s">
        <v>104</v>
      </c>
      <c r="C56" s="28" t="s">
        <v>27</v>
      </c>
      <c r="D56" s="29">
        <v>7.0000000000000007E-2</v>
      </c>
      <c r="E56" s="30">
        <f t="shared" si="0"/>
        <v>0.92999999999999994</v>
      </c>
      <c r="F56" s="31">
        <v>0</v>
      </c>
      <c r="G56" s="129">
        <f t="shared" si="1"/>
        <v>0</v>
      </c>
    </row>
    <row r="57" spans="2:7" ht="21" x14ac:dyDescent="0.35">
      <c r="B57" s="36" t="s">
        <v>210</v>
      </c>
      <c r="C57" s="28" t="s">
        <v>27</v>
      </c>
      <c r="D57" s="29">
        <v>0.08</v>
      </c>
      <c r="E57" s="30">
        <f t="shared" si="0"/>
        <v>0.92</v>
      </c>
      <c r="F57" s="31">
        <v>0</v>
      </c>
      <c r="G57" s="129">
        <f t="shared" si="1"/>
        <v>0</v>
      </c>
    </row>
    <row r="58" spans="2:7" ht="21" x14ac:dyDescent="0.35">
      <c r="B58" s="36" t="s">
        <v>253</v>
      </c>
      <c r="C58" s="28" t="s">
        <v>24</v>
      </c>
      <c r="D58" s="29">
        <v>0</v>
      </c>
      <c r="E58" s="30">
        <f t="shared" si="0"/>
        <v>1</v>
      </c>
      <c r="F58" s="31">
        <v>0</v>
      </c>
      <c r="G58" s="129">
        <f t="shared" si="1"/>
        <v>0</v>
      </c>
    </row>
    <row r="59" spans="2:7" ht="21" x14ac:dyDescent="0.35">
      <c r="B59" s="73" t="s">
        <v>211</v>
      </c>
      <c r="C59" s="77" t="s">
        <v>27</v>
      </c>
      <c r="D59" s="78">
        <v>0.09</v>
      </c>
      <c r="E59" s="76">
        <f t="shared" si="0"/>
        <v>0.91</v>
      </c>
      <c r="F59" s="72">
        <v>3.1</v>
      </c>
      <c r="G59" s="129">
        <f t="shared" si="1"/>
        <v>3.4065934065934065</v>
      </c>
    </row>
    <row r="60" spans="2:7" ht="21" x14ac:dyDescent="0.35">
      <c r="B60" s="36" t="s">
        <v>212</v>
      </c>
      <c r="C60" s="28" t="s">
        <v>27</v>
      </c>
      <c r="D60" s="29">
        <v>0.09</v>
      </c>
      <c r="E60" s="30">
        <f t="shared" si="0"/>
        <v>0.91</v>
      </c>
      <c r="F60" s="31">
        <v>0</v>
      </c>
      <c r="G60" s="129">
        <f t="shared" si="1"/>
        <v>0</v>
      </c>
    </row>
    <row r="61" spans="2:7" ht="21" x14ac:dyDescent="0.35">
      <c r="B61" s="73" t="s">
        <v>289</v>
      </c>
      <c r="C61" s="77" t="s">
        <v>27</v>
      </c>
      <c r="D61" s="78">
        <v>0.09</v>
      </c>
      <c r="E61" s="76">
        <f t="shared" si="0"/>
        <v>0.91</v>
      </c>
      <c r="F61" s="72">
        <v>5.97</v>
      </c>
      <c r="G61" s="129">
        <f t="shared" si="1"/>
        <v>6.5604395604395602</v>
      </c>
    </row>
    <row r="62" spans="2:7" ht="21" x14ac:dyDescent="0.35">
      <c r="B62" s="36" t="s">
        <v>171</v>
      </c>
      <c r="C62" s="28" t="s">
        <v>27</v>
      </c>
      <c r="D62" s="29">
        <v>0</v>
      </c>
      <c r="E62" s="30">
        <f t="shared" si="0"/>
        <v>1</v>
      </c>
      <c r="F62" s="31">
        <v>0</v>
      </c>
      <c r="G62" s="129">
        <f t="shared" si="1"/>
        <v>0</v>
      </c>
    </row>
    <row r="63" spans="2:7" ht="21" x14ac:dyDescent="0.35">
      <c r="B63" s="36" t="s">
        <v>172</v>
      </c>
      <c r="C63" s="28" t="s">
        <v>27</v>
      </c>
      <c r="D63" s="29">
        <v>0</v>
      </c>
      <c r="E63" s="30">
        <f t="shared" si="0"/>
        <v>1</v>
      </c>
      <c r="F63" s="31">
        <v>0</v>
      </c>
      <c r="G63" s="129">
        <f t="shared" si="1"/>
        <v>0</v>
      </c>
    </row>
    <row r="64" spans="2:7" ht="21" x14ac:dyDescent="0.35">
      <c r="B64" s="36" t="s">
        <v>173</v>
      </c>
      <c r="C64" s="28" t="s">
        <v>27</v>
      </c>
      <c r="D64" s="29">
        <v>0</v>
      </c>
      <c r="E64" s="30">
        <f t="shared" si="0"/>
        <v>1</v>
      </c>
      <c r="F64" s="31">
        <v>0</v>
      </c>
      <c r="G64" s="129">
        <f t="shared" si="1"/>
        <v>0</v>
      </c>
    </row>
    <row r="65" spans="2:7" ht="21" x14ac:dyDescent="0.35">
      <c r="B65" s="36" t="s">
        <v>86</v>
      </c>
      <c r="C65" s="28" t="s">
        <v>27</v>
      </c>
      <c r="D65" s="29">
        <v>0.02</v>
      </c>
      <c r="E65" s="30">
        <f t="shared" si="0"/>
        <v>0.98</v>
      </c>
      <c r="F65" s="31">
        <v>0</v>
      </c>
      <c r="G65" s="129">
        <f t="shared" si="1"/>
        <v>0</v>
      </c>
    </row>
    <row r="66" spans="2:7" ht="21" x14ac:dyDescent="0.35">
      <c r="B66" s="36" t="s">
        <v>213</v>
      </c>
      <c r="C66" s="28" t="s">
        <v>27</v>
      </c>
      <c r="D66" s="29">
        <v>0.03</v>
      </c>
      <c r="E66" s="30">
        <f t="shared" si="0"/>
        <v>0.97</v>
      </c>
      <c r="F66" s="31">
        <v>0</v>
      </c>
      <c r="G66" s="129">
        <f t="shared" si="1"/>
        <v>0</v>
      </c>
    </row>
    <row r="67" spans="2:7" ht="21" x14ac:dyDescent="0.35">
      <c r="B67" s="36" t="s">
        <v>105</v>
      </c>
      <c r="C67" s="28" t="s">
        <v>102</v>
      </c>
      <c r="D67" s="29">
        <v>0</v>
      </c>
      <c r="E67" s="30">
        <f t="shared" si="0"/>
        <v>1</v>
      </c>
      <c r="F67" s="31">
        <v>0</v>
      </c>
      <c r="G67" s="129">
        <f t="shared" si="1"/>
        <v>0</v>
      </c>
    </row>
    <row r="68" spans="2:7" ht="21" x14ac:dyDescent="0.35">
      <c r="B68" s="36" t="s">
        <v>47</v>
      </c>
      <c r="C68" s="28" t="s">
        <v>27</v>
      </c>
      <c r="D68" s="29">
        <v>0</v>
      </c>
      <c r="E68" s="30">
        <f t="shared" si="0"/>
        <v>1</v>
      </c>
      <c r="F68" s="31">
        <v>0</v>
      </c>
      <c r="G68" s="129">
        <f t="shared" si="1"/>
        <v>0</v>
      </c>
    </row>
    <row r="69" spans="2:7" ht="21" x14ac:dyDescent="0.35">
      <c r="B69" s="36" t="s">
        <v>254</v>
      </c>
      <c r="C69" s="28" t="s">
        <v>24</v>
      </c>
      <c r="D69" s="29">
        <v>0</v>
      </c>
      <c r="E69" s="30">
        <f t="shared" si="0"/>
        <v>1</v>
      </c>
      <c r="F69" s="31">
        <v>0</v>
      </c>
      <c r="G69" s="129">
        <f t="shared" si="1"/>
        <v>0</v>
      </c>
    </row>
    <row r="70" spans="2:7" ht="21" x14ac:dyDescent="0.35">
      <c r="B70" s="36" t="s">
        <v>255</v>
      </c>
      <c r="C70" s="28" t="s">
        <v>24</v>
      </c>
      <c r="D70" s="29">
        <v>0</v>
      </c>
      <c r="E70" s="30">
        <f t="shared" si="0"/>
        <v>1</v>
      </c>
      <c r="F70" s="31">
        <v>0</v>
      </c>
      <c r="G70" s="129">
        <f t="shared" si="1"/>
        <v>0</v>
      </c>
    </row>
    <row r="71" spans="2:7" ht="21" x14ac:dyDescent="0.35">
      <c r="B71" s="36" t="s">
        <v>214</v>
      </c>
      <c r="C71" s="28" t="s">
        <v>27</v>
      </c>
      <c r="D71" s="29">
        <v>0.09</v>
      </c>
      <c r="E71" s="30">
        <f t="shared" si="0"/>
        <v>0.91</v>
      </c>
      <c r="F71" s="31">
        <v>0</v>
      </c>
      <c r="G71" s="129">
        <f t="shared" si="1"/>
        <v>0</v>
      </c>
    </row>
    <row r="72" spans="2:7" ht="21" x14ac:dyDescent="0.35">
      <c r="B72" s="36" t="s">
        <v>106</v>
      </c>
      <c r="C72" s="28" t="s">
        <v>24</v>
      </c>
      <c r="D72" s="29">
        <v>0</v>
      </c>
      <c r="E72" s="30">
        <f t="shared" si="0"/>
        <v>1</v>
      </c>
      <c r="F72" s="31">
        <v>0</v>
      </c>
      <c r="G72" s="129">
        <f t="shared" si="1"/>
        <v>0</v>
      </c>
    </row>
    <row r="73" spans="2:7" ht="21" x14ac:dyDescent="0.35">
      <c r="B73" s="36" t="s">
        <v>75</v>
      </c>
      <c r="C73" s="28" t="s">
        <v>27</v>
      </c>
      <c r="D73" s="29">
        <v>0.04</v>
      </c>
      <c r="E73" s="30">
        <f t="shared" si="0"/>
        <v>0.96</v>
      </c>
      <c r="F73" s="31">
        <v>0</v>
      </c>
      <c r="G73" s="129">
        <f t="shared" si="1"/>
        <v>0</v>
      </c>
    </row>
    <row r="74" spans="2:7" ht="21" x14ac:dyDescent="0.35">
      <c r="B74" s="36" t="s">
        <v>174</v>
      </c>
      <c r="C74" s="28" t="s">
        <v>24</v>
      </c>
      <c r="D74" s="29">
        <v>0</v>
      </c>
      <c r="E74" s="30">
        <f t="shared" si="0"/>
        <v>1</v>
      </c>
      <c r="F74" s="31">
        <v>0</v>
      </c>
      <c r="G74" s="129">
        <f t="shared" si="1"/>
        <v>0</v>
      </c>
    </row>
    <row r="75" spans="2:7" ht="21" x14ac:dyDescent="0.35">
      <c r="B75" s="36" t="s">
        <v>175</v>
      </c>
      <c r="C75" s="28" t="s">
        <v>24</v>
      </c>
      <c r="D75" s="29">
        <v>0</v>
      </c>
      <c r="E75" s="30">
        <f t="shared" si="0"/>
        <v>1</v>
      </c>
      <c r="F75" s="31">
        <v>0</v>
      </c>
      <c r="G75" s="129">
        <f t="shared" si="1"/>
        <v>0</v>
      </c>
    </row>
    <row r="76" spans="2:7" ht="21" x14ac:dyDescent="0.35">
      <c r="B76" s="73" t="s">
        <v>176</v>
      </c>
      <c r="C76" s="77" t="s">
        <v>24</v>
      </c>
      <c r="D76" s="78">
        <v>0</v>
      </c>
      <c r="E76" s="76">
        <f t="shared" ref="E76:E139" si="2">100%-D76</f>
        <v>1</v>
      </c>
      <c r="F76" s="72">
        <v>5</v>
      </c>
      <c r="G76" s="129">
        <f t="shared" si="1"/>
        <v>5</v>
      </c>
    </row>
    <row r="77" spans="2:7" ht="21" x14ac:dyDescent="0.35">
      <c r="B77" s="36" t="s">
        <v>107</v>
      </c>
      <c r="C77" s="28" t="s">
        <v>27</v>
      </c>
      <c r="D77" s="29">
        <v>0</v>
      </c>
      <c r="E77" s="30">
        <f t="shared" si="2"/>
        <v>1</v>
      </c>
      <c r="F77" s="31">
        <v>0</v>
      </c>
      <c r="G77" s="129">
        <f t="shared" ref="G77:G140" si="3">+F77/E77</f>
        <v>0</v>
      </c>
    </row>
    <row r="78" spans="2:7" ht="21" x14ac:dyDescent="0.35">
      <c r="B78" s="36" t="s">
        <v>41</v>
      </c>
      <c r="C78" s="28" t="s">
        <v>27</v>
      </c>
      <c r="D78" s="29">
        <v>0.03</v>
      </c>
      <c r="E78" s="30">
        <f t="shared" si="2"/>
        <v>0.97</v>
      </c>
      <c r="F78" s="31">
        <v>0</v>
      </c>
      <c r="G78" s="129">
        <f t="shared" si="3"/>
        <v>0</v>
      </c>
    </row>
    <row r="79" spans="2:7" ht="21" x14ac:dyDescent="0.35">
      <c r="B79" s="36" t="s">
        <v>48</v>
      </c>
      <c r="C79" s="28" t="s">
        <v>27</v>
      </c>
      <c r="D79" s="29">
        <v>0</v>
      </c>
      <c r="E79" s="30">
        <f t="shared" si="2"/>
        <v>1</v>
      </c>
      <c r="F79" s="31">
        <v>0</v>
      </c>
      <c r="G79" s="129">
        <f t="shared" si="3"/>
        <v>0</v>
      </c>
    </row>
    <row r="80" spans="2:7" ht="21" x14ac:dyDescent="0.35">
      <c r="B80" s="36" t="s">
        <v>177</v>
      </c>
      <c r="C80" s="28" t="s">
        <v>27</v>
      </c>
      <c r="D80" s="29">
        <v>0</v>
      </c>
      <c r="E80" s="30">
        <f t="shared" si="2"/>
        <v>1</v>
      </c>
      <c r="F80" s="31">
        <v>0</v>
      </c>
      <c r="G80" s="129">
        <f t="shared" si="3"/>
        <v>0</v>
      </c>
    </row>
    <row r="81" spans="2:7" ht="21" x14ac:dyDescent="0.35">
      <c r="B81" s="36" t="s">
        <v>108</v>
      </c>
      <c r="C81" s="28" t="s">
        <v>27</v>
      </c>
      <c r="D81" s="29">
        <v>0</v>
      </c>
      <c r="E81" s="30">
        <f t="shared" si="2"/>
        <v>1</v>
      </c>
      <c r="F81" s="31">
        <v>0</v>
      </c>
      <c r="G81" s="129">
        <f t="shared" si="3"/>
        <v>0</v>
      </c>
    </row>
    <row r="82" spans="2:7" ht="21" x14ac:dyDescent="0.35">
      <c r="B82" s="36" t="s">
        <v>215</v>
      </c>
      <c r="C82" s="28" t="s">
        <v>27</v>
      </c>
      <c r="D82" s="29">
        <v>0.06</v>
      </c>
      <c r="E82" s="30">
        <f t="shared" si="2"/>
        <v>0.94</v>
      </c>
      <c r="F82" s="31">
        <v>0</v>
      </c>
      <c r="G82" s="129">
        <f t="shared" si="3"/>
        <v>0</v>
      </c>
    </row>
    <row r="83" spans="2:7" ht="21" x14ac:dyDescent="0.35">
      <c r="B83" s="36" t="s">
        <v>76</v>
      </c>
      <c r="C83" s="28" t="s">
        <v>27</v>
      </c>
      <c r="D83" s="29">
        <v>0.06</v>
      </c>
      <c r="E83" s="30">
        <f t="shared" si="2"/>
        <v>0.94</v>
      </c>
      <c r="F83" s="31">
        <v>0</v>
      </c>
      <c r="G83" s="129">
        <f t="shared" si="3"/>
        <v>0</v>
      </c>
    </row>
    <row r="84" spans="2:7" ht="21" x14ac:dyDescent="0.35">
      <c r="B84" s="36" t="s">
        <v>159</v>
      </c>
      <c r="C84" s="28" t="s">
        <v>27</v>
      </c>
      <c r="D84" s="29">
        <v>0.08</v>
      </c>
      <c r="E84" s="30">
        <f t="shared" si="2"/>
        <v>0.92</v>
      </c>
      <c r="F84" s="31">
        <v>0</v>
      </c>
      <c r="G84" s="129">
        <f t="shared" si="3"/>
        <v>0</v>
      </c>
    </row>
    <row r="85" spans="2:7" ht="21" x14ac:dyDescent="0.35">
      <c r="B85" s="36" t="s">
        <v>216</v>
      </c>
      <c r="C85" s="28" t="s">
        <v>27</v>
      </c>
      <c r="D85" s="29">
        <v>7.0000000000000007E-2</v>
      </c>
      <c r="E85" s="30">
        <f t="shared" si="2"/>
        <v>0.92999999999999994</v>
      </c>
      <c r="F85" s="31">
        <v>0</v>
      </c>
      <c r="G85" s="129">
        <f t="shared" si="3"/>
        <v>0</v>
      </c>
    </row>
    <row r="86" spans="2:7" ht="21" x14ac:dyDescent="0.35">
      <c r="B86" s="36" t="s">
        <v>160</v>
      </c>
      <c r="C86" s="28" t="s">
        <v>27</v>
      </c>
      <c r="D86" s="29">
        <v>0.05</v>
      </c>
      <c r="E86" s="30">
        <f t="shared" si="2"/>
        <v>0.95</v>
      </c>
      <c r="F86" s="31">
        <v>0</v>
      </c>
      <c r="G86" s="129">
        <f t="shared" si="3"/>
        <v>0</v>
      </c>
    </row>
    <row r="87" spans="2:7" ht="21" x14ac:dyDescent="0.35">
      <c r="B87" s="36" t="s">
        <v>49</v>
      </c>
      <c r="C87" s="28" t="s">
        <v>27</v>
      </c>
      <c r="D87" s="29">
        <v>0</v>
      </c>
      <c r="E87" s="30">
        <f t="shared" si="2"/>
        <v>1</v>
      </c>
      <c r="F87" s="31">
        <v>0</v>
      </c>
      <c r="G87" s="129">
        <f t="shared" si="3"/>
        <v>0</v>
      </c>
    </row>
    <row r="88" spans="2:7" ht="21" x14ac:dyDescent="0.35">
      <c r="B88" s="36" t="s">
        <v>109</v>
      </c>
      <c r="C88" s="28" t="s">
        <v>27</v>
      </c>
      <c r="D88" s="29">
        <v>0</v>
      </c>
      <c r="E88" s="30">
        <f t="shared" si="2"/>
        <v>1</v>
      </c>
      <c r="F88" s="31">
        <v>0</v>
      </c>
      <c r="G88" s="129">
        <f t="shared" si="3"/>
        <v>0</v>
      </c>
    </row>
    <row r="89" spans="2:7" ht="21" x14ac:dyDescent="0.35">
      <c r="B89" s="36" t="s">
        <v>77</v>
      </c>
      <c r="C89" s="28" t="s">
        <v>27</v>
      </c>
      <c r="D89" s="29">
        <v>0.03</v>
      </c>
      <c r="E89" s="30">
        <f t="shared" si="2"/>
        <v>0.97</v>
      </c>
      <c r="F89" s="31">
        <v>0</v>
      </c>
      <c r="G89" s="129">
        <f t="shared" si="3"/>
        <v>0</v>
      </c>
    </row>
    <row r="90" spans="2:7" ht="21" x14ac:dyDescent="0.35">
      <c r="B90" s="36" t="s">
        <v>161</v>
      </c>
      <c r="C90" s="28" t="s">
        <v>27</v>
      </c>
      <c r="D90" s="29">
        <v>0.01</v>
      </c>
      <c r="E90" s="30">
        <f t="shared" si="2"/>
        <v>0.99</v>
      </c>
      <c r="F90" s="31">
        <v>0</v>
      </c>
      <c r="G90" s="129">
        <f t="shared" si="3"/>
        <v>0</v>
      </c>
    </row>
    <row r="91" spans="2:7" ht="21" x14ac:dyDescent="0.35">
      <c r="B91" s="36" t="s">
        <v>110</v>
      </c>
      <c r="C91" s="28" t="s">
        <v>24</v>
      </c>
      <c r="D91" s="29">
        <v>0</v>
      </c>
      <c r="E91" s="30">
        <f t="shared" si="2"/>
        <v>1</v>
      </c>
      <c r="F91" s="31">
        <v>0</v>
      </c>
      <c r="G91" s="129">
        <f t="shared" si="3"/>
        <v>0</v>
      </c>
    </row>
    <row r="92" spans="2:7" ht="21" x14ac:dyDescent="0.35">
      <c r="B92" s="36" t="s">
        <v>111</v>
      </c>
      <c r="C92" s="28" t="s">
        <v>24</v>
      </c>
      <c r="D92" s="29">
        <v>0</v>
      </c>
      <c r="E92" s="30">
        <f t="shared" si="2"/>
        <v>1</v>
      </c>
      <c r="F92" s="31">
        <v>0</v>
      </c>
      <c r="G92" s="129">
        <f t="shared" si="3"/>
        <v>0</v>
      </c>
    </row>
    <row r="93" spans="2:7" ht="21" x14ac:dyDescent="0.35">
      <c r="B93" s="36" t="s">
        <v>112</v>
      </c>
      <c r="C93" s="28" t="s">
        <v>24</v>
      </c>
      <c r="D93" s="29">
        <v>0</v>
      </c>
      <c r="E93" s="30">
        <f t="shared" si="2"/>
        <v>1</v>
      </c>
      <c r="F93" s="31">
        <v>0</v>
      </c>
      <c r="G93" s="129">
        <f t="shared" si="3"/>
        <v>0</v>
      </c>
    </row>
    <row r="94" spans="2:7" ht="21" x14ac:dyDescent="0.35">
      <c r="B94" s="36" t="s">
        <v>113</v>
      </c>
      <c r="C94" s="28" t="s">
        <v>24</v>
      </c>
      <c r="D94" s="29">
        <v>0</v>
      </c>
      <c r="E94" s="30">
        <f t="shared" si="2"/>
        <v>1</v>
      </c>
      <c r="F94" s="31">
        <v>0</v>
      </c>
      <c r="G94" s="129">
        <f t="shared" si="3"/>
        <v>0</v>
      </c>
    </row>
    <row r="95" spans="2:7" ht="21" x14ac:dyDescent="0.35">
      <c r="B95" s="36" t="s">
        <v>114</v>
      </c>
      <c r="C95" s="28" t="s">
        <v>24</v>
      </c>
      <c r="D95" s="29">
        <v>0</v>
      </c>
      <c r="E95" s="30">
        <f t="shared" si="2"/>
        <v>1</v>
      </c>
      <c r="F95" s="31">
        <v>0</v>
      </c>
      <c r="G95" s="129">
        <f t="shared" si="3"/>
        <v>0</v>
      </c>
    </row>
    <row r="96" spans="2:7" ht="21" x14ac:dyDescent="0.35">
      <c r="B96" s="36" t="s">
        <v>115</v>
      </c>
      <c r="C96" s="28" t="s">
        <v>24</v>
      </c>
      <c r="D96" s="29">
        <v>0</v>
      </c>
      <c r="E96" s="30">
        <f t="shared" si="2"/>
        <v>1</v>
      </c>
      <c r="F96" s="31">
        <v>0</v>
      </c>
      <c r="G96" s="129">
        <f t="shared" si="3"/>
        <v>0</v>
      </c>
    </row>
    <row r="97" spans="2:7" ht="21" x14ac:dyDescent="0.35">
      <c r="B97" s="36" t="s">
        <v>116</v>
      </c>
      <c r="C97" s="28" t="s">
        <v>24</v>
      </c>
      <c r="D97" s="29">
        <v>0</v>
      </c>
      <c r="E97" s="30">
        <f t="shared" si="2"/>
        <v>1</v>
      </c>
      <c r="F97" s="31">
        <v>0</v>
      </c>
      <c r="G97" s="129">
        <f t="shared" si="3"/>
        <v>0</v>
      </c>
    </row>
    <row r="98" spans="2:7" ht="21" x14ac:dyDescent="0.35">
      <c r="B98" s="36" t="s">
        <v>117</v>
      </c>
      <c r="C98" s="28" t="s">
        <v>24</v>
      </c>
      <c r="D98" s="29">
        <v>0</v>
      </c>
      <c r="E98" s="30">
        <f t="shared" si="2"/>
        <v>1</v>
      </c>
      <c r="F98" s="31">
        <v>0</v>
      </c>
      <c r="G98" s="129">
        <f t="shared" si="3"/>
        <v>0</v>
      </c>
    </row>
    <row r="99" spans="2:7" ht="21" x14ac:dyDescent="0.35">
      <c r="B99" s="36" t="s">
        <v>118</v>
      </c>
      <c r="C99" s="28" t="s">
        <v>24</v>
      </c>
      <c r="D99" s="29">
        <v>0</v>
      </c>
      <c r="E99" s="30">
        <f t="shared" si="2"/>
        <v>1</v>
      </c>
      <c r="F99" s="31">
        <v>0</v>
      </c>
      <c r="G99" s="129">
        <f t="shared" si="3"/>
        <v>0</v>
      </c>
    </row>
    <row r="100" spans="2:7" ht="21" x14ac:dyDescent="0.35">
      <c r="B100" s="36" t="s">
        <v>217</v>
      </c>
      <c r="C100" s="28" t="s">
        <v>27</v>
      </c>
      <c r="D100" s="29">
        <v>0.08</v>
      </c>
      <c r="E100" s="30">
        <f t="shared" si="2"/>
        <v>0.92</v>
      </c>
      <c r="F100" s="31">
        <v>0</v>
      </c>
      <c r="G100" s="129">
        <f t="shared" si="3"/>
        <v>0</v>
      </c>
    </row>
    <row r="101" spans="2:7" ht="21" x14ac:dyDescent="0.35">
      <c r="B101" s="36" t="s">
        <v>178</v>
      </c>
      <c r="C101" s="28" t="s">
        <v>27</v>
      </c>
      <c r="D101" s="29">
        <v>0</v>
      </c>
      <c r="E101" s="30">
        <f t="shared" si="2"/>
        <v>1</v>
      </c>
      <c r="F101" s="31">
        <v>0</v>
      </c>
      <c r="G101" s="129">
        <f t="shared" si="3"/>
        <v>0</v>
      </c>
    </row>
    <row r="102" spans="2:7" ht="21" x14ac:dyDescent="0.35">
      <c r="B102" s="36" t="s">
        <v>179</v>
      </c>
      <c r="C102" s="28" t="s">
        <v>24</v>
      </c>
      <c r="D102" s="29">
        <v>0</v>
      </c>
      <c r="E102" s="30">
        <f t="shared" si="2"/>
        <v>1</v>
      </c>
      <c r="F102" s="31">
        <v>0</v>
      </c>
      <c r="G102" s="129">
        <f t="shared" si="3"/>
        <v>0</v>
      </c>
    </row>
    <row r="103" spans="2:7" ht="21" x14ac:dyDescent="0.35">
      <c r="B103" s="36" t="s">
        <v>258</v>
      </c>
      <c r="C103" s="28" t="s">
        <v>24</v>
      </c>
      <c r="D103" s="29">
        <v>0</v>
      </c>
      <c r="E103" s="30">
        <f t="shared" si="2"/>
        <v>1</v>
      </c>
      <c r="F103" s="31">
        <v>0</v>
      </c>
      <c r="G103" s="129">
        <f t="shared" si="3"/>
        <v>0</v>
      </c>
    </row>
    <row r="104" spans="2:7" ht="21" x14ac:dyDescent="0.35">
      <c r="B104" s="36" t="s">
        <v>119</v>
      </c>
      <c r="C104" s="28" t="s">
        <v>27</v>
      </c>
      <c r="D104" s="29">
        <v>0</v>
      </c>
      <c r="E104" s="30">
        <f t="shared" si="2"/>
        <v>1</v>
      </c>
      <c r="F104" s="31">
        <v>0</v>
      </c>
      <c r="G104" s="129">
        <f t="shared" si="3"/>
        <v>0</v>
      </c>
    </row>
    <row r="105" spans="2:7" ht="21" x14ac:dyDescent="0.35">
      <c r="B105" s="36" t="s">
        <v>180</v>
      </c>
      <c r="C105" s="28" t="s">
        <v>27</v>
      </c>
      <c r="D105" s="29">
        <v>0</v>
      </c>
      <c r="E105" s="30">
        <f t="shared" si="2"/>
        <v>1</v>
      </c>
      <c r="F105" s="31">
        <v>0</v>
      </c>
      <c r="G105" s="129">
        <f t="shared" si="3"/>
        <v>0</v>
      </c>
    </row>
    <row r="106" spans="2:7" ht="21" x14ac:dyDescent="0.35">
      <c r="B106" s="36" t="s">
        <v>181</v>
      </c>
      <c r="C106" s="28" t="s">
        <v>27</v>
      </c>
      <c r="D106" s="29">
        <v>0</v>
      </c>
      <c r="E106" s="30">
        <f t="shared" si="2"/>
        <v>1</v>
      </c>
      <c r="F106" s="31">
        <v>0</v>
      </c>
      <c r="G106" s="129">
        <f t="shared" si="3"/>
        <v>0</v>
      </c>
    </row>
    <row r="107" spans="2:7" ht="21" x14ac:dyDescent="0.35">
      <c r="B107" s="36" t="s">
        <v>183</v>
      </c>
      <c r="C107" s="28" t="s">
        <v>24</v>
      </c>
      <c r="D107" s="29">
        <v>0</v>
      </c>
      <c r="E107" s="30">
        <f t="shared" si="2"/>
        <v>1</v>
      </c>
      <c r="F107" s="31">
        <v>0</v>
      </c>
      <c r="G107" s="129">
        <f t="shared" si="3"/>
        <v>0</v>
      </c>
    </row>
    <row r="108" spans="2:7" ht="21" x14ac:dyDescent="0.35">
      <c r="B108" s="36" t="s">
        <v>184</v>
      </c>
      <c r="C108" s="28" t="s">
        <v>24</v>
      </c>
      <c r="D108" s="29">
        <v>0</v>
      </c>
      <c r="E108" s="30">
        <f t="shared" si="2"/>
        <v>1</v>
      </c>
      <c r="F108" s="31">
        <v>0</v>
      </c>
      <c r="G108" s="129">
        <f t="shared" si="3"/>
        <v>0</v>
      </c>
    </row>
    <row r="109" spans="2:7" ht="21" x14ac:dyDescent="0.35">
      <c r="B109" s="36" t="s">
        <v>185</v>
      </c>
      <c r="C109" s="28" t="s">
        <v>24</v>
      </c>
      <c r="D109" s="29">
        <v>0</v>
      </c>
      <c r="E109" s="30">
        <f t="shared" si="2"/>
        <v>1</v>
      </c>
      <c r="F109" s="31">
        <v>0</v>
      </c>
      <c r="G109" s="129">
        <f t="shared" si="3"/>
        <v>0</v>
      </c>
    </row>
    <row r="110" spans="2:7" ht="21" x14ac:dyDescent="0.35">
      <c r="B110" s="36" t="s">
        <v>182</v>
      </c>
      <c r="C110" s="28" t="s">
        <v>27</v>
      </c>
      <c r="D110" s="29">
        <v>0</v>
      </c>
      <c r="E110" s="30">
        <f t="shared" si="2"/>
        <v>1</v>
      </c>
      <c r="F110" s="31">
        <v>0</v>
      </c>
      <c r="G110" s="129">
        <f t="shared" si="3"/>
        <v>0</v>
      </c>
    </row>
    <row r="111" spans="2:7" ht="21" x14ac:dyDescent="0.35">
      <c r="B111" s="36" t="s">
        <v>246</v>
      </c>
      <c r="C111" s="28" t="s">
        <v>27</v>
      </c>
      <c r="D111" s="29">
        <v>0.05</v>
      </c>
      <c r="E111" s="30">
        <f t="shared" si="2"/>
        <v>0.95</v>
      </c>
      <c r="F111" s="31">
        <v>0</v>
      </c>
      <c r="G111" s="129">
        <f t="shared" si="3"/>
        <v>0</v>
      </c>
    </row>
    <row r="112" spans="2:7" ht="21" x14ac:dyDescent="0.35">
      <c r="B112" s="36" t="s">
        <v>247</v>
      </c>
      <c r="C112" s="28" t="s">
        <v>27</v>
      </c>
      <c r="D112" s="29">
        <v>0.05</v>
      </c>
      <c r="E112" s="30">
        <f t="shared" si="2"/>
        <v>0.95</v>
      </c>
      <c r="F112" s="31">
        <v>0</v>
      </c>
      <c r="G112" s="129">
        <f t="shared" si="3"/>
        <v>0</v>
      </c>
    </row>
    <row r="113" spans="2:7" ht="21" x14ac:dyDescent="0.35">
      <c r="B113" s="36" t="s">
        <v>248</v>
      </c>
      <c r="C113" s="28" t="s">
        <v>27</v>
      </c>
      <c r="D113" s="29">
        <v>0.05</v>
      </c>
      <c r="E113" s="30">
        <f t="shared" si="2"/>
        <v>0.95</v>
      </c>
      <c r="F113" s="31">
        <v>0</v>
      </c>
      <c r="G113" s="129">
        <f t="shared" si="3"/>
        <v>0</v>
      </c>
    </row>
    <row r="114" spans="2:7" ht="21" x14ac:dyDescent="0.35">
      <c r="B114" s="36" t="s">
        <v>249</v>
      </c>
      <c r="C114" s="28" t="s">
        <v>27</v>
      </c>
      <c r="D114" s="29">
        <v>0.05</v>
      </c>
      <c r="E114" s="30">
        <f t="shared" si="2"/>
        <v>0.95</v>
      </c>
      <c r="F114" s="31">
        <v>0</v>
      </c>
      <c r="G114" s="129">
        <f t="shared" si="3"/>
        <v>0</v>
      </c>
    </row>
    <row r="115" spans="2:7" ht="21" x14ac:dyDescent="0.35">
      <c r="B115" s="36" t="s">
        <v>78</v>
      </c>
      <c r="C115" s="28" t="s">
        <v>27</v>
      </c>
      <c r="D115" s="29">
        <v>0.03</v>
      </c>
      <c r="E115" s="30">
        <f t="shared" si="2"/>
        <v>0.97</v>
      </c>
      <c r="F115" s="31">
        <v>0</v>
      </c>
      <c r="G115" s="129">
        <f t="shared" si="3"/>
        <v>0</v>
      </c>
    </row>
    <row r="116" spans="2:7" ht="21" x14ac:dyDescent="0.35">
      <c r="B116" s="36" t="s">
        <v>79</v>
      </c>
      <c r="C116" s="28" t="s">
        <v>27</v>
      </c>
      <c r="D116" s="29">
        <v>0.03</v>
      </c>
      <c r="E116" s="30">
        <f t="shared" si="2"/>
        <v>0.97</v>
      </c>
      <c r="F116" s="31">
        <v>0</v>
      </c>
      <c r="G116" s="129">
        <f t="shared" si="3"/>
        <v>0</v>
      </c>
    </row>
    <row r="117" spans="2:7" ht="21" x14ac:dyDescent="0.35">
      <c r="B117" s="36" t="s">
        <v>120</v>
      </c>
      <c r="C117" s="28" t="s">
        <v>102</v>
      </c>
      <c r="D117" s="29">
        <v>0</v>
      </c>
      <c r="E117" s="30">
        <f t="shared" si="2"/>
        <v>1</v>
      </c>
      <c r="F117" s="31">
        <v>0</v>
      </c>
      <c r="G117" s="129">
        <f t="shared" si="3"/>
        <v>0</v>
      </c>
    </row>
    <row r="118" spans="2:7" ht="21" x14ac:dyDescent="0.35">
      <c r="B118" s="36" t="s">
        <v>121</v>
      </c>
      <c r="C118" s="28" t="s">
        <v>24</v>
      </c>
      <c r="D118" s="29">
        <v>0.06</v>
      </c>
      <c r="E118" s="30">
        <f t="shared" si="2"/>
        <v>0.94</v>
      </c>
      <c r="F118" s="31">
        <v>0</v>
      </c>
      <c r="G118" s="129">
        <f t="shared" si="3"/>
        <v>0</v>
      </c>
    </row>
    <row r="119" spans="2:7" ht="21" x14ac:dyDescent="0.35">
      <c r="B119" s="36" t="s">
        <v>87</v>
      </c>
      <c r="C119" s="28" t="s">
        <v>27</v>
      </c>
      <c r="D119" s="29">
        <v>0</v>
      </c>
      <c r="E119" s="30">
        <f t="shared" si="2"/>
        <v>1</v>
      </c>
      <c r="F119" s="31">
        <v>0</v>
      </c>
      <c r="G119" s="129">
        <f t="shared" si="3"/>
        <v>0</v>
      </c>
    </row>
    <row r="120" spans="2:7" ht="21" x14ac:dyDescent="0.35">
      <c r="B120" s="36" t="s">
        <v>85</v>
      </c>
      <c r="C120" s="28" t="s">
        <v>27</v>
      </c>
      <c r="D120" s="29">
        <v>0</v>
      </c>
      <c r="E120" s="30">
        <f t="shared" si="2"/>
        <v>1</v>
      </c>
      <c r="F120" s="31">
        <v>0</v>
      </c>
      <c r="G120" s="129">
        <f t="shared" si="3"/>
        <v>0</v>
      </c>
    </row>
    <row r="121" spans="2:7" ht="21" x14ac:dyDescent="0.35">
      <c r="B121" s="36" t="s">
        <v>50</v>
      </c>
      <c r="C121" s="28" t="s">
        <v>27</v>
      </c>
      <c r="D121" s="29">
        <v>0</v>
      </c>
      <c r="E121" s="30">
        <f t="shared" si="2"/>
        <v>1</v>
      </c>
      <c r="F121" s="31">
        <v>0</v>
      </c>
      <c r="G121" s="129">
        <f t="shared" si="3"/>
        <v>0</v>
      </c>
    </row>
    <row r="122" spans="2:7" ht="21" x14ac:dyDescent="0.35">
      <c r="B122" s="36" t="s">
        <v>186</v>
      </c>
      <c r="C122" s="28" t="s">
        <v>24</v>
      </c>
      <c r="D122" s="29">
        <v>0</v>
      </c>
      <c r="E122" s="30">
        <f t="shared" si="2"/>
        <v>1</v>
      </c>
      <c r="F122" s="31">
        <v>0</v>
      </c>
      <c r="G122" s="129">
        <f t="shared" si="3"/>
        <v>0</v>
      </c>
    </row>
    <row r="123" spans="2:7" ht="21" x14ac:dyDescent="0.35">
      <c r="B123" s="36" t="s">
        <v>187</v>
      </c>
      <c r="C123" s="28" t="s">
        <v>24</v>
      </c>
      <c r="D123" s="29">
        <v>0</v>
      </c>
      <c r="E123" s="30">
        <f t="shared" si="2"/>
        <v>1</v>
      </c>
      <c r="F123" s="31">
        <v>0</v>
      </c>
      <c r="G123" s="129">
        <f t="shared" si="3"/>
        <v>0</v>
      </c>
    </row>
    <row r="124" spans="2:7" ht="21" x14ac:dyDescent="0.35">
      <c r="B124" s="36" t="s">
        <v>188</v>
      </c>
      <c r="C124" s="28" t="s">
        <v>24</v>
      </c>
      <c r="D124" s="29">
        <v>0</v>
      </c>
      <c r="E124" s="30">
        <f t="shared" si="2"/>
        <v>1</v>
      </c>
      <c r="F124" s="31">
        <v>0</v>
      </c>
      <c r="G124" s="129">
        <f t="shared" si="3"/>
        <v>0</v>
      </c>
    </row>
    <row r="125" spans="2:7" ht="21" x14ac:dyDescent="0.35">
      <c r="B125" s="36" t="s">
        <v>51</v>
      </c>
      <c r="C125" s="28" t="s">
        <v>27</v>
      </c>
      <c r="D125" s="29">
        <v>0</v>
      </c>
      <c r="E125" s="30">
        <f t="shared" si="2"/>
        <v>1</v>
      </c>
      <c r="F125" s="31">
        <v>0</v>
      </c>
      <c r="G125" s="129">
        <f t="shared" si="3"/>
        <v>0</v>
      </c>
    </row>
    <row r="126" spans="2:7" ht="21" x14ac:dyDescent="0.35">
      <c r="B126" s="36" t="s">
        <v>52</v>
      </c>
      <c r="C126" s="28" t="s">
        <v>27</v>
      </c>
      <c r="D126" s="29">
        <v>0</v>
      </c>
      <c r="E126" s="30">
        <f t="shared" si="2"/>
        <v>1</v>
      </c>
      <c r="F126" s="31">
        <v>0</v>
      </c>
      <c r="G126" s="129">
        <f t="shared" si="3"/>
        <v>0</v>
      </c>
    </row>
    <row r="127" spans="2:7" ht="21" x14ac:dyDescent="0.35">
      <c r="B127" s="73" t="s">
        <v>99</v>
      </c>
      <c r="C127" s="77" t="s">
        <v>24</v>
      </c>
      <c r="D127" s="78">
        <v>0</v>
      </c>
      <c r="E127" s="76">
        <f t="shared" si="2"/>
        <v>1</v>
      </c>
      <c r="F127" s="72">
        <v>1.5</v>
      </c>
      <c r="G127" s="129">
        <f t="shared" si="3"/>
        <v>1.5</v>
      </c>
    </row>
    <row r="128" spans="2:7" ht="21" x14ac:dyDescent="0.35">
      <c r="B128" s="36" t="s">
        <v>162</v>
      </c>
      <c r="C128" s="28" t="s">
        <v>27</v>
      </c>
      <c r="D128" s="29">
        <v>0.18</v>
      </c>
      <c r="E128" s="30">
        <f t="shared" si="2"/>
        <v>0.82000000000000006</v>
      </c>
      <c r="F128" s="31">
        <v>0</v>
      </c>
      <c r="G128" s="129">
        <f t="shared" si="3"/>
        <v>0</v>
      </c>
    </row>
    <row r="129" spans="2:7" ht="21" x14ac:dyDescent="0.35">
      <c r="B129" s="36" t="s">
        <v>91</v>
      </c>
      <c r="C129" s="28" t="s">
        <v>27</v>
      </c>
      <c r="D129" s="29">
        <v>0.08</v>
      </c>
      <c r="E129" s="30">
        <f t="shared" si="2"/>
        <v>0.92</v>
      </c>
      <c r="F129" s="31">
        <v>0</v>
      </c>
      <c r="G129" s="129">
        <f t="shared" si="3"/>
        <v>0</v>
      </c>
    </row>
    <row r="130" spans="2:7" ht="21" x14ac:dyDescent="0.35">
      <c r="B130" s="36" t="s">
        <v>80</v>
      </c>
      <c r="C130" s="28" t="s">
        <v>27</v>
      </c>
      <c r="D130" s="29">
        <v>0.05</v>
      </c>
      <c r="E130" s="30">
        <f t="shared" si="2"/>
        <v>0.95</v>
      </c>
      <c r="F130" s="31">
        <v>0</v>
      </c>
      <c r="G130" s="129">
        <f t="shared" si="3"/>
        <v>0</v>
      </c>
    </row>
    <row r="131" spans="2:7" ht="21" x14ac:dyDescent="0.35">
      <c r="B131" s="36" t="s">
        <v>189</v>
      </c>
      <c r="C131" s="28" t="s">
        <v>27</v>
      </c>
      <c r="D131" s="29">
        <v>0</v>
      </c>
      <c r="E131" s="30">
        <f t="shared" si="2"/>
        <v>1</v>
      </c>
      <c r="F131" s="31">
        <v>0</v>
      </c>
      <c r="G131" s="129">
        <f t="shared" si="3"/>
        <v>0</v>
      </c>
    </row>
    <row r="132" spans="2:7" ht="21" x14ac:dyDescent="0.35">
      <c r="B132" s="36" t="s">
        <v>38</v>
      </c>
      <c r="C132" s="28" t="s">
        <v>27</v>
      </c>
      <c r="D132" s="29">
        <v>0</v>
      </c>
      <c r="E132" s="30">
        <f t="shared" si="2"/>
        <v>1</v>
      </c>
      <c r="F132" s="31">
        <v>0</v>
      </c>
      <c r="G132" s="129">
        <f t="shared" si="3"/>
        <v>0</v>
      </c>
    </row>
    <row r="133" spans="2:7" ht="21" x14ac:dyDescent="0.35">
      <c r="B133" s="36" t="s">
        <v>92</v>
      </c>
      <c r="C133" s="28" t="s">
        <v>27</v>
      </c>
      <c r="D133" s="29">
        <v>0.08</v>
      </c>
      <c r="E133" s="30">
        <f t="shared" si="2"/>
        <v>0.92</v>
      </c>
      <c r="F133" s="31">
        <v>0</v>
      </c>
      <c r="G133" s="129">
        <f t="shared" si="3"/>
        <v>0</v>
      </c>
    </row>
    <row r="134" spans="2:7" ht="21" x14ac:dyDescent="0.35">
      <c r="B134" s="36" t="s">
        <v>100</v>
      </c>
      <c r="C134" s="28" t="s">
        <v>27</v>
      </c>
      <c r="D134" s="29">
        <v>0</v>
      </c>
      <c r="E134" s="30">
        <f t="shared" si="2"/>
        <v>1</v>
      </c>
      <c r="F134" s="31">
        <v>0</v>
      </c>
      <c r="G134" s="129">
        <f t="shared" si="3"/>
        <v>0</v>
      </c>
    </row>
    <row r="135" spans="2:7" ht="21" x14ac:dyDescent="0.35">
      <c r="B135" s="73" t="s">
        <v>282</v>
      </c>
      <c r="C135" s="77" t="s">
        <v>27</v>
      </c>
      <c r="D135" s="78">
        <v>0</v>
      </c>
      <c r="E135" s="76">
        <f t="shared" si="2"/>
        <v>1</v>
      </c>
      <c r="F135" s="72">
        <v>7</v>
      </c>
      <c r="G135" s="129">
        <f t="shared" si="3"/>
        <v>7</v>
      </c>
    </row>
    <row r="136" spans="2:7" ht="21" x14ac:dyDescent="0.35">
      <c r="B136" s="36" t="s">
        <v>122</v>
      </c>
      <c r="C136" s="28" t="s">
        <v>27</v>
      </c>
      <c r="D136" s="29">
        <v>0</v>
      </c>
      <c r="E136" s="30">
        <f t="shared" si="2"/>
        <v>1</v>
      </c>
      <c r="F136" s="31">
        <v>0</v>
      </c>
      <c r="G136" s="129">
        <f t="shared" si="3"/>
        <v>0</v>
      </c>
    </row>
    <row r="137" spans="2:7" ht="21" x14ac:dyDescent="0.35">
      <c r="B137" s="36" t="s">
        <v>123</v>
      </c>
      <c r="C137" s="28" t="s">
        <v>27</v>
      </c>
      <c r="D137" s="29">
        <v>0</v>
      </c>
      <c r="E137" s="30">
        <f t="shared" si="2"/>
        <v>1</v>
      </c>
      <c r="F137" s="31">
        <v>0</v>
      </c>
      <c r="G137" s="129">
        <f t="shared" si="3"/>
        <v>0</v>
      </c>
    </row>
    <row r="138" spans="2:7" ht="21" x14ac:dyDescent="0.35">
      <c r="B138" s="36" t="s">
        <v>93</v>
      </c>
      <c r="C138" s="28" t="s">
        <v>27</v>
      </c>
      <c r="D138" s="29">
        <v>7.0000000000000007E-2</v>
      </c>
      <c r="E138" s="30">
        <f t="shared" si="2"/>
        <v>0.92999999999999994</v>
      </c>
      <c r="F138" s="31">
        <v>0</v>
      </c>
      <c r="G138" s="129">
        <f t="shared" si="3"/>
        <v>0</v>
      </c>
    </row>
    <row r="139" spans="2:7" ht="21" x14ac:dyDescent="0.35">
      <c r="B139" s="36" t="s">
        <v>94</v>
      </c>
      <c r="C139" s="28" t="s">
        <v>27</v>
      </c>
      <c r="D139" s="29">
        <v>7.0000000000000007E-2</v>
      </c>
      <c r="E139" s="30">
        <f t="shared" si="2"/>
        <v>0.92999999999999994</v>
      </c>
      <c r="F139" s="31">
        <v>0</v>
      </c>
      <c r="G139" s="129">
        <f t="shared" si="3"/>
        <v>0</v>
      </c>
    </row>
    <row r="140" spans="2:7" ht="21" x14ac:dyDescent="0.35">
      <c r="B140" s="36" t="s">
        <v>259</v>
      </c>
      <c r="C140" s="28" t="s">
        <v>24</v>
      </c>
      <c r="D140" s="29">
        <v>0</v>
      </c>
      <c r="E140" s="30">
        <f t="shared" ref="E140:E203" si="4">100%-D140</f>
        <v>1</v>
      </c>
      <c r="F140" s="31">
        <v>0</v>
      </c>
      <c r="G140" s="129">
        <f t="shared" si="3"/>
        <v>0</v>
      </c>
    </row>
    <row r="141" spans="2:7" ht="21" x14ac:dyDescent="0.35">
      <c r="B141" s="36" t="s">
        <v>124</v>
      </c>
      <c r="C141" s="28" t="s">
        <v>27</v>
      </c>
      <c r="D141" s="29">
        <v>0</v>
      </c>
      <c r="E141" s="30">
        <f t="shared" si="4"/>
        <v>1</v>
      </c>
      <c r="F141" s="31">
        <v>0</v>
      </c>
      <c r="G141" s="129">
        <f t="shared" ref="G141:G204" si="5">+F141/E141</f>
        <v>0</v>
      </c>
    </row>
    <row r="142" spans="2:7" ht="21" x14ac:dyDescent="0.35">
      <c r="B142" s="36" t="s">
        <v>125</v>
      </c>
      <c r="C142" s="28" t="s">
        <v>27</v>
      </c>
      <c r="D142" s="29">
        <v>0</v>
      </c>
      <c r="E142" s="30">
        <f t="shared" si="4"/>
        <v>1</v>
      </c>
      <c r="F142" s="31">
        <v>0</v>
      </c>
      <c r="G142" s="129">
        <f t="shared" si="5"/>
        <v>0</v>
      </c>
    </row>
    <row r="143" spans="2:7" ht="21" x14ac:dyDescent="0.35">
      <c r="B143" s="36" t="s">
        <v>163</v>
      </c>
      <c r="C143" s="28" t="s">
        <v>27</v>
      </c>
      <c r="D143" s="29">
        <v>0.25</v>
      </c>
      <c r="E143" s="30">
        <f t="shared" si="4"/>
        <v>0.75</v>
      </c>
      <c r="F143" s="31">
        <v>0</v>
      </c>
      <c r="G143" s="129">
        <f t="shared" si="5"/>
        <v>0</v>
      </c>
    </row>
    <row r="144" spans="2:7" ht="21" x14ac:dyDescent="0.35">
      <c r="B144" s="36" t="s">
        <v>28</v>
      </c>
      <c r="C144" s="28" t="s">
        <v>27</v>
      </c>
      <c r="D144" s="29">
        <v>0.03</v>
      </c>
      <c r="E144" s="30">
        <f t="shared" si="4"/>
        <v>0.97</v>
      </c>
      <c r="F144" s="31">
        <v>0</v>
      </c>
      <c r="G144" s="129">
        <f t="shared" si="5"/>
        <v>0</v>
      </c>
    </row>
    <row r="145" spans="2:7" ht="21" x14ac:dyDescent="0.35">
      <c r="B145" s="36" t="s">
        <v>164</v>
      </c>
      <c r="C145" s="28" t="s">
        <v>27</v>
      </c>
      <c r="D145" s="29">
        <v>0.28000000000000003</v>
      </c>
      <c r="E145" s="30">
        <f t="shared" si="4"/>
        <v>0.72</v>
      </c>
      <c r="F145" s="31">
        <v>0</v>
      </c>
      <c r="G145" s="129">
        <f t="shared" si="5"/>
        <v>0</v>
      </c>
    </row>
    <row r="146" spans="2:7" ht="21" x14ac:dyDescent="0.35">
      <c r="B146" s="36" t="s">
        <v>190</v>
      </c>
      <c r="C146" s="28" t="s">
        <v>27</v>
      </c>
      <c r="D146" s="29">
        <v>0</v>
      </c>
      <c r="E146" s="30">
        <f t="shared" si="4"/>
        <v>1</v>
      </c>
      <c r="F146" s="31">
        <v>0</v>
      </c>
      <c r="G146" s="129">
        <f t="shared" si="5"/>
        <v>0</v>
      </c>
    </row>
    <row r="147" spans="2:7" ht="21" x14ac:dyDescent="0.35">
      <c r="B147" s="36" t="s">
        <v>191</v>
      </c>
      <c r="C147" s="28" t="s">
        <v>27</v>
      </c>
      <c r="D147" s="29">
        <v>0</v>
      </c>
      <c r="E147" s="30">
        <f t="shared" si="4"/>
        <v>1</v>
      </c>
      <c r="F147" s="31">
        <v>0</v>
      </c>
      <c r="G147" s="129">
        <f t="shared" si="5"/>
        <v>0</v>
      </c>
    </row>
    <row r="148" spans="2:7" ht="21" x14ac:dyDescent="0.35">
      <c r="B148" s="36" t="s">
        <v>126</v>
      </c>
      <c r="C148" s="28" t="s">
        <v>27</v>
      </c>
      <c r="D148" s="29">
        <v>0</v>
      </c>
      <c r="E148" s="30">
        <f t="shared" si="4"/>
        <v>1</v>
      </c>
      <c r="F148" s="31">
        <v>0</v>
      </c>
      <c r="G148" s="129">
        <f t="shared" si="5"/>
        <v>0</v>
      </c>
    </row>
    <row r="149" spans="2:7" ht="21" x14ac:dyDescent="0.35">
      <c r="B149" s="36" t="s">
        <v>127</v>
      </c>
      <c r="C149" s="28" t="s">
        <v>27</v>
      </c>
      <c r="D149" s="29">
        <v>0</v>
      </c>
      <c r="E149" s="30">
        <f t="shared" si="4"/>
        <v>1</v>
      </c>
      <c r="F149" s="31">
        <v>0</v>
      </c>
      <c r="G149" s="129">
        <f t="shared" si="5"/>
        <v>0</v>
      </c>
    </row>
    <row r="150" spans="2:7" ht="21" x14ac:dyDescent="0.35">
      <c r="B150" s="36" t="s">
        <v>128</v>
      </c>
      <c r="C150" s="28" t="s">
        <v>27</v>
      </c>
      <c r="D150" s="29">
        <v>0</v>
      </c>
      <c r="E150" s="30">
        <f t="shared" si="4"/>
        <v>1</v>
      </c>
      <c r="F150" s="31">
        <v>0</v>
      </c>
      <c r="G150" s="129">
        <f t="shared" si="5"/>
        <v>0</v>
      </c>
    </row>
    <row r="151" spans="2:7" ht="21" x14ac:dyDescent="0.35">
      <c r="B151" s="36" t="s">
        <v>81</v>
      </c>
      <c r="C151" s="28" t="s">
        <v>27</v>
      </c>
      <c r="D151" s="29">
        <v>0.05</v>
      </c>
      <c r="E151" s="30">
        <f t="shared" si="4"/>
        <v>0.95</v>
      </c>
      <c r="F151" s="31">
        <v>0</v>
      </c>
      <c r="G151" s="129">
        <f t="shared" si="5"/>
        <v>0</v>
      </c>
    </row>
    <row r="152" spans="2:7" ht="21" x14ac:dyDescent="0.35">
      <c r="B152" s="36" t="s">
        <v>95</v>
      </c>
      <c r="C152" s="28" t="s">
        <v>27</v>
      </c>
      <c r="D152" s="29">
        <v>0.03</v>
      </c>
      <c r="E152" s="30">
        <f t="shared" si="4"/>
        <v>0.97</v>
      </c>
      <c r="F152" s="31">
        <v>0</v>
      </c>
      <c r="G152" s="129">
        <f t="shared" si="5"/>
        <v>0</v>
      </c>
    </row>
    <row r="153" spans="2:7" ht="21" x14ac:dyDescent="0.35">
      <c r="B153" s="36" t="s">
        <v>96</v>
      </c>
      <c r="C153" s="28" t="s">
        <v>27</v>
      </c>
      <c r="D153" s="29">
        <v>0.02</v>
      </c>
      <c r="E153" s="30">
        <f t="shared" si="4"/>
        <v>0.98</v>
      </c>
      <c r="F153" s="31">
        <v>0</v>
      </c>
      <c r="G153" s="129">
        <f t="shared" si="5"/>
        <v>0</v>
      </c>
    </row>
    <row r="154" spans="2:7" ht="21" x14ac:dyDescent="0.35">
      <c r="B154" s="36" t="s">
        <v>218</v>
      </c>
      <c r="C154" s="28" t="s">
        <v>27</v>
      </c>
      <c r="D154" s="29">
        <v>0.09</v>
      </c>
      <c r="E154" s="30">
        <f t="shared" si="4"/>
        <v>0.91</v>
      </c>
      <c r="F154" s="31">
        <v>0</v>
      </c>
      <c r="G154" s="129">
        <f t="shared" si="5"/>
        <v>0</v>
      </c>
    </row>
    <row r="155" spans="2:7" ht="21" x14ac:dyDescent="0.35">
      <c r="B155" s="36" t="s">
        <v>219</v>
      </c>
      <c r="C155" s="28" t="s">
        <v>27</v>
      </c>
      <c r="D155" s="29">
        <v>0.09</v>
      </c>
      <c r="E155" s="30">
        <f t="shared" si="4"/>
        <v>0.91</v>
      </c>
      <c r="F155" s="31">
        <v>0</v>
      </c>
      <c r="G155" s="129">
        <f t="shared" si="5"/>
        <v>0</v>
      </c>
    </row>
    <row r="156" spans="2:7" ht="21" x14ac:dyDescent="0.35">
      <c r="B156" s="36" t="s">
        <v>220</v>
      </c>
      <c r="C156" s="28" t="s">
        <v>27</v>
      </c>
      <c r="D156" s="29">
        <v>0.09</v>
      </c>
      <c r="E156" s="30">
        <f t="shared" si="4"/>
        <v>0.91</v>
      </c>
      <c r="F156" s="31">
        <v>0</v>
      </c>
      <c r="G156" s="129">
        <f t="shared" si="5"/>
        <v>0</v>
      </c>
    </row>
    <row r="157" spans="2:7" ht="21" x14ac:dyDescent="0.35">
      <c r="B157" s="36" t="s">
        <v>53</v>
      </c>
      <c r="C157" s="28" t="s">
        <v>27</v>
      </c>
      <c r="D157" s="29">
        <v>0</v>
      </c>
      <c r="E157" s="30">
        <f t="shared" si="4"/>
        <v>1</v>
      </c>
      <c r="F157" s="31">
        <v>0</v>
      </c>
      <c r="G157" s="129">
        <f t="shared" si="5"/>
        <v>0</v>
      </c>
    </row>
    <row r="158" spans="2:7" ht="21" x14ac:dyDescent="0.35">
      <c r="B158" s="36" t="s">
        <v>29</v>
      </c>
      <c r="C158" s="28" t="s">
        <v>27</v>
      </c>
      <c r="D158" s="29">
        <v>0.03</v>
      </c>
      <c r="E158" s="30">
        <f t="shared" si="4"/>
        <v>0.97</v>
      </c>
      <c r="F158" s="31">
        <v>0</v>
      </c>
      <c r="G158" s="129">
        <f t="shared" si="5"/>
        <v>0</v>
      </c>
    </row>
    <row r="159" spans="2:7" ht="21" x14ac:dyDescent="0.35">
      <c r="B159" s="36" t="s">
        <v>221</v>
      </c>
      <c r="C159" s="28" t="s">
        <v>27</v>
      </c>
      <c r="D159" s="29">
        <v>0.09</v>
      </c>
      <c r="E159" s="30">
        <f t="shared" si="4"/>
        <v>0.91</v>
      </c>
      <c r="F159" s="31">
        <v>0</v>
      </c>
      <c r="G159" s="129">
        <f t="shared" si="5"/>
        <v>0</v>
      </c>
    </row>
    <row r="160" spans="2:7" ht="21" x14ac:dyDescent="0.35">
      <c r="B160" s="36" t="s">
        <v>192</v>
      </c>
      <c r="C160" s="28" t="s">
        <v>27</v>
      </c>
      <c r="D160" s="29">
        <v>0</v>
      </c>
      <c r="E160" s="30">
        <f t="shared" si="4"/>
        <v>1</v>
      </c>
      <c r="F160" s="31">
        <v>0</v>
      </c>
      <c r="G160" s="129">
        <f t="shared" si="5"/>
        <v>0</v>
      </c>
    </row>
    <row r="161" spans="2:7" ht="21" x14ac:dyDescent="0.35">
      <c r="B161" s="36" t="s">
        <v>193</v>
      </c>
      <c r="C161" s="28" t="s">
        <v>27</v>
      </c>
      <c r="D161" s="29">
        <v>0</v>
      </c>
      <c r="E161" s="30">
        <f t="shared" si="4"/>
        <v>1</v>
      </c>
      <c r="F161" s="31">
        <v>0</v>
      </c>
      <c r="G161" s="129">
        <f t="shared" si="5"/>
        <v>0</v>
      </c>
    </row>
    <row r="162" spans="2:7" ht="21" x14ac:dyDescent="0.35">
      <c r="B162" s="36" t="s">
        <v>54</v>
      </c>
      <c r="C162" s="28" t="s">
        <v>27</v>
      </c>
      <c r="D162" s="29">
        <v>0</v>
      </c>
      <c r="E162" s="30">
        <f t="shared" si="4"/>
        <v>1</v>
      </c>
      <c r="F162" s="31">
        <v>0</v>
      </c>
      <c r="G162" s="129">
        <f t="shared" si="5"/>
        <v>0</v>
      </c>
    </row>
    <row r="163" spans="2:7" ht="21" x14ac:dyDescent="0.35">
      <c r="B163" s="36" t="s">
        <v>82</v>
      </c>
      <c r="C163" s="28" t="s">
        <v>27</v>
      </c>
      <c r="D163" s="29">
        <v>0.05</v>
      </c>
      <c r="E163" s="30">
        <f t="shared" si="4"/>
        <v>0.95</v>
      </c>
      <c r="F163" s="31">
        <v>0</v>
      </c>
      <c r="G163" s="129">
        <f t="shared" si="5"/>
        <v>0</v>
      </c>
    </row>
    <row r="164" spans="2:7" ht="21" x14ac:dyDescent="0.35">
      <c r="B164" s="36" t="s">
        <v>88</v>
      </c>
      <c r="C164" s="28" t="s">
        <v>27</v>
      </c>
      <c r="D164" s="29">
        <v>0</v>
      </c>
      <c r="E164" s="30">
        <f t="shared" si="4"/>
        <v>1</v>
      </c>
      <c r="F164" s="31">
        <v>0</v>
      </c>
      <c r="G164" s="129">
        <f t="shared" si="5"/>
        <v>0</v>
      </c>
    </row>
    <row r="165" spans="2:7" ht="21" x14ac:dyDescent="0.35">
      <c r="B165" s="36" t="s">
        <v>89</v>
      </c>
      <c r="C165" s="28" t="s">
        <v>27</v>
      </c>
      <c r="D165" s="29">
        <v>0</v>
      </c>
      <c r="E165" s="30">
        <f t="shared" si="4"/>
        <v>1</v>
      </c>
      <c r="F165" s="31">
        <v>0</v>
      </c>
      <c r="G165" s="129">
        <f t="shared" si="5"/>
        <v>0</v>
      </c>
    </row>
    <row r="166" spans="2:7" ht="21" x14ac:dyDescent="0.35">
      <c r="B166" s="36" t="s">
        <v>129</v>
      </c>
      <c r="C166" s="28" t="s">
        <v>27</v>
      </c>
      <c r="D166" s="29">
        <v>0</v>
      </c>
      <c r="E166" s="30">
        <f t="shared" si="4"/>
        <v>1</v>
      </c>
      <c r="F166" s="31">
        <v>0</v>
      </c>
      <c r="G166" s="129">
        <f t="shared" si="5"/>
        <v>0</v>
      </c>
    </row>
    <row r="167" spans="2:7" ht="21" x14ac:dyDescent="0.35">
      <c r="B167" s="73" t="s">
        <v>244</v>
      </c>
      <c r="C167" s="28" t="s">
        <v>27</v>
      </c>
      <c r="D167" s="29">
        <v>0.05</v>
      </c>
      <c r="E167" s="76">
        <f t="shared" si="4"/>
        <v>0.95</v>
      </c>
      <c r="F167" s="72">
        <v>2.2000000000000002</v>
      </c>
      <c r="G167" s="129">
        <f t="shared" si="5"/>
        <v>2.3157894736842106</v>
      </c>
    </row>
    <row r="168" spans="2:7" ht="21" x14ac:dyDescent="0.35">
      <c r="B168" s="36" t="s">
        <v>245</v>
      </c>
      <c r="C168" s="28" t="s">
        <v>27</v>
      </c>
      <c r="D168" s="29">
        <v>0.05</v>
      </c>
      <c r="E168" s="30">
        <f t="shared" si="4"/>
        <v>0.95</v>
      </c>
      <c r="F168" s="31">
        <v>0</v>
      </c>
      <c r="G168" s="129">
        <f t="shared" si="5"/>
        <v>0</v>
      </c>
    </row>
    <row r="169" spans="2:7" ht="21" x14ac:dyDescent="0.35">
      <c r="B169" s="36" t="s">
        <v>55</v>
      </c>
      <c r="C169" s="28" t="s">
        <v>27</v>
      </c>
      <c r="D169" s="29">
        <v>0</v>
      </c>
      <c r="E169" s="30">
        <f t="shared" si="4"/>
        <v>1</v>
      </c>
      <c r="F169" s="31">
        <v>0</v>
      </c>
      <c r="G169" s="129">
        <f t="shared" si="5"/>
        <v>0</v>
      </c>
    </row>
    <row r="170" spans="2:7" ht="21" x14ac:dyDescent="0.35">
      <c r="B170" s="36" t="s">
        <v>130</v>
      </c>
      <c r="C170" s="28" t="s">
        <v>27</v>
      </c>
      <c r="D170" s="29">
        <v>0</v>
      </c>
      <c r="E170" s="30">
        <f t="shared" si="4"/>
        <v>1</v>
      </c>
      <c r="F170" s="31">
        <v>0</v>
      </c>
      <c r="G170" s="129">
        <f t="shared" si="5"/>
        <v>0</v>
      </c>
    </row>
    <row r="171" spans="2:7" ht="21" x14ac:dyDescent="0.35">
      <c r="B171" s="36" t="s">
        <v>42</v>
      </c>
      <c r="C171" s="28" t="s">
        <v>27</v>
      </c>
      <c r="D171" s="29">
        <v>0.02</v>
      </c>
      <c r="E171" s="30">
        <f t="shared" si="4"/>
        <v>0.98</v>
      </c>
      <c r="F171" s="31">
        <v>0</v>
      </c>
      <c r="G171" s="129">
        <f t="shared" si="5"/>
        <v>0</v>
      </c>
    </row>
    <row r="172" spans="2:7" ht="21" x14ac:dyDescent="0.35">
      <c r="B172" s="36" t="s">
        <v>43</v>
      </c>
      <c r="C172" s="28" t="s">
        <v>27</v>
      </c>
      <c r="D172" s="29">
        <v>0.02</v>
      </c>
      <c r="E172" s="30">
        <f t="shared" si="4"/>
        <v>0.98</v>
      </c>
      <c r="F172" s="31">
        <v>0</v>
      </c>
      <c r="G172" s="129">
        <f t="shared" si="5"/>
        <v>0</v>
      </c>
    </row>
    <row r="173" spans="2:7" ht="21" x14ac:dyDescent="0.35">
      <c r="B173" s="36" t="s">
        <v>165</v>
      </c>
      <c r="C173" s="28" t="s">
        <v>27</v>
      </c>
      <c r="D173" s="29">
        <v>0.28000000000000003</v>
      </c>
      <c r="E173" s="30">
        <f t="shared" si="4"/>
        <v>0.72</v>
      </c>
      <c r="F173" s="31">
        <v>0</v>
      </c>
      <c r="G173" s="129">
        <f t="shared" si="5"/>
        <v>0</v>
      </c>
    </row>
    <row r="174" spans="2:7" ht="21" x14ac:dyDescent="0.35">
      <c r="B174" s="36" t="s">
        <v>251</v>
      </c>
      <c r="C174" s="28" t="s">
        <v>27</v>
      </c>
      <c r="D174" s="29">
        <v>0.05</v>
      </c>
      <c r="E174" s="30">
        <f t="shared" si="4"/>
        <v>0.95</v>
      </c>
      <c r="F174" s="31">
        <v>0</v>
      </c>
      <c r="G174" s="129">
        <f t="shared" si="5"/>
        <v>0</v>
      </c>
    </row>
    <row r="175" spans="2:7" ht="21" x14ac:dyDescent="0.35">
      <c r="B175" s="36" t="s">
        <v>97</v>
      </c>
      <c r="C175" s="28" t="s">
        <v>27</v>
      </c>
      <c r="D175" s="29">
        <v>7.0000000000000007E-2</v>
      </c>
      <c r="E175" s="30">
        <f t="shared" si="4"/>
        <v>0.92999999999999994</v>
      </c>
      <c r="F175" s="31">
        <v>0</v>
      </c>
      <c r="G175" s="129">
        <f t="shared" si="5"/>
        <v>0</v>
      </c>
    </row>
    <row r="176" spans="2:7" ht="21" x14ac:dyDescent="0.35">
      <c r="B176" s="36" t="s">
        <v>222</v>
      </c>
      <c r="C176" s="28" t="s">
        <v>27</v>
      </c>
      <c r="D176" s="29">
        <v>0.12</v>
      </c>
      <c r="E176" s="30">
        <f t="shared" si="4"/>
        <v>0.88</v>
      </c>
      <c r="F176" s="31">
        <v>0</v>
      </c>
      <c r="G176" s="129">
        <f t="shared" si="5"/>
        <v>0</v>
      </c>
    </row>
    <row r="177" spans="2:7" ht="21" x14ac:dyDescent="0.35">
      <c r="B177" s="36" t="s">
        <v>131</v>
      </c>
      <c r="C177" s="28" t="s">
        <v>27</v>
      </c>
      <c r="D177" s="29">
        <v>0.03</v>
      </c>
      <c r="E177" s="30">
        <f t="shared" si="4"/>
        <v>0.97</v>
      </c>
      <c r="F177" s="31">
        <v>0</v>
      </c>
      <c r="G177" s="129">
        <f t="shared" si="5"/>
        <v>0</v>
      </c>
    </row>
    <row r="178" spans="2:7" ht="21" x14ac:dyDescent="0.35">
      <c r="B178" s="36" t="s">
        <v>223</v>
      </c>
      <c r="C178" s="28" t="s">
        <v>27</v>
      </c>
      <c r="D178" s="29">
        <v>0.12</v>
      </c>
      <c r="E178" s="30">
        <f t="shared" si="4"/>
        <v>0.88</v>
      </c>
      <c r="F178" s="31">
        <v>0</v>
      </c>
      <c r="G178" s="129">
        <f t="shared" si="5"/>
        <v>0</v>
      </c>
    </row>
    <row r="179" spans="2:7" ht="21" x14ac:dyDescent="0.35">
      <c r="B179" s="36" t="s">
        <v>224</v>
      </c>
      <c r="C179" s="28" t="s">
        <v>27</v>
      </c>
      <c r="D179" s="29">
        <v>0.03</v>
      </c>
      <c r="E179" s="30">
        <f t="shared" si="4"/>
        <v>0.97</v>
      </c>
      <c r="F179" s="31">
        <v>0</v>
      </c>
      <c r="G179" s="129">
        <f t="shared" si="5"/>
        <v>0</v>
      </c>
    </row>
    <row r="180" spans="2:7" ht="21" x14ac:dyDescent="0.35">
      <c r="B180" s="73" t="s">
        <v>56</v>
      </c>
      <c r="C180" s="77" t="s">
        <v>27</v>
      </c>
      <c r="D180" s="78">
        <v>0</v>
      </c>
      <c r="E180" s="76">
        <f t="shared" si="4"/>
        <v>1</v>
      </c>
      <c r="F180" s="72">
        <v>12</v>
      </c>
      <c r="G180" s="129">
        <f t="shared" si="5"/>
        <v>12</v>
      </c>
    </row>
    <row r="181" spans="2:7" ht="21" x14ac:dyDescent="0.35">
      <c r="B181" s="36" t="s">
        <v>57</v>
      </c>
      <c r="C181" s="28" t="s">
        <v>27</v>
      </c>
      <c r="D181" s="29">
        <v>0</v>
      </c>
      <c r="E181" s="30">
        <f t="shared" si="4"/>
        <v>1</v>
      </c>
      <c r="F181" s="31">
        <v>0</v>
      </c>
      <c r="G181" s="129">
        <f t="shared" si="5"/>
        <v>0</v>
      </c>
    </row>
    <row r="182" spans="2:7" ht="21" x14ac:dyDescent="0.35">
      <c r="B182" s="36" t="s">
        <v>58</v>
      </c>
      <c r="C182" s="28" t="s">
        <v>27</v>
      </c>
      <c r="D182" s="29">
        <v>0</v>
      </c>
      <c r="E182" s="30">
        <f t="shared" si="4"/>
        <v>1</v>
      </c>
      <c r="F182" s="31">
        <v>0</v>
      </c>
      <c r="G182" s="129">
        <f t="shared" si="5"/>
        <v>0</v>
      </c>
    </row>
    <row r="183" spans="2:7" ht="21" x14ac:dyDescent="0.35">
      <c r="B183" s="36" t="s">
        <v>59</v>
      </c>
      <c r="C183" s="28" t="s">
        <v>27</v>
      </c>
      <c r="D183" s="29">
        <v>0</v>
      </c>
      <c r="E183" s="30">
        <f t="shared" si="4"/>
        <v>1</v>
      </c>
      <c r="F183" s="31">
        <v>0</v>
      </c>
      <c r="G183" s="129">
        <f t="shared" si="5"/>
        <v>0</v>
      </c>
    </row>
    <row r="184" spans="2:7" ht="21" x14ac:dyDescent="0.35">
      <c r="B184" s="36" t="s">
        <v>60</v>
      </c>
      <c r="C184" s="28" t="s">
        <v>27</v>
      </c>
      <c r="D184" s="29">
        <v>0</v>
      </c>
      <c r="E184" s="30">
        <f t="shared" si="4"/>
        <v>1</v>
      </c>
      <c r="F184" s="31">
        <v>0</v>
      </c>
      <c r="G184" s="129">
        <f t="shared" si="5"/>
        <v>0</v>
      </c>
    </row>
    <row r="185" spans="2:7" ht="21" x14ac:dyDescent="0.35">
      <c r="B185" s="36" t="s">
        <v>61</v>
      </c>
      <c r="C185" s="28" t="s">
        <v>27</v>
      </c>
      <c r="D185" s="29">
        <v>0</v>
      </c>
      <c r="E185" s="30">
        <f t="shared" si="4"/>
        <v>1</v>
      </c>
      <c r="F185" s="31">
        <v>0</v>
      </c>
      <c r="G185" s="129">
        <f t="shared" si="5"/>
        <v>0</v>
      </c>
    </row>
    <row r="186" spans="2:7" ht="21" x14ac:dyDescent="0.35">
      <c r="B186" s="73" t="s">
        <v>30</v>
      </c>
      <c r="C186" s="77" t="s">
        <v>27</v>
      </c>
      <c r="D186" s="78">
        <v>0.19</v>
      </c>
      <c r="E186" s="76">
        <f t="shared" si="4"/>
        <v>0.81</v>
      </c>
      <c r="F186" s="72">
        <v>6.65</v>
      </c>
      <c r="G186" s="129">
        <f t="shared" si="5"/>
        <v>8.2098765432098766</v>
      </c>
    </row>
    <row r="187" spans="2:7" ht="21" x14ac:dyDescent="0.35">
      <c r="B187" s="36" t="s">
        <v>39</v>
      </c>
      <c r="C187" s="28" t="s">
        <v>27</v>
      </c>
      <c r="D187" s="29">
        <v>0</v>
      </c>
      <c r="E187" s="30">
        <f t="shared" si="4"/>
        <v>1</v>
      </c>
      <c r="F187" s="31">
        <v>0</v>
      </c>
      <c r="G187" s="129">
        <f t="shared" si="5"/>
        <v>0</v>
      </c>
    </row>
    <row r="188" spans="2:7" ht="21" x14ac:dyDescent="0.35">
      <c r="B188" s="36" t="s">
        <v>225</v>
      </c>
      <c r="C188" s="28" t="s">
        <v>27</v>
      </c>
      <c r="D188" s="29">
        <v>0.12</v>
      </c>
      <c r="E188" s="30">
        <f t="shared" si="4"/>
        <v>0.88</v>
      </c>
      <c r="F188" s="31">
        <v>0</v>
      </c>
      <c r="G188" s="129">
        <f t="shared" si="5"/>
        <v>0</v>
      </c>
    </row>
    <row r="189" spans="2:7" ht="21" x14ac:dyDescent="0.35">
      <c r="B189" s="36" t="s">
        <v>132</v>
      </c>
      <c r="C189" s="28" t="s">
        <v>27</v>
      </c>
      <c r="D189" s="29">
        <v>0</v>
      </c>
      <c r="E189" s="30">
        <f t="shared" si="4"/>
        <v>1</v>
      </c>
      <c r="F189" s="31">
        <v>0</v>
      </c>
      <c r="G189" s="129">
        <f t="shared" si="5"/>
        <v>0</v>
      </c>
    </row>
    <row r="190" spans="2:7" ht="21" x14ac:dyDescent="0.35">
      <c r="B190" s="36" t="s">
        <v>200</v>
      </c>
      <c r="C190" s="28" t="s">
        <v>27</v>
      </c>
      <c r="D190" s="29">
        <v>0</v>
      </c>
      <c r="E190" s="30">
        <f t="shared" si="4"/>
        <v>1</v>
      </c>
      <c r="F190" s="31">
        <v>0</v>
      </c>
      <c r="G190" s="129">
        <f t="shared" si="5"/>
        <v>0</v>
      </c>
    </row>
    <row r="191" spans="2:7" ht="21" x14ac:dyDescent="0.35">
      <c r="B191" s="36" t="s">
        <v>201</v>
      </c>
      <c r="C191" s="28" t="s">
        <v>27</v>
      </c>
      <c r="D191" s="29">
        <v>0</v>
      </c>
      <c r="E191" s="30">
        <f t="shared" si="4"/>
        <v>1</v>
      </c>
      <c r="F191" s="31">
        <v>0</v>
      </c>
      <c r="G191" s="129">
        <f t="shared" si="5"/>
        <v>0</v>
      </c>
    </row>
    <row r="192" spans="2:7" ht="21" x14ac:dyDescent="0.35">
      <c r="B192" s="73" t="s">
        <v>202</v>
      </c>
      <c r="C192" s="77" t="s">
        <v>27</v>
      </c>
      <c r="D192" s="78">
        <v>0.03</v>
      </c>
      <c r="E192" s="76">
        <f t="shared" si="4"/>
        <v>0.97</v>
      </c>
      <c r="F192" s="72">
        <v>23</v>
      </c>
      <c r="G192" s="129">
        <f t="shared" si="5"/>
        <v>23.711340206185568</v>
      </c>
    </row>
    <row r="193" spans="2:7" ht="21" x14ac:dyDescent="0.35">
      <c r="B193" s="36" t="s">
        <v>226</v>
      </c>
      <c r="C193" s="28" t="s">
        <v>102</v>
      </c>
      <c r="D193" s="29">
        <v>0.12</v>
      </c>
      <c r="E193" s="30">
        <f t="shared" si="4"/>
        <v>0.88</v>
      </c>
      <c r="F193" s="31">
        <v>0</v>
      </c>
      <c r="G193" s="129">
        <f t="shared" si="5"/>
        <v>0</v>
      </c>
    </row>
    <row r="194" spans="2:7" ht="21" x14ac:dyDescent="0.35">
      <c r="B194" s="36" t="s">
        <v>194</v>
      </c>
      <c r="C194" s="28" t="s">
        <v>27</v>
      </c>
      <c r="D194" s="29">
        <v>0</v>
      </c>
      <c r="E194" s="30">
        <f t="shared" si="4"/>
        <v>1</v>
      </c>
      <c r="F194" s="31">
        <v>0</v>
      </c>
      <c r="G194" s="129">
        <f t="shared" si="5"/>
        <v>0</v>
      </c>
    </row>
    <row r="195" spans="2:7" ht="21" x14ac:dyDescent="0.35">
      <c r="B195" s="36" t="s">
        <v>195</v>
      </c>
      <c r="C195" s="28" t="s">
        <v>27</v>
      </c>
      <c r="D195" s="29">
        <v>0</v>
      </c>
      <c r="E195" s="30">
        <f t="shared" si="4"/>
        <v>1</v>
      </c>
      <c r="F195" s="31">
        <v>0</v>
      </c>
      <c r="G195" s="129">
        <f t="shared" si="5"/>
        <v>0</v>
      </c>
    </row>
    <row r="196" spans="2:7" ht="21" x14ac:dyDescent="0.35">
      <c r="B196" s="36" t="s">
        <v>227</v>
      </c>
      <c r="C196" s="28" t="s">
        <v>27</v>
      </c>
      <c r="D196" s="29">
        <v>0.12</v>
      </c>
      <c r="E196" s="30">
        <f t="shared" si="4"/>
        <v>0.88</v>
      </c>
      <c r="F196" s="31">
        <v>0</v>
      </c>
      <c r="G196" s="129">
        <f t="shared" si="5"/>
        <v>0</v>
      </c>
    </row>
    <row r="197" spans="2:7" ht="21" x14ac:dyDescent="0.35">
      <c r="B197" s="36" t="s">
        <v>228</v>
      </c>
      <c r="C197" s="28" t="s">
        <v>27</v>
      </c>
      <c r="D197" s="29">
        <v>0.12</v>
      </c>
      <c r="E197" s="30">
        <f t="shared" si="4"/>
        <v>0.88</v>
      </c>
      <c r="F197" s="31">
        <v>0</v>
      </c>
      <c r="G197" s="129">
        <f t="shared" si="5"/>
        <v>0</v>
      </c>
    </row>
    <row r="198" spans="2:7" ht="21" x14ac:dyDescent="0.35">
      <c r="B198" s="36" t="s">
        <v>229</v>
      </c>
      <c r="C198" s="28" t="s">
        <v>27</v>
      </c>
      <c r="D198" s="29">
        <v>0.12</v>
      </c>
      <c r="E198" s="30">
        <f t="shared" si="4"/>
        <v>0.88</v>
      </c>
      <c r="F198" s="31">
        <v>0</v>
      </c>
      <c r="G198" s="129">
        <f t="shared" si="5"/>
        <v>0</v>
      </c>
    </row>
    <row r="199" spans="2:7" ht="21" x14ac:dyDescent="0.35">
      <c r="B199" s="36" t="s">
        <v>83</v>
      </c>
      <c r="C199" s="28" t="s">
        <v>27</v>
      </c>
      <c r="D199" s="29">
        <v>0.05</v>
      </c>
      <c r="E199" s="30">
        <f t="shared" si="4"/>
        <v>0.95</v>
      </c>
      <c r="F199" s="31">
        <v>0</v>
      </c>
      <c r="G199" s="129">
        <f t="shared" si="5"/>
        <v>0</v>
      </c>
    </row>
    <row r="200" spans="2:7" ht="21" x14ac:dyDescent="0.35">
      <c r="B200" s="36" t="s">
        <v>62</v>
      </c>
      <c r="C200" s="28" t="s">
        <v>27</v>
      </c>
      <c r="D200" s="29">
        <v>0</v>
      </c>
      <c r="E200" s="30">
        <f t="shared" si="4"/>
        <v>1</v>
      </c>
      <c r="F200" s="31">
        <v>0</v>
      </c>
      <c r="G200" s="129">
        <f t="shared" si="5"/>
        <v>0</v>
      </c>
    </row>
    <row r="201" spans="2:7" ht="21" x14ac:dyDescent="0.35">
      <c r="B201" s="36" t="s">
        <v>63</v>
      </c>
      <c r="C201" s="28" t="s">
        <v>27</v>
      </c>
      <c r="D201" s="29">
        <v>0</v>
      </c>
      <c r="E201" s="30">
        <f t="shared" si="4"/>
        <v>1</v>
      </c>
      <c r="F201" s="31">
        <v>0</v>
      </c>
      <c r="G201" s="129">
        <f t="shared" si="5"/>
        <v>0</v>
      </c>
    </row>
    <row r="202" spans="2:7" ht="21" x14ac:dyDescent="0.35">
      <c r="B202" s="36" t="s">
        <v>133</v>
      </c>
      <c r="C202" s="28" t="s">
        <v>27</v>
      </c>
      <c r="D202" s="29">
        <v>0</v>
      </c>
      <c r="E202" s="30">
        <f t="shared" si="4"/>
        <v>1</v>
      </c>
      <c r="F202" s="31">
        <v>0</v>
      </c>
      <c r="G202" s="129">
        <f t="shared" si="5"/>
        <v>0</v>
      </c>
    </row>
    <row r="203" spans="2:7" ht="21" x14ac:dyDescent="0.35">
      <c r="B203" s="36" t="s">
        <v>134</v>
      </c>
      <c r="C203" s="28" t="s">
        <v>27</v>
      </c>
      <c r="D203" s="29">
        <v>0</v>
      </c>
      <c r="E203" s="30">
        <f t="shared" si="4"/>
        <v>1</v>
      </c>
      <c r="F203" s="31">
        <v>0</v>
      </c>
      <c r="G203" s="129">
        <f t="shared" si="5"/>
        <v>0</v>
      </c>
    </row>
    <row r="204" spans="2:7" ht="21" x14ac:dyDescent="0.35">
      <c r="B204" s="36" t="s">
        <v>135</v>
      </c>
      <c r="C204" s="28" t="s">
        <v>27</v>
      </c>
      <c r="D204" s="29">
        <v>0</v>
      </c>
      <c r="E204" s="30">
        <f t="shared" ref="E204:E239" si="6">100%-D204</f>
        <v>1</v>
      </c>
      <c r="F204" s="31">
        <v>0</v>
      </c>
      <c r="G204" s="129">
        <f t="shared" si="5"/>
        <v>0</v>
      </c>
    </row>
    <row r="205" spans="2:7" ht="21" x14ac:dyDescent="0.35">
      <c r="B205" s="73" t="s">
        <v>64</v>
      </c>
      <c r="C205" s="77" t="s">
        <v>27</v>
      </c>
      <c r="D205" s="78">
        <v>0</v>
      </c>
      <c r="E205" s="76">
        <f t="shared" si="6"/>
        <v>1</v>
      </c>
      <c r="F205" s="72">
        <v>0.5</v>
      </c>
      <c r="G205" s="129">
        <f t="shared" ref="G205:G251" si="7">+F205/E205</f>
        <v>0.5</v>
      </c>
    </row>
    <row r="206" spans="2:7" ht="21" x14ac:dyDescent="0.35">
      <c r="B206" s="36" t="s">
        <v>65</v>
      </c>
      <c r="C206" s="28" t="s">
        <v>27</v>
      </c>
      <c r="D206" s="29">
        <v>0</v>
      </c>
      <c r="E206" s="30">
        <f t="shared" si="6"/>
        <v>1</v>
      </c>
      <c r="F206" s="31">
        <v>0</v>
      </c>
      <c r="G206" s="129">
        <f t="shared" si="7"/>
        <v>0</v>
      </c>
    </row>
    <row r="207" spans="2:7" ht="21" x14ac:dyDescent="0.35">
      <c r="B207" s="36" t="s">
        <v>66</v>
      </c>
      <c r="C207" s="28" t="s">
        <v>27</v>
      </c>
      <c r="D207" s="29">
        <v>0</v>
      </c>
      <c r="E207" s="30">
        <f t="shared" si="6"/>
        <v>1</v>
      </c>
      <c r="F207" s="31">
        <v>0</v>
      </c>
      <c r="G207" s="129">
        <f t="shared" si="7"/>
        <v>0</v>
      </c>
    </row>
    <row r="208" spans="2:7" ht="21" x14ac:dyDescent="0.35">
      <c r="B208" s="36" t="s">
        <v>67</v>
      </c>
      <c r="C208" s="28" t="s">
        <v>27</v>
      </c>
      <c r="D208" s="29">
        <v>0</v>
      </c>
      <c r="E208" s="30">
        <f t="shared" si="6"/>
        <v>1</v>
      </c>
      <c r="F208" s="31">
        <v>0</v>
      </c>
      <c r="G208" s="129">
        <f t="shared" si="7"/>
        <v>0</v>
      </c>
    </row>
    <row r="209" spans="2:7" ht="21" x14ac:dyDescent="0.35">
      <c r="B209" s="36" t="s">
        <v>136</v>
      </c>
      <c r="C209" s="28" t="s">
        <v>24</v>
      </c>
      <c r="D209" s="29">
        <v>0</v>
      </c>
      <c r="E209" s="30">
        <f t="shared" si="6"/>
        <v>1</v>
      </c>
      <c r="F209" s="31">
        <v>0</v>
      </c>
      <c r="G209" s="129">
        <f t="shared" si="7"/>
        <v>0</v>
      </c>
    </row>
    <row r="210" spans="2:7" ht="21" x14ac:dyDescent="0.35">
      <c r="B210" s="36" t="s">
        <v>137</v>
      </c>
      <c r="C210" s="28" t="s">
        <v>24</v>
      </c>
      <c r="D210" s="29">
        <v>0</v>
      </c>
      <c r="E210" s="30">
        <f t="shared" si="6"/>
        <v>1</v>
      </c>
      <c r="F210" s="31">
        <v>0</v>
      </c>
      <c r="G210" s="129">
        <f t="shared" si="7"/>
        <v>0</v>
      </c>
    </row>
    <row r="211" spans="2:7" ht="21" x14ac:dyDescent="0.35">
      <c r="B211" s="36" t="s">
        <v>138</v>
      </c>
      <c r="C211" s="28" t="s">
        <v>24</v>
      </c>
      <c r="D211" s="29">
        <v>0</v>
      </c>
      <c r="E211" s="30">
        <f t="shared" si="6"/>
        <v>1</v>
      </c>
      <c r="F211" s="31">
        <v>0</v>
      </c>
      <c r="G211" s="129">
        <f t="shared" si="7"/>
        <v>0</v>
      </c>
    </row>
    <row r="212" spans="2:7" ht="21" x14ac:dyDescent="0.35">
      <c r="B212" s="36" t="s">
        <v>139</v>
      </c>
      <c r="C212" s="28" t="s">
        <v>24</v>
      </c>
      <c r="D212" s="29">
        <v>0</v>
      </c>
      <c r="E212" s="30">
        <f t="shared" si="6"/>
        <v>1</v>
      </c>
      <c r="F212" s="31">
        <v>0</v>
      </c>
      <c r="G212" s="129">
        <f t="shared" si="7"/>
        <v>0</v>
      </c>
    </row>
    <row r="213" spans="2:7" ht="21" x14ac:dyDescent="0.35">
      <c r="B213" s="36" t="s">
        <v>140</v>
      </c>
      <c r="C213" s="28" t="s">
        <v>24</v>
      </c>
      <c r="D213" s="29">
        <v>0</v>
      </c>
      <c r="E213" s="30">
        <f t="shared" si="6"/>
        <v>1</v>
      </c>
      <c r="F213" s="31">
        <v>0</v>
      </c>
      <c r="G213" s="129">
        <f t="shared" si="7"/>
        <v>0</v>
      </c>
    </row>
    <row r="214" spans="2:7" ht="21" x14ac:dyDescent="0.35">
      <c r="B214" s="36" t="s">
        <v>141</v>
      </c>
      <c r="C214" s="28" t="s">
        <v>24</v>
      </c>
      <c r="D214" s="29">
        <v>0</v>
      </c>
      <c r="E214" s="30">
        <f t="shared" si="6"/>
        <v>1</v>
      </c>
      <c r="F214" s="31">
        <v>0</v>
      </c>
      <c r="G214" s="129">
        <f t="shared" si="7"/>
        <v>0</v>
      </c>
    </row>
    <row r="215" spans="2:7" ht="21" x14ac:dyDescent="0.35">
      <c r="B215" s="36" t="s">
        <v>142</v>
      </c>
      <c r="C215" s="28" t="s">
        <v>24</v>
      </c>
      <c r="D215" s="29">
        <v>0</v>
      </c>
      <c r="E215" s="30">
        <f t="shared" si="6"/>
        <v>1</v>
      </c>
      <c r="F215" s="31">
        <v>0</v>
      </c>
      <c r="G215" s="129">
        <f t="shared" si="7"/>
        <v>0</v>
      </c>
    </row>
    <row r="216" spans="2:7" ht="21" x14ac:dyDescent="0.35">
      <c r="B216" s="36" t="s">
        <v>143</v>
      </c>
      <c r="C216" s="28" t="s">
        <v>24</v>
      </c>
      <c r="D216" s="29">
        <v>0</v>
      </c>
      <c r="E216" s="30">
        <f t="shared" si="6"/>
        <v>1</v>
      </c>
      <c r="F216" s="31">
        <v>0</v>
      </c>
      <c r="G216" s="129">
        <f t="shared" si="7"/>
        <v>0</v>
      </c>
    </row>
    <row r="217" spans="2:7" ht="21" x14ac:dyDescent="0.35">
      <c r="B217" s="36" t="s">
        <v>144</v>
      </c>
      <c r="C217" s="28" t="s">
        <v>24</v>
      </c>
      <c r="D217" s="29">
        <v>0</v>
      </c>
      <c r="E217" s="30">
        <f t="shared" si="6"/>
        <v>1</v>
      </c>
      <c r="F217" s="31">
        <v>0</v>
      </c>
      <c r="G217" s="129">
        <f t="shared" si="7"/>
        <v>0</v>
      </c>
    </row>
    <row r="218" spans="2:7" ht="21" x14ac:dyDescent="0.35">
      <c r="B218" s="36" t="s">
        <v>68</v>
      </c>
      <c r="C218" s="28" t="s">
        <v>27</v>
      </c>
      <c r="D218" s="29">
        <v>0</v>
      </c>
      <c r="E218" s="30">
        <f t="shared" si="6"/>
        <v>1</v>
      </c>
      <c r="F218" s="31">
        <v>0</v>
      </c>
      <c r="G218" s="129">
        <f t="shared" si="7"/>
        <v>0</v>
      </c>
    </row>
    <row r="219" spans="2:7" ht="21" x14ac:dyDescent="0.35">
      <c r="B219" s="36" t="s">
        <v>230</v>
      </c>
      <c r="C219" s="28" t="s">
        <v>27</v>
      </c>
      <c r="D219" s="29">
        <v>0.05</v>
      </c>
      <c r="E219" s="30">
        <f t="shared" si="6"/>
        <v>0.95</v>
      </c>
      <c r="F219" s="31">
        <v>0</v>
      </c>
      <c r="G219" s="129">
        <f t="shared" si="7"/>
        <v>0</v>
      </c>
    </row>
    <row r="220" spans="2:7" ht="21" x14ac:dyDescent="0.35">
      <c r="B220" s="36" t="s">
        <v>44</v>
      </c>
      <c r="C220" s="28" t="s">
        <v>27</v>
      </c>
      <c r="D220" s="29">
        <v>0.04</v>
      </c>
      <c r="E220" s="30">
        <f t="shared" si="6"/>
        <v>0.96</v>
      </c>
      <c r="F220" s="31">
        <v>0</v>
      </c>
      <c r="G220" s="129">
        <f t="shared" si="7"/>
        <v>0</v>
      </c>
    </row>
    <row r="221" spans="2:7" ht="21" x14ac:dyDescent="0.35">
      <c r="B221" s="36" t="s">
        <v>31</v>
      </c>
      <c r="C221" s="28" t="s">
        <v>27</v>
      </c>
      <c r="D221" s="29">
        <v>0.03</v>
      </c>
      <c r="E221" s="30">
        <f t="shared" si="6"/>
        <v>0.97</v>
      </c>
      <c r="F221" s="31">
        <v>0</v>
      </c>
      <c r="G221" s="129">
        <f t="shared" si="7"/>
        <v>0</v>
      </c>
    </row>
    <row r="222" spans="2:7" ht="21" x14ac:dyDescent="0.35">
      <c r="B222" s="36" t="s">
        <v>32</v>
      </c>
      <c r="C222" s="28" t="s">
        <v>27</v>
      </c>
      <c r="D222" s="29">
        <v>0.03</v>
      </c>
      <c r="E222" s="30">
        <f t="shared" si="6"/>
        <v>0.97</v>
      </c>
      <c r="F222" s="31">
        <v>0</v>
      </c>
      <c r="G222" s="129">
        <f t="shared" si="7"/>
        <v>0</v>
      </c>
    </row>
    <row r="223" spans="2:7" ht="21" x14ac:dyDescent="0.35">
      <c r="B223" s="36" t="s">
        <v>145</v>
      </c>
      <c r="C223" s="28" t="s">
        <v>27</v>
      </c>
      <c r="D223" s="29">
        <v>0</v>
      </c>
      <c r="E223" s="30">
        <f t="shared" si="6"/>
        <v>1</v>
      </c>
      <c r="F223" s="31">
        <v>0</v>
      </c>
      <c r="G223" s="129">
        <f t="shared" si="7"/>
        <v>0</v>
      </c>
    </row>
    <row r="224" spans="2:7" ht="21" x14ac:dyDescent="0.35">
      <c r="B224" s="36" t="s">
        <v>146</v>
      </c>
      <c r="C224" s="28" t="s">
        <v>27</v>
      </c>
      <c r="D224" s="29">
        <v>0</v>
      </c>
      <c r="E224" s="30">
        <f t="shared" si="6"/>
        <v>1</v>
      </c>
      <c r="F224" s="31">
        <v>0</v>
      </c>
      <c r="G224" s="129">
        <f t="shared" si="7"/>
        <v>0</v>
      </c>
    </row>
    <row r="225" spans="2:7" ht="21" x14ac:dyDescent="0.35">
      <c r="B225" s="36" t="s">
        <v>147</v>
      </c>
      <c r="C225" s="28" t="s">
        <v>27</v>
      </c>
      <c r="D225" s="29">
        <v>0</v>
      </c>
      <c r="E225" s="30">
        <f t="shared" si="6"/>
        <v>1</v>
      </c>
      <c r="F225" s="31">
        <v>0</v>
      </c>
      <c r="G225" s="129">
        <f t="shared" si="7"/>
        <v>0</v>
      </c>
    </row>
    <row r="226" spans="2:7" ht="21" x14ac:dyDescent="0.35">
      <c r="B226" s="36" t="s">
        <v>231</v>
      </c>
      <c r="C226" s="28" t="s">
        <v>27</v>
      </c>
      <c r="D226" s="29">
        <v>0.03</v>
      </c>
      <c r="E226" s="30">
        <f t="shared" si="6"/>
        <v>0.97</v>
      </c>
      <c r="F226" s="31">
        <v>0</v>
      </c>
      <c r="G226" s="129">
        <f t="shared" si="7"/>
        <v>0</v>
      </c>
    </row>
    <row r="227" spans="2:7" ht="21" x14ac:dyDescent="0.35">
      <c r="B227" s="36" t="s">
        <v>232</v>
      </c>
      <c r="C227" s="28" t="s">
        <v>27</v>
      </c>
      <c r="D227" s="29">
        <v>0.03</v>
      </c>
      <c r="E227" s="30">
        <f t="shared" si="6"/>
        <v>0.97</v>
      </c>
      <c r="F227" s="31">
        <v>0</v>
      </c>
      <c r="G227" s="129">
        <f t="shared" si="7"/>
        <v>0</v>
      </c>
    </row>
    <row r="228" spans="2:7" ht="21" x14ac:dyDescent="0.35">
      <c r="B228" s="36" t="s">
        <v>233</v>
      </c>
      <c r="C228" s="28" t="s">
        <v>27</v>
      </c>
      <c r="D228" s="29">
        <v>0.03</v>
      </c>
      <c r="E228" s="30">
        <f t="shared" si="6"/>
        <v>0.97</v>
      </c>
      <c r="F228" s="31">
        <v>0</v>
      </c>
      <c r="G228" s="129">
        <f t="shared" si="7"/>
        <v>0</v>
      </c>
    </row>
    <row r="229" spans="2:7" ht="21" x14ac:dyDescent="0.35">
      <c r="B229" s="36" t="s">
        <v>234</v>
      </c>
      <c r="C229" s="28" t="s">
        <v>27</v>
      </c>
      <c r="D229" s="29">
        <v>0.03</v>
      </c>
      <c r="E229" s="30">
        <f t="shared" si="6"/>
        <v>0.97</v>
      </c>
      <c r="F229" s="31">
        <v>0</v>
      </c>
      <c r="G229" s="129">
        <f t="shared" si="7"/>
        <v>0</v>
      </c>
    </row>
    <row r="230" spans="2:7" ht="21" x14ac:dyDescent="0.35">
      <c r="B230" s="36" t="s">
        <v>69</v>
      </c>
      <c r="C230" s="28" t="s">
        <v>27</v>
      </c>
      <c r="D230" s="29">
        <v>0</v>
      </c>
      <c r="E230" s="30">
        <f t="shared" si="6"/>
        <v>1</v>
      </c>
      <c r="F230" s="31">
        <v>0</v>
      </c>
      <c r="G230" s="129">
        <f t="shared" si="7"/>
        <v>0</v>
      </c>
    </row>
    <row r="231" spans="2:7" ht="21" x14ac:dyDescent="0.35">
      <c r="B231" s="36" t="s">
        <v>70</v>
      </c>
      <c r="C231" s="28" t="s">
        <v>27</v>
      </c>
      <c r="D231" s="29">
        <v>0</v>
      </c>
      <c r="E231" s="30">
        <f t="shared" si="6"/>
        <v>1</v>
      </c>
      <c r="F231" s="31">
        <v>0</v>
      </c>
      <c r="G231" s="129">
        <f t="shared" si="7"/>
        <v>0</v>
      </c>
    </row>
    <row r="232" spans="2:7" ht="21" x14ac:dyDescent="0.35">
      <c r="B232" s="36" t="s">
        <v>84</v>
      </c>
      <c r="C232" s="28" t="s">
        <v>27</v>
      </c>
      <c r="D232" s="29">
        <v>0.05</v>
      </c>
      <c r="E232" s="30">
        <f t="shared" si="6"/>
        <v>0.95</v>
      </c>
      <c r="F232" s="31">
        <v>0</v>
      </c>
      <c r="G232" s="129">
        <f t="shared" si="7"/>
        <v>0</v>
      </c>
    </row>
    <row r="233" spans="2:7" ht="21" x14ac:dyDescent="0.35">
      <c r="B233" s="36" t="s">
        <v>197</v>
      </c>
      <c r="C233" s="28" t="s">
        <v>27</v>
      </c>
      <c r="D233" s="29">
        <v>0</v>
      </c>
      <c r="E233" s="30">
        <f t="shared" si="6"/>
        <v>1</v>
      </c>
      <c r="F233" s="31">
        <v>0</v>
      </c>
      <c r="G233" s="129">
        <f t="shared" si="7"/>
        <v>0</v>
      </c>
    </row>
    <row r="234" spans="2:7" ht="21" x14ac:dyDescent="0.35">
      <c r="B234" s="36" t="s">
        <v>196</v>
      </c>
      <c r="C234" s="28" t="s">
        <v>24</v>
      </c>
      <c r="D234" s="29">
        <v>0</v>
      </c>
      <c r="E234" s="30">
        <f t="shared" si="6"/>
        <v>1</v>
      </c>
      <c r="F234" s="31">
        <v>0</v>
      </c>
      <c r="G234" s="129">
        <f t="shared" si="7"/>
        <v>0</v>
      </c>
    </row>
    <row r="235" spans="2:7" ht="21" x14ac:dyDescent="0.35">
      <c r="B235" s="36" t="s">
        <v>148</v>
      </c>
      <c r="C235" s="28" t="s">
        <v>24</v>
      </c>
      <c r="D235" s="29">
        <v>0</v>
      </c>
      <c r="E235" s="30">
        <f t="shared" si="6"/>
        <v>1</v>
      </c>
      <c r="F235" s="31">
        <v>0</v>
      </c>
      <c r="G235" s="129">
        <f t="shared" si="7"/>
        <v>0</v>
      </c>
    </row>
    <row r="236" spans="2:7" ht="21" x14ac:dyDescent="0.35">
      <c r="B236" s="36" t="s">
        <v>260</v>
      </c>
      <c r="C236" s="28" t="s">
        <v>24</v>
      </c>
      <c r="D236" s="29">
        <v>0</v>
      </c>
      <c r="E236" s="30">
        <f t="shared" si="6"/>
        <v>1</v>
      </c>
      <c r="F236" s="31">
        <v>0</v>
      </c>
      <c r="G236" s="129">
        <f t="shared" si="7"/>
        <v>0</v>
      </c>
    </row>
    <row r="237" spans="2:7" ht="21" x14ac:dyDescent="0.35">
      <c r="B237" s="36" t="s">
        <v>71</v>
      </c>
      <c r="C237" s="28" t="s">
        <v>24</v>
      </c>
      <c r="D237" s="29">
        <v>0</v>
      </c>
      <c r="E237" s="30">
        <f t="shared" si="6"/>
        <v>1</v>
      </c>
      <c r="F237" s="31">
        <v>0</v>
      </c>
      <c r="G237" s="129">
        <f t="shared" si="7"/>
        <v>0</v>
      </c>
    </row>
    <row r="238" spans="2:7" ht="21" x14ac:dyDescent="0.35">
      <c r="B238" s="36" t="s">
        <v>72</v>
      </c>
      <c r="C238" s="28" t="s">
        <v>24</v>
      </c>
      <c r="D238" s="29">
        <v>0</v>
      </c>
      <c r="E238" s="30">
        <f t="shared" si="6"/>
        <v>1</v>
      </c>
      <c r="F238" s="31">
        <v>0</v>
      </c>
      <c r="G238" s="129">
        <f t="shared" si="7"/>
        <v>0</v>
      </c>
    </row>
    <row r="239" spans="2:7" ht="21" x14ac:dyDescent="0.35">
      <c r="B239" s="36" t="s">
        <v>261</v>
      </c>
      <c r="C239" s="28" t="s">
        <v>24</v>
      </c>
      <c r="D239" s="29">
        <v>0</v>
      </c>
      <c r="E239" s="30">
        <f t="shared" si="6"/>
        <v>1</v>
      </c>
      <c r="F239" s="31">
        <v>0</v>
      </c>
      <c r="G239" s="129">
        <f t="shared" si="7"/>
        <v>0</v>
      </c>
    </row>
    <row r="240" spans="2:7" ht="21" x14ac:dyDescent="0.35">
      <c r="B240" s="36" t="s">
        <v>262</v>
      </c>
      <c r="C240" s="28" t="s">
        <v>24</v>
      </c>
      <c r="D240" s="29">
        <v>0</v>
      </c>
      <c r="E240" s="30">
        <f t="shared" ref="E240:E251" si="8">100%-D240</f>
        <v>1</v>
      </c>
      <c r="F240" s="31">
        <v>0</v>
      </c>
      <c r="G240" s="129">
        <f t="shared" si="7"/>
        <v>0</v>
      </c>
    </row>
    <row r="241" spans="2:7" ht="21" x14ac:dyDescent="0.35">
      <c r="B241" s="36" t="s">
        <v>256</v>
      </c>
      <c r="C241" s="28" t="s">
        <v>24</v>
      </c>
      <c r="D241" s="29">
        <v>0</v>
      </c>
      <c r="E241" s="30">
        <f t="shared" si="8"/>
        <v>1</v>
      </c>
      <c r="F241" s="31">
        <v>0</v>
      </c>
      <c r="G241" s="129">
        <f t="shared" si="7"/>
        <v>0</v>
      </c>
    </row>
    <row r="242" spans="2:7" ht="21" x14ac:dyDescent="0.35">
      <c r="B242" s="36" t="s">
        <v>149</v>
      </c>
      <c r="C242" s="28" t="s">
        <v>102</v>
      </c>
      <c r="D242" s="29">
        <v>0</v>
      </c>
      <c r="E242" s="30">
        <f t="shared" si="8"/>
        <v>1</v>
      </c>
      <c r="F242" s="31">
        <v>0</v>
      </c>
      <c r="G242" s="129">
        <f t="shared" si="7"/>
        <v>0</v>
      </c>
    </row>
    <row r="243" spans="2:7" ht="21" x14ac:dyDescent="0.35">
      <c r="B243" s="36" t="s">
        <v>98</v>
      </c>
      <c r="C243" s="28" t="s">
        <v>24</v>
      </c>
      <c r="D243" s="29">
        <v>0</v>
      </c>
      <c r="E243" s="30">
        <f t="shared" si="8"/>
        <v>1</v>
      </c>
      <c r="F243" s="31">
        <v>0</v>
      </c>
      <c r="G243" s="129">
        <f t="shared" si="7"/>
        <v>0</v>
      </c>
    </row>
    <row r="244" spans="2:7" ht="21" x14ac:dyDescent="0.35">
      <c r="B244" s="73" t="s">
        <v>235</v>
      </c>
      <c r="C244" s="77" t="s">
        <v>27</v>
      </c>
      <c r="D244" s="78">
        <v>0.03</v>
      </c>
      <c r="E244" s="76">
        <f t="shared" si="8"/>
        <v>0.97</v>
      </c>
      <c r="F244" s="72">
        <v>1.1000000000000001</v>
      </c>
      <c r="G244" s="129">
        <f t="shared" si="7"/>
        <v>1.1340206185567012</v>
      </c>
    </row>
    <row r="245" spans="2:7" ht="21" x14ac:dyDescent="0.35">
      <c r="B245" s="36" t="s">
        <v>236</v>
      </c>
      <c r="C245" s="28" t="s">
        <v>27</v>
      </c>
      <c r="D245" s="29">
        <v>0.04</v>
      </c>
      <c r="E245" s="30">
        <f t="shared" si="8"/>
        <v>0.96</v>
      </c>
      <c r="F245" s="31">
        <v>0</v>
      </c>
      <c r="G245" s="129">
        <f t="shared" si="7"/>
        <v>0</v>
      </c>
    </row>
    <row r="246" spans="2:7" ht="21" x14ac:dyDescent="0.35">
      <c r="B246" s="36" t="s">
        <v>237</v>
      </c>
      <c r="C246" s="28" t="s">
        <v>27</v>
      </c>
      <c r="D246" s="29">
        <v>0.12</v>
      </c>
      <c r="E246" s="30">
        <f t="shared" si="8"/>
        <v>0.88</v>
      </c>
      <c r="F246" s="31">
        <v>0</v>
      </c>
      <c r="G246" s="129">
        <f t="shared" si="7"/>
        <v>0</v>
      </c>
    </row>
    <row r="247" spans="2:7" ht="21" x14ac:dyDescent="0.35">
      <c r="B247" s="36" t="s">
        <v>150</v>
      </c>
      <c r="C247" s="28" t="s">
        <v>27</v>
      </c>
      <c r="D247" s="29">
        <v>0</v>
      </c>
      <c r="E247" s="30">
        <f t="shared" si="8"/>
        <v>1</v>
      </c>
      <c r="F247" s="31">
        <v>0</v>
      </c>
      <c r="G247" s="129">
        <f t="shared" si="7"/>
        <v>0</v>
      </c>
    </row>
    <row r="248" spans="2:7" ht="21" x14ac:dyDescent="0.35">
      <c r="B248" s="36" t="s">
        <v>198</v>
      </c>
      <c r="C248" s="28" t="s">
        <v>27</v>
      </c>
      <c r="D248" s="29">
        <v>0</v>
      </c>
      <c r="E248" s="30">
        <f t="shared" si="8"/>
        <v>1</v>
      </c>
      <c r="F248" s="31">
        <v>0</v>
      </c>
      <c r="G248" s="129">
        <f t="shared" si="7"/>
        <v>0</v>
      </c>
    </row>
    <row r="249" spans="2:7" ht="21" x14ac:dyDescent="0.35">
      <c r="B249" s="36" t="s">
        <v>199</v>
      </c>
      <c r="C249" s="28" t="s">
        <v>27</v>
      </c>
      <c r="D249" s="29">
        <v>0</v>
      </c>
      <c r="E249" s="30">
        <f t="shared" si="8"/>
        <v>1</v>
      </c>
      <c r="F249" s="31">
        <v>0</v>
      </c>
      <c r="G249" s="129">
        <f t="shared" si="7"/>
        <v>0</v>
      </c>
    </row>
    <row r="250" spans="2:7" ht="21" x14ac:dyDescent="0.35">
      <c r="B250" s="36" t="s">
        <v>238</v>
      </c>
      <c r="C250" s="28" t="s">
        <v>27</v>
      </c>
      <c r="D250" s="29">
        <v>0.1</v>
      </c>
      <c r="E250" s="30">
        <f t="shared" si="8"/>
        <v>0.9</v>
      </c>
      <c r="F250" s="31">
        <v>0</v>
      </c>
      <c r="G250" s="129">
        <f t="shared" si="7"/>
        <v>0</v>
      </c>
    </row>
    <row r="251" spans="2:7" ht="21" x14ac:dyDescent="0.35">
      <c r="B251" s="37" t="s">
        <v>239</v>
      </c>
      <c r="C251" s="32" t="s">
        <v>27</v>
      </c>
      <c r="D251" s="33">
        <v>0.1</v>
      </c>
      <c r="E251" s="34">
        <f t="shared" si="8"/>
        <v>0.9</v>
      </c>
      <c r="F251" s="35">
        <v>0</v>
      </c>
      <c r="G251" s="129">
        <f t="shared" si="7"/>
        <v>0</v>
      </c>
    </row>
    <row r="252" spans="2:7" x14ac:dyDescent="0.25">
      <c r="B252" s="27"/>
      <c r="C252" s="18" t="s">
        <v>13</v>
      </c>
      <c r="D252" s="19" t="s">
        <v>13</v>
      </c>
      <c r="E252" s="2"/>
      <c r="F252" s="2"/>
      <c r="G252" s="2"/>
    </row>
    <row r="253" spans="2:7" x14ac:dyDescent="0.25">
      <c r="B253" s="27"/>
      <c r="C253" s="18" t="s">
        <v>13</v>
      </c>
      <c r="D253" s="19"/>
      <c r="E253" s="2"/>
      <c r="F253" s="2"/>
      <c r="G253" s="2"/>
    </row>
    <row r="254" spans="2:7" x14ac:dyDescent="0.25">
      <c r="B254" s="2"/>
      <c r="C254" s="2"/>
      <c r="D254" s="2"/>
      <c r="E254" s="2"/>
      <c r="F254" s="2"/>
      <c r="G254" s="2"/>
    </row>
    <row r="255" spans="2:7" x14ac:dyDescent="0.25">
      <c r="B255" s="2"/>
      <c r="C255" s="2"/>
      <c r="D255" s="2"/>
      <c r="E255" s="2"/>
      <c r="F255" s="2"/>
      <c r="G255" s="2"/>
    </row>
    <row r="256" spans="2:7" x14ac:dyDescent="0.25">
      <c r="B256" s="2"/>
      <c r="C256" s="2"/>
      <c r="D256" s="2"/>
      <c r="E256" s="2"/>
      <c r="F256" s="2"/>
      <c r="G256" s="2"/>
    </row>
    <row r="257" spans="2:7" x14ac:dyDescent="0.25">
      <c r="B257" s="2"/>
      <c r="C257" s="2"/>
      <c r="D257" s="2"/>
      <c r="E257" s="2"/>
      <c r="F257" s="2"/>
      <c r="G257" s="2"/>
    </row>
  </sheetData>
  <sortState xmlns:xlrd2="http://schemas.microsoft.com/office/spreadsheetml/2017/richdata2" ref="B12:D253">
    <sortCondition ref="B12"/>
  </sortState>
  <mergeCells count="1">
    <mergeCell ref="A1:M8"/>
  </mergeCells>
  <pageMargins left="0.7" right="0.7" top="0.75" bottom="0.75" header="0.3" footer="0.3"/>
  <pageSetup orientation="portrait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P37"/>
  <sheetViews>
    <sheetView tabSelected="1" topLeftCell="A19" zoomScale="80" zoomScaleNormal="80" workbookViewId="0">
      <selection activeCell="H33" sqref="H33"/>
    </sheetView>
  </sheetViews>
  <sheetFormatPr baseColWidth="10" defaultRowHeight="15" x14ac:dyDescent="0.25"/>
  <cols>
    <col min="1" max="1" width="4.85546875" customWidth="1"/>
    <col min="2" max="2" width="26.85546875" customWidth="1"/>
    <col min="3" max="3" width="25.5703125" customWidth="1"/>
    <col min="4" max="4" width="16.28515625" customWidth="1"/>
    <col min="5" max="5" width="18.42578125" customWidth="1"/>
    <col min="6" max="6" width="22.28515625" customWidth="1"/>
    <col min="7" max="7" width="18.5703125" customWidth="1"/>
    <col min="8" max="8" width="13.42578125" customWidth="1"/>
    <col min="9" max="9" width="5.5703125" customWidth="1"/>
    <col min="10" max="10" width="13.85546875" customWidth="1"/>
    <col min="11" max="11" width="18" customWidth="1"/>
    <col min="12" max="12" width="20.85546875" customWidth="1"/>
    <col min="13" max="13" width="18.7109375" customWidth="1"/>
    <col min="14" max="14" width="14.140625" customWidth="1"/>
  </cols>
  <sheetData>
    <row r="1" spans="1:16" ht="15" customHeight="1" x14ac:dyDescent="0.25">
      <c r="B1" s="192" t="s">
        <v>278</v>
      </c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</row>
    <row r="2" spans="1:16" ht="15" customHeight="1" x14ac:dyDescent="0.25"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</row>
    <row r="3" spans="1:16" ht="15" customHeight="1" x14ac:dyDescent="0.25"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</row>
    <row r="4" spans="1:16" ht="15" customHeight="1" x14ac:dyDescent="0.25"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</row>
    <row r="5" spans="1:16" ht="15" customHeight="1" x14ac:dyDescent="0.25"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</row>
    <row r="6" spans="1:16" ht="15" customHeight="1" x14ac:dyDescent="0.25">
      <c r="B6" s="192"/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</row>
    <row r="7" spans="1:16" ht="15" customHeight="1" x14ac:dyDescent="0.25"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</row>
    <row r="8" spans="1:16" ht="15" customHeight="1" x14ac:dyDescent="0.25">
      <c r="B8" s="192"/>
      <c r="C8" s="192"/>
      <c r="D8" s="192"/>
      <c r="E8" s="192"/>
      <c r="F8" s="192"/>
      <c r="G8" s="192"/>
      <c r="H8" s="192"/>
      <c r="I8" s="192"/>
      <c r="J8" s="192"/>
      <c r="K8" s="192"/>
      <c r="L8" s="192"/>
      <c r="M8" s="192"/>
      <c r="N8" s="192"/>
    </row>
    <row r="9" spans="1:16" x14ac:dyDescent="0.25"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</row>
    <row r="10" spans="1:16" ht="31.5" x14ac:dyDescent="0.5">
      <c r="B10" s="46"/>
      <c r="C10" s="46"/>
      <c r="D10" s="46"/>
      <c r="E10" s="46"/>
      <c r="F10" s="47" t="s">
        <v>315</v>
      </c>
      <c r="G10" s="46"/>
      <c r="H10" s="46"/>
      <c r="I10" s="46"/>
      <c r="J10" s="46"/>
      <c r="K10" s="46"/>
      <c r="L10" s="46"/>
      <c r="M10" s="46"/>
      <c r="N10" s="46"/>
    </row>
    <row r="11" spans="1:16" ht="19.5" thickBot="1" x14ac:dyDescent="0.35">
      <c r="D11" s="44"/>
      <c r="F11" t="s">
        <v>13</v>
      </c>
      <c r="G11" s="43" t="s">
        <v>13</v>
      </c>
      <c r="H11" s="45" t="s">
        <v>13</v>
      </c>
      <c r="I11" s="45"/>
    </row>
    <row r="12" spans="1:16" ht="19.5" thickBot="1" x14ac:dyDescent="0.35">
      <c r="B12" s="115" t="s">
        <v>277</v>
      </c>
      <c r="C12" s="116">
        <v>43811</v>
      </c>
      <c r="D12" s="95"/>
      <c r="E12" s="109"/>
      <c r="F12" s="92" t="s">
        <v>13</v>
      </c>
    </row>
    <row r="13" spans="1:16" ht="38.25" customHeight="1" thickBot="1" x14ac:dyDescent="0.35">
      <c r="B13" s="117" t="s">
        <v>298</v>
      </c>
      <c r="C13" s="118" t="s">
        <v>284</v>
      </c>
      <c r="F13" s="146" t="s">
        <v>276</v>
      </c>
      <c r="G13" s="70"/>
      <c r="H13" s="144">
        <v>1</v>
      </c>
      <c r="I13" s="68"/>
      <c r="L13" s="146" t="s">
        <v>276</v>
      </c>
      <c r="M13" s="70"/>
      <c r="N13" s="145">
        <v>4</v>
      </c>
    </row>
    <row r="14" spans="1:16" ht="45.75" thickBot="1" x14ac:dyDescent="0.3">
      <c r="A14" s="86"/>
      <c r="B14" s="65" t="s">
        <v>266</v>
      </c>
      <c r="C14" s="59" t="s">
        <v>1</v>
      </c>
      <c r="D14" s="60" t="s">
        <v>281</v>
      </c>
      <c r="E14" s="59" t="s">
        <v>268</v>
      </c>
      <c r="F14" s="143" t="s">
        <v>269</v>
      </c>
      <c r="G14" s="59" t="s">
        <v>267</v>
      </c>
      <c r="H14" s="60" t="s">
        <v>295</v>
      </c>
      <c r="I14" s="66"/>
      <c r="J14" s="60" t="s">
        <v>326</v>
      </c>
      <c r="K14" s="59" t="s">
        <v>268</v>
      </c>
      <c r="L14" s="143" t="s">
        <v>269</v>
      </c>
      <c r="M14" s="59" t="s">
        <v>267</v>
      </c>
      <c r="N14" s="61" t="s">
        <v>299</v>
      </c>
    </row>
    <row r="15" spans="1:16" ht="21" x14ac:dyDescent="0.35">
      <c r="A15" s="63">
        <v>1</v>
      </c>
      <c r="B15" s="147" t="s">
        <v>325</v>
      </c>
      <c r="C15" s="152" t="s">
        <v>8</v>
      </c>
      <c r="D15" s="153">
        <f>+'GUIA PRECIOS DE MERCADO Y MERMA'!F186</f>
        <v>6.65</v>
      </c>
      <c r="E15" s="154">
        <f>+'GUIA PRECIOS DE MERCADO Y MERMA'!E186</f>
        <v>0.81</v>
      </c>
      <c r="F15" s="153">
        <f>+D15/E15</f>
        <v>8.2098765432098766</v>
      </c>
      <c r="G15" s="155">
        <v>0.15</v>
      </c>
      <c r="H15" s="153">
        <f>+F15*G15</f>
        <v>1.2314814814814814</v>
      </c>
      <c r="I15" s="156"/>
      <c r="J15" s="153">
        <f>+D15</f>
        <v>6.65</v>
      </c>
      <c r="K15" s="154">
        <f>+E15</f>
        <v>0.81</v>
      </c>
      <c r="L15" s="153">
        <f>+F15</f>
        <v>8.2098765432098766</v>
      </c>
      <c r="M15" s="155">
        <f>+G15*$N$13</f>
        <v>0.6</v>
      </c>
      <c r="N15" s="157">
        <f>+L15*M15</f>
        <v>4.9259259259259256</v>
      </c>
      <c r="O15" s="44"/>
      <c r="P15" s="186"/>
    </row>
    <row r="16" spans="1:16" ht="21" x14ac:dyDescent="0.35">
      <c r="A16" s="63">
        <f>+A15+1</f>
        <v>2</v>
      </c>
      <c r="B16" s="93" t="s">
        <v>14</v>
      </c>
      <c r="C16" s="152" t="s">
        <v>8</v>
      </c>
      <c r="D16" s="87">
        <f>+'GUIA PRECIOS DE MERCADO Y MERMA'!F244</f>
        <v>1.1000000000000001</v>
      </c>
      <c r="E16" s="158">
        <f>+'GUIA PRECIOS DE MERCADO Y MERMA'!E244</f>
        <v>0.97</v>
      </c>
      <c r="F16" s="87">
        <f t="shared" ref="F16:F27" si="0">+D16/E16</f>
        <v>1.1340206185567012</v>
      </c>
      <c r="G16" s="159">
        <v>0.01</v>
      </c>
      <c r="H16" s="153">
        <f t="shared" ref="H16:H27" si="1">+F16*G16</f>
        <v>1.1340206185567012E-2</v>
      </c>
      <c r="I16" s="160"/>
      <c r="J16" s="153">
        <f t="shared" ref="J16:J26" si="2">+D16</f>
        <v>1.1000000000000001</v>
      </c>
      <c r="K16" s="154">
        <f t="shared" ref="K16:K26" si="3">+E16</f>
        <v>0.97</v>
      </c>
      <c r="L16" s="153">
        <f t="shared" ref="L16:L26" si="4">+F16</f>
        <v>1.1340206185567012</v>
      </c>
      <c r="M16" s="155">
        <f t="shared" ref="M16:M26" si="5">+G16*$N$13</f>
        <v>0.04</v>
      </c>
      <c r="N16" s="157">
        <f t="shared" ref="N16:N27" si="6">+L16*M16</f>
        <v>4.5360824742268047E-2</v>
      </c>
      <c r="O16" s="44"/>
      <c r="P16" s="186"/>
    </row>
    <row r="17" spans="1:16" ht="21" x14ac:dyDescent="0.35">
      <c r="A17" s="63">
        <f t="shared" ref="A17:A24" si="7">+A16+1</f>
        <v>3</v>
      </c>
      <c r="B17" s="93" t="s">
        <v>241</v>
      </c>
      <c r="C17" s="152" t="s">
        <v>8</v>
      </c>
      <c r="D17" s="87">
        <f>+'GUIA PRECIOS DE MERCADO Y MERMA'!F24</f>
        <v>1.72</v>
      </c>
      <c r="E17" s="158">
        <f>+'GUIA PRECIOS DE MERCADO Y MERMA'!E24</f>
        <v>0.88</v>
      </c>
      <c r="F17" s="87">
        <f t="shared" si="0"/>
        <v>1.9545454545454546</v>
      </c>
      <c r="G17" s="159">
        <v>5.0000000000000001E-3</v>
      </c>
      <c r="H17" s="153">
        <f t="shared" si="1"/>
        <v>9.7727272727272732E-3</v>
      </c>
      <c r="I17" s="160"/>
      <c r="J17" s="153">
        <f t="shared" si="2"/>
        <v>1.72</v>
      </c>
      <c r="K17" s="154">
        <f t="shared" si="3"/>
        <v>0.88</v>
      </c>
      <c r="L17" s="153">
        <f t="shared" si="4"/>
        <v>1.9545454545454546</v>
      </c>
      <c r="M17" s="155">
        <f t="shared" si="5"/>
        <v>0.02</v>
      </c>
      <c r="N17" s="157">
        <f t="shared" si="6"/>
        <v>3.9090909090909093E-2</v>
      </c>
      <c r="O17" s="44"/>
      <c r="P17" s="186"/>
    </row>
    <row r="18" spans="1:16" ht="19.5" customHeight="1" x14ac:dyDescent="0.35">
      <c r="A18" s="63">
        <f t="shared" si="7"/>
        <v>4</v>
      </c>
      <c r="B18" s="148" t="s">
        <v>288</v>
      </c>
      <c r="C18" s="161" t="s">
        <v>8</v>
      </c>
      <c r="D18" s="162">
        <f>+'GUIA PRECIOS DE MERCADO Y MERMA'!F61</f>
        <v>5.97</v>
      </c>
      <c r="E18" s="163">
        <f>+'GUIA PRECIOS DE MERCADO Y MERMA'!E61</f>
        <v>0.91</v>
      </c>
      <c r="F18" s="162">
        <f t="shared" si="0"/>
        <v>6.5604395604395602</v>
      </c>
      <c r="G18" s="164">
        <v>1.4999999999999999E-2</v>
      </c>
      <c r="H18" s="165">
        <f t="shared" si="1"/>
        <v>9.8406593406593398E-2</v>
      </c>
      <c r="I18" s="166"/>
      <c r="J18" s="165">
        <f t="shared" si="2"/>
        <v>5.97</v>
      </c>
      <c r="K18" s="167">
        <f t="shared" si="3"/>
        <v>0.91</v>
      </c>
      <c r="L18" s="165">
        <f t="shared" si="4"/>
        <v>6.5604395604395602</v>
      </c>
      <c r="M18" s="168">
        <f t="shared" si="5"/>
        <v>0.06</v>
      </c>
      <c r="N18" s="169">
        <f t="shared" si="6"/>
        <v>0.39362637362637359</v>
      </c>
      <c r="O18" s="44"/>
      <c r="P18" s="186"/>
    </row>
    <row r="19" spans="1:16" ht="21" x14ac:dyDescent="0.35">
      <c r="A19" s="63">
        <f t="shared" si="7"/>
        <v>5</v>
      </c>
      <c r="B19" s="93" t="s">
        <v>287</v>
      </c>
      <c r="C19" s="152" t="s">
        <v>292</v>
      </c>
      <c r="D19" s="87">
        <f>+'GUIA PRECIOS DE MERCADO Y MERMA'!F127</f>
        <v>1.5</v>
      </c>
      <c r="E19" s="158">
        <f>+'GUIA PRECIOS DE MERCADO Y MERMA'!E127</f>
        <v>1</v>
      </c>
      <c r="F19" s="87">
        <f t="shared" si="0"/>
        <v>1.5</v>
      </c>
      <c r="G19" s="170">
        <v>0.125</v>
      </c>
      <c r="H19" s="153">
        <f t="shared" si="1"/>
        <v>0.1875</v>
      </c>
      <c r="I19" s="171"/>
      <c r="J19" s="153">
        <f t="shared" si="2"/>
        <v>1.5</v>
      </c>
      <c r="K19" s="154">
        <f t="shared" si="3"/>
        <v>1</v>
      </c>
      <c r="L19" s="153">
        <f t="shared" si="4"/>
        <v>1.5</v>
      </c>
      <c r="M19" s="172">
        <f t="shared" si="5"/>
        <v>0.5</v>
      </c>
      <c r="N19" s="157">
        <f t="shared" si="6"/>
        <v>0.75</v>
      </c>
      <c r="O19" s="44"/>
      <c r="P19" s="186"/>
    </row>
    <row r="20" spans="1:16" ht="21" x14ac:dyDescent="0.35">
      <c r="A20" s="63">
        <f t="shared" si="7"/>
        <v>6</v>
      </c>
      <c r="B20" s="149" t="s">
        <v>291</v>
      </c>
      <c r="C20" s="173" t="s">
        <v>8</v>
      </c>
      <c r="D20" s="87">
        <f>+'GUIA PRECIOS DE MERCADO Y MERMA'!F59</f>
        <v>3.1</v>
      </c>
      <c r="E20" s="158">
        <f>+'GUIA PRECIOS DE MERCADO Y MERMA'!E59</f>
        <v>0.91</v>
      </c>
      <c r="F20" s="87">
        <f t="shared" si="0"/>
        <v>3.4065934065934065</v>
      </c>
      <c r="G20" s="170">
        <v>2.5000000000000001E-2</v>
      </c>
      <c r="H20" s="153">
        <f t="shared" si="1"/>
        <v>8.5164835164835168E-2</v>
      </c>
      <c r="I20" s="171"/>
      <c r="J20" s="153">
        <f t="shared" si="2"/>
        <v>3.1</v>
      </c>
      <c r="K20" s="154">
        <f t="shared" si="3"/>
        <v>0.91</v>
      </c>
      <c r="L20" s="153">
        <f t="shared" si="4"/>
        <v>3.4065934065934065</v>
      </c>
      <c r="M20" s="172">
        <f t="shared" si="5"/>
        <v>0.1</v>
      </c>
      <c r="N20" s="157">
        <f t="shared" si="6"/>
        <v>0.34065934065934067</v>
      </c>
      <c r="O20" s="44"/>
      <c r="P20" s="186"/>
    </row>
    <row r="21" spans="1:16" ht="21" x14ac:dyDescent="0.35">
      <c r="A21" s="63">
        <f t="shared" si="7"/>
        <v>7</v>
      </c>
      <c r="B21" s="93" t="s">
        <v>285</v>
      </c>
      <c r="C21" s="173" t="s">
        <v>8</v>
      </c>
      <c r="D21" s="87">
        <f>+'GUIA PRECIOS DE MERCADO Y MERMA'!F205</f>
        <v>0.5</v>
      </c>
      <c r="E21" s="158">
        <f>+'GUIA PRECIOS DE MERCADO Y MERMA'!E205</f>
        <v>1</v>
      </c>
      <c r="F21" s="87">
        <f t="shared" si="0"/>
        <v>0.5</v>
      </c>
      <c r="G21" s="170">
        <v>5.0000000000000001E-3</v>
      </c>
      <c r="H21" s="155">
        <f t="shared" si="1"/>
        <v>2.5000000000000001E-3</v>
      </c>
      <c r="I21" s="171"/>
      <c r="J21" s="153">
        <f t="shared" si="2"/>
        <v>0.5</v>
      </c>
      <c r="K21" s="154">
        <f t="shared" si="3"/>
        <v>1</v>
      </c>
      <c r="L21" s="153">
        <f t="shared" si="4"/>
        <v>0.5</v>
      </c>
      <c r="M21" s="172">
        <f t="shared" si="5"/>
        <v>0.02</v>
      </c>
      <c r="N21" s="157">
        <f t="shared" si="6"/>
        <v>0.01</v>
      </c>
      <c r="O21" s="44"/>
      <c r="P21" s="186"/>
    </row>
    <row r="22" spans="1:16" ht="21" x14ac:dyDescent="0.35">
      <c r="A22" s="63">
        <f t="shared" si="7"/>
        <v>8</v>
      </c>
      <c r="B22" s="93" t="s">
        <v>3</v>
      </c>
      <c r="C22" s="173" t="s">
        <v>8</v>
      </c>
      <c r="D22" s="87">
        <f>+'GUIA PRECIOS DE MERCADO Y MERMA'!F180</f>
        <v>12</v>
      </c>
      <c r="E22" s="158">
        <f>+'GUIA PRECIOS DE MERCADO Y MERMA'!E180</f>
        <v>1</v>
      </c>
      <c r="F22" s="87">
        <f t="shared" si="0"/>
        <v>12</v>
      </c>
      <c r="G22" s="170">
        <v>5.0000000000000001E-3</v>
      </c>
      <c r="H22" s="153">
        <f t="shared" si="1"/>
        <v>0.06</v>
      </c>
      <c r="I22" s="171"/>
      <c r="J22" s="153">
        <f t="shared" si="2"/>
        <v>12</v>
      </c>
      <c r="K22" s="154">
        <f t="shared" si="3"/>
        <v>1</v>
      </c>
      <c r="L22" s="153">
        <f t="shared" si="4"/>
        <v>12</v>
      </c>
      <c r="M22" s="172">
        <f t="shared" si="5"/>
        <v>0.02</v>
      </c>
      <c r="N22" s="157">
        <f t="shared" si="6"/>
        <v>0.24</v>
      </c>
      <c r="O22" s="44"/>
      <c r="P22" s="186"/>
    </row>
    <row r="23" spans="1:16" ht="21" x14ac:dyDescent="0.35">
      <c r="A23" s="63">
        <f t="shared" si="7"/>
        <v>9</v>
      </c>
      <c r="B23" s="93" t="s">
        <v>286</v>
      </c>
      <c r="C23" s="173" t="s">
        <v>8</v>
      </c>
      <c r="D23" s="87">
        <f>+'GUIA PRECIOS DE MERCADO Y MERMA'!F192</f>
        <v>23</v>
      </c>
      <c r="E23" s="158">
        <f>+'GUIA PRECIOS DE MERCADO Y MERMA'!E192</f>
        <v>0.97</v>
      </c>
      <c r="F23" s="87">
        <f t="shared" si="0"/>
        <v>23.711340206185568</v>
      </c>
      <c r="G23" s="170">
        <v>0.03</v>
      </c>
      <c r="H23" s="153">
        <f t="shared" si="1"/>
        <v>0.71134020618556704</v>
      </c>
      <c r="I23" s="171"/>
      <c r="J23" s="153">
        <f t="shared" si="2"/>
        <v>23</v>
      </c>
      <c r="K23" s="154">
        <f t="shared" si="3"/>
        <v>0.97</v>
      </c>
      <c r="L23" s="153">
        <f t="shared" si="4"/>
        <v>23.711340206185568</v>
      </c>
      <c r="M23" s="172">
        <f t="shared" si="5"/>
        <v>0.12</v>
      </c>
      <c r="N23" s="157">
        <f t="shared" si="6"/>
        <v>2.8453608247422681</v>
      </c>
      <c r="O23" s="44"/>
      <c r="P23" s="186"/>
    </row>
    <row r="24" spans="1:16" ht="21" x14ac:dyDescent="0.35">
      <c r="A24" s="63">
        <f t="shared" si="7"/>
        <v>10</v>
      </c>
      <c r="B24" s="93" t="s">
        <v>290</v>
      </c>
      <c r="C24" s="173" t="s">
        <v>292</v>
      </c>
      <c r="D24" s="87">
        <f>+'GUIA PRECIOS DE MERCADO Y MERMA'!F12</f>
        <v>2.5</v>
      </c>
      <c r="E24" s="158">
        <f>+'GUIA PRECIOS DE MERCADO Y MERMA'!E12</f>
        <v>1</v>
      </c>
      <c r="F24" s="87">
        <f t="shared" si="0"/>
        <v>2.5</v>
      </c>
      <c r="G24" s="170">
        <v>5.0000000000000001E-3</v>
      </c>
      <c r="H24" s="153">
        <f t="shared" si="1"/>
        <v>1.2500000000000001E-2</v>
      </c>
      <c r="I24" s="171"/>
      <c r="J24" s="153">
        <f t="shared" si="2"/>
        <v>2.5</v>
      </c>
      <c r="K24" s="154">
        <f t="shared" si="3"/>
        <v>1</v>
      </c>
      <c r="L24" s="153">
        <f t="shared" si="4"/>
        <v>2.5</v>
      </c>
      <c r="M24" s="170">
        <f t="shared" si="5"/>
        <v>0.02</v>
      </c>
      <c r="N24" s="107">
        <f t="shared" si="6"/>
        <v>0.05</v>
      </c>
      <c r="O24" s="174"/>
      <c r="P24" s="187"/>
    </row>
    <row r="25" spans="1:16" ht="21" x14ac:dyDescent="0.35">
      <c r="A25" s="63">
        <f>+A24+1</f>
        <v>11</v>
      </c>
      <c r="B25" s="93" t="s">
        <v>7</v>
      </c>
      <c r="C25" s="173" t="s">
        <v>8</v>
      </c>
      <c r="D25" s="87">
        <f>+'GUIA PRECIOS DE MERCADO Y MERMA'!F19</f>
        <v>4.83</v>
      </c>
      <c r="E25" s="175">
        <f>+'GUIA PRECIOS DE MERCADO Y MERMA'!E19</f>
        <v>0.95</v>
      </c>
      <c r="F25" s="87">
        <f t="shared" si="0"/>
        <v>5.0842105263157897</v>
      </c>
      <c r="G25" s="159">
        <v>4.0000000000000001E-3</v>
      </c>
      <c r="H25" s="153">
        <f t="shared" si="1"/>
        <v>2.033684210526316E-2</v>
      </c>
      <c r="I25" s="171"/>
      <c r="J25" s="153">
        <f t="shared" si="2"/>
        <v>4.83</v>
      </c>
      <c r="K25" s="154">
        <f t="shared" si="3"/>
        <v>0.95</v>
      </c>
      <c r="L25" s="153">
        <f t="shared" si="4"/>
        <v>5.0842105263157897</v>
      </c>
      <c r="M25" s="170">
        <f t="shared" si="5"/>
        <v>1.6E-2</v>
      </c>
      <c r="N25" s="107">
        <f t="shared" si="6"/>
        <v>8.134736842105264E-2</v>
      </c>
      <c r="O25" s="176"/>
      <c r="P25" s="188"/>
    </row>
    <row r="26" spans="1:16" ht="21" x14ac:dyDescent="0.35">
      <c r="A26" s="63">
        <f>+A25+1</f>
        <v>12</v>
      </c>
      <c r="B26" s="150" t="s">
        <v>2</v>
      </c>
      <c r="C26" s="177" t="s">
        <v>8</v>
      </c>
      <c r="D26" s="151">
        <f>+'GUIA PRECIOS DE MERCADO Y MERMA'!F54</f>
        <v>3</v>
      </c>
      <c r="E26" s="178">
        <f>+'GUIA PRECIOS DE MERCADO Y MERMA'!E54</f>
        <v>0.92</v>
      </c>
      <c r="F26" s="151">
        <f t="shared" si="0"/>
        <v>3.2608695652173911</v>
      </c>
      <c r="G26" s="177">
        <v>7.0000000000000001E-3</v>
      </c>
      <c r="H26" s="87">
        <f t="shared" si="1"/>
        <v>2.2826086956521739E-2</v>
      </c>
      <c r="I26" s="179"/>
      <c r="J26" s="180">
        <f t="shared" si="2"/>
        <v>3</v>
      </c>
      <c r="K26" s="181">
        <f t="shared" si="3"/>
        <v>0.92</v>
      </c>
      <c r="L26" s="180">
        <f t="shared" si="4"/>
        <v>3.2608695652173911</v>
      </c>
      <c r="M26" s="182">
        <f t="shared" si="5"/>
        <v>2.8000000000000001E-2</v>
      </c>
      <c r="N26" s="107">
        <f t="shared" si="6"/>
        <v>9.1304347826086957E-2</v>
      </c>
      <c r="O26" s="174"/>
      <c r="P26" s="187"/>
    </row>
    <row r="27" spans="1:16" ht="21.75" thickBot="1" x14ac:dyDescent="0.4">
      <c r="A27" s="63">
        <f>+A26+1</f>
        <v>13</v>
      </c>
      <c r="B27" s="93" t="s">
        <v>293</v>
      </c>
      <c r="C27" s="173" t="s">
        <v>294</v>
      </c>
      <c r="D27" s="87">
        <f>+'PURE DE PAPAS 1'!G22</f>
        <v>0.81565789473684203</v>
      </c>
      <c r="E27" s="175">
        <v>1</v>
      </c>
      <c r="F27" s="87">
        <f t="shared" si="0"/>
        <v>0.81565789473684203</v>
      </c>
      <c r="G27" s="183">
        <f>+H13</f>
        <v>1</v>
      </c>
      <c r="H27" s="151">
        <f t="shared" si="1"/>
        <v>0.81565789473684203</v>
      </c>
      <c r="I27" s="184"/>
      <c r="J27" s="87">
        <f>+D27</f>
        <v>0.81565789473684203</v>
      </c>
      <c r="K27" s="175">
        <f>+E27</f>
        <v>1</v>
      </c>
      <c r="L27" s="87">
        <f>+F27</f>
        <v>0.81565789473684203</v>
      </c>
      <c r="M27" s="183">
        <f>+N13</f>
        <v>4</v>
      </c>
      <c r="N27" s="151">
        <f t="shared" si="6"/>
        <v>3.2626315789473681</v>
      </c>
      <c r="O27" s="174"/>
      <c r="P27" s="187"/>
    </row>
    <row r="28" spans="1:16" ht="19.5" thickBot="1" x14ac:dyDescent="0.35">
      <c r="C28" s="44"/>
      <c r="D28" s="44"/>
      <c r="E28" s="44"/>
      <c r="F28" s="44"/>
      <c r="G28" s="44"/>
      <c r="H28" s="185">
        <f>SUM(H15:H27)</f>
        <v>3.2688268734953985</v>
      </c>
      <c r="I28" s="44"/>
      <c r="J28" s="44"/>
      <c r="K28" s="44"/>
      <c r="L28" s="44"/>
      <c r="M28" s="44"/>
      <c r="N28" s="185">
        <f>SUM(N15:N27)</f>
        <v>13.075307493981594</v>
      </c>
      <c r="O28" s="44"/>
    </row>
    <row r="29" spans="1:16" ht="15.75" thickBot="1" x14ac:dyDescent="0.3"/>
    <row r="30" spans="1:16" ht="24" thickBot="1" x14ac:dyDescent="0.4">
      <c r="E30" s="124" t="s">
        <v>312</v>
      </c>
      <c r="F30" s="125"/>
      <c r="G30" s="126"/>
      <c r="H30" s="120">
        <f>+H28</f>
        <v>3.2688268734953985</v>
      </c>
      <c r="K30" s="124" t="s">
        <v>304</v>
      </c>
      <c r="L30" s="125"/>
      <c r="M30" s="126"/>
      <c r="N30" s="120">
        <f>+N28</f>
        <v>13.075307493981594</v>
      </c>
    </row>
    <row r="31" spans="1:16" ht="24" thickBot="1" x14ac:dyDescent="0.4">
      <c r="E31" s="124" t="s">
        <v>309</v>
      </c>
      <c r="F31" s="125"/>
      <c r="G31" s="126"/>
      <c r="H31" s="121">
        <f>+H30*5%</f>
        <v>0.16344134367476992</v>
      </c>
      <c r="K31" s="124" t="s">
        <v>309</v>
      </c>
      <c r="L31" s="125"/>
      <c r="M31" s="126"/>
      <c r="N31" s="121">
        <f>+N30*5%</f>
        <v>0.65376537469907969</v>
      </c>
    </row>
    <row r="32" spans="1:16" ht="24" thickBot="1" x14ac:dyDescent="0.4">
      <c r="E32" s="124" t="s">
        <v>305</v>
      </c>
      <c r="F32" s="125"/>
      <c r="G32" s="126"/>
      <c r="H32" s="121">
        <f>+H30+H31</f>
        <v>3.4322682171701686</v>
      </c>
      <c r="K32" s="124" t="s">
        <v>305</v>
      </c>
      <c r="L32" s="125"/>
      <c r="M32" s="126"/>
      <c r="N32" s="121">
        <f>+N30+N31</f>
        <v>13.729072868680674</v>
      </c>
    </row>
    <row r="33" spans="5:14" ht="24" thickBot="1" x14ac:dyDescent="0.4">
      <c r="E33" s="124" t="s">
        <v>306</v>
      </c>
      <c r="F33" s="125"/>
      <c r="G33" s="126"/>
      <c r="H33" s="122">
        <v>0.4</v>
      </c>
      <c r="K33" s="124" t="s">
        <v>306</v>
      </c>
      <c r="L33" s="125"/>
      <c r="M33" s="126"/>
      <c r="N33" s="122">
        <v>0.4</v>
      </c>
    </row>
    <row r="34" spans="5:14" ht="24" thickBot="1" x14ac:dyDescent="0.4">
      <c r="E34" s="124" t="s">
        <v>307</v>
      </c>
      <c r="F34" s="125"/>
      <c r="G34" s="126"/>
      <c r="H34" s="121">
        <f>+H32/H33</f>
        <v>8.5806705429254215</v>
      </c>
      <c r="K34" s="124" t="s">
        <v>310</v>
      </c>
      <c r="L34" s="125"/>
      <c r="M34" s="126"/>
      <c r="N34" s="121">
        <f>+N32/40%</f>
        <v>34.322682171701686</v>
      </c>
    </row>
    <row r="35" spans="5:14" ht="24" thickBot="1" x14ac:dyDescent="0.4">
      <c r="E35" s="124" t="s">
        <v>327</v>
      </c>
      <c r="F35" s="125"/>
      <c r="G35" s="126"/>
      <c r="H35" s="121">
        <f>+H34*13%</f>
        <v>1.1154871705803049</v>
      </c>
      <c r="K35" s="124" t="s">
        <v>327</v>
      </c>
      <c r="L35" s="125"/>
      <c r="M35" s="126"/>
      <c r="N35" s="121">
        <f>+N34*13%</f>
        <v>4.4619486823212196</v>
      </c>
    </row>
    <row r="36" spans="5:14" ht="24" thickBot="1" x14ac:dyDescent="0.4">
      <c r="E36" s="124" t="s">
        <v>308</v>
      </c>
      <c r="F36" s="125"/>
      <c r="G36" s="126"/>
      <c r="H36" s="123">
        <f>+H34+H35</f>
        <v>9.6961577135057269</v>
      </c>
      <c r="K36" s="124" t="s">
        <v>311</v>
      </c>
      <c r="L36" s="125"/>
      <c r="M36" s="126"/>
      <c r="N36" s="123">
        <f>+N34+N35</f>
        <v>38.784630854022907</v>
      </c>
    </row>
    <row r="37" spans="5:14" ht="24" thickBot="1" x14ac:dyDescent="0.4">
      <c r="E37" s="124" t="s">
        <v>314</v>
      </c>
      <c r="F37" s="125"/>
      <c r="G37" s="126"/>
      <c r="H37" s="123">
        <f>+H34-H32</f>
        <v>5.1484023257552529</v>
      </c>
      <c r="K37" s="124" t="s">
        <v>313</v>
      </c>
      <c r="L37" s="125"/>
      <c r="M37" s="126"/>
      <c r="N37" s="123">
        <f>+N34-N32</f>
        <v>20.593609303021012</v>
      </c>
    </row>
  </sheetData>
  <sheetProtection algorithmName="SHA-512" hashValue="9CgexS0nqjgXdXGzhx/ZLtHmlVuMc2ggfKvSxN/qPN7z9GZaTkeXBIMXbE1Ukv2Q4UymZxDO+nkBiHgxoLPxZQ==" saltValue="6qZxkBH2JNCaO19rSnT4eA==" spinCount="100000" sheet="1" objects="1" scenarios="1"/>
  <mergeCells count="1">
    <mergeCell ref="B1:N8"/>
  </mergeCells>
  <pageMargins left="0.7" right="0.7" top="0.75" bottom="0.75" header="0.3" footer="0.3"/>
  <pageSetup orientation="portrait" horizontalDpi="4294967293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1:M30"/>
  <sheetViews>
    <sheetView zoomScale="85" zoomScaleNormal="85" workbookViewId="0">
      <selection sqref="A1:M8"/>
    </sheetView>
  </sheetViews>
  <sheetFormatPr baseColWidth="10" defaultRowHeight="15" x14ac:dyDescent="0.25"/>
  <cols>
    <col min="1" max="1" width="23.85546875" customWidth="1"/>
    <col min="2" max="2" width="15.140625" customWidth="1"/>
    <col min="4" max="4" width="13.5703125" customWidth="1"/>
    <col min="5" max="5" width="16" customWidth="1"/>
    <col min="6" max="6" width="18.5703125" customWidth="1"/>
    <col min="8" max="8" width="5.5703125" customWidth="1"/>
    <col min="10" max="10" width="15.5703125" customWidth="1"/>
    <col min="11" max="11" width="17.85546875" customWidth="1"/>
    <col min="12" max="12" width="16.7109375" customWidth="1"/>
  </cols>
  <sheetData>
    <row r="1" spans="1:13" ht="15" customHeight="1" x14ac:dyDescent="0.25">
      <c r="A1" s="192" t="s">
        <v>278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</row>
    <row r="2" spans="1:13" ht="15" customHeight="1" x14ac:dyDescent="0.25">
      <c r="A2" s="192"/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</row>
    <row r="3" spans="1:13" ht="15" customHeight="1" x14ac:dyDescent="0.25">
      <c r="A3" s="192"/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</row>
    <row r="4" spans="1:13" ht="15" customHeight="1" x14ac:dyDescent="0.25">
      <c r="A4" s="192"/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</row>
    <row r="5" spans="1:13" ht="15" customHeight="1" x14ac:dyDescent="0.25">
      <c r="A5" s="192"/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</row>
    <row r="6" spans="1:13" ht="15" customHeight="1" x14ac:dyDescent="0.25">
      <c r="A6" s="192"/>
      <c r="B6" s="192"/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</row>
    <row r="7" spans="1:13" ht="15" customHeight="1" x14ac:dyDescent="0.25">
      <c r="A7" s="192"/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</row>
    <row r="8" spans="1:13" ht="15" customHeight="1" x14ac:dyDescent="0.25">
      <c r="A8" s="192"/>
      <c r="B8" s="192"/>
      <c r="C8" s="192"/>
      <c r="D8" s="192"/>
      <c r="E8" s="192"/>
      <c r="F8" s="192"/>
      <c r="G8" s="192"/>
      <c r="H8" s="192"/>
      <c r="I8" s="192"/>
      <c r="J8" s="192"/>
      <c r="K8" s="192"/>
      <c r="L8" s="192"/>
      <c r="M8" s="192"/>
    </row>
    <row r="9" spans="1:13" x14ac:dyDescent="0.2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</row>
    <row r="10" spans="1:13" ht="31.5" x14ac:dyDescent="0.5">
      <c r="A10" s="46"/>
      <c r="B10" s="46"/>
      <c r="C10" s="46"/>
      <c r="D10" s="46"/>
      <c r="E10" s="47" t="s">
        <v>315</v>
      </c>
      <c r="F10" s="46"/>
      <c r="G10" s="46"/>
      <c r="H10" s="46"/>
      <c r="I10" s="46"/>
      <c r="J10" s="46"/>
      <c r="K10" s="46"/>
      <c r="L10" s="46"/>
      <c r="M10" s="46"/>
    </row>
    <row r="11" spans="1:13" ht="15.75" customHeight="1" x14ac:dyDescent="0.5">
      <c r="A11" s="9"/>
      <c r="B11" s="9"/>
      <c r="C11" s="9"/>
      <c r="D11" s="9"/>
      <c r="E11" s="48"/>
      <c r="F11" s="48"/>
      <c r="G11" s="48"/>
      <c r="H11" s="48"/>
      <c r="I11" s="48"/>
      <c r="J11" s="48"/>
      <c r="K11" s="48"/>
      <c r="L11" s="48"/>
      <c r="M11" s="48"/>
    </row>
    <row r="12" spans="1:13" ht="32.25" thickBot="1" x14ac:dyDescent="0.55000000000000004">
      <c r="A12" s="49" t="s">
        <v>277</v>
      </c>
      <c r="B12" s="49">
        <v>44229</v>
      </c>
      <c r="C12" s="44"/>
      <c r="E12" s="48" t="s">
        <v>13</v>
      </c>
      <c r="F12" s="48"/>
      <c r="G12" s="48" t="s">
        <v>13</v>
      </c>
      <c r="H12" s="48"/>
      <c r="I12" s="48"/>
      <c r="J12" s="48"/>
      <c r="K12" s="48"/>
      <c r="L12" s="48"/>
      <c r="M12" s="48"/>
    </row>
    <row r="13" spans="1:13" ht="37.5" thickBot="1" x14ac:dyDescent="0.55000000000000004">
      <c r="A13" s="90" t="s">
        <v>297</v>
      </c>
      <c r="B13" s="91" t="s">
        <v>283</v>
      </c>
      <c r="C13" s="50"/>
      <c r="D13" s="51"/>
      <c r="E13" s="48" t="s">
        <v>13</v>
      </c>
      <c r="F13" s="48"/>
      <c r="G13" s="48"/>
      <c r="H13" s="48"/>
      <c r="I13" s="48"/>
      <c r="J13" s="48"/>
      <c r="K13" s="48"/>
      <c r="L13" s="48"/>
      <c r="M13" s="48"/>
    </row>
    <row r="14" spans="1:13" ht="15.75" customHeight="1" thickBot="1" x14ac:dyDescent="0.55000000000000004">
      <c r="A14" t="s">
        <v>13</v>
      </c>
      <c r="B14" s="1" t="s">
        <v>13</v>
      </c>
      <c r="C14" s="44"/>
      <c r="D14" s="44"/>
      <c r="E14" s="48"/>
      <c r="F14" s="48"/>
      <c r="G14" s="48"/>
      <c r="H14" s="48"/>
      <c r="I14" s="48"/>
      <c r="J14" s="48"/>
      <c r="K14" s="48"/>
      <c r="L14" s="48"/>
      <c r="M14" s="48"/>
    </row>
    <row r="15" spans="1:13" ht="19.5" thickBot="1" x14ac:dyDescent="0.35">
      <c r="E15" s="69" t="s">
        <v>276</v>
      </c>
      <c r="F15" s="70"/>
      <c r="G15" s="71">
        <v>1</v>
      </c>
      <c r="H15" s="68"/>
      <c r="K15" s="69" t="s">
        <v>276</v>
      </c>
      <c r="L15" s="70"/>
      <c r="M15" s="71">
        <v>4</v>
      </c>
    </row>
    <row r="16" spans="1:13" ht="60.75" thickBot="1" x14ac:dyDescent="0.3">
      <c r="A16" s="65" t="s">
        <v>266</v>
      </c>
      <c r="B16" s="59" t="s">
        <v>1</v>
      </c>
      <c r="C16" s="60" t="s">
        <v>281</v>
      </c>
      <c r="D16" s="59" t="s">
        <v>268</v>
      </c>
      <c r="E16" s="60" t="s">
        <v>269</v>
      </c>
      <c r="F16" s="59" t="s">
        <v>267</v>
      </c>
      <c r="G16" s="60" t="s">
        <v>295</v>
      </c>
      <c r="H16" s="66"/>
      <c r="I16" s="60" t="s">
        <v>270</v>
      </c>
      <c r="J16" s="59" t="s">
        <v>268</v>
      </c>
      <c r="K16" s="60" t="s">
        <v>269</v>
      </c>
      <c r="L16" s="59" t="s">
        <v>267</v>
      </c>
      <c r="M16" s="61" t="s">
        <v>296</v>
      </c>
    </row>
    <row r="17" spans="1:13" x14ac:dyDescent="0.25">
      <c r="A17" s="62" t="s">
        <v>273</v>
      </c>
      <c r="B17" s="54" t="s">
        <v>8</v>
      </c>
      <c r="C17" s="56">
        <f>+'GUIA PRECIOS DE MERCADO Y MERMA'!F167</f>
        <v>2.2000000000000002</v>
      </c>
      <c r="D17" s="55">
        <f>+'GUIA PRECIOS DE MERCADO Y MERMA'!E167</f>
        <v>0.95</v>
      </c>
      <c r="E17" s="56">
        <f>+C17/D17</f>
        <v>2.3157894736842106</v>
      </c>
      <c r="F17" s="57">
        <v>0.2</v>
      </c>
      <c r="G17" s="56">
        <f>+E17*F17</f>
        <v>0.46315789473684216</v>
      </c>
      <c r="H17" s="67"/>
      <c r="I17" s="56">
        <f>+C17</f>
        <v>2.2000000000000002</v>
      </c>
      <c r="J17" s="55">
        <f>+D17</f>
        <v>0.95</v>
      </c>
      <c r="K17" s="56">
        <f>+E17</f>
        <v>2.3157894736842106</v>
      </c>
      <c r="L17" s="57">
        <f>+F17*$M$15</f>
        <v>0.8</v>
      </c>
      <c r="M17" s="58">
        <f>+K17*L17</f>
        <v>1.8526315789473686</v>
      </c>
    </row>
    <row r="18" spans="1:13" x14ac:dyDescent="0.25">
      <c r="A18" s="63" t="s">
        <v>274</v>
      </c>
      <c r="B18" s="54" t="s">
        <v>8</v>
      </c>
      <c r="C18" s="41">
        <f>+'GUIA PRECIOS DE MERCADO Y MERMA'!F135</f>
        <v>7</v>
      </c>
      <c r="D18" s="52">
        <v>1</v>
      </c>
      <c r="E18" s="41">
        <f t="shared" ref="E18:E21" si="0">+C18/D18</f>
        <v>7</v>
      </c>
      <c r="F18" s="6">
        <v>0.02</v>
      </c>
      <c r="G18" s="41">
        <f t="shared" ref="G18:G21" si="1">+E18*F18</f>
        <v>0.14000000000000001</v>
      </c>
      <c r="H18" s="42"/>
      <c r="I18" s="56">
        <f t="shared" ref="I18:I21" si="2">+C18</f>
        <v>7</v>
      </c>
      <c r="J18" s="55">
        <f t="shared" ref="J18:J21" si="3">+D18</f>
        <v>1</v>
      </c>
      <c r="K18" s="56">
        <f t="shared" ref="K18:K21" si="4">+E18</f>
        <v>7</v>
      </c>
      <c r="L18" s="6">
        <f t="shared" ref="L18:L21" si="5">+F18*$M$15</f>
        <v>0.08</v>
      </c>
      <c r="M18" s="53">
        <f>+K18*L18</f>
        <v>0.56000000000000005</v>
      </c>
    </row>
    <row r="19" spans="1:13" x14ac:dyDescent="0.25">
      <c r="A19" s="63" t="s">
        <v>275</v>
      </c>
      <c r="B19" s="54" t="s">
        <v>271</v>
      </c>
      <c r="C19" s="41">
        <f>+'GUIA PRECIOS DE MERCADO Y MERMA'!F76</f>
        <v>5</v>
      </c>
      <c r="D19" s="52">
        <v>1</v>
      </c>
      <c r="E19" s="41">
        <f t="shared" si="0"/>
        <v>5</v>
      </c>
      <c r="F19" s="6">
        <v>0.03</v>
      </c>
      <c r="G19" s="41">
        <f t="shared" si="1"/>
        <v>0.15</v>
      </c>
      <c r="H19" s="42"/>
      <c r="I19" s="56">
        <f t="shared" si="2"/>
        <v>5</v>
      </c>
      <c r="J19" s="55">
        <f t="shared" si="3"/>
        <v>1</v>
      </c>
      <c r="K19" s="56">
        <f t="shared" si="4"/>
        <v>5</v>
      </c>
      <c r="L19" s="6">
        <f t="shared" si="5"/>
        <v>0.12</v>
      </c>
      <c r="M19" s="53">
        <f>+K19*L19</f>
        <v>0.6</v>
      </c>
    </row>
    <row r="20" spans="1:13" ht="19.5" customHeight="1" x14ac:dyDescent="0.25">
      <c r="A20" s="88" t="s">
        <v>272</v>
      </c>
      <c r="B20" s="85" t="s">
        <v>8</v>
      </c>
      <c r="C20" s="89">
        <f>+'GUIA PRECIOS DE MERCADO Y MERMA'!F205</f>
        <v>0.5</v>
      </c>
      <c r="D20" s="52">
        <v>1</v>
      </c>
      <c r="E20" s="41">
        <f t="shared" si="0"/>
        <v>0.5</v>
      </c>
      <c r="F20" s="6">
        <v>5.0000000000000001E-3</v>
      </c>
      <c r="G20" s="6">
        <f t="shared" si="1"/>
        <v>2.5000000000000001E-3</v>
      </c>
      <c r="H20" s="42"/>
      <c r="I20" s="56">
        <f t="shared" si="2"/>
        <v>0.5</v>
      </c>
      <c r="J20" s="55">
        <f t="shared" si="3"/>
        <v>1</v>
      </c>
      <c r="K20" s="56">
        <f t="shared" si="4"/>
        <v>0.5</v>
      </c>
      <c r="L20" s="6">
        <f t="shared" si="5"/>
        <v>0.02</v>
      </c>
      <c r="M20" s="53">
        <f>+K20*L20</f>
        <v>0.01</v>
      </c>
    </row>
    <row r="21" spans="1:13" ht="15.75" thickBot="1" x14ac:dyDescent="0.3">
      <c r="A21" s="63" t="s">
        <v>3</v>
      </c>
      <c r="B21" s="54" t="s">
        <v>15</v>
      </c>
      <c r="C21" s="41">
        <f>+'GUIA PRECIOS DE MERCADO Y MERMA'!F180</f>
        <v>12</v>
      </c>
      <c r="D21" s="52">
        <v>1</v>
      </c>
      <c r="E21" s="41">
        <f t="shared" si="0"/>
        <v>12</v>
      </c>
      <c r="F21" s="6">
        <v>5.0000000000000001E-3</v>
      </c>
      <c r="G21" s="81">
        <f t="shared" si="1"/>
        <v>0.06</v>
      </c>
      <c r="H21" s="42"/>
      <c r="I21" s="56">
        <f t="shared" si="2"/>
        <v>12</v>
      </c>
      <c r="J21" s="55">
        <f t="shared" si="3"/>
        <v>1</v>
      </c>
      <c r="K21" s="56">
        <f t="shared" si="4"/>
        <v>12</v>
      </c>
      <c r="L21" s="6">
        <f t="shared" si="5"/>
        <v>0.02</v>
      </c>
      <c r="M21" s="83">
        <f>+K21*L21</f>
        <v>0.24</v>
      </c>
    </row>
    <row r="22" spans="1:13" ht="15.75" thickBot="1" x14ac:dyDescent="0.3">
      <c r="A22" s="64"/>
      <c r="B22" s="4"/>
      <c r="C22" s="4"/>
      <c r="D22" s="52"/>
      <c r="E22" s="41"/>
      <c r="F22" s="79"/>
      <c r="G22" s="82">
        <f>SUM(G17:G21)</f>
        <v>0.81565789473684203</v>
      </c>
      <c r="H22" s="80"/>
      <c r="I22" s="4"/>
      <c r="J22" s="52"/>
      <c r="K22" s="41"/>
      <c r="L22" s="79"/>
      <c r="M22" s="84">
        <f>SUM(M17:M21)</f>
        <v>3.2626315789473681</v>
      </c>
    </row>
    <row r="23" spans="1:13" x14ac:dyDescent="0.25">
      <c r="A23" s="63"/>
      <c r="B23" s="4"/>
      <c r="C23" s="4"/>
      <c r="D23" s="52"/>
      <c r="E23" s="41"/>
      <c r="F23" s="6"/>
      <c r="G23" s="56"/>
      <c r="H23" s="42"/>
      <c r="I23" s="4"/>
      <c r="J23" s="52"/>
      <c r="K23" s="41"/>
      <c r="L23" s="6"/>
      <c r="M23" s="58"/>
    </row>
    <row r="24" spans="1:13" x14ac:dyDescent="0.25">
      <c r="A24" s="63"/>
      <c r="B24" s="4"/>
      <c r="C24" s="4"/>
      <c r="D24" s="52"/>
      <c r="E24" s="41"/>
      <c r="F24" s="6"/>
      <c r="G24" s="41"/>
      <c r="H24" s="42"/>
      <c r="I24" s="4"/>
      <c r="J24" s="52"/>
      <c r="K24" s="41"/>
      <c r="L24" s="6"/>
      <c r="M24" s="53"/>
    </row>
    <row r="25" spans="1:13" x14ac:dyDescent="0.25">
      <c r="A25" s="63"/>
      <c r="B25" s="4"/>
      <c r="C25" s="4"/>
      <c r="D25" s="52"/>
      <c r="E25" s="41"/>
      <c r="F25" s="6"/>
      <c r="G25" s="41"/>
      <c r="H25" s="42"/>
      <c r="I25" s="4"/>
      <c r="J25" s="52"/>
      <c r="K25" s="41"/>
      <c r="L25" s="6"/>
      <c r="M25" s="53"/>
    </row>
    <row r="26" spans="1:13" x14ac:dyDescent="0.25">
      <c r="A26" s="63"/>
      <c r="B26" s="4"/>
      <c r="C26" s="4"/>
      <c r="D26" s="52"/>
      <c r="E26" s="41"/>
      <c r="F26" s="6"/>
      <c r="G26" s="41"/>
      <c r="H26" s="42"/>
      <c r="I26" s="4"/>
      <c r="J26" s="52"/>
      <c r="K26" s="41"/>
      <c r="L26" s="6"/>
      <c r="M26" s="53"/>
    </row>
    <row r="27" spans="1:13" x14ac:dyDescent="0.25">
      <c r="A27" s="4"/>
      <c r="B27" s="4"/>
      <c r="C27" s="4"/>
      <c r="D27" s="4"/>
      <c r="E27" s="41"/>
      <c r="F27" s="6"/>
      <c r="G27" s="41"/>
      <c r="H27" s="42"/>
      <c r="I27" s="4"/>
      <c r="J27" s="4"/>
      <c r="K27" s="41"/>
      <c r="L27" s="6"/>
      <c r="M27" s="41"/>
    </row>
    <row r="30" spans="1:13" x14ac:dyDescent="0.25">
      <c r="M30" t="s">
        <v>13</v>
      </c>
    </row>
  </sheetData>
  <mergeCells count="1">
    <mergeCell ref="A1:M8"/>
  </mergeCells>
  <pageMargins left="0.7" right="0.7" top="0.75" bottom="0.75" header="0.3" footer="0.3"/>
  <pageSetup orientation="portrait" horizontalDpi="4294967293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1:J27"/>
  <sheetViews>
    <sheetView topLeftCell="A7" workbookViewId="0">
      <selection activeCell="D12" sqref="D12"/>
    </sheetView>
  </sheetViews>
  <sheetFormatPr baseColWidth="10" defaultRowHeight="15" x14ac:dyDescent="0.25"/>
  <cols>
    <col min="3" max="3" width="24.140625" customWidth="1"/>
    <col min="4" max="4" width="19.140625" customWidth="1"/>
    <col min="6" max="6" width="15.140625" customWidth="1"/>
    <col min="7" max="7" width="13.85546875" customWidth="1"/>
    <col min="8" max="8" width="25" customWidth="1"/>
    <col min="9" max="9" width="11.140625" customWidth="1"/>
    <col min="10" max="10" width="11.42578125" style="101"/>
    <col min="11" max="16384" width="11.42578125" style="9"/>
  </cols>
  <sheetData>
    <row r="1" spans="1:10" x14ac:dyDescent="0.25">
      <c r="A1" s="192" t="s">
        <v>278</v>
      </c>
      <c r="B1" s="192"/>
      <c r="C1" s="192"/>
      <c r="D1" s="192"/>
      <c r="E1" s="192"/>
      <c r="F1" s="192"/>
      <c r="G1" s="192"/>
      <c r="H1" s="192"/>
      <c r="I1" s="192"/>
      <c r="J1" s="192"/>
    </row>
    <row r="2" spans="1:10" x14ac:dyDescent="0.25">
      <c r="A2" s="192"/>
      <c r="B2" s="192"/>
      <c r="C2" s="192"/>
      <c r="D2" s="192"/>
      <c r="E2" s="192"/>
      <c r="F2" s="192"/>
      <c r="G2" s="192"/>
      <c r="H2" s="192"/>
      <c r="I2" s="192"/>
      <c r="J2" s="192"/>
    </row>
    <row r="3" spans="1:10" x14ac:dyDescent="0.25">
      <c r="A3" s="192"/>
      <c r="B3" s="192"/>
      <c r="C3" s="192"/>
      <c r="D3" s="192"/>
      <c r="E3" s="192"/>
      <c r="F3" s="192"/>
      <c r="G3" s="192"/>
      <c r="H3" s="192"/>
      <c r="I3" s="192"/>
      <c r="J3" s="192"/>
    </row>
    <row r="4" spans="1:10" x14ac:dyDescent="0.25">
      <c r="A4" s="192"/>
      <c r="B4" s="192"/>
      <c r="C4" s="192"/>
      <c r="D4" s="192"/>
      <c r="E4" s="192"/>
      <c r="F4" s="192"/>
      <c r="G4" s="192"/>
      <c r="H4" s="192"/>
      <c r="I4" s="192"/>
      <c r="J4" s="192"/>
    </row>
    <row r="5" spans="1:10" x14ac:dyDescent="0.25">
      <c r="A5" s="192"/>
      <c r="B5" s="192"/>
      <c r="C5" s="192"/>
      <c r="D5" s="192"/>
      <c r="E5" s="192"/>
      <c r="F5" s="192"/>
      <c r="G5" s="192"/>
      <c r="H5" s="192"/>
      <c r="I5" s="192"/>
      <c r="J5" s="192"/>
    </row>
    <row r="6" spans="1:10" x14ac:dyDescent="0.25">
      <c r="A6" s="192"/>
      <c r="B6" s="192"/>
      <c r="C6" s="192"/>
      <c r="D6" s="192"/>
      <c r="E6" s="192"/>
      <c r="F6" s="192"/>
      <c r="G6" s="192"/>
      <c r="H6" s="192"/>
      <c r="I6" s="192"/>
      <c r="J6" s="192"/>
    </row>
    <row r="7" spans="1:10" x14ac:dyDescent="0.25">
      <c r="A7" s="192"/>
      <c r="B7" s="192"/>
      <c r="C7" s="192"/>
      <c r="D7" s="192"/>
      <c r="E7" s="192"/>
      <c r="F7" s="192"/>
      <c r="G7" s="192"/>
      <c r="H7" s="192"/>
      <c r="I7" s="192"/>
      <c r="J7" s="192"/>
    </row>
    <row r="8" spans="1:10" x14ac:dyDescent="0.25">
      <c r="A8" s="192"/>
      <c r="B8" s="192"/>
      <c r="C8" s="192"/>
      <c r="D8" s="192"/>
      <c r="E8" s="192"/>
      <c r="F8" s="192"/>
      <c r="G8" s="192"/>
      <c r="H8" s="192"/>
      <c r="I8" s="192"/>
      <c r="J8" s="192"/>
    </row>
    <row r="9" spans="1:10" x14ac:dyDescent="0.25">
      <c r="A9" s="1"/>
      <c r="C9" s="9"/>
      <c r="D9" s="9"/>
      <c r="E9" s="9"/>
      <c r="F9" s="9"/>
      <c r="G9" s="9"/>
      <c r="H9" s="9"/>
      <c r="I9" s="9"/>
    </row>
    <row r="10" spans="1:10" ht="31.5" x14ac:dyDescent="0.5">
      <c r="A10" s="46"/>
      <c r="B10" s="46"/>
      <c r="C10" s="47" t="s">
        <v>316</v>
      </c>
      <c r="D10" s="46"/>
      <c r="E10" s="46"/>
      <c r="F10" s="46"/>
      <c r="G10" s="46"/>
      <c r="H10" s="46"/>
      <c r="I10" s="46"/>
      <c r="J10" s="108"/>
    </row>
    <row r="11" spans="1:10" ht="15.75" thickBot="1" x14ac:dyDescent="0.3">
      <c r="C11" s="9"/>
      <c r="D11" s="9"/>
      <c r="E11" s="101"/>
      <c r="F11" s="101"/>
      <c r="G11" s="101"/>
      <c r="H11" s="101"/>
      <c r="I11" s="101"/>
    </row>
    <row r="12" spans="1:10" ht="18.75" x14ac:dyDescent="0.3">
      <c r="C12" s="110" t="s">
        <v>277</v>
      </c>
      <c r="D12" s="112">
        <v>44229</v>
      </c>
      <c r="E12" s="101"/>
      <c r="F12" s="101"/>
      <c r="G12" s="101" t="s">
        <v>13</v>
      </c>
      <c r="H12" s="101"/>
      <c r="I12" s="101" t="s">
        <v>13</v>
      </c>
    </row>
    <row r="13" spans="1:10" ht="34.5" x14ac:dyDescent="0.25">
      <c r="C13" s="119" t="s">
        <v>297</v>
      </c>
      <c r="D13" s="113" t="s">
        <v>283</v>
      </c>
      <c r="E13" s="101"/>
      <c r="F13" s="101"/>
      <c r="G13" s="101" t="s">
        <v>13</v>
      </c>
      <c r="H13" s="101"/>
      <c r="I13" s="101"/>
    </row>
    <row r="14" spans="1:10" ht="24" thickBot="1" x14ac:dyDescent="0.4">
      <c r="C14" s="111" t="s">
        <v>302</v>
      </c>
      <c r="D14" s="114">
        <v>4</v>
      </c>
      <c r="E14" s="101"/>
      <c r="F14" s="101"/>
      <c r="G14" s="101"/>
      <c r="H14" s="101"/>
      <c r="I14" s="101"/>
    </row>
    <row r="15" spans="1:10" ht="19.5" thickBot="1" x14ac:dyDescent="0.35">
      <c r="G15" s="95"/>
      <c r="H15" s="96"/>
      <c r="I15" s="97"/>
      <c r="J15" s="98"/>
    </row>
    <row r="16" spans="1:10" ht="45.75" thickBot="1" x14ac:dyDescent="0.3">
      <c r="C16" s="65" t="s">
        <v>266</v>
      </c>
      <c r="D16" s="59" t="s">
        <v>1</v>
      </c>
      <c r="E16" s="60" t="s">
        <v>281</v>
      </c>
      <c r="F16" s="59" t="s">
        <v>268</v>
      </c>
      <c r="G16" s="99" t="s">
        <v>269</v>
      </c>
      <c r="H16" s="104" t="s">
        <v>267</v>
      </c>
      <c r="I16" s="105" t="s">
        <v>300</v>
      </c>
      <c r="J16" s="103"/>
    </row>
    <row r="17" spans="3:10" x14ac:dyDescent="0.25">
      <c r="C17" s="62" t="s">
        <v>273</v>
      </c>
      <c r="D17" s="54" t="s">
        <v>8</v>
      </c>
      <c r="E17" s="56">
        <f>+'GUIA PRECIOS DE MERCADO Y MERMA'!F167</f>
        <v>2.2000000000000002</v>
      </c>
      <c r="F17" s="55">
        <f>+'GUIA PRECIOS DE MERCADO Y MERMA'!E167</f>
        <v>0.95</v>
      </c>
      <c r="G17" s="100">
        <f>+E17/F17</f>
        <v>2.3157894736842106</v>
      </c>
      <c r="H17" s="6">
        <v>0.8</v>
      </c>
      <c r="I17" s="41">
        <f>+G17*H17</f>
        <v>1.8526315789473686</v>
      </c>
      <c r="J17" s="102"/>
    </row>
    <row r="18" spans="3:10" x14ac:dyDescent="0.25">
      <c r="C18" s="63" t="s">
        <v>274</v>
      </c>
      <c r="D18" s="54" t="s">
        <v>8</v>
      </c>
      <c r="E18" s="41">
        <f>+'GUIA PRECIOS DE MERCADO Y MERMA'!F135</f>
        <v>7</v>
      </c>
      <c r="F18" s="52">
        <v>1</v>
      </c>
      <c r="G18" s="94">
        <f t="shared" ref="G18:G21" si="0">+E18/F18</f>
        <v>7</v>
      </c>
      <c r="H18" s="6">
        <v>0.08</v>
      </c>
      <c r="I18" s="41">
        <f t="shared" ref="I18:I21" si="1">+G18*H18</f>
        <v>0.56000000000000005</v>
      </c>
      <c r="J18" s="102"/>
    </row>
    <row r="19" spans="3:10" x14ac:dyDescent="0.25">
      <c r="C19" s="63" t="s">
        <v>275</v>
      </c>
      <c r="D19" s="54" t="s">
        <v>271</v>
      </c>
      <c r="E19" s="41">
        <f>+'GUIA PRECIOS DE MERCADO Y MERMA'!F76</f>
        <v>5</v>
      </c>
      <c r="F19" s="52">
        <v>1</v>
      </c>
      <c r="G19" s="94">
        <f t="shared" si="0"/>
        <v>5</v>
      </c>
      <c r="H19" s="6">
        <v>0.12</v>
      </c>
      <c r="I19" s="41">
        <f t="shared" si="1"/>
        <v>0.6</v>
      </c>
      <c r="J19" s="102"/>
    </row>
    <row r="20" spans="3:10" x14ac:dyDescent="0.25">
      <c r="C20" s="88" t="s">
        <v>272</v>
      </c>
      <c r="D20" s="85" t="s">
        <v>8</v>
      </c>
      <c r="E20" s="89">
        <f>+'GUIA PRECIOS DE MERCADO Y MERMA'!F205</f>
        <v>0.5</v>
      </c>
      <c r="F20" s="52">
        <v>1</v>
      </c>
      <c r="G20" s="94">
        <f t="shared" si="0"/>
        <v>0.5</v>
      </c>
      <c r="H20" s="6">
        <v>0.02</v>
      </c>
      <c r="I20" s="6">
        <f t="shared" si="1"/>
        <v>0.01</v>
      </c>
      <c r="J20" s="102"/>
    </row>
    <row r="21" spans="3:10" x14ac:dyDescent="0.25">
      <c r="C21" s="63" t="s">
        <v>3</v>
      </c>
      <c r="D21" s="54" t="s">
        <v>15</v>
      </c>
      <c r="E21" s="41">
        <f>+'GUIA PRECIOS DE MERCADO Y MERMA'!F180</f>
        <v>12</v>
      </c>
      <c r="F21" s="52">
        <v>1</v>
      </c>
      <c r="G21" s="94">
        <f t="shared" si="0"/>
        <v>12</v>
      </c>
      <c r="H21" s="6">
        <v>0.02</v>
      </c>
      <c r="I21" s="41">
        <f t="shared" si="1"/>
        <v>0.24</v>
      </c>
      <c r="J21" s="102"/>
    </row>
    <row r="22" spans="3:10" ht="18.75" x14ac:dyDescent="0.3">
      <c r="C22" s="64"/>
      <c r="D22" s="4"/>
      <c r="E22" s="4"/>
      <c r="F22" s="52"/>
      <c r="G22" s="94"/>
      <c r="H22" s="106" t="s">
        <v>303</v>
      </c>
      <c r="I22" s="87">
        <f>SUM(I17:I21)</f>
        <v>3.2626315789473681</v>
      </c>
      <c r="J22" s="102"/>
    </row>
    <row r="23" spans="3:10" ht="18.75" x14ac:dyDescent="0.3">
      <c r="C23" s="63"/>
      <c r="D23" s="4"/>
      <c r="E23" s="4"/>
      <c r="F23" s="52"/>
      <c r="G23" s="94"/>
      <c r="H23" s="106" t="s">
        <v>301</v>
      </c>
      <c r="I23" s="107">
        <f>+I22/D14</f>
        <v>0.81565789473684203</v>
      </c>
      <c r="J23" s="102"/>
    </row>
    <row r="24" spans="3:10" x14ac:dyDescent="0.25">
      <c r="C24" s="63"/>
      <c r="D24" s="4"/>
      <c r="E24" s="4"/>
      <c r="F24" s="52"/>
      <c r="G24" s="41"/>
      <c r="H24" s="57"/>
      <c r="I24" s="41"/>
      <c r="J24" s="102"/>
    </row>
    <row r="25" spans="3:10" x14ac:dyDescent="0.25">
      <c r="C25" s="63"/>
      <c r="D25" s="4"/>
      <c r="E25" s="4"/>
      <c r="F25" s="52"/>
      <c r="G25" s="41"/>
      <c r="H25" s="6"/>
      <c r="I25" s="41"/>
      <c r="J25" s="102"/>
    </row>
    <row r="26" spans="3:10" x14ac:dyDescent="0.25">
      <c r="C26" s="63"/>
      <c r="D26" s="4"/>
      <c r="E26" s="4"/>
      <c r="F26" s="52"/>
      <c r="G26" s="41"/>
      <c r="H26" s="6"/>
      <c r="I26" s="41"/>
      <c r="J26" s="102"/>
    </row>
    <row r="27" spans="3:10" x14ac:dyDescent="0.25">
      <c r="C27" s="4"/>
      <c r="D27" s="4"/>
      <c r="E27" s="4"/>
      <c r="F27" s="4"/>
      <c r="G27" s="41"/>
      <c r="H27" s="6"/>
      <c r="I27" s="41"/>
      <c r="J27" s="102"/>
    </row>
  </sheetData>
  <mergeCells count="1">
    <mergeCell ref="A1:J8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</sheetPr>
  <dimension ref="A1:XFD71"/>
  <sheetViews>
    <sheetView zoomScale="85" zoomScaleNormal="85" workbookViewId="0">
      <selection activeCell="N11" sqref="N11"/>
    </sheetView>
  </sheetViews>
  <sheetFormatPr baseColWidth="10" defaultRowHeight="15" x14ac:dyDescent="0.25"/>
  <cols>
    <col min="1" max="13" width="11.140625" customWidth="1"/>
  </cols>
  <sheetData>
    <row r="1" spans="1:448 15641:16384" s="46" customFormat="1" x14ac:dyDescent="0.25">
      <c r="A1" s="192" t="s">
        <v>278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WCO1"/>
      <c r="WCP1"/>
      <c r="WCQ1"/>
      <c r="WCR1"/>
      <c r="WCS1"/>
      <c r="WCT1"/>
      <c r="WCU1"/>
      <c r="WCV1"/>
      <c r="WCW1"/>
      <c r="WCX1"/>
      <c r="WCY1"/>
      <c r="WCZ1"/>
      <c r="WDA1"/>
      <c r="WDB1"/>
      <c r="WDC1"/>
      <c r="WDD1"/>
      <c r="WDE1"/>
      <c r="WDF1"/>
      <c r="WDG1"/>
      <c r="WDH1"/>
      <c r="WDI1"/>
      <c r="WDJ1"/>
      <c r="WDK1"/>
      <c r="WDL1"/>
      <c r="WDM1"/>
      <c r="WDN1"/>
      <c r="WDO1"/>
      <c r="WDP1"/>
      <c r="WDQ1"/>
      <c r="WDR1"/>
      <c r="WDS1"/>
      <c r="WDT1"/>
      <c r="WDU1"/>
      <c r="WDV1"/>
      <c r="WDW1"/>
      <c r="WDX1"/>
      <c r="WDY1"/>
      <c r="WDZ1"/>
      <c r="WEA1"/>
      <c r="WEB1"/>
      <c r="WEC1"/>
      <c r="WED1"/>
      <c r="WEE1"/>
      <c r="WEF1"/>
      <c r="WEG1"/>
      <c r="WEH1"/>
      <c r="WEI1"/>
      <c r="WEJ1"/>
      <c r="WEK1"/>
      <c r="WEL1"/>
      <c r="WEM1"/>
      <c r="WEN1"/>
      <c r="WEO1"/>
      <c r="WEP1"/>
      <c r="WEQ1"/>
      <c r="WER1"/>
      <c r="WES1"/>
      <c r="WET1"/>
      <c r="WEU1"/>
      <c r="WEV1"/>
      <c r="WEW1"/>
      <c r="WEX1"/>
      <c r="WEY1"/>
      <c r="WEZ1"/>
      <c r="WFA1"/>
      <c r="WFB1"/>
      <c r="WFC1"/>
      <c r="WFD1"/>
      <c r="WFE1"/>
      <c r="WFF1"/>
      <c r="WFG1"/>
      <c r="WFH1"/>
      <c r="WFI1"/>
      <c r="WFJ1"/>
      <c r="WFK1"/>
      <c r="WFL1"/>
      <c r="WFM1"/>
      <c r="WFN1"/>
      <c r="WFO1"/>
      <c r="WFP1"/>
      <c r="WFQ1"/>
      <c r="WFR1"/>
      <c r="WFS1"/>
      <c r="WFT1"/>
      <c r="WFU1"/>
      <c r="WFV1"/>
      <c r="WFW1"/>
      <c r="WFX1"/>
      <c r="WFY1"/>
      <c r="WFZ1"/>
      <c r="WGA1"/>
      <c r="WGB1"/>
      <c r="WGC1"/>
      <c r="WGD1"/>
      <c r="WGE1"/>
      <c r="WGF1"/>
      <c r="WGG1"/>
      <c r="WGH1"/>
      <c r="WGI1"/>
      <c r="WGJ1"/>
      <c r="WGK1"/>
      <c r="WGL1"/>
      <c r="WGM1"/>
      <c r="WGN1"/>
      <c r="WGO1"/>
      <c r="WGP1"/>
      <c r="WGQ1"/>
      <c r="WGR1"/>
      <c r="WGS1"/>
      <c r="WGT1"/>
      <c r="WGU1"/>
      <c r="WGV1"/>
      <c r="WGW1"/>
      <c r="WGX1"/>
      <c r="WGY1"/>
      <c r="WGZ1"/>
      <c r="WHA1"/>
      <c r="WHB1"/>
      <c r="WHC1"/>
      <c r="WHD1"/>
      <c r="WHE1"/>
      <c r="WHF1"/>
      <c r="WHG1"/>
      <c r="WHH1"/>
      <c r="WHI1"/>
      <c r="WHJ1"/>
      <c r="WHK1"/>
      <c r="WHL1"/>
      <c r="WHM1"/>
      <c r="WHN1"/>
      <c r="WHO1"/>
      <c r="WHP1"/>
      <c r="WHQ1"/>
      <c r="WHR1"/>
      <c r="WHS1"/>
      <c r="WHT1"/>
      <c r="WHU1"/>
      <c r="WHV1"/>
      <c r="WHW1"/>
      <c r="WHX1"/>
      <c r="WHY1"/>
      <c r="WHZ1"/>
      <c r="WIA1"/>
      <c r="WIB1"/>
      <c r="WIC1"/>
      <c r="WID1"/>
      <c r="WIE1"/>
      <c r="WIF1"/>
      <c r="WIG1"/>
      <c r="WIH1"/>
      <c r="WII1"/>
      <c r="WIJ1"/>
      <c r="WIK1"/>
      <c r="WIL1"/>
      <c r="WIM1"/>
      <c r="WIN1"/>
      <c r="WIO1"/>
      <c r="WIP1"/>
      <c r="WIQ1"/>
      <c r="WIR1"/>
      <c r="WIS1"/>
      <c r="WIT1"/>
      <c r="WIU1"/>
      <c r="WIV1"/>
      <c r="WIW1"/>
      <c r="WIX1"/>
      <c r="WIY1"/>
      <c r="WIZ1"/>
      <c r="WJA1"/>
      <c r="WJB1"/>
      <c r="WJC1"/>
      <c r="WJD1"/>
      <c r="WJE1"/>
      <c r="WJF1"/>
      <c r="WJG1"/>
      <c r="WJH1"/>
      <c r="WJI1"/>
      <c r="WJJ1"/>
      <c r="WJK1"/>
      <c r="WJL1"/>
      <c r="WJM1"/>
      <c r="WJN1"/>
      <c r="WJO1"/>
      <c r="WJP1"/>
      <c r="WJQ1"/>
      <c r="WJR1"/>
      <c r="WJS1"/>
      <c r="WJT1"/>
      <c r="WJU1"/>
      <c r="WJV1"/>
      <c r="WJW1"/>
      <c r="WJX1"/>
      <c r="WJY1"/>
      <c r="WJZ1"/>
      <c r="WKA1"/>
      <c r="WKB1"/>
      <c r="WKC1"/>
      <c r="WKD1"/>
      <c r="WKE1"/>
      <c r="WKF1"/>
      <c r="WKG1"/>
      <c r="WKH1"/>
      <c r="WKI1"/>
      <c r="WKJ1"/>
      <c r="WKK1"/>
      <c r="WKL1"/>
      <c r="WKM1"/>
      <c r="WKN1"/>
      <c r="WKO1"/>
      <c r="WKP1"/>
      <c r="WKQ1"/>
      <c r="WKR1"/>
      <c r="WKS1"/>
      <c r="WKT1"/>
      <c r="WKU1"/>
      <c r="WKV1"/>
      <c r="WKW1"/>
      <c r="WKX1"/>
      <c r="WKY1"/>
      <c r="WKZ1"/>
      <c r="WLA1"/>
      <c r="WLB1"/>
      <c r="WLC1"/>
      <c r="WLD1"/>
      <c r="WLE1"/>
      <c r="WLF1"/>
      <c r="WLG1"/>
      <c r="WLH1"/>
      <c r="WLI1"/>
      <c r="WLJ1"/>
      <c r="WLK1"/>
      <c r="WLL1"/>
      <c r="WLM1"/>
      <c r="WLN1"/>
      <c r="WLO1"/>
      <c r="WLP1"/>
      <c r="WLQ1"/>
      <c r="WLR1"/>
      <c r="WLS1"/>
      <c r="WLT1"/>
      <c r="WLU1"/>
      <c r="WLV1"/>
      <c r="WLW1"/>
      <c r="WLX1"/>
      <c r="WLY1"/>
      <c r="WLZ1"/>
      <c r="WMA1"/>
      <c r="WMB1"/>
      <c r="WMC1"/>
      <c r="WMD1"/>
      <c r="WME1"/>
      <c r="WMF1"/>
      <c r="WMG1"/>
      <c r="WMH1"/>
      <c r="WMI1"/>
      <c r="WMJ1"/>
      <c r="WMK1"/>
      <c r="WML1"/>
      <c r="WMM1"/>
      <c r="WMN1"/>
      <c r="WMO1"/>
      <c r="WMP1"/>
      <c r="WMQ1"/>
      <c r="WMR1"/>
      <c r="WMS1"/>
      <c r="WMT1"/>
      <c r="WMU1"/>
      <c r="WMV1"/>
      <c r="WMW1"/>
      <c r="WMX1"/>
      <c r="WMY1"/>
      <c r="WMZ1"/>
      <c r="WNA1"/>
      <c r="WNB1"/>
      <c r="WNC1"/>
      <c r="WND1"/>
      <c r="WNE1"/>
      <c r="WNF1"/>
      <c r="WNG1"/>
      <c r="WNH1"/>
      <c r="WNI1"/>
      <c r="WNJ1"/>
      <c r="WNK1"/>
      <c r="WNL1"/>
      <c r="WNM1"/>
      <c r="WNN1"/>
      <c r="WNO1"/>
      <c r="WNP1"/>
      <c r="WNQ1"/>
      <c r="WNR1"/>
      <c r="WNS1"/>
      <c r="WNT1"/>
      <c r="WNU1"/>
      <c r="WNV1"/>
      <c r="WNW1"/>
      <c r="WNX1"/>
      <c r="WNY1"/>
      <c r="WNZ1"/>
      <c r="WOA1"/>
      <c r="WOB1"/>
      <c r="WOC1"/>
      <c r="WOD1"/>
      <c r="WOE1"/>
      <c r="WOF1"/>
      <c r="WOG1"/>
      <c r="WOH1"/>
      <c r="WOI1"/>
      <c r="WOJ1"/>
      <c r="WOK1"/>
      <c r="WOL1"/>
      <c r="WOM1"/>
      <c r="WON1"/>
      <c r="WOO1"/>
      <c r="WOP1"/>
      <c r="WOQ1"/>
      <c r="WOR1"/>
      <c r="WOS1"/>
      <c r="WOT1"/>
      <c r="WOU1"/>
      <c r="WOV1"/>
      <c r="WOW1"/>
      <c r="WOX1"/>
      <c r="WOY1"/>
      <c r="WOZ1"/>
      <c r="WPA1"/>
      <c r="WPB1"/>
      <c r="WPC1"/>
      <c r="WPD1"/>
      <c r="WPE1"/>
      <c r="WPF1"/>
      <c r="WPG1"/>
      <c r="WPH1"/>
      <c r="WPI1"/>
      <c r="WPJ1"/>
      <c r="WPK1"/>
      <c r="WPL1"/>
      <c r="WPM1"/>
      <c r="WPN1"/>
      <c r="WPO1"/>
      <c r="WPP1"/>
      <c r="WPQ1"/>
      <c r="WPR1"/>
      <c r="WPS1"/>
      <c r="WPT1"/>
      <c r="WPU1"/>
      <c r="WPV1"/>
      <c r="WPW1"/>
      <c r="WPX1"/>
      <c r="WPY1"/>
      <c r="WPZ1"/>
      <c r="WQA1"/>
      <c r="WQB1"/>
      <c r="WQC1"/>
      <c r="WQD1"/>
      <c r="WQE1"/>
      <c r="WQF1"/>
      <c r="WQG1"/>
      <c r="WQH1"/>
      <c r="WQI1"/>
      <c r="WQJ1"/>
      <c r="WQK1"/>
      <c r="WQL1"/>
      <c r="WQM1"/>
      <c r="WQN1"/>
      <c r="WQO1"/>
      <c r="WQP1"/>
      <c r="WQQ1"/>
      <c r="WQR1"/>
      <c r="WQS1"/>
      <c r="WQT1"/>
      <c r="WQU1"/>
      <c r="WQV1"/>
      <c r="WQW1"/>
      <c r="WQX1"/>
      <c r="WQY1"/>
      <c r="WQZ1"/>
      <c r="WRA1"/>
      <c r="WRB1"/>
      <c r="WRC1"/>
      <c r="WRD1"/>
      <c r="WRE1"/>
      <c r="WRF1"/>
      <c r="WRG1"/>
      <c r="WRH1"/>
      <c r="WRI1"/>
      <c r="WRJ1"/>
      <c r="WRK1"/>
      <c r="WRL1"/>
      <c r="WRM1"/>
      <c r="WRN1"/>
      <c r="WRO1"/>
      <c r="WRP1"/>
      <c r="WRQ1"/>
      <c r="WRR1"/>
      <c r="WRS1"/>
      <c r="WRT1"/>
      <c r="WRU1"/>
      <c r="WRV1"/>
      <c r="WRW1"/>
      <c r="WRX1"/>
      <c r="WRY1"/>
      <c r="WRZ1"/>
      <c r="WSA1"/>
      <c r="WSB1"/>
      <c r="WSC1"/>
      <c r="WSD1"/>
      <c r="WSE1"/>
      <c r="WSF1"/>
      <c r="WSG1"/>
      <c r="WSH1"/>
      <c r="WSI1"/>
      <c r="WSJ1"/>
      <c r="WSK1"/>
      <c r="WSL1"/>
      <c r="WSM1"/>
      <c r="WSN1"/>
      <c r="WSO1"/>
      <c r="WSP1"/>
      <c r="WSQ1"/>
      <c r="WSR1"/>
      <c r="WSS1"/>
      <c r="WST1"/>
      <c r="WSU1"/>
      <c r="WSV1"/>
      <c r="WSW1"/>
      <c r="WSX1"/>
      <c r="WSY1"/>
      <c r="WSZ1"/>
      <c r="WTA1"/>
      <c r="WTB1"/>
      <c r="WTC1"/>
      <c r="WTD1"/>
      <c r="WTE1"/>
      <c r="WTF1"/>
      <c r="WTG1"/>
      <c r="WTH1"/>
      <c r="WTI1"/>
      <c r="WTJ1"/>
      <c r="WTK1"/>
      <c r="WTL1"/>
      <c r="WTM1"/>
      <c r="WTN1"/>
      <c r="WTO1"/>
      <c r="WTP1"/>
      <c r="WTQ1"/>
      <c r="WTR1"/>
      <c r="WTS1"/>
      <c r="WTT1"/>
      <c r="WTU1"/>
      <c r="WTV1"/>
      <c r="WTW1"/>
      <c r="WTX1"/>
      <c r="WTY1"/>
      <c r="WTZ1"/>
      <c r="WUA1"/>
      <c r="WUB1"/>
      <c r="WUC1"/>
      <c r="WUD1"/>
      <c r="WUE1"/>
      <c r="WUF1"/>
      <c r="WUG1"/>
      <c r="WUH1"/>
      <c r="WUI1"/>
      <c r="WUJ1"/>
      <c r="WUK1"/>
      <c r="WUL1"/>
      <c r="WUM1"/>
      <c r="WUN1"/>
      <c r="WUO1"/>
      <c r="WUP1"/>
      <c r="WUQ1"/>
      <c r="WUR1"/>
      <c r="WUS1"/>
      <c r="WUT1"/>
      <c r="WUU1"/>
      <c r="WUV1"/>
      <c r="WUW1"/>
      <c r="WUX1"/>
      <c r="WUY1"/>
      <c r="WUZ1"/>
      <c r="WVA1"/>
      <c r="WVB1"/>
      <c r="WVC1"/>
      <c r="WVD1"/>
      <c r="WVE1"/>
      <c r="WVF1"/>
      <c r="WVG1"/>
      <c r="WVH1"/>
      <c r="WVI1"/>
      <c r="WVJ1"/>
      <c r="WVK1"/>
      <c r="WVL1"/>
      <c r="WVM1"/>
      <c r="WVN1"/>
      <c r="WVO1"/>
      <c r="WVP1"/>
      <c r="WVQ1"/>
      <c r="WVR1"/>
      <c r="WVS1"/>
      <c r="WVT1"/>
      <c r="WVU1"/>
      <c r="WVV1"/>
      <c r="WVW1"/>
      <c r="WVX1"/>
      <c r="WVY1"/>
      <c r="WVZ1"/>
      <c r="WWA1"/>
      <c r="WWB1"/>
      <c r="WWC1"/>
      <c r="WWD1"/>
      <c r="WWE1"/>
      <c r="WWF1"/>
      <c r="WWG1"/>
      <c r="WWH1"/>
      <c r="WWI1"/>
      <c r="WWJ1"/>
      <c r="WWK1"/>
      <c r="WWL1"/>
      <c r="WWM1"/>
      <c r="WWN1"/>
      <c r="WWO1"/>
      <c r="WWP1"/>
      <c r="WWQ1"/>
      <c r="WWR1"/>
      <c r="WWS1"/>
      <c r="WWT1"/>
      <c r="WWU1"/>
      <c r="WWV1"/>
      <c r="WWW1"/>
      <c r="WWX1"/>
      <c r="WWY1"/>
      <c r="WWZ1"/>
      <c r="WXA1"/>
      <c r="WXB1"/>
      <c r="WXC1"/>
      <c r="WXD1"/>
      <c r="WXE1"/>
      <c r="WXF1"/>
      <c r="WXG1"/>
      <c r="WXH1"/>
      <c r="WXI1"/>
      <c r="WXJ1"/>
      <c r="WXK1"/>
      <c r="WXL1"/>
      <c r="WXM1"/>
      <c r="WXN1"/>
      <c r="WXO1"/>
      <c r="WXP1"/>
      <c r="WXQ1"/>
      <c r="WXR1"/>
      <c r="WXS1"/>
      <c r="WXT1"/>
      <c r="WXU1"/>
      <c r="WXV1"/>
      <c r="WXW1"/>
      <c r="WXX1"/>
      <c r="WXY1"/>
      <c r="WXZ1"/>
      <c r="WYA1"/>
      <c r="WYB1"/>
      <c r="WYC1"/>
      <c r="WYD1"/>
      <c r="WYE1"/>
      <c r="WYF1"/>
      <c r="WYG1"/>
      <c r="WYH1"/>
      <c r="WYI1"/>
      <c r="WYJ1"/>
      <c r="WYK1"/>
      <c r="WYL1"/>
      <c r="WYM1"/>
      <c r="WYN1"/>
      <c r="WYO1"/>
      <c r="WYP1"/>
      <c r="WYQ1"/>
      <c r="WYR1"/>
      <c r="WYS1"/>
      <c r="WYT1"/>
      <c r="WYU1"/>
      <c r="WYV1"/>
      <c r="WYW1"/>
      <c r="WYX1"/>
      <c r="WYY1"/>
      <c r="WYZ1"/>
      <c r="WZA1"/>
      <c r="WZB1"/>
      <c r="WZC1"/>
      <c r="WZD1"/>
      <c r="WZE1"/>
      <c r="WZF1"/>
      <c r="WZG1"/>
      <c r="WZH1"/>
      <c r="WZI1"/>
      <c r="WZJ1"/>
      <c r="WZK1"/>
      <c r="WZL1"/>
      <c r="WZM1"/>
      <c r="WZN1"/>
      <c r="WZO1"/>
      <c r="WZP1"/>
      <c r="WZQ1"/>
      <c r="WZR1"/>
      <c r="WZS1"/>
      <c r="WZT1"/>
      <c r="WZU1"/>
      <c r="WZV1"/>
      <c r="WZW1"/>
      <c r="WZX1"/>
      <c r="WZY1"/>
      <c r="WZZ1"/>
      <c r="XAA1"/>
      <c r="XAB1"/>
      <c r="XAC1"/>
      <c r="XAD1"/>
      <c r="XAE1"/>
      <c r="XAF1"/>
      <c r="XAG1"/>
      <c r="XAH1"/>
      <c r="XAI1"/>
      <c r="XAJ1"/>
      <c r="XAK1"/>
      <c r="XAL1"/>
      <c r="XAM1"/>
      <c r="XAN1"/>
      <c r="XAO1"/>
      <c r="XAP1"/>
      <c r="XAQ1"/>
      <c r="XAR1"/>
      <c r="XAS1"/>
      <c r="XAT1"/>
      <c r="XAU1"/>
      <c r="XAV1"/>
      <c r="XAW1"/>
      <c r="XAX1"/>
      <c r="XAY1"/>
      <c r="XAZ1"/>
      <c r="XBA1"/>
      <c r="XBB1"/>
      <c r="XBC1"/>
      <c r="XBD1"/>
      <c r="XBE1"/>
      <c r="XBF1"/>
      <c r="XBG1"/>
      <c r="XBH1"/>
      <c r="XBI1"/>
      <c r="XBJ1"/>
      <c r="XBK1"/>
      <c r="XBL1"/>
      <c r="XBM1"/>
      <c r="XBN1"/>
      <c r="XBO1"/>
      <c r="XBP1"/>
      <c r="XBQ1"/>
      <c r="XBR1"/>
      <c r="XBS1"/>
      <c r="XBT1"/>
      <c r="XBU1"/>
      <c r="XBV1"/>
      <c r="XBW1"/>
      <c r="XBX1"/>
      <c r="XBY1"/>
      <c r="XBZ1"/>
      <c r="XCA1"/>
      <c r="XCB1"/>
      <c r="XCC1"/>
      <c r="XCD1"/>
      <c r="XCE1"/>
      <c r="XCF1"/>
      <c r="XCG1"/>
      <c r="XCH1"/>
      <c r="XCI1"/>
      <c r="XCJ1"/>
      <c r="XCK1"/>
      <c r="XCL1"/>
      <c r="XCM1"/>
      <c r="XCN1"/>
      <c r="XCO1"/>
      <c r="XCP1"/>
      <c r="XCQ1"/>
      <c r="XCR1"/>
      <c r="XCS1"/>
      <c r="XCT1"/>
      <c r="XCU1"/>
      <c r="XCV1"/>
      <c r="XCW1"/>
      <c r="XCX1"/>
      <c r="XCY1"/>
      <c r="XCZ1"/>
      <c r="XDA1"/>
      <c r="XDB1"/>
      <c r="XDC1"/>
      <c r="XDD1"/>
      <c r="XDE1"/>
      <c r="XDF1"/>
      <c r="XDG1"/>
      <c r="XDH1"/>
      <c r="XDI1"/>
      <c r="XDJ1"/>
      <c r="XDK1"/>
      <c r="XDL1"/>
      <c r="XDM1"/>
      <c r="XDN1"/>
      <c r="XDO1"/>
      <c r="XDP1"/>
      <c r="XDQ1"/>
      <c r="XDR1"/>
      <c r="XDS1"/>
      <c r="XDT1"/>
      <c r="XDU1"/>
      <c r="XDV1"/>
      <c r="XDW1"/>
      <c r="XDX1"/>
      <c r="XDY1"/>
      <c r="XDZ1"/>
      <c r="XEA1"/>
      <c r="XEB1"/>
      <c r="XEC1"/>
      <c r="XED1"/>
      <c r="XEE1"/>
      <c r="XEF1"/>
      <c r="XEG1"/>
      <c r="XEH1"/>
      <c r="XEI1"/>
      <c r="XEJ1"/>
      <c r="XEK1"/>
      <c r="XEL1"/>
      <c r="XEM1"/>
      <c r="XEN1"/>
      <c r="XEO1"/>
      <c r="XEP1"/>
      <c r="XEQ1"/>
      <c r="XER1"/>
      <c r="XES1"/>
      <c r="XET1"/>
      <c r="XEU1"/>
      <c r="XEV1"/>
      <c r="XEW1"/>
      <c r="XEX1"/>
      <c r="XEY1"/>
      <c r="XEZ1"/>
      <c r="XFA1"/>
      <c r="XFB1"/>
      <c r="XFC1"/>
      <c r="XFD1"/>
    </row>
    <row r="2" spans="1:448 15641:16384" s="46" customFormat="1" x14ac:dyDescent="0.25">
      <c r="A2" s="192"/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WCO2"/>
      <c r="WCP2"/>
      <c r="WCQ2"/>
      <c r="WCR2"/>
      <c r="WCS2"/>
      <c r="WCT2"/>
      <c r="WCU2"/>
      <c r="WCV2"/>
      <c r="WCW2"/>
      <c r="WCX2"/>
      <c r="WCY2"/>
      <c r="WCZ2"/>
      <c r="WDA2"/>
      <c r="WDB2"/>
      <c r="WDC2"/>
      <c r="WDD2"/>
      <c r="WDE2"/>
      <c r="WDF2"/>
      <c r="WDG2"/>
      <c r="WDH2"/>
      <c r="WDI2"/>
      <c r="WDJ2"/>
      <c r="WDK2"/>
      <c r="WDL2"/>
      <c r="WDM2"/>
      <c r="WDN2"/>
      <c r="WDO2"/>
      <c r="WDP2"/>
      <c r="WDQ2"/>
      <c r="WDR2"/>
      <c r="WDS2"/>
      <c r="WDT2"/>
      <c r="WDU2"/>
      <c r="WDV2"/>
      <c r="WDW2"/>
      <c r="WDX2"/>
      <c r="WDY2"/>
      <c r="WDZ2"/>
      <c r="WEA2"/>
      <c r="WEB2"/>
      <c r="WEC2"/>
      <c r="WED2"/>
      <c r="WEE2"/>
      <c r="WEF2"/>
      <c r="WEG2"/>
      <c r="WEH2"/>
      <c r="WEI2"/>
      <c r="WEJ2"/>
      <c r="WEK2"/>
      <c r="WEL2"/>
      <c r="WEM2"/>
      <c r="WEN2"/>
      <c r="WEO2"/>
      <c r="WEP2"/>
      <c r="WEQ2"/>
      <c r="WER2"/>
      <c r="WES2"/>
      <c r="WET2"/>
      <c r="WEU2"/>
      <c r="WEV2"/>
      <c r="WEW2"/>
      <c r="WEX2"/>
      <c r="WEY2"/>
      <c r="WEZ2"/>
      <c r="WFA2"/>
      <c r="WFB2"/>
      <c r="WFC2"/>
      <c r="WFD2"/>
      <c r="WFE2"/>
      <c r="WFF2"/>
      <c r="WFG2"/>
      <c r="WFH2"/>
      <c r="WFI2"/>
      <c r="WFJ2"/>
      <c r="WFK2"/>
      <c r="WFL2"/>
      <c r="WFM2"/>
      <c r="WFN2"/>
      <c r="WFO2"/>
      <c r="WFP2"/>
      <c r="WFQ2"/>
      <c r="WFR2"/>
      <c r="WFS2"/>
      <c r="WFT2"/>
      <c r="WFU2"/>
      <c r="WFV2"/>
      <c r="WFW2"/>
      <c r="WFX2"/>
      <c r="WFY2"/>
      <c r="WFZ2"/>
      <c r="WGA2"/>
      <c r="WGB2"/>
      <c r="WGC2"/>
      <c r="WGD2"/>
      <c r="WGE2"/>
      <c r="WGF2"/>
      <c r="WGG2"/>
      <c r="WGH2"/>
      <c r="WGI2"/>
      <c r="WGJ2"/>
      <c r="WGK2"/>
      <c r="WGL2"/>
      <c r="WGM2"/>
      <c r="WGN2"/>
      <c r="WGO2"/>
      <c r="WGP2"/>
      <c r="WGQ2"/>
      <c r="WGR2"/>
      <c r="WGS2"/>
      <c r="WGT2"/>
      <c r="WGU2"/>
      <c r="WGV2"/>
      <c r="WGW2"/>
      <c r="WGX2"/>
      <c r="WGY2"/>
      <c r="WGZ2"/>
      <c r="WHA2"/>
      <c r="WHB2"/>
      <c r="WHC2"/>
      <c r="WHD2"/>
      <c r="WHE2"/>
      <c r="WHF2"/>
      <c r="WHG2"/>
      <c r="WHH2"/>
      <c r="WHI2"/>
      <c r="WHJ2"/>
      <c r="WHK2"/>
      <c r="WHL2"/>
      <c r="WHM2"/>
      <c r="WHN2"/>
      <c r="WHO2"/>
      <c r="WHP2"/>
      <c r="WHQ2"/>
      <c r="WHR2"/>
      <c r="WHS2"/>
      <c r="WHT2"/>
      <c r="WHU2"/>
      <c r="WHV2"/>
      <c r="WHW2"/>
      <c r="WHX2"/>
      <c r="WHY2"/>
      <c r="WHZ2"/>
      <c r="WIA2"/>
      <c r="WIB2"/>
      <c r="WIC2"/>
      <c r="WID2"/>
      <c r="WIE2"/>
      <c r="WIF2"/>
      <c r="WIG2"/>
      <c r="WIH2"/>
      <c r="WII2"/>
      <c r="WIJ2"/>
      <c r="WIK2"/>
      <c r="WIL2"/>
      <c r="WIM2"/>
      <c r="WIN2"/>
      <c r="WIO2"/>
      <c r="WIP2"/>
      <c r="WIQ2"/>
      <c r="WIR2"/>
      <c r="WIS2"/>
      <c r="WIT2"/>
      <c r="WIU2"/>
      <c r="WIV2"/>
      <c r="WIW2"/>
      <c r="WIX2"/>
      <c r="WIY2"/>
      <c r="WIZ2"/>
      <c r="WJA2"/>
      <c r="WJB2"/>
      <c r="WJC2"/>
      <c r="WJD2"/>
      <c r="WJE2"/>
      <c r="WJF2"/>
      <c r="WJG2"/>
      <c r="WJH2"/>
      <c r="WJI2"/>
      <c r="WJJ2"/>
      <c r="WJK2"/>
      <c r="WJL2"/>
      <c r="WJM2"/>
      <c r="WJN2"/>
      <c r="WJO2"/>
      <c r="WJP2"/>
      <c r="WJQ2"/>
      <c r="WJR2"/>
      <c r="WJS2"/>
      <c r="WJT2"/>
      <c r="WJU2"/>
      <c r="WJV2"/>
      <c r="WJW2"/>
      <c r="WJX2"/>
      <c r="WJY2"/>
      <c r="WJZ2"/>
      <c r="WKA2"/>
      <c r="WKB2"/>
      <c r="WKC2"/>
      <c r="WKD2"/>
      <c r="WKE2"/>
      <c r="WKF2"/>
      <c r="WKG2"/>
      <c r="WKH2"/>
      <c r="WKI2"/>
      <c r="WKJ2"/>
      <c r="WKK2"/>
      <c r="WKL2"/>
      <c r="WKM2"/>
      <c r="WKN2"/>
      <c r="WKO2"/>
      <c r="WKP2"/>
      <c r="WKQ2"/>
      <c r="WKR2"/>
      <c r="WKS2"/>
      <c r="WKT2"/>
      <c r="WKU2"/>
      <c r="WKV2"/>
      <c r="WKW2"/>
      <c r="WKX2"/>
      <c r="WKY2"/>
      <c r="WKZ2"/>
      <c r="WLA2"/>
      <c r="WLB2"/>
      <c r="WLC2"/>
      <c r="WLD2"/>
      <c r="WLE2"/>
      <c r="WLF2"/>
      <c r="WLG2"/>
      <c r="WLH2"/>
      <c r="WLI2"/>
      <c r="WLJ2"/>
      <c r="WLK2"/>
      <c r="WLL2"/>
      <c r="WLM2"/>
      <c r="WLN2"/>
      <c r="WLO2"/>
      <c r="WLP2"/>
      <c r="WLQ2"/>
      <c r="WLR2"/>
      <c r="WLS2"/>
      <c r="WLT2"/>
      <c r="WLU2"/>
      <c r="WLV2"/>
      <c r="WLW2"/>
      <c r="WLX2"/>
      <c r="WLY2"/>
      <c r="WLZ2"/>
      <c r="WMA2"/>
      <c r="WMB2"/>
      <c r="WMC2"/>
      <c r="WMD2"/>
      <c r="WME2"/>
      <c r="WMF2"/>
      <c r="WMG2"/>
      <c r="WMH2"/>
      <c r="WMI2"/>
      <c r="WMJ2"/>
      <c r="WMK2"/>
      <c r="WML2"/>
      <c r="WMM2"/>
      <c r="WMN2"/>
      <c r="WMO2"/>
      <c r="WMP2"/>
      <c r="WMQ2"/>
      <c r="WMR2"/>
      <c r="WMS2"/>
      <c r="WMT2"/>
      <c r="WMU2"/>
      <c r="WMV2"/>
      <c r="WMW2"/>
      <c r="WMX2"/>
      <c r="WMY2"/>
      <c r="WMZ2"/>
      <c r="WNA2"/>
      <c r="WNB2"/>
      <c r="WNC2"/>
      <c r="WND2"/>
      <c r="WNE2"/>
      <c r="WNF2"/>
      <c r="WNG2"/>
      <c r="WNH2"/>
      <c r="WNI2"/>
      <c r="WNJ2"/>
      <c r="WNK2"/>
      <c r="WNL2"/>
      <c r="WNM2"/>
      <c r="WNN2"/>
      <c r="WNO2"/>
      <c r="WNP2"/>
      <c r="WNQ2"/>
      <c r="WNR2"/>
      <c r="WNS2"/>
      <c r="WNT2"/>
      <c r="WNU2"/>
      <c r="WNV2"/>
      <c r="WNW2"/>
      <c r="WNX2"/>
      <c r="WNY2"/>
      <c r="WNZ2"/>
      <c r="WOA2"/>
      <c r="WOB2"/>
      <c r="WOC2"/>
      <c r="WOD2"/>
      <c r="WOE2"/>
      <c r="WOF2"/>
      <c r="WOG2"/>
      <c r="WOH2"/>
      <c r="WOI2"/>
      <c r="WOJ2"/>
      <c r="WOK2"/>
      <c r="WOL2"/>
      <c r="WOM2"/>
      <c r="WON2"/>
      <c r="WOO2"/>
      <c r="WOP2"/>
      <c r="WOQ2"/>
      <c r="WOR2"/>
      <c r="WOS2"/>
      <c r="WOT2"/>
      <c r="WOU2"/>
      <c r="WOV2"/>
      <c r="WOW2"/>
      <c r="WOX2"/>
      <c r="WOY2"/>
      <c r="WOZ2"/>
      <c r="WPA2"/>
      <c r="WPB2"/>
      <c r="WPC2"/>
      <c r="WPD2"/>
      <c r="WPE2"/>
      <c r="WPF2"/>
      <c r="WPG2"/>
      <c r="WPH2"/>
      <c r="WPI2"/>
      <c r="WPJ2"/>
      <c r="WPK2"/>
      <c r="WPL2"/>
      <c r="WPM2"/>
      <c r="WPN2"/>
      <c r="WPO2"/>
      <c r="WPP2"/>
      <c r="WPQ2"/>
      <c r="WPR2"/>
      <c r="WPS2"/>
      <c r="WPT2"/>
      <c r="WPU2"/>
      <c r="WPV2"/>
      <c r="WPW2"/>
      <c r="WPX2"/>
      <c r="WPY2"/>
      <c r="WPZ2"/>
      <c r="WQA2"/>
      <c r="WQB2"/>
      <c r="WQC2"/>
      <c r="WQD2"/>
      <c r="WQE2"/>
      <c r="WQF2"/>
      <c r="WQG2"/>
      <c r="WQH2"/>
      <c r="WQI2"/>
      <c r="WQJ2"/>
      <c r="WQK2"/>
      <c r="WQL2"/>
      <c r="WQM2"/>
      <c r="WQN2"/>
      <c r="WQO2"/>
      <c r="WQP2"/>
      <c r="WQQ2"/>
      <c r="WQR2"/>
      <c r="WQS2"/>
      <c r="WQT2"/>
      <c r="WQU2"/>
      <c r="WQV2"/>
      <c r="WQW2"/>
      <c r="WQX2"/>
      <c r="WQY2"/>
      <c r="WQZ2"/>
      <c r="WRA2"/>
      <c r="WRB2"/>
      <c r="WRC2"/>
      <c r="WRD2"/>
      <c r="WRE2"/>
      <c r="WRF2"/>
      <c r="WRG2"/>
      <c r="WRH2"/>
      <c r="WRI2"/>
      <c r="WRJ2"/>
      <c r="WRK2"/>
      <c r="WRL2"/>
      <c r="WRM2"/>
      <c r="WRN2"/>
      <c r="WRO2"/>
      <c r="WRP2"/>
      <c r="WRQ2"/>
      <c r="WRR2"/>
      <c r="WRS2"/>
      <c r="WRT2"/>
      <c r="WRU2"/>
      <c r="WRV2"/>
      <c r="WRW2"/>
      <c r="WRX2"/>
      <c r="WRY2"/>
      <c r="WRZ2"/>
      <c r="WSA2"/>
      <c r="WSB2"/>
      <c r="WSC2"/>
      <c r="WSD2"/>
      <c r="WSE2"/>
      <c r="WSF2"/>
      <c r="WSG2"/>
      <c r="WSH2"/>
      <c r="WSI2"/>
      <c r="WSJ2"/>
      <c r="WSK2"/>
      <c r="WSL2"/>
      <c r="WSM2"/>
      <c r="WSN2"/>
      <c r="WSO2"/>
      <c r="WSP2"/>
      <c r="WSQ2"/>
      <c r="WSR2"/>
      <c r="WSS2"/>
      <c r="WST2"/>
      <c r="WSU2"/>
      <c r="WSV2"/>
      <c r="WSW2"/>
      <c r="WSX2"/>
      <c r="WSY2"/>
      <c r="WSZ2"/>
      <c r="WTA2"/>
      <c r="WTB2"/>
      <c r="WTC2"/>
      <c r="WTD2"/>
      <c r="WTE2"/>
      <c r="WTF2"/>
      <c r="WTG2"/>
      <c r="WTH2"/>
      <c r="WTI2"/>
      <c r="WTJ2"/>
      <c r="WTK2"/>
      <c r="WTL2"/>
      <c r="WTM2"/>
      <c r="WTN2"/>
      <c r="WTO2"/>
      <c r="WTP2"/>
      <c r="WTQ2"/>
      <c r="WTR2"/>
      <c r="WTS2"/>
      <c r="WTT2"/>
      <c r="WTU2"/>
      <c r="WTV2"/>
      <c r="WTW2"/>
      <c r="WTX2"/>
      <c r="WTY2"/>
      <c r="WTZ2"/>
      <c r="WUA2"/>
      <c r="WUB2"/>
      <c r="WUC2"/>
      <c r="WUD2"/>
      <c r="WUE2"/>
      <c r="WUF2"/>
      <c r="WUG2"/>
      <c r="WUH2"/>
      <c r="WUI2"/>
      <c r="WUJ2"/>
      <c r="WUK2"/>
      <c r="WUL2"/>
      <c r="WUM2"/>
      <c r="WUN2"/>
      <c r="WUO2"/>
      <c r="WUP2"/>
      <c r="WUQ2"/>
      <c r="WUR2"/>
      <c r="WUS2"/>
      <c r="WUT2"/>
      <c r="WUU2"/>
      <c r="WUV2"/>
      <c r="WUW2"/>
      <c r="WUX2"/>
      <c r="WUY2"/>
      <c r="WUZ2"/>
      <c r="WVA2"/>
      <c r="WVB2"/>
      <c r="WVC2"/>
      <c r="WVD2"/>
      <c r="WVE2"/>
      <c r="WVF2"/>
      <c r="WVG2"/>
      <c r="WVH2"/>
      <c r="WVI2"/>
      <c r="WVJ2"/>
      <c r="WVK2"/>
      <c r="WVL2"/>
      <c r="WVM2"/>
      <c r="WVN2"/>
      <c r="WVO2"/>
      <c r="WVP2"/>
      <c r="WVQ2"/>
      <c r="WVR2"/>
      <c r="WVS2"/>
      <c r="WVT2"/>
      <c r="WVU2"/>
      <c r="WVV2"/>
      <c r="WVW2"/>
      <c r="WVX2"/>
      <c r="WVY2"/>
      <c r="WVZ2"/>
      <c r="WWA2"/>
      <c r="WWB2"/>
      <c r="WWC2"/>
      <c r="WWD2"/>
      <c r="WWE2"/>
      <c r="WWF2"/>
      <c r="WWG2"/>
      <c r="WWH2"/>
      <c r="WWI2"/>
      <c r="WWJ2"/>
      <c r="WWK2"/>
      <c r="WWL2"/>
      <c r="WWM2"/>
      <c r="WWN2"/>
      <c r="WWO2"/>
      <c r="WWP2"/>
      <c r="WWQ2"/>
      <c r="WWR2"/>
      <c r="WWS2"/>
      <c r="WWT2"/>
      <c r="WWU2"/>
      <c r="WWV2"/>
      <c r="WWW2"/>
      <c r="WWX2"/>
      <c r="WWY2"/>
      <c r="WWZ2"/>
      <c r="WXA2"/>
      <c r="WXB2"/>
      <c r="WXC2"/>
      <c r="WXD2"/>
      <c r="WXE2"/>
      <c r="WXF2"/>
      <c r="WXG2"/>
      <c r="WXH2"/>
      <c r="WXI2"/>
      <c r="WXJ2"/>
      <c r="WXK2"/>
      <c r="WXL2"/>
      <c r="WXM2"/>
      <c r="WXN2"/>
      <c r="WXO2"/>
      <c r="WXP2"/>
      <c r="WXQ2"/>
      <c r="WXR2"/>
      <c r="WXS2"/>
      <c r="WXT2"/>
      <c r="WXU2"/>
      <c r="WXV2"/>
      <c r="WXW2"/>
      <c r="WXX2"/>
      <c r="WXY2"/>
      <c r="WXZ2"/>
      <c r="WYA2"/>
      <c r="WYB2"/>
      <c r="WYC2"/>
      <c r="WYD2"/>
      <c r="WYE2"/>
      <c r="WYF2"/>
      <c r="WYG2"/>
      <c r="WYH2"/>
      <c r="WYI2"/>
      <c r="WYJ2"/>
      <c r="WYK2"/>
      <c r="WYL2"/>
      <c r="WYM2"/>
      <c r="WYN2"/>
      <c r="WYO2"/>
      <c r="WYP2"/>
      <c r="WYQ2"/>
      <c r="WYR2"/>
      <c r="WYS2"/>
      <c r="WYT2"/>
      <c r="WYU2"/>
      <c r="WYV2"/>
      <c r="WYW2"/>
      <c r="WYX2"/>
      <c r="WYY2"/>
      <c r="WYZ2"/>
      <c r="WZA2"/>
      <c r="WZB2"/>
      <c r="WZC2"/>
      <c r="WZD2"/>
      <c r="WZE2"/>
      <c r="WZF2"/>
      <c r="WZG2"/>
      <c r="WZH2"/>
      <c r="WZI2"/>
      <c r="WZJ2"/>
      <c r="WZK2"/>
      <c r="WZL2"/>
      <c r="WZM2"/>
      <c r="WZN2"/>
      <c r="WZO2"/>
      <c r="WZP2"/>
      <c r="WZQ2"/>
      <c r="WZR2"/>
      <c r="WZS2"/>
      <c r="WZT2"/>
      <c r="WZU2"/>
      <c r="WZV2"/>
      <c r="WZW2"/>
      <c r="WZX2"/>
      <c r="WZY2"/>
      <c r="WZZ2"/>
      <c r="XAA2"/>
      <c r="XAB2"/>
      <c r="XAC2"/>
      <c r="XAD2"/>
      <c r="XAE2"/>
      <c r="XAF2"/>
      <c r="XAG2"/>
      <c r="XAH2"/>
      <c r="XAI2"/>
      <c r="XAJ2"/>
      <c r="XAK2"/>
      <c r="XAL2"/>
      <c r="XAM2"/>
      <c r="XAN2"/>
      <c r="XAO2"/>
      <c r="XAP2"/>
      <c r="XAQ2"/>
      <c r="XAR2"/>
      <c r="XAS2"/>
      <c r="XAT2"/>
      <c r="XAU2"/>
      <c r="XAV2"/>
      <c r="XAW2"/>
      <c r="XAX2"/>
      <c r="XAY2"/>
      <c r="XAZ2"/>
      <c r="XBA2"/>
      <c r="XBB2"/>
      <c r="XBC2"/>
      <c r="XBD2"/>
      <c r="XBE2"/>
      <c r="XBF2"/>
      <c r="XBG2"/>
      <c r="XBH2"/>
      <c r="XBI2"/>
      <c r="XBJ2"/>
      <c r="XBK2"/>
      <c r="XBL2"/>
      <c r="XBM2"/>
      <c r="XBN2"/>
      <c r="XBO2"/>
      <c r="XBP2"/>
      <c r="XBQ2"/>
      <c r="XBR2"/>
      <c r="XBS2"/>
      <c r="XBT2"/>
      <c r="XBU2"/>
      <c r="XBV2"/>
      <c r="XBW2"/>
      <c r="XBX2"/>
      <c r="XBY2"/>
      <c r="XBZ2"/>
      <c r="XCA2"/>
      <c r="XCB2"/>
      <c r="XCC2"/>
      <c r="XCD2"/>
      <c r="XCE2"/>
      <c r="XCF2"/>
      <c r="XCG2"/>
      <c r="XCH2"/>
      <c r="XCI2"/>
      <c r="XCJ2"/>
      <c r="XCK2"/>
      <c r="XCL2"/>
      <c r="XCM2"/>
      <c r="XCN2"/>
      <c r="XCO2"/>
      <c r="XCP2"/>
      <c r="XCQ2"/>
      <c r="XCR2"/>
      <c r="XCS2"/>
      <c r="XCT2"/>
      <c r="XCU2"/>
      <c r="XCV2"/>
      <c r="XCW2"/>
      <c r="XCX2"/>
      <c r="XCY2"/>
      <c r="XCZ2"/>
      <c r="XDA2"/>
      <c r="XDB2"/>
      <c r="XDC2"/>
      <c r="XDD2"/>
      <c r="XDE2"/>
      <c r="XDF2"/>
      <c r="XDG2"/>
      <c r="XDH2"/>
      <c r="XDI2"/>
      <c r="XDJ2"/>
      <c r="XDK2"/>
      <c r="XDL2"/>
      <c r="XDM2"/>
      <c r="XDN2"/>
      <c r="XDO2"/>
      <c r="XDP2"/>
      <c r="XDQ2"/>
      <c r="XDR2"/>
      <c r="XDS2"/>
      <c r="XDT2"/>
      <c r="XDU2"/>
      <c r="XDV2"/>
      <c r="XDW2"/>
      <c r="XDX2"/>
      <c r="XDY2"/>
      <c r="XDZ2"/>
      <c r="XEA2"/>
      <c r="XEB2"/>
      <c r="XEC2"/>
      <c r="XED2"/>
      <c r="XEE2"/>
      <c r="XEF2"/>
      <c r="XEG2"/>
      <c r="XEH2"/>
      <c r="XEI2"/>
      <c r="XEJ2"/>
      <c r="XEK2"/>
      <c r="XEL2"/>
      <c r="XEM2"/>
      <c r="XEN2"/>
      <c r="XEO2"/>
      <c r="XEP2"/>
      <c r="XEQ2"/>
      <c r="XER2"/>
      <c r="XES2"/>
      <c r="XET2"/>
      <c r="XEU2"/>
      <c r="XEV2"/>
      <c r="XEW2"/>
      <c r="XEX2"/>
      <c r="XEY2"/>
      <c r="XEZ2"/>
      <c r="XFA2"/>
      <c r="XFB2"/>
      <c r="XFC2"/>
      <c r="XFD2"/>
    </row>
    <row r="3" spans="1:448 15641:16384" s="46" customFormat="1" x14ac:dyDescent="0.25">
      <c r="A3" s="192"/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WCO3"/>
      <c r="WCP3"/>
      <c r="WCQ3"/>
      <c r="WCR3"/>
      <c r="WCS3"/>
      <c r="WCT3"/>
      <c r="WCU3"/>
      <c r="WCV3"/>
      <c r="WCW3"/>
      <c r="WCX3"/>
      <c r="WCY3"/>
      <c r="WCZ3"/>
      <c r="WDA3"/>
      <c r="WDB3"/>
      <c r="WDC3"/>
      <c r="WDD3"/>
      <c r="WDE3"/>
      <c r="WDF3"/>
      <c r="WDG3"/>
      <c r="WDH3"/>
      <c r="WDI3"/>
      <c r="WDJ3"/>
      <c r="WDK3"/>
      <c r="WDL3"/>
      <c r="WDM3"/>
      <c r="WDN3"/>
      <c r="WDO3"/>
      <c r="WDP3"/>
      <c r="WDQ3"/>
      <c r="WDR3"/>
      <c r="WDS3"/>
      <c r="WDT3"/>
      <c r="WDU3"/>
      <c r="WDV3"/>
      <c r="WDW3"/>
      <c r="WDX3"/>
      <c r="WDY3"/>
      <c r="WDZ3"/>
      <c r="WEA3"/>
      <c r="WEB3"/>
      <c r="WEC3"/>
      <c r="WED3"/>
      <c r="WEE3"/>
      <c r="WEF3"/>
      <c r="WEG3"/>
      <c r="WEH3"/>
      <c r="WEI3"/>
      <c r="WEJ3"/>
      <c r="WEK3"/>
      <c r="WEL3"/>
      <c r="WEM3"/>
      <c r="WEN3"/>
      <c r="WEO3"/>
      <c r="WEP3"/>
      <c r="WEQ3"/>
      <c r="WER3"/>
      <c r="WES3"/>
      <c r="WET3"/>
      <c r="WEU3"/>
      <c r="WEV3"/>
      <c r="WEW3"/>
      <c r="WEX3"/>
      <c r="WEY3"/>
      <c r="WEZ3"/>
      <c r="WFA3"/>
      <c r="WFB3"/>
      <c r="WFC3"/>
      <c r="WFD3"/>
      <c r="WFE3"/>
      <c r="WFF3"/>
      <c r="WFG3"/>
      <c r="WFH3"/>
      <c r="WFI3"/>
      <c r="WFJ3"/>
      <c r="WFK3"/>
      <c r="WFL3"/>
      <c r="WFM3"/>
      <c r="WFN3"/>
      <c r="WFO3"/>
      <c r="WFP3"/>
      <c r="WFQ3"/>
      <c r="WFR3"/>
      <c r="WFS3"/>
      <c r="WFT3"/>
      <c r="WFU3"/>
      <c r="WFV3"/>
      <c r="WFW3"/>
      <c r="WFX3"/>
      <c r="WFY3"/>
      <c r="WFZ3"/>
      <c r="WGA3"/>
      <c r="WGB3"/>
      <c r="WGC3"/>
      <c r="WGD3"/>
      <c r="WGE3"/>
      <c r="WGF3"/>
      <c r="WGG3"/>
      <c r="WGH3"/>
      <c r="WGI3"/>
      <c r="WGJ3"/>
      <c r="WGK3"/>
      <c r="WGL3"/>
      <c r="WGM3"/>
      <c r="WGN3"/>
      <c r="WGO3"/>
      <c r="WGP3"/>
      <c r="WGQ3"/>
      <c r="WGR3"/>
      <c r="WGS3"/>
      <c r="WGT3"/>
      <c r="WGU3"/>
      <c r="WGV3"/>
      <c r="WGW3"/>
      <c r="WGX3"/>
      <c r="WGY3"/>
      <c r="WGZ3"/>
      <c r="WHA3"/>
      <c r="WHB3"/>
      <c r="WHC3"/>
      <c r="WHD3"/>
      <c r="WHE3"/>
      <c r="WHF3"/>
      <c r="WHG3"/>
      <c r="WHH3"/>
      <c r="WHI3"/>
      <c r="WHJ3"/>
      <c r="WHK3"/>
      <c r="WHL3"/>
      <c r="WHM3"/>
      <c r="WHN3"/>
      <c r="WHO3"/>
      <c r="WHP3"/>
      <c r="WHQ3"/>
      <c r="WHR3"/>
      <c r="WHS3"/>
      <c r="WHT3"/>
      <c r="WHU3"/>
      <c r="WHV3"/>
      <c r="WHW3"/>
      <c r="WHX3"/>
      <c r="WHY3"/>
      <c r="WHZ3"/>
      <c r="WIA3"/>
      <c r="WIB3"/>
      <c r="WIC3"/>
      <c r="WID3"/>
      <c r="WIE3"/>
      <c r="WIF3"/>
      <c r="WIG3"/>
      <c r="WIH3"/>
      <c r="WII3"/>
      <c r="WIJ3"/>
      <c r="WIK3"/>
      <c r="WIL3"/>
      <c r="WIM3"/>
      <c r="WIN3"/>
      <c r="WIO3"/>
      <c r="WIP3"/>
      <c r="WIQ3"/>
      <c r="WIR3"/>
      <c r="WIS3"/>
      <c r="WIT3"/>
      <c r="WIU3"/>
      <c r="WIV3"/>
      <c r="WIW3"/>
      <c r="WIX3"/>
      <c r="WIY3"/>
      <c r="WIZ3"/>
      <c r="WJA3"/>
      <c r="WJB3"/>
      <c r="WJC3"/>
      <c r="WJD3"/>
      <c r="WJE3"/>
      <c r="WJF3"/>
      <c r="WJG3"/>
      <c r="WJH3"/>
      <c r="WJI3"/>
      <c r="WJJ3"/>
      <c r="WJK3"/>
      <c r="WJL3"/>
      <c r="WJM3"/>
      <c r="WJN3"/>
      <c r="WJO3"/>
      <c r="WJP3"/>
      <c r="WJQ3"/>
      <c r="WJR3"/>
      <c r="WJS3"/>
      <c r="WJT3"/>
      <c r="WJU3"/>
      <c r="WJV3"/>
      <c r="WJW3"/>
      <c r="WJX3"/>
      <c r="WJY3"/>
      <c r="WJZ3"/>
      <c r="WKA3"/>
      <c r="WKB3"/>
      <c r="WKC3"/>
      <c r="WKD3"/>
      <c r="WKE3"/>
      <c r="WKF3"/>
      <c r="WKG3"/>
      <c r="WKH3"/>
      <c r="WKI3"/>
      <c r="WKJ3"/>
      <c r="WKK3"/>
      <c r="WKL3"/>
      <c r="WKM3"/>
      <c r="WKN3"/>
      <c r="WKO3"/>
      <c r="WKP3"/>
      <c r="WKQ3"/>
      <c r="WKR3"/>
      <c r="WKS3"/>
      <c r="WKT3"/>
      <c r="WKU3"/>
      <c r="WKV3"/>
      <c r="WKW3"/>
      <c r="WKX3"/>
      <c r="WKY3"/>
      <c r="WKZ3"/>
      <c r="WLA3"/>
      <c r="WLB3"/>
      <c r="WLC3"/>
      <c r="WLD3"/>
      <c r="WLE3"/>
      <c r="WLF3"/>
      <c r="WLG3"/>
      <c r="WLH3"/>
      <c r="WLI3"/>
      <c r="WLJ3"/>
      <c r="WLK3"/>
      <c r="WLL3"/>
      <c r="WLM3"/>
      <c r="WLN3"/>
      <c r="WLO3"/>
      <c r="WLP3"/>
      <c r="WLQ3"/>
      <c r="WLR3"/>
      <c r="WLS3"/>
      <c r="WLT3"/>
      <c r="WLU3"/>
      <c r="WLV3"/>
      <c r="WLW3"/>
      <c r="WLX3"/>
      <c r="WLY3"/>
      <c r="WLZ3"/>
      <c r="WMA3"/>
      <c r="WMB3"/>
      <c r="WMC3"/>
      <c r="WMD3"/>
      <c r="WME3"/>
      <c r="WMF3"/>
      <c r="WMG3"/>
      <c r="WMH3"/>
      <c r="WMI3"/>
      <c r="WMJ3"/>
      <c r="WMK3"/>
      <c r="WML3"/>
      <c r="WMM3"/>
      <c r="WMN3"/>
      <c r="WMO3"/>
      <c r="WMP3"/>
      <c r="WMQ3"/>
      <c r="WMR3"/>
      <c r="WMS3"/>
      <c r="WMT3"/>
      <c r="WMU3"/>
      <c r="WMV3"/>
      <c r="WMW3"/>
      <c r="WMX3"/>
      <c r="WMY3"/>
      <c r="WMZ3"/>
      <c r="WNA3"/>
      <c r="WNB3"/>
      <c r="WNC3"/>
      <c r="WND3"/>
      <c r="WNE3"/>
      <c r="WNF3"/>
      <c r="WNG3"/>
      <c r="WNH3"/>
      <c r="WNI3"/>
      <c r="WNJ3"/>
      <c r="WNK3"/>
      <c r="WNL3"/>
      <c r="WNM3"/>
      <c r="WNN3"/>
      <c r="WNO3"/>
      <c r="WNP3"/>
      <c r="WNQ3"/>
      <c r="WNR3"/>
      <c r="WNS3"/>
      <c r="WNT3"/>
      <c r="WNU3"/>
      <c r="WNV3"/>
      <c r="WNW3"/>
      <c r="WNX3"/>
      <c r="WNY3"/>
      <c r="WNZ3"/>
      <c r="WOA3"/>
      <c r="WOB3"/>
      <c r="WOC3"/>
      <c r="WOD3"/>
      <c r="WOE3"/>
      <c r="WOF3"/>
      <c r="WOG3"/>
      <c r="WOH3"/>
      <c r="WOI3"/>
      <c r="WOJ3"/>
      <c r="WOK3"/>
      <c r="WOL3"/>
      <c r="WOM3"/>
      <c r="WON3"/>
      <c r="WOO3"/>
      <c r="WOP3"/>
      <c r="WOQ3"/>
      <c r="WOR3"/>
      <c r="WOS3"/>
      <c r="WOT3"/>
      <c r="WOU3"/>
      <c r="WOV3"/>
      <c r="WOW3"/>
      <c r="WOX3"/>
      <c r="WOY3"/>
      <c r="WOZ3"/>
      <c r="WPA3"/>
      <c r="WPB3"/>
      <c r="WPC3"/>
      <c r="WPD3"/>
      <c r="WPE3"/>
      <c r="WPF3"/>
      <c r="WPG3"/>
      <c r="WPH3"/>
      <c r="WPI3"/>
      <c r="WPJ3"/>
      <c r="WPK3"/>
      <c r="WPL3"/>
      <c r="WPM3"/>
      <c r="WPN3"/>
      <c r="WPO3"/>
      <c r="WPP3"/>
      <c r="WPQ3"/>
      <c r="WPR3"/>
      <c r="WPS3"/>
      <c r="WPT3"/>
      <c r="WPU3"/>
      <c r="WPV3"/>
      <c r="WPW3"/>
      <c r="WPX3"/>
      <c r="WPY3"/>
      <c r="WPZ3"/>
      <c r="WQA3"/>
      <c r="WQB3"/>
      <c r="WQC3"/>
      <c r="WQD3"/>
      <c r="WQE3"/>
      <c r="WQF3"/>
      <c r="WQG3"/>
      <c r="WQH3"/>
      <c r="WQI3"/>
      <c r="WQJ3"/>
      <c r="WQK3"/>
      <c r="WQL3"/>
      <c r="WQM3"/>
      <c r="WQN3"/>
      <c r="WQO3"/>
      <c r="WQP3"/>
      <c r="WQQ3"/>
      <c r="WQR3"/>
      <c r="WQS3"/>
      <c r="WQT3"/>
      <c r="WQU3"/>
      <c r="WQV3"/>
      <c r="WQW3"/>
      <c r="WQX3"/>
      <c r="WQY3"/>
      <c r="WQZ3"/>
      <c r="WRA3"/>
      <c r="WRB3"/>
      <c r="WRC3"/>
      <c r="WRD3"/>
      <c r="WRE3"/>
      <c r="WRF3"/>
      <c r="WRG3"/>
      <c r="WRH3"/>
      <c r="WRI3"/>
      <c r="WRJ3"/>
      <c r="WRK3"/>
      <c r="WRL3"/>
      <c r="WRM3"/>
      <c r="WRN3"/>
      <c r="WRO3"/>
      <c r="WRP3"/>
      <c r="WRQ3"/>
      <c r="WRR3"/>
      <c r="WRS3"/>
      <c r="WRT3"/>
      <c r="WRU3"/>
      <c r="WRV3"/>
      <c r="WRW3"/>
      <c r="WRX3"/>
      <c r="WRY3"/>
      <c r="WRZ3"/>
      <c r="WSA3"/>
      <c r="WSB3"/>
      <c r="WSC3"/>
      <c r="WSD3"/>
      <c r="WSE3"/>
      <c r="WSF3"/>
      <c r="WSG3"/>
      <c r="WSH3"/>
      <c r="WSI3"/>
      <c r="WSJ3"/>
      <c r="WSK3"/>
      <c r="WSL3"/>
      <c r="WSM3"/>
      <c r="WSN3"/>
      <c r="WSO3"/>
      <c r="WSP3"/>
      <c r="WSQ3"/>
      <c r="WSR3"/>
      <c r="WSS3"/>
      <c r="WST3"/>
      <c r="WSU3"/>
      <c r="WSV3"/>
      <c r="WSW3"/>
      <c r="WSX3"/>
      <c r="WSY3"/>
      <c r="WSZ3"/>
      <c r="WTA3"/>
      <c r="WTB3"/>
      <c r="WTC3"/>
      <c r="WTD3"/>
      <c r="WTE3"/>
      <c r="WTF3"/>
      <c r="WTG3"/>
      <c r="WTH3"/>
      <c r="WTI3"/>
      <c r="WTJ3"/>
      <c r="WTK3"/>
      <c r="WTL3"/>
      <c r="WTM3"/>
      <c r="WTN3"/>
      <c r="WTO3"/>
      <c r="WTP3"/>
      <c r="WTQ3"/>
      <c r="WTR3"/>
      <c r="WTS3"/>
      <c r="WTT3"/>
      <c r="WTU3"/>
      <c r="WTV3"/>
      <c r="WTW3"/>
      <c r="WTX3"/>
      <c r="WTY3"/>
      <c r="WTZ3"/>
      <c r="WUA3"/>
      <c r="WUB3"/>
      <c r="WUC3"/>
      <c r="WUD3"/>
      <c r="WUE3"/>
      <c r="WUF3"/>
      <c r="WUG3"/>
      <c r="WUH3"/>
      <c r="WUI3"/>
      <c r="WUJ3"/>
      <c r="WUK3"/>
      <c r="WUL3"/>
      <c r="WUM3"/>
      <c r="WUN3"/>
      <c r="WUO3"/>
      <c r="WUP3"/>
      <c r="WUQ3"/>
      <c r="WUR3"/>
      <c r="WUS3"/>
      <c r="WUT3"/>
      <c r="WUU3"/>
      <c r="WUV3"/>
      <c r="WUW3"/>
      <c r="WUX3"/>
      <c r="WUY3"/>
      <c r="WUZ3"/>
      <c r="WVA3"/>
      <c r="WVB3"/>
      <c r="WVC3"/>
      <c r="WVD3"/>
      <c r="WVE3"/>
      <c r="WVF3"/>
      <c r="WVG3"/>
      <c r="WVH3"/>
      <c r="WVI3"/>
      <c r="WVJ3"/>
      <c r="WVK3"/>
      <c r="WVL3"/>
      <c r="WVM3"/>
      <c r="WVN3"/>
      <c r="WVO3"/>
      <c r="WVP3"/>
      <c r="WVQ3"/>
      <c r="WVR3"/>
      <c r="WVS3"/>
      <c r="WVT3"/>
      <c r="WVU3"/>
      <c r="WVV3"/>
      <c r="WVW3"/>
      <c r="WVX3"/>
      <c r="WVY3"/>
      <c r="WVZ3"/>
      <c r="WWA3"/>
      <c r="WWB3"/>
      <c r="WWC3"/>
      <c r="WWD3"/>
      <c r="WWE3"/>
      <c r="WWF3"/>
      <c r="WWG3"/>
      <c r="WWH3"/>
      <c r="WWI3"/>
      <c r="WWJ3"/>
      <c r="WWK3"/>
      <c r="WWL3"/>
      <c r="WWM3"/>
      <c r="WWN3"/>
      <c r="WWO3"/>
      <c r="WWP3"/>
      <c r="WWQ3"/>
      <c r="WWR3"/>
      <c r="WWS3"/>
      <c r="WWT3"/>
      <c r="WWU3"/>
      <c r="WWV3"/>
      <c r="WWW3"/>
      <c r="WWX3"/>
      <c r="WWY3"/>
      <c r="WWZ3"/>
      <c r="WXA3"/>
      <c r="WXB3"/>
      <c r="WXC3"/>
      <c r="WXD3"/>
      <c r="WXE3"/>
      <c r="WXF3"/>
      <c r="WXG3"/>
      <c r="WXH3"/>
      <c r="WXI3"/>
      <c r="WXJ3"/>
      <c r="WXK3"/>
      <c r="WXL3"/>
      <c r="WXM3"/>
      <c r="WXN3"/>
      <c r="WXO3"/>
      <c r="WXP3"/>
      <c r="WXQ3"/>
      <c r="WXR3"/>
      <c r="WXS3"/>
      <c r="WXT3"/>
      <c r="WXU3"/>
      <c r="WXV3"/>
      <c r="WXW3"/>
      <c r="WXX3"/>
      <c r="WXY3"/>
      <c r="WXZ3"/>
      <c r="WYA3"/>
      <c r="WYB3"/>
      <c r="WYC3"/>
      <c r="WYD3"/>
      <c r="WYE3"/>
      <c r="WYF3"/>
      <c r="WYG3"/>
      <c r="WYH3"/>
      <c r="WYI3"/>
      <c r="WYJ3"/>
      <c r="WYK3"/>
      <c r="WYL3"/>
      <c r="WYM3"/>
      <c r="WYN3"/>
      <c r="WYO3"/>
      <c r="WYP3"/>
      <c r="WYQ3"/>
      <c r="WYR3"/>
      <c r="WYS3"/>
      <c r="WYT3"/>
      <c r="WYU3"/>
      <c r="WYV3"/>
      <c r="WYW3"/>
      <c r="WYX3"/>
      <c r="WYY3"/>
      <c r="WYZ3"/>
      <c r="WZA3"/>
      <c r="WZB3"/>
      <c r="WZC3"/>
      <c r="WZD3"/>
      <c r="WZE3"/>
      <c r="WZF3"/>
      <c r="WZG3"/>
      <c r="WZH3"/>
      <c r="WZI3"/>
      <c r="WZJ3"/>
      <c r="WZK3"/>
      <c r="WZL3"/>
      <c r="WZM3"/>
      <c r="WZN3"/>
      <c r="WZO3"/>
      <c r="WZP3"/>
      <c r="WZQ3"/>
      <c r="WZR3"/>
      <c r="WZS3"/>
      <c r="WZT3"/>
      <c r="WZU3"/>
      <c r="WZV3"/>
      <c r="WZW3"/>
      <c r="WZX3"/>
      <c r="WZY3"/>
      <c r="WZZ3"/>
      <c r="XAA3"/>
      <c r="XAB3"/>
      <c r="XAC3"/>
      <c r="XAD3"/>
      <c r="XAE3"/>
      <c r="XAF3"/>
      <c r="XAG3"/>
      <c r="XAH3"/>
      <c r="XAI3"/>
      <c r="XAJ3"/>
      <c r="XAK3"/>
      <c r="XAL3"/>
      <c r="XAM3"/>
      <c r="XAN3"/>
      <c r="XAO3"/>
      <c r="XAP3"/>
      <c r="XAQ3"/>
      <c r="XAR3"/>
      <c r="XAS3"/>
      <c r="XAT3"/>
      <c r="XAU3"/>
      <c r="XAV3"/>
      <c r="XAW3"/>
      <c r="XAX3"/>
      <c r="XAY3"/>
      <c r="XAZ3"/>
      <c r="XBA3"/>
      <c r="XBB3"/>
      <c r="XBC3"/>
      <c r="XBD3"/>
      <c r="XBE3"/>
      <c r="XBF3"/>
      <c r="XBG3"/>
      <c r="XBH3"/>
      <c r="XBI3"/>
      <c r="XBJ3"/>
      <c r="XBK3"/>
      <c r="XBL3"/>
      <c r="XBM3"/>
      <c r="XBN3"/>
      <c r="XBO3"/>
      <c r="XBP3"/>
      <c r="XBQ3"/>
      <c r="XBR3"/>
      <c r="XBS3"/>
      <c r="XBT3"/>
      <c r="XBU3"/>
      <c r="XBV3"/>
      <c r="XBW3"/>
      <c r="XBX3"/>
      <c r="XBY3"/>
      <c r="XBZ3"/>
      <c r="XCA3"/>
      <c r="XCB3"/>
      <c r="XCC3"/>
      <c r="XCD3"/>
      <c r="XCE3"/>
      <c r="XCF3"/>
      <c r="XCG3"/>
      <c r="XCH3"/>
      <c r="XCI3"/>
      <c r="XCJ3"/>
      <c r="XCK3"/>
      <c r="XCL3"/>
      <c r="XCM3"/>
      <c r="XCN3"/>
      <c r="XCO3"/>
      <c r="XCP3"/>
      <c r="XCQ3"/>
      <c r="XCR3"/>
      <c r="XCS3"/>
      <c r="XCT3"/>
      <c r="XCU3"/>
      <c r="XCV3"/>
      <c r="XCW3"/>
      <c r="XCX3"/>
      <c r="XCY3"/>
      <c r="XCZ3"/>
      <c r="XDA3"/>
      <c r="XDB3"/>
      <c r="XDC3"/>
      <c r="XDD3"/>
      <c r="XDE3"/>
      <c r="XDF3"/>
      <c r="XDG3"/>
      <c r="XDH3"/>
      <c r="XDI3"/>
      <c r="XDJ3"/>
      <c r="XDK3"/>
      <c r="XDL3"/>
      <c r="XDM3"/>
      <c r="XDN3"/>
      <c r="XDO3"/>
      <c r="XDP3"/>
      <c r="XDQ3"/>
      <c r="XDR3"/>
      <c r="XDS3"/>
      <c r="XDT3"/>
      <c r="XDU3"/>
      <c r="XDV3"/>
      <c r="XDW3"/>
      <c r="XDX3"/>
      <c r="XDY3"/>
      <c r="XDZ3"/>
      <c r="XEA3"/>
      <c r="XEB3"/>
      <c r="XEC3"/>
      <c r="XED3"/>
      <c r="XEE3"/>
      <c r="XEF3"/>
      <c r="XEG3"/>
      <c r="XEH3"/>
      <c r="XEI3"/>
      <c r="XEJ3"/>
      <c r="XEK3"/>
      <c r="XEL3"/>
      <c r="XEM3"/>
      <c r="XEN3"/>
      <c r="XEO3"/>
      <c r="XEP3"/>
      <c r="XEQ3"/>
      <c r="XER3"/>
      <c r="XES3"/>
      <c r="XET3"/>
      <c r="XEU3"/>
      <c r="XEV3"/>
      <c r="XEW3"/>
      <c r="XEX3"/>
      <c r="XEY3"/>
      <c r="XEZ3"/>
      <c r="XFA3"/>
      <c r="XFB3"/>
      <c r="XFC3"/>
      <c r="XFD3"/>
    </row>
    <row r="4" spans="1:448 15641:16384" s="46" customFormat="1" ht="26.25" customHeight="1" x14ac:dyDescent="0.25">
      <c r="A4" s="192"/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WCO4"/>
      <c r="WCP4"/>
      <c r="WCQ4"/>
      <c r="WCR4"/>
      <c r="WCS4"/>
      <c r="WCT4"/>
      <c r="WCU4"/>
      <c r="WCV4"/>
      <c r="WCW4"/>
      <c r="WCX4"/>
      <c r="WCY4"/>
      <c r="WCZ4"/>
      <c r="WDA4"/>
      <c r="WDB4"/>
      <c r="WDC4"/>
      <c r="WDD4"/>
      <c r="WDE4"/>
      <c r="WDF4"/>
      <c r="WDG4"/>
      <c r="WDH4"/>
      <c r="WDI4"/>
      <c r="WDJ4"/>
      <c r="WDK4"/>
      <c r="WDL4"/>
      <c r="WDM4"/>
      <c r="WDN4"/>
      <c r="WDO4"/>
      <c r="WDP4"/>
      <c r="WDQ4"/>
      <c r="WDR4"/>
      <c r="WDS4"/>
      <c r="WDT4"/>
      <c r="WDU4"/>
      <c r="WDV4"/>
      <c r="WDW4"/>
      <c r="WDX4"/>
      <c r="WDY4"/>
      <c r="WDZ4"/>
      <c r="WEA4"/>
      <c r="WEB4"/>
      <c r="WEC4"/>
      <c r="WED4"/>
      <c r="WEE4"/>
      <c r="WEF4"/>
      <c r="WEG4"/>
      <c r="WEH4"/>
      <c r="WEI4"/>
      <c r="WEJ4"/>
      <c r="WEK4"/>
      <c r="WEL4"/>
      <c r="WEM4"/>
      <c r="WEN4"/>
      <c r="WEO4"/>
      <c r="WEP4"/>
      <c r="WEQ4"/>
      <c r="WER4"/>
      <c r="WES4"/>
      <c r="WET4"/>
      <c r="WEU4"/>
      <c r="WEV4"/>
      <c r="WEW4"/>
      <c r="WEX4"/>
      <c r="WEY4"/>
      <c r="WEZ4"/>
      <c r="WFA4"/>
      <c r="WFB4"/>
      <c r="WFC4"/>
      <c r="WFD4"/>
      <c r="WFE4"/>
      <c r="WFF4"/>
      <c r="WFG4"/>
      <c r="WFH4"/>
      <c r="WFI4"/>
      <c r="WFJ4"/>
      <c r="WFK4"/>
      <c r="WFL4"/>
      <c r="WFM4"/>
      <c r="WFN4"/>
      <c r="WFO4"/>
      <c r="WFP4"/>
      <c r="WFQ4"/>
      <c r="WFR4"/>
      <c r="WFS4"/>
      <c r="WFT4"/>
      <c r="WFU4"/>
      <c r="WFV4"/>
      <c r="WFW4"/>
      <c r="WFX4"/>
      <c r="WFY4"/>
      <c r="WFZ4"/>
      <c r="WGA4"/>
      <c r="WGB4"/>
      <c r="WGC4"/>
      <c r="WGD4"/>
      <c r="WGE4"/>
      <c r="WGF4"/>
      <c r="WGG4"/>
      <c r="WGH4"/>
      <c r="WGI4"/>
      <c r="WGJ4"/>
      <c r="WGK4"/>
      <c r="WGL4"/>
      <c r="WGM4"/>
      <c r="WGN4"/>
      <c r="WGO4"/>
      <c r="WGP4"/>
      <c r="WGQ4"/>
      <c r="WGR4"/>
      <c r="WGS4"/>
      <c r="WGT4"/>
      <c r="WGU4"/>
      <c r="WGV4"/>
      <c r="WGW4"/>
      <c r="WGX4"/>
      <c r="WGY4"/>
      <c r="WGZ4"/>
      <c r="WHA4"/>
      <c r="WHB4"/>
      <c r="WHC4"/>
      <c r="WHD4"/>
      <c r="WHE4"/>
      <c r="WHF4"/>
      <c r="WHG4"/>
      <c r="WHH4"/>
      <c r="WHI4"/>
      <c r="WHJ4"/>
      <c r="WHK4"/>
      <c r="WHL4"/>
      <c r="WHM4"/>
      <c r="WHN4"/>
      <c r="WHO4"/>
      <c r="WHP4"/>
      <c r="WHQ4"/>
      <c r="WHR4"/>
      <c r="WHS4"/>
      <c r="WHT4"/>
      <c r="WHU4"/>
      <c r="WHV4"/>
      <c r="WHW4"/>
      <c r="WHX4"/>
      <c r="WHY4"/>
      <c r="WHZ4"/>
      <c r="WIA4"/>
      <c r="WIB4"/>
      <c r="WIC4"/>
      <c r="WID4"/>
      <c r="WIE4"/>
      <c r="WIF4"/>
      <c r="WIG4"/>
      <c r="WIH4"/>
      <c r="WII4"/>
      <c r="WIJ4"/>
      <c r="WIK4"/>
      <c r="WIL4"/>
      <c r="WIM4"/>
      <c r="WIN4"/>
      <c r="WIO4"/>
      <c r="WIP4"/>
      <c r="WIQ4"/>
      <c r="WIR4"/>
      <c r="WIS4"/>
      <c r="WIT4"/>
      <c r="WIU4"/>
      <c r="WIV4"/>
      <c r="WIW4"/>
      <c r="WIX4"/>
      <c r="WIY4"/>
      <c r="WIZ4"/>
      <c r="WJA4"/>
      <c r="WJB4"/>
      <c r="WJC4"/>
      <c r="WJD4"/>
      <c r="WJE4"/>
      <c r="WJF4"/>
      <c r="WJG4"/>
      <c r="WJH4"/>
      <c r="WJI4"/>
      <c r="WJJ4"/>
      <c r="WJK4"/>
      <c r="WJL4"/>
      <c r="WJM4"/>
      <c r="WJN4"/>
      <c r="WJO4"/>
      <c r="WJP4"/>
      <c r="WJQ4"/>
      <c r="WJR4"/>
      <c r="WJS4"/>
      <c r="WJT4"/>
      <c r="WJU4"/>
      <c r="WJV4"/>
      <c r="WJW4"/>
      <c r="WJX4"/>
      <c r="WJY4"/>
      <c r="WJZ4"/>
      <c r="WKA4"/>
      <c r="WKB4"/>
      <c r="WKC4"/>
      <c r="WKD4"/>
      <c r="WKE4"/>
      <c r="WKF4"/>
      <c r="WKG4"/>
      <c r="WKH4"/>
      <c r="WKI4"/>
      <c r="WKJ4"/>
      <c r="WKK4"/>
      <c r="WKL4"/>
      <c r="WKM4"/>
      <c r="WKN4"/>
      <c r="WKO4"/>
      <c r="WKP4"/>
      <c r="WKQ4"/>
      <c r="WKR4"/>
      <c r="WKS4"/>
      <c r="WKT4"/>
      <c r="WKU4"/>
      <c r="WKV4"/>
      <c r="WKW4"/>
      <c r="WKX4"/>
      <c r="WKY4"/>
      <c r="WKZ4"/>
      <c r="WLA4"/>
      <c r="WLB4"/>
      <c r="WLC4"/>
      <c r="WLD4"/>
      <c r="WLE4"/>
      <c r="WLF4"/>
      <c r="WLG4"/>
      <c r="WLH4"/>
      <c r="WLI4"/>
      <c r="WLJ4"/>
      <c r="WLK4"/>
      <c r="WLL4"/>
      <c r="WLM4"/>
      <c r="WLN4"/>
      <c r="WLO4"/>
      <c r="WLP4"/>
      <c r="WLQ4"/>
      <c r="WLR4"/>
      <c r="WLS4"/>
      <c r="WLT4"/>
      <c r="WLU4"/>
      <c r="WLV4"/>
      <c r="WLW4"/>
      <c r="WLX4"/>
      <c r="WLY4"/>
      <c r="WLZ4"/>
      <c r="WMA4"/>
      <c r="WMB4"/>
      <c r="WMC4"/>
      <c r="WMD4"/>
      <c r="WME4"/>
      <c r="WMF4"/>
      <c r="WMG4"/>
      <c r="WMH4"/>
      <c r="WMI4"/>
      <c r="WMJ4"/>
      <c r="WMK4"/>
      <c r="WML4"/>
      <c r="WMM4"/>
      <c r="WMN4"/>
      <c r="WMO4"/>
      <c r="WMP4"/>
      <c r="WMQ4"/>
      <c r="WMR4"/>
      <c r="WMS4"/>
      <c r="WMT4"/>
      <c r="WMU4"/>
      <c r="WMV4"/>
      <c r="WMW4"/>
      <c r="WMX4"/>
      <c r="WMY4"/>
      <c r="WMZ4"/>
      <c r="WNA4"/>
      <c r="WNB4"/>
      <c r="WNC4"/>
      <c r="WND4"/>
      <c r="WNE4"/>
      <c r="WNF4"/>
      <c r="WNG4"/>
      <c r="WNH4"/>
      <c r="WNI4"/>
      <c r="WNJ4"/>
      <c r="WNK4"/>
      <c r="WNL4"/>
      <c r="WNM4"/>
      <c r="WNN4"/>
      <c r="WNO4"/>
      <c r="WNP4"/>
      <c r="WNQ4"/>
      <c r="WNR4"/>
      <c r="WNS4"/>
      <c r="WNT4"/>
      <c r="WNU4"/>
      <c r="WNV4"/>
      <c r="WNW4"/>
      <c r="WNX4"/>
      <c r="WNY4"/>
      <c r="WNZ4"/>
      <c r="WOA4"/>
      <c r="WOB4"/>
      <c r="WOC4"/>
      <c r="WOD4"/>
      <c r="WOE4"/>
      <c r="WOF4"/>
      <c r="WOG4"/>
      <c r="WOH4"/>
      <c r="WOI4"/>
      <c r="WOJ4"/>
      <c r="WOK4"/>
      <c r="WOL4"/>
      <c r="WOM4"/>
      <c r="WON4"/>
      <c r="WOO4"/>
      <c r="WOP4"/>
      <c r="WOQ4"/>
      <c r="WOR4"/>
      <c r="WOS4"/>
      <c r="WOT4"/>
      <c r="WOU4"/>
      <c r="WOV4"/>
      <c r="WOW4"/>
      <c r="WOX4"/>
      <c r="WOY4"/>
      <c r="WOZ4"/>
      <c r="WPA4"/>
      <c r="WPB4"/>
      <c r="WPC4"/>
      <c r="WPD4"/>
      <c r="WPE4"/>
      <c r="WPF4"/>
      <c r="WPG4"/>
      <c r="WPH4"/>
      <c r="WPI4"/>
      <c r="WPJ4"/>
      <c r="WPK4"/>
      <c r="WPL4"/>
      <c r="WPM4"/>
      <c r="WPN4"/>
      <c r="WPO4"/>
      <c r="WPP4"/>
      <c r="WPQ4"/>
      <c r="WPR4"/>
      <c r="WPS4"/>
      <c r="WPT4"/>
      <c r="WPU4"/>
      <c r="WPV4"/>
      <c r="WPW4"/>
      <c r="WPX4"/>
      <c r="WPY4"/>
      <c r="WPZ4"/>
      <c r="WQA4"/>
      <c r="WQB4"/>
      <c r="WQC4"/>
      <c r="WQD4"/>
      <c r="WQE4"/>
      <c r="WQF4"/>
      <c r="WQG4"/>
      <c r="WQH4"/>
      <c r="WQI4"/>
      <c r="WQJ4"/>
      <c r="WQK4"/>
      <c r="WQL4"/>
      <c r="WQM4"/>
      <c r="WQN4"/>
      <c r="WQO4"/>
      <c r="WQP4"/>
      <c r="WQQ4"/>
      <c r="WQR4"/>
      <c r="WQS4"/>
      <c r="WQT4"/>
      <c r="WQU4"/>
      <c r="WQV4"/>
      <c r="WQW4"/>
      <c r="WQX4"/>
      <c r="WQY4"/>
      <c r="WQZ4"/>
      <c r="WRA4"/>
      <c r="WRB4"/>
      <c r="WRC4"/>
      <c r="WRD4"/>
      <c r="WRE4"/>
      <c r="WRF4"/>
      <c r="WRG4"/>
      <c r="WRH4"/>
      <c r="WRI4"/>
      <c r="WRJ4"/>
      <c r="WRK4"/>
      <c r="WRL4"/>
      <c r="WRM4"/>
      <c r="WRN4"/>
      <c r="WRO4"/>
      <c r="WRP4"/>
      <c r="WRQ4"/>
      <c r="WRR4"/>
      <c r="WRS4"/>
      <c r="WRT4"/>
      <c r="WRU4"/>
      <c r="WRV4"/>
      <c r="WRW4"/>
      <c r="WRX4"/>
      <c r="WRY4"/>
      <c r="WRZ4"/>
      <c r="WSA4"/>
      <c r="WSB4"/>
      <c r="WSC4"/>
      <c r="WSD4"/>
      <c r="WSE4"/>
      <c r="WSF4"/>
      <c r="WSG4"/>
      <c r="WSH4"/>
      <c r="WSI4"/>
      <c r="WSJ4"/>
      <c r="WSK4"/>
      <c r="WSL4"/>
      <c r="WSM4"/>
      <c r="WSN4"/>
      <c r="WSO4"/>
      <c r="WSP4"/>
      <c r="WSQ4"/>
      <c r="WSR4"/>
      <c r="WSS4"/>
      <c r="WST4"/>
      <c r="WSU4"/>
      <c r="WSV4"/>
      <c r="WSW4"/>
      <c r="WSX4"/>
      <c r="WSY4"/>
      <c r="WSZ4"/>
      <c r="WTA4"/>
      <c r="WTB4"/>
      <c r="WTC4"/>
      <c r="WTD4"/>
      <c r="WTE4"/>
      <c r="WTF4"/>
      <c r="WTG4"/>
      <c r="WTH4"/>
      <c r="WTI4"/>
      <c r="WTJ4"/>
      <c r="WTK4"/>
      <c r="WTL4"/>
      <c r="WTM4"/>
      <c r="WTN4"/>
      <c r="WTO4"/>
      <c r="WTP4"/>
      <c r="WTQ4"/>
      <c r="WTR4"/>
      <c r="WTS4"/>
      <c r="WTT4"/>
      <c r="WTU4"/>
      <c r="WTV4"/>
      <c r="WTW4"/>
      <c r="WTX4"/>
      <c r="WTY4"/>
      <c r="WTZ4"/>
      <c r="WUA4"/>
      <c r="WUB4"/>
      <c r="WUC4"/>
      <c r="WUD4"/>
      <c r="WUE4"/>
      <c r="WUF4"/>
      <c r="WUG4"/>
      <c r="WUH4"/>
      <c r="WUI4"/>
      <c r="WUJ4"/>
      <c r="WUK4"/>
      <c r="WUL4"/>
      <c r="WUM4"/>
      <c r="WUN4"/>
      <c r="WUO4"/>
      <c r="WUP4"/>
      <c r="WUQ4"/>
      <c r="WUR4"/>
      <c r="WUS4"/>
      <c r="WUT4"/>
      <c r="WUU4"/>
      <c r="WUV4"/>
      <c r="WUW4"/>
      <c r="WUX4"/>
      <c r="WUY4"/>
      <c r="WUZ4"/>
      <c r="WVA4"/>
      <c r="WVB4"/>
      <c r="WVC4"/>
      <c r="WVD4"/>
      <c r="WVE4"/>
      <c r="WVF4"/>
      <c r="WVG4"/>
      <c r="WVH4"/>
      <c r="WVI4"/>
      <c r="WVJ4"/>
      <c r="WVK4"/>
      <c r="WVL4"/>
      <c r="WVM4"/>
      <c r="WVN4"/>
      <c r="WVO4"/>
      <c r="WVP4"/>
      <c r="WVQ4"/>
      <c r="WVR4"/>
      <c r="WVS4"/>
      <c r="WVT4"/>
      <c r="WVU4"/>
      <c r="WVV4"/>
      <c r="WVW4"/>
      <c r="WVX4"/>
      <c r="WVY4"/>
      <c r="WVZ4"/>
      <c r="WWA4"/>
      <c r="WWB4"/>
      <c r="WWC4"/>
      <c r="WWD4"/>
      <c r="WWE4"/>
      <c r="WWF4"/>
      <c r="WWG4"/>
      <c r="WWH4"/>
      <c r="WWI4"/>
      <c r="WWJ4"/>
      <c r="WWK4"/>
      <c r="WWL4"/>
      <c r="WWM4"/>
      <c r="WWN4"/>
      <c r="WWO4"/>
      <c r="WWP4"/>
      <c r="WWQ4"/>
      <c r="WWR4"/>
      <c r="WWS4"/>
      <c r="WWT4"/>
      <c r="WWU4"/>
      <c r="WWV4"/>
      <c r="WWW4"/>
      <c r="WWX4"/>
      <c r="WWY4"/>
      <c r="WWZ4"/>
      <c r="WXA4"/>
      <c r="WXB4"/>
      <c r="WXC4"/>
      <c r="WXD4"/>
      <c r="WXE4"/>
      <c r="WXF4"/>
      <c r="WXG4"/>
      <c r="WXH4"/>
      <c r="WXI4"/>
      <c r="WXJ4"/>
      <c r="WXK4"/>
      <c r="WXL4"/>
      <c r="WXM4"/>
      <c r="WXN4"/>
      <c r="WXO4"/>
      <c r="WXP4"/>
      <c r="WXQ4"/>
      <c r="WXR4"/>
      <c r="WXS4"/>
      <c r="WXT4"/>
      <c r="WXU4"/>
      <c r="WXV4"/>
      <c r="WXW4"/>
      <c r="WXX4"/>
      <c r="WXY4"/>
      <c r="WXZ4"/>
      <c r="WYA4"/>
      <c r="WYB4"/>
      <c r="WYC4"/>
      <c r="WYD4"/>
      <c r="WYE4"/>
      <c r="WYF4"/>
      <c r="WYG4"/>
      <c r="WYH4"/>
      <c r="WYI4"/>
      <c r="WYJ4"/>
      <c r="WYK4"/>
      <c r="WYL4"/>
      <c r="WYM4"/>
      <c r="WYN4"/>
      <c r="WYO4"/>
      <c r="WYP4"/>
      <c r="WYQ4"/>
      <c r="WYR4"/>
      <c r="WYS4"/>
      <c r="WYT4"/>
      <c r="WYU4"/>
      <c r="WYV4"/>
      <c r="WYW4"/>
      <c r="WYX4"/>
      <c r="WYY4"/>
      <c r="WYZ4"/>
      <c r="WZA4"/>
      <c r="WZB4"/>
      <c r="WZC4"/>
      <c r="WZD4"/>
      <c r="WZE4"/>
      <c r="WZF4"/>
      <c r="WZG4"/>
      <c r="WZH4"/>
      <c r="WZI4"/>
      <c r="WZJ4"/>
      <c r="WZK4"/>
      <c r="WZL4"/>
      <c r="WZM4"/>
      <c r="WZN4"/>
      <c r="WZO4"/>
      <c r="WZP4"/>
      <c r="WZQ4"/>
      <c r="WZR4"/>
      <c r="WZS4"/>
      <c r="WZT4"/>
      <c r="WZU4"/>
      <c r="WZV4"/>
      <c r="WZW4"/>
      <c r="WZX4"/>
      <c r="WZY4"/>
      <c r="WZZ4"/>
      <c r="XAA4"/>
      <c r="XAB4"/>
      <c r="XAC4"/>
      <c r="XAD4"/>
      <c r="XAE4"/>
      <c r="XAF4"/>
      <c r="XAG4"/>
      <c r="XAH4"/>
      <c r="XAI4"/>
      <c r="XAJ4"/>
      <c r="XAK4"/>
      <c r="XAL4"/>
      <c r="XAM4"/>
      <c r="XAN4"/>
      <c r="XAO4"/>
      <c r="XAP4"/>
      <c r="XAQ4"/>
      <c r="XAR4"/>
      <c r="XAS4"/>
      <c r="XAT4"/>
      <c r="XAU4"/>
      <c r="XAV4"/>
      <c r="XAW4"/>
      <c r="XAX4"/>
      <c r="XAY4"/>
      <c r="XAZ4"/>
      <c r="XBA4"/>
      <c r="XBB4"/>
      <c r="XBC4"/>
      <c r="XBD4"/>
      <c r="XBE4"/>
      <c r="XBF4"/>
      <c r="XBG4"/>
      <c r="XBH4"/>
      <c r="XBI4"/>
      <c r="XBJ4"/>
      <c r="XBK4"/>
      <c r="XBL4"/>
      <c r="XBM4"/>
      <c r="XBN4"/>
      <c r="XBO4"/>
      <c r="XBP4"/>
      <c r="XBQ4"/>
      <c r="XBR4"/>
      <c r="XBS4"/>
      <c r="XBT4"/>
      <c r="XBU4"/>
      <c r="XBV4"/>
      <c r="XBW4"/>
      <c r="XBX4"/>
      <c r="XBY4"/>
      <c r="XBZ4"/>
      <c r="XCA4"/>
      <c r="XCB4"/>
      <c r="XCC4"/>
      <c r="XCD4"/>
      <c r="XCE4"/>
      <c r="XCF4"/>
      <c r="XCG4"/>
      <c r="XCH4"/>
      <c r="XCI4"/>
      <c r="XCJ4"/>
      <c r="XCK4"/>
      <c r="XCL4"/>
      <c r="XCM4"/>
      <c r="XCN4"/>
      <c r="XCO4"/>
      <c r="XCP4"/>
      <c r="XCQ4"/>
      <c r="XCR4"/>
      <c r="XCS4"/>
      <c r="XCT4"/>
      <c r="XCU4"/>
      <c r="XCV4"/>
      <c r="XCW4"/>
      <c r="XCX4"/>
      <c r="XCY4"/>
      <c r="XCZ4"/>
      <c r="XDA4"/>
      <c r="XDB4"/>
      <c r="XDC4"/>
      <c r="XDD4"/>
      <c r="XDE4"/>
      <c r="XDF4"/>
      <c r="XDG4"/>
      <c r="XDH4"/>
      <c r="XDI4"/>
      <c r="XDJ4"/>
      <c r="XDK4"/>
      <c r="XDL4"/>
      <c r="XDM4"/>
      <c r="XDN4"/>
      <c r="XDO4"/>
      <c r="XDP4"/>
      <c r="XDQ4"/>
      <c r="XDR4"/>
      <c r="XDS4"/>
      <c r="XDT4"/>
      <c r="XDU4"/>
      <c r="XDV4"/>
      <c r="XDW4"/>
      <c r="XDX4"/>
      <c r="XDY4"/>
      <c r="XDZ4"/>
      <c r="XEA4"/>
      <c r="XEB4"/>
      <c r="XEC4"/>
      <c r="XED4"/>
      <c r="XEE4"/>
      <c r="XEF4"/>
      <c r="XEG4"/>
      <c r="XEH4"/>
      <c r="XEI4"/>
      <c r="XEJ4"/>
      <c r="XEK4"/>
      <c r="XEL4"/>
      <c r="XEM4"/>
      <c r="XEN4"/>
      <c r="XEO4"/>
      <c r="XEP4"/>
      <c r="XEQ4"/>
      <c r="XER4"/>
      <c r="XES4"/>
      <c r="XET4"/>
      <c r="XEU4"/>
      <c r="XEV4"/>
      <c r="XEW4"/>
      <c r="XEX4"/>
      <c r="XEY4"/>
      <c r="XEZ4"/>
      <c r="XFA4"/>
      <c r="XFB4"/>
      <c r="XFC4"/>
      <c r="XFD4"/>
    </row>
    <row r="5" spans="1:448 15641:16384" s="46" customFormat="1" x14ac:dyDescent="0.25">
      <c r="A5" s="192"/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WCO5"/>
      <c r="WCP5"/>
      <c r="WCQ5"/>
      <c r="WCR5"/>
      <c r="WCS5"/>
      <c r="WCT5"/>
      <c r="WCU5"/>
      <c r="WCV5"/>
      <c r="WCW5"/>
      <c r="WCX5"/>
      <c r="WCY5"/>
      <c r="WCZ5"/>
      <c r="WDA5"/>
      <c r="WDB5"/>
      <c r="WDC5"/>
      <c r="WDD5"/>
      <c r="WDE5"/>
      <c r="WDF5"/>
      <c r="WDG5"/>
      <c r="WDH5"/>
      <c r="WDI5"/>
      <c r="WDJ5"/>
      <c r="WDK5"/>
      <c r="WDL5"/>
      <c r="WDM5"/>
      <c r="WDN5"/>
      <c r="WDO5"/>
      <c r="WDP5"/>
      <c r="WDQ5"/>
      <c r="WDR5"/>
      <c r="WDS5"/>
      <c r="WDT5"/>
      <c r="WDU5"/>
      <c r="WDV5"/>
      <c r="WDW5"/>
      <c r="WDX5"/>
      <c r="WDY5"/>
      <c r="WDZ5"/>
      <c r="WEA5"/>
      <c r="WEB5"/>
      <c r="WEC5"/>
      <c r="WED5"/>
      <c r="WEE5"/>
      <c r="WEF5"/>
      <c r="WEG5"/>
      <c r="WEH5"/>
      <c r="WEI5"/>
      <c r="WEJ5"/>
      <c r="WEK5"/>
      <c r="WEL5"/>
      <c r="WEM5"/>
      <c r="WEN5"/>
      <c r="WEO5"/>
      <c r="WEP5"/>
      <c r="WEQ5"/>
      <c r="WER5"/>
      <c r="WES5"/>
      <c r="WET5"/>
      <c r="WEU5"/>
      <c r="WEV5"/>
      <c r="WEW5"/>
      <c r="WEX5"/>
      <c r="WEY5"/>
      <c r="WEZ5"/>
      <c r="WFA5"/>
      <c r="WFB5"/>
      <c r="WFC5"/>
      <c r="WFD5"/>
      <c r="WFE5"/>
      <c r="WFF5"/>
      <c r="WFG5"/>
      <c r="WFH5"/>
      <c r="WFI5"/>
      <c r="WFJ5"/>
      <c r="WFK5"/>
      <c r="WFL5"/>
      <c r="WFM5"/>
      <c r="WFN5"/>
      <c r="WFO5"/>
      <c r="WFP5"/>
      <c r="WFQ5"/>
      <c r="WFR5"/>
      <c r="WFS5"/>
      <c r="WFT5"/>
      <c r="WFU5"/>
      <c r="WFV5"/>
      <c r="WFW5"/>
      <c r="WFX5"/>
      <c r="WFY5"/>
      <c r="WFZ5"/>
      <c r="WGA5"/>
      <c r="WGB5"/>
      <c r="WGC5"/>
      <c r="WGD5"/>
      <c r="WGE5"/>
      <c r="WGF5"/>
      <c r="WGG5"/>
      <c r="WGH5"/>
      <c r="WGI5"/>
      <c r="WGJ5"/>
      <c r="WGK5"/>
      <c r="WGL5"/>
      <c r="WGM5"/>
      <c r="WGN5"/>
      <c r="WGO5"/>
      <c r="WGP5"/>
      <c r="WGQ5"/>
      <c r="WGR5"/>
      <c r="WGS5"/>
      <c r="WGT5"/>
      <c r="WGU5"/>
      <c r="WGV5"/>
      <c r="WGW5"/>
      <c r="WGX5"/>
      <c r="WGY5"/>
      <c r="WGZ5"/>
      <c r="WHA5"/>
      <c r="WHB5"/>
      <c r="WHC5"/>
      <c r="WHD5"/>
      <c r="WHE5"/>
      <c r="WHF5"/>
      <c r="WHG5"/>
      <c r="WHH5"/>
      <c r="WHI5"/>
      <c r="WHJ5"/>
      <c r="WHK5"/>
      <c r="WHL5"/>
      <c r="WHM5"/>
      <c r="WHN5"/>
      <c r="WHO5"/>
      <c r="WHP5"/>
      <c r="WHQ5"/>
      <c r="WHR5"/>
      <c r="WHS5"/>
      <c r="WHT5"/>
      <c r="WHU5"/>
      <c r="WHV5"/>
      <c r="WHW5"/>
      <c r="WHX5"/>
      <c r="WHY5"/>
      <c r="WHZ5"/>
      <c r="WIA5"/>
      <c r="WIB5"/>
      <c r="WIC5"/>
      <c r="WID5"/>
      <c r="WIE5"/>
      <c r="WIF5"/>
      <c r="WIG5"/>
      <c r="WIH5"/>
      <c r="WII5"/>
      <c r="WIJ5"/>
      <c r="WIK5"/>
      <c r="WIL5"/>
      <c r="WIM5"/>
      <c r="WIN5"/>
      <c r="WIO5"/>
      <c r="WIP5"/>
      <c r="WIQ5"/>
      <c r="WIR5"/>
      <c r="WIS5"/>
      <c r="WIT5"/>
      <c r="WIU5"/>
      <c r="WIV5"/>
      <c r="WIW5"/>
      <c r="WIX5"/>
      <c r="WIY5"/>
      <c r="WIZ5"/>
      <c r="WJA5"/>
      <c r="WJB5"/>
      <c r="WJC5"/>
      <c r="WJD5"/>
      <c r="WJE5"/>
      <c r="WJF5"/>
      <c r="WJG5"/>
      <c r="WJH5"/>
      <c r="WJI5"/>
      <c r="WJJ5"/>
      <c r="WJK5"/>
      <c r="WJL5"/>
      <c r="WJM5"/>
      <c r="WJN5"/>
      <c r="WJO5"/>
      <c r="WJP5"/>
      <c r="WJQ5"/>
      <c r="WJR5"/>
      <c r="WJS5"/>
      <c r="WJT5"/>
      <c r="WJU5"/>
      <c r="WJV5"/>
      <c r="WJW5"/>
      <c r="WJX5"/>
      <c r="WJY5"/>
      <c r="WJZ5"/>
      <c r="WKA5"/>
      <c r="WKB5"/>
      <c r="WKC5"/>
      <c r="WKD5"/>
      <c r="WKE5"/>
      <c r="WKF5"/>
      <c r="WKG5"/>
      <c r="WKH5"/>
      <c r="WKI5"/>
      <c r="WKJ5"/>
      <c r="WKK5"/>
      <c r="WKL5"/>
      <c r="WKM5"/>
      <c r="WKN5"/>
      <c r="WKO5"/>
      <c r="WKP5"/>
      <c r="WKQ5"/>
      <c r="WKR5"/>
      <c r="WKS5"/>
      <c r="WKT5"/>
      <c r="WKU5"/>
      <c r="WKV5"/>
      <c r="WKW5"/>
      <c r="WKX5"/>
      <c r="WKY5"/>
      <c r="WKZ5"/>
      <c r="WLA5"/>
      <c r="WLB5"/>
      <c r="WLC5"/>
      <c r="WLD5"/>
      <c r="WLE5"/>
      <c r="WLF5"/>
      <c r="WLG5"/>
      <c r="WLH5"/>
      <c r="WLI5"/>
      <c r="WLJ5"/>
      <c r="WLK5"/>
      <c r="WLL5"/>
      <c r="WLM5"/>
      <c r="WLN5"/>
      <c r="WLO5"/>
      <c r="WLP5"/>
      <c r="WLQ5"/>
      <c r="WLR5"/>
      <c r="WLS5"/>
      <c r="WLT5"/>
      <c r="WLU5"/>
      <c r="WLV5"/>
      <c r="WLW5"/>
      <c r="WLX5"/>
      <c r="WLY5"/>
      <c r="WLZ5"/>
      <c r="WMA5"/>
      <c r="WMB5"/>
      <c r="WMC5"/>
      <c r="WMD5"/>
      <c r="WME5"/>
      <c r="WMF5"/>
      <c r="WMG5"/>
      <c r="WMH5"/>
      <c r="WMI5"/>
      <c r="WMJ5"/>
      <c r="WMK5"/>
      <c r="WML5"/>
      <c r="WMM5"/>
      <c r="WMN5"/>
      <c r="WMO5"/>
      <c r="WMP5"/>
      <c r="WMQ5"/>
      <c r="WMR5"/>
      <c r="WMS5"/>
      <c r="WMT5"/>
      <c r="WMU5"/>
      <c r="WMV5"/>
      <c r="WMW5"/>
      <c r="WMX5"/>
      <c r="WMY5"/>
      <c r="WMZ5"/>
      <c r="WNA5"/>
      <c r="WNB5"/>
      <c r="WNC5"/>
      <c r="WND5"/>
      <c r="WNE5"/>
      <c r="WNF5"/>
      <c r="WNG5"/>
      <c r="WNH5"/>
      <c r="WNI5"/>
      <c r="WNJ5"/>
      <c r="WNK5"/>
      <c r="WNL5"/>
      <c r="WNM5"/>
      <c r="WNN5"/>
      <c r="WNO5"/>
      <c r="WNP5"/>
      <c r="WNQ5"/>
      <c r="WNR5"/>
      <c r="WNS5"/>
      <c r="WNT5"/>
      <c r="WNU5"/>
      <c r="WNV5"/>
      <c r="WNW5"/>
      <c r="WNX5"/>
      <c r="WNY5"/>
      <c r="WNZ5"/>
      <c r="WOA5"/>
      <c r="WOB5"/>
      <c r="WOC5"/>
      <c r="WOD5"/>
      <c r="WOE5"/>
      <c r="WOF5"/>
      <c r="WOG5"/>
      <c r="WOH5"/>
      <c r="WOI5"/>
      <c r="WOJ5"/>
      <c r="WOK5"/>
      <c r="WOL5"/>
      <c r="WOM5"/>
      <c r="WON5"/>
      <c r="WOO5"/>
      <c r="WOP5"/>
      <c r="WOQ5"/>
      <c r="WOR5"/>
      <c r="WOS5"/>
      <c r="WOT5"/>
      <c r="WOU5"/>
      <c r="WOV5"/>
      <c r="WOW5"/>
      <c r="WOX5"/>
      <c r="WOY5"/>
      <c r="WOZ5"/>
      <c r="WPA5"/>
      <c r="WPB5"/>
      <c r="WPC5"/>
      <c r="WPD5"/>
      <c r="WPE5"/>
      <c r="WPF5"/>
      <c r="WPG5"/>
      <c r="WPH5"/>
      <c r="WPI5"/>
      <c r="WPJ5"/>
      <c r="WPK5"/>
      <c r="WPL5"/>
      <c r="WPM5"/>
      <c r="WPN5"/>
      <c r="WPO5"/>
      <c r="WPP5"/>
      <c r="WPQ5"/>
      <c r="WPR5"/>
      <c r="WPS5"/>
      <c r="WPT5"/>
      <c r="WPU5"/>
      <c r="WPV5"/>
      <c r="WPW5"/>
      <c r="WPX5"/>
      <c r="WPY5"/>
      <c r="WPZ5"/>
      <c r="WQA5"/>
      <c r="WQB5"/>
      <c r="WQC5"/>
      <c r="WQD5"/>
      <c r="WQE5"/>
      <c r="WQF5"/>
      <c r="WQG5"/>
      <c r="WQH5"/>
      <c r="WQI5"/>
      <c r="WQJ5"/>
      <c r="WQK5"/>
      <c r="WQL5"/>
      <c r="WQM5"/>
      <c r="WQN5"/>
      <c r="WQO5"/>
      <c r="WQP5"/>
      <c r="WQQ5"/>
      <c r="WQR5"/>
      <c r="WQS5"/>
      <c r="WQT5"/>
      <c r="WQU5"/>
      <c r="WQV5"/>
      <c r="WQW5"/>
      <c r="WQX5"/>
      <c r="WQY5"/>
      <c r="WQZ5"/>
      <c r="WRA5"/>
      <c r="WRB5"/>
      <c r="WRC5"/>
      <c r="WRD5"/>
      <c r="WRE5"/>
      <c r="WRF5"/>
      <c r="WRG5"/>
      <c r="WRH5"/>
      <c r="WRI5"/>
      <c r="WRJ5"/>
      <c r="WRK5"/>
      <c r="WRL5"/>
      <c r="WRM5"/>
      <c r="WRN5"/>
      <c r="WRO5"/>
      <c r="WRP5"/>
      <c r="WRQ5"/>
      <c r="WRR5"/>
      <c r="WRS5"/>
      <c r="WRT5"/>
      <c r="WRU5"/>
      <c r="WRV5"/>
      <c r="WRW5"/>
      <c r="WRX5"/>
      <c r="WRY5"/>
      <c r="WRZ5"/>
      <c r="WSA5"/>
      <c r="WSB5"/>
      <c r="WSC5"/>
      <c r="WSD5"/>
      <c r="WSE5"/>
      <c r="WSF5"/>
      <c r="WSG5"/>
      <c r="WSH5"/>
      <c r="WSI5"/>
      <c r="WSJ5"/>
      <c r="WSK5"/>
      <c r="WSL5"/>
      <c r="WSM5"/>
      <c r="WSN5"/>
      <c r="WSO5"/>
      <c r="WSP5"/>
      <c r="WSQ5"/>
      <c r="WSR5"/>
      <c r="WSS5"/>
      <c r="WST5"/>
      <c r="WSU5"/>
      <c r="WSV5"/>
      <c r="WSW5"/>
      <c r="WSX5"/>
      <c r="WSY5"/>
      <c r="WSZ5"/>
      <c r="WTA5"/>
      <c r="WTB5"/>
      <c r="WTC5"/>
      <c r="WTD5"/>
      <c r="WTE5"/>
      <c r="WTF5"/>
      <c r="WTG5"/>
      <c r="WTH5"/>
      <c r="WTI5"/>
      <c r="WTJ5"/>
      <c r="WTK5"/>
      <c r="WTL5"/>
      <c r="WTM5"/>
      <c r="WTN5"/>
      <c r="WTO5"/>
      <c r="WTP5"/>
      <c r="WTQ5"/>
      <c r="WTR5"/>
      <c r="WTS5"/>
      <c r="WTT5"/>
      <c r="WTU5"/>
      <c r="WTV5"/>
      <c r="WTW5"/>
      <c r="WTX5"/>
      <c r="WTY5"/>
      <c r="WTZ5"/>
      <c r="WUA5"/>
      <c r="WUB5"/>
      <c r="WUC5"/>
      <c r="WUD5"/>
      <c r="WUE5"/>
      <c r="WUF5"/>
      <c r="WUG5"/>
      <c r="WUH5"/>
      <c r="WUI5"/>
      <c r="WUJ5"/>
      <c r="WUK5"/>
      <c r="WUL5"/>
      <c r="WUM5"/>
      <c r="WUN5"/>
      <c r="WUO5"/>
      <c r="WUP5"/>
      <c r="WUQ5"/>
      <c r="WUR5"/>
      <c r="WUS5"/>
      <c r="WUT5"/>
      <c r="WUU5"/>
      <c r="WUV5"/>
      <c r="WUW5"/>
      <c r="WUX5"/>
      <c r="WUY5"/>
      <c r="WUZ5"/>
      <c r="WVA5"/>
      <c r="WVB5"/>
      <c r="WVC5"/>
      <c r="WVD5"/>
      <c r="WVE5"/>
      <c r="WVF5"/>
      <c r="WVG5"/>
      <c r="WVH5"/>
      <c r="WVI5"/>
      <c r="WVJ5"/>
      <c r="WVK5"/>
      <c r="WVL5"/>
      <c r="WVM5"/>
      <c r="WVN5"/>
      <c r="WVO5"/>
      <c r="WVP5"/>
      <c r="WVQ5"/>
      <c r="WVR5"/>
      <c r="WVS5"/>
      <c r="WVT5"/>
      <c r="WVU5"/>
      <c r="WVV5"/>
      <c r="WVW5"/>
      <c r="WVX5"/>
      <c r="WVY5"/>
      <c r="WVZ5"/>
      <c r="WWA5"/>
      <c r="WWB5"/>
      <c r="WWC5"/>
      <c r="WWD5"/>
      <c r="WWE5"/>
      <c r="WWF5"/>
      <c r="WWG5"/>
      <c r="WWH5"/>
      <c r="WWI5"/>
      <c r="WWJ5"/>
      <c r="WWK5"/>
      <c r="WWL5"/>
      <c r="WWM5"/>
      <c r="WWN5"/>
      <c r="WWO5"/>
      <c r="WWP5"/>
      <c r="WWQ5"/>
      <c r="WWR5"/>
      <c r="WWS5"/>
      <c r="WWT5"/>
      <c r="WWU5"/>
      <c r="WWV5"/>
      <c r="WWW5"/>
      <c r="WWX5"/>
      <c r="WWY5"/>
      <c r="WWZ5"/>
      <c r="WXA5"/>
      <c r="WXB5"/>
      <c r="WXC5"/>
      <c r="WXD5"/>
      <c r="WXE5"/>
      <c r="WXF5"/>
      <c r="WXG5"/>
      <c r="WXH5"/>
      <c r="WXI5"/>
      <c r="WXJ5"/>
      <c r="WXK5"/>
      <c r="WXL5"/>
      <c r="WXM5"/>
      <c r="WXN5"/>
      <c r="WXO5"/>
      <c r="WXP5"/>
      <c r="WXQ5"/>
      <c r="WXR5"/>
      <c r="WXS5"/>
      <c r="WXT5"/>
      <c r="WXU5"/>
      <c r="WXV5"/>
      <c r="WXW5"/>
      <c r="WXX5"/>
      <c r="WXY5"/>
      <c r="WXZ5"/>
      <c r="WYA5"/>
      <c r="WYB5"/>
      <c r="WYC5"/>
      <c r="WYD5"/>
      <c r="WYE5"/>
      <c r="WYF5"/>
      <c r="WYG5"/>
      <c r="WYH5"/>
      <c r="WYI5"/>
      <c r="WYJ5"/>
      <c r="WYK5"/>
      <c r="WYL5"/>
      <c r="WYM5"/>
      <c r="WYN5"/>
      <c r="WYO5"/>
      <c r="WYP5"/>
      <c r="WYQ5"/>
      <c r="WYR5"/>
      <c r="WYS5"/>
      <c r="WYT5"/>
      <c r="WYU5"/>
      <c r="WYV5"/>
      <c r="WYW5"/>
      <c r="WYX5"/>
      <c r="WYY5"/>
      <c r="WYZ5"/>
      <c r="WZA5"/>
      <c r="WZB5"/>
      <c r="WZC5"/>
      <c r="WZD5"/>
      <c r="WZE5"/>
      <c r="WZF5"/>
      <c r="WZG5"/>
      <c r="WZH5"/>
      <c r="WZI5"/>
      <c r="WZJ5"/>
      <c r="WZK5"/>
      <c r="WZL5"/>
      <c r="WZM5"/>
      <c r="WZN5"/>
      <c r="WZO5"/>
      <c r="WZP5"/>
      <c r="WZQ5"/>
      <c r="WZR5"/>
      <c r="WZS5"/>
      <c r="WZT5"/>
      <c r="WZU5"/>
      <c r="WZV5"/>
      <c r="WZW5"/>
      <c r="WZX5"/>
      <c r="WZY5"/>
      <c r="WZZ5"/>
      <c r="XAA5"/>
      <c r="XAB5"/>
      <c r="XAC5"/>
      <c r="XAD5"/>
      <c r="XAE5"/>
      <c r="XAF5"/>
      <c r="XAG5"/>
      <c r="XAH5"/>
      <c r="XAI5"/>
      <c r="XAJ5"/>
      <c r="XAK5"/>
      <c r="XAL5"/>
      <c r="XAM5"/>
      <c r="XAN5"/>
      <c r="XAO5"/>
      <c r="XAP5"/>
      <c r="XAQ5"/>
      <c r="XAR5"/>
      <c r="XAS5"/>
      <c r="XAT5"/>
      <c r="XAU5"/>
      <c r="XAV5"/>
      <c r="XAW5"/>
      <c r="XAX5"/>
      <c r="XAY5"/>
      <c r="XAZ5"/>
      <c r="XBA5"/>
      <c r="XBB5"/>
      <c r="XBC5"/>
      <c r="XBD5"/>
      <c r="XBE5"/>
      <c r="XBF5"/>
      <c r="XBG5"/>
      <c r="XBH5"/>
      <c r="XBI5"/>
      <c r="XBJ5"/>
      <c r="XBK5"/>
      <c r="XBL5"/>
      <c r="XBM5"/>
      <c r="XBN5"/>
      <c r="XBO5"/>
      <c r="XBP5"/>
      <c r="XBQ5"/>
      <c r="XBR5"/>
      <c r="XBS5"/>
      <c r="XBT5"/>
      <c r="XBU5"/>
      <c r="XBV5"/>
      <c r="XBW5"/>
      <c r="XBX5"/>
      <c r="XBY5"/>
      <c r="XBZ5"/>
      <c r="XCA5"/>
      <c r="XCB5"/>
      <c r="XCC5"/>
      <c r="XCD5"/>
      <c r="XCE5"/>
      <c r="XCF5"/>
      <c r="XCG5"/>
      <c r="XCH5"/>
      <c r="XCI5"/>
      <c r="XCJ5"/>
      <c r="XCK5"/>
      <c r="XCL5"/>
      <c r="XCM5"/>
      <c r="XCN5"/>
      <c r="XCO5"/>
      <c r="XCP5"/>
      <c r="XCQ5"/>
      <c r="XCR5"/>
      <c r="XCS5"/>
      <c r="XCT5"/>
      <c r="XCU5"/>
      <c r="XCV5"/>
      <c r="XCW5"/>
      <c r="XCX5"/>
      <c r="XCY5"/>
      <c r="XCZ5"/>
      <c r="XDA5"/>
      <c r="XDB5"/>
      <c r="XDC5"/>
      <c r="XDD5"/>
      <c r="XDE5"/>
      <c r="XDF5"/>
      <c r="XDG5"/>
      <c r="XDH5"/>
      <c r="XDI5"/>
      <c r="XDJ5"/>
      <c r="XDK5"/>
      <c r="XDL5"/>
      <c r="XDM5"/>
      <c r="XDN5"/>
      <c r="XDO5"/>
      <c r="XDP5"/>
      <c r="XDQ5"/>
      <c r="XDR5"/>
      <c r="XDS5"/>
      <c r="XDT5"/>
      <c r="XDU5"/>
      <c r="XDV5"/>
      <c r="XDW5"/>
      <c r="XDX5"/>
      <c r="XDY5"/>
      <c r="XDZ5"/>
      <c r="XEA5"/>
      <c r="XEB5"/>
      <c r="XEC5"/>
      <c r="XED5"/>
      <c r="XEE5"/>
      <c r="XEF5"/>
      <c r="XEG5"/>
      <c r="XEH5"/>
      <c r="XEI5"/>
      <c r="XEJ5"/>
      <c r="XEK5"/>
      <c r="XEL5"/>
      <c r="XEM5"/>
      <c r="XEN5"/>
      <c r="XEO5"/>
      <c r="XEP5"/>
      <c r="XEQ5"/>
      <c r="XER5"/>
      <c r="XES5"/>
      <c r="XET5"/>
      <c r="XEU5"/>
      <c r="XEV5"/>
      <c r="XEW5"/>
      <c r="XEX5"/>
      <c r="XEY5"/>
      <c r="XEZ5"/>
      <c r="XFA5"/>
      <c r="XFB5"/>
      <c r="XFC5"/>
      <c r="XFD5"/>
    </row>
    <row r="6" spans="1:448 15641:16384" s="46" customFormat="1" x14ac:dyDescent="0.25">
      <c r="A6" s="192"/>
      <c r="B6" s="192"/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WCO6"/>
      <c r="WCP6"/>
      <c r="WCQ6"/>
      <c r="WCR6"/>
      <c r="WCS6"/>
      <c r="WCT6"/>
      <c r="WCU6"/>
      <c r="WCV6"/>
      <c r="WCW6"/>
      <c r="WCX6"/>
      <c r="WCY6"/>
      <c r="WCZ6"/>
      <c r="WDA6"/>
      <c r="WDB6"/>
      <c r="WDC6"/>
      <c r="WDD6"/>
      <c r="WDE6"/>
      <c r="WDF6"/>
      <c r="WDG6"/>
      <c r="WDH6"/>
      <c r="WDI6"/>
      <c r="WDJ6"/>
      <c r="WDK6"/>
      <c r="WDL6"/>
      <c r="WDM6"/>
      <c r="WDN6"/>
      <c r="WDO6"/>
      <c r="WDP6"/>
      <c r="WDQ6"/>
      <c r="WDR6"/>
      <c r="WDS6"/>
      <c r="WDT6"/>
      <c r="WDU6"/>
      <c r="WDV6"/>
      <c r="WDW6"/>
      <c r="WDX6"/>
      <c r="WDY6"/>
      <c r="WDZ6"/>
      <c r="WEA6"/>
      <c r="WEB6"/>
      <c r="WEC6"/>
      <c r="WED6"/>
      <c r="WEE6"/>
      <c r="WEF6"/>
      <c r="WEG6"/>
      <c r="WEH6"/>
      <c r="WEI6"/>
      <c r="WEJ6"/>
      <c r="WEK6"/>
      <c r="WEL6"/>
      <c r="WEM6"/>
      <c r="WEN6"/>
      <c r="WEO6"/>
      <c r="WEP6"/>
      <c r="WEQ6"/>
      <c r="WER6"/>
      <c r="WES6"/>
      <c r="WET6"/>
      <c r="WEU6"/>
      <c r="WEV6"/>
      <c r="WEW6"/>
      <c r="WEX6"/>
      <c r="WEY6"/>
      <c r="WEZ6"/>
      <c r="WFA6"/>
      <c r="WFB6"/>
      <c r="WFC6"/>
      <c r="WFD6"/>
      <c r="WFE6"/>
      <c r="WFF6"/>
      <c r="WFG6"/>
      <c r="WFH6"/>
      <c r="WFI6"/>
      <c r="WFJ6"/>
      <c r="WFK6"/>
      <c r="WFL6"/>
      <c r="WFM6"/>
      <c r="WFN6"/>
      <c r="WFO6"/>
      <c r="WFP6"/>
      <c r="WFQ6"/>
      <c r="WFR6"/>
      <c r="WFS6"/>
      <c r="WFT6"/>
      <c r="WFU6"/>
      <c r="WFV6"/>
      <c r="WFW6"/>
      <c r="WFX6"/>
      <c r="WFY6"/>
      <c r="WFZ6"/>
      <c r="WGA6"/>
      <c r="WGB6"/>
      <c r="WGC6"/>
      <c r="WGD6"/>
      <c r="WGE6"/>
      <c r="WGF6"/>
      <c r="WGG6"/>
      <c r="WGH6"/>
      <c r="WGI6"/>
      <c r="WGJ6"/>
      <c r="WGK6"/>
      <c r="WGL6"/>
      <c r="WGM6"/>
      <c r="WGN6"/>
      <c r="WGO6"/>
      <c r="WGP6"/>
      <c r="WGQ6"/>
      <c r="WGR6"/>
      <c r="WGS6"/>
      <c r="WGT6"/>
      <c r="WGU6"/>
      <c r="WGV6"/>
      <c r="WGW6"/>
      <c r="WGX6"/>
      <c r="WGY6"/>
      <c r="WGZ6"/>
      <c r="WHA6"/>
      <c r="WHB6"/>
      <c r="WHC6"/>
      <c r="WHD6"/>
      <c r="WHE6"/>
      <c r="WHF6"/>
      <c r="WHG6"/>
      <c r="WHH6"/>
      <c r="WHI6"/>
      <c r="WHJ6"/>
      <c r="WHK6"/>
      <c r="WHL6"/>
      <c r="WHM6"/>
      <c r="WHN6"/>
      <c r="WHO6"/>
      <c r="WHP6"/>
      <c r="WHQ6"/>
      <c r="WHR6"/>
      <c r="WHS6"/>
      <c r="WHT6"/>
      <c r="WHU6"/>
      <c r="WHV6"/>
      <c r="WHW6"/>
      <c r="WHX6"/>
      <c r="WHY6"/>
      <c r="WHZ6"/>
      <c r="WIA6"/>
      <c r="WIB6"/>
      <c r="WIC6"/>
      <c r="WID6"/>
      <c r="WIE6"/>
      <c r="WIF6"/>
      <c r="WIG6"/>
      <c r="WIH6"/>
      <c r="WII6"/>
      <c r="WIJ6"/>
      <c r="WIK6"/>
      <c r="WIL6"/>
      <c r="WIM6"/>
      <c r="WIN6"/>
      <c r="WIO6"/>
      <c r="WIP6"/>
      <c r="WIQ6"/>
      <c r="WIR6"/>
      <c r="WIS6"/>
      <c r="WIT6"/>
      <c r="WIU6"/>
      <c r="WIV6"/>
      <c r="WIW6"/>
      <c r="WIX6"/>
      <c r="WIY6"/>
      <c r="WIZ6"/>
      <c r="WJA6"/>
      <c r="WJB6"/>
      <c r="WJC6"/>
      <c r="WJD6"/>
      <c r="WJE6"/>
      <c r="WJF6"/>
      <c r="WJG6"/>
      <c r="WJH6"/>
      <c r="WJI6"/>
      <c r="WJJ6"/>
      <c r="WJK6"/>
      <c r="WJL6"/>
      <c r="WJM6"/>
      <c r="WJN6"/>
      <c r="WJO6"/>
      <c r="WJP6"/>
      <c r="WJQ6"/>
      <c r="WJR6"/>
      <c r="WJS6"/>
      <c r="WJT6"/>
      <c r="WJU6"/>
      <c r="WJV6"/>
      <c r="WJW6"/>
      <c r="WJX6"/>
      <c r="WJY6"/>
      <c r="WJZ6"/>
      <c r="WKA6"/>
      <c r="WKB6"/>
      <c r="WKC6"/>
      <c r="WKD6"/>
      <c r="WKE6"/>
      <c r="WKF6"/>
      <c r="WKG6"/>
      <c r="WKH6"/>
      <c r="WKI6"/>
      <c r="WKJ6"/>
      <c r="WKK6"/>
      <c r="WKL6"/>
      <c r="WKM6"/>
      <c r="WKN6"/>
      <c r="WKO6"/>
      <c r="WKP6"/>
      <c r="WKQ6"/>
      <c r="WKR6"/>
      <c r="WKS6"/>
      <c r="WKT6"/>
      <c r="WKU6"/>
      <c r="WKV6"/>
      <c r="WKW6"/>
      <c r="WKX6"/>
      <c r="WKY6"/>
      <c r="WKZ6"/>
      <c r="WLA6"/>
      <c r="WLB6"/>
      <c r="WLC6"/>
      <c r="WLD6"/>
      <c r="WLE6"/>
      <c r="WLF6"/>
      <c r="WLG6"/>
      <c r="WLH6"/>
      <c r="WLI6"/>
      <c r="WLJ6"/>
      <c r="WLK6"/>
      <c r="WLL6"/>
      <c r="WLM6"/>
      <c r="WLN6"/>
      <c r="WLO6"/>
      <c r="WLP6"/>
      <c r="WLQ6"/>
      <c r="WLR6"/>
      <c r="WLS6"/>
      <c r="WLT6"/>
      <c r="WLU6"/>
      <c r="WLV6"/>
      <c r="WLW6"/>
      <c r="WLX6"/>
      <c r="WLY6"/>
      <c r="WLZ6"/>
      <c r="WMA6"/>
      <c r="WMB6"/>
      <c r="WMC6"/>
      <c r="WMD6"/>
      <c r="WME6"/>
      <c r="WMF6"/>
      <c r="WMG6"/>
      <c r="WMH6"/>
      <c r="WMI6"/>
      <c r="WMJ6"/>
      <c r="WMK6"/>
      <c r="WML6"/>
      <c r="WMM6"/>
      <c r="WMN6"/>
      <c r="WMO6"/>
      <c r="WMP6"/>
      <c r="WMQ6"/>
      <c r="WMR6"/>
      <c r="WMS6"/>
      <c r="WMT6"/>
      <c r="WMU6"/>
      <c r="WMV6"/>
      <c r="WMW6"/>
      <c r="WMX6"/>
      <c r="WMY6"/>
      <c r="WMZ6"/>
      <c r="WNA6"/>
      <c r="WNB6"/>
      <c r="WNC6"/>
      <c r="WND6"/>
      <c r="WNE6"/>
      <c r="WNF6"/>
      <c r="WNG6"/>
      <c r="WNH6"/>
      <c r="WNI6"/>
      <c r="WNJ6"/>
      <c r="WNK6"/>
      <c r="WNL6"/>
      <c r="WNM6"/>
      <c r="WNN6"/>
      <c r="WNO6"/>
      <c r="WNP6"/>
      <c r="WNQ6"/>
      <c r="WNR6"/>
      <c r="WNS6"/>
      <c r="WNT6"/>
      <c r="WNU6"/>
      <c r="WNV6"/>
      <c r="WNW6"/>
      <c r="WNX6"/>
      <c r="WNY6"/>
      <c r="WNZ6"/>
      <c r="WOA6"/>
      <c r="WOB6"/>
      <c r="WOC6"/>
      <c r="WOD6"/>
      <c r="WOE6"/>
      <c r="WOF6"/>
      <c r="WOG6"/>
      <c r="WOH6"/>
      <c r="WOI6"/>
      <c r="WOJ6"/>
      <c r="WOK6"/>
      <c r="WOL6"/>
      <c r="WOM6"/>
      <c r="WON6"/>
      <c r="WOO6"/>
      <c r="WOP6"/>
      <c r="WOQ6"/>
      <c r="WOR6"/>
      <c r="WOS6"/>
      <c r="WOT6"/>
      <c r="WOU6"/>
      <c r="WOV6"/>
      <c r="WOW6"/>
      <c r="WOX6"/>
      <c r="WOY6"/>
      <c r="WOZ6"/>
      <c r="WPA6"/>
      <c r="WPB6"/>
      <c r="WPC6"/>
      <c r="WPD6"/>
      <c r="WPE6"/>
      <c r="WPF6"/>
      <c r="WPG6"/>
      <c r="WPH6"/>
      <c r="WPI6"/>
      <c r="WPJ6"/>
      <c r="WPK6"/>
      <c r="WPL6"/>
      <c r="WPM6"/>
      <c r="WPN6"/>
      <c r="WPO6"/>
      <c r="WPP6"/>
      <c r="WPQ6"/>
      <c r="WPR6"/>
      <c r="WPS6"/>
      <c r="WPT6"/>
      <c r="WPU6"/>
      <c r="WPV6"/>
      <c r="WPW6"/>
      <c r="WPX6"/>
      <c r="WPY6"/>
      <c r="WPZ6"/>
      <c r="WQA6"/>
      <c r="WQB6"/>
      <c r="WQC6"/>
      <c r="WQD6"/>
      <c r="WQE6"/>
      <c r="WQF6"/>
      <c r="WQG6"/>
      <c r="WQH6"/>
      <c r="WQI6"/>
      <c r="WQJ6"/>
      <c r="WQK6"/>
      <c r="WQL6"/>
      <c r="WQM6"/>
      <c r="WQN6"/>
      <c r="WQO6"/>
      <c r="WQP6"/>
      <c r="WQQ6"/>
      <c r="WQR6"/>
      <c r="WQS6"/>
      <c r="WQT6"/>
      <c r="WQU6"/>
      <c r="WQV6"/>
      <c r="WQW6"/>
      <c r="WQX6"/>
      <c r="WQY6"/>
      <c r="WQZ6"/>
      <c r="WRA6"/>
      <c r="WRB6"/>
      <c r="WRC6"/>
      <c r="WRD6"/>
      <c r="WRE6"/>
      <c r="WRF6"/>
      <c r="WRG6"/>
      <c r="WRH6"/>
      <c r="WRI6"/>
      <c r="WRJ6"/>
      <c r="WRK6"/>
      <c r="WRL6"/>
      <c r="WRM6"/>
      <c r="WRN6"/>
      <c r="WRO6"/>
      <c r="WRP6"/>
      <c r="WRQ6"/>
      <c r="WRR6"/>
      <c r="WRS6"/>
      <c r="WRT6"/>
      <c r="WRU6"/>
      <c r="WRV6"/>
      <c r="WRW6"/>
      <c r="WRX6"/>
      <c r="WRY6"/>
      <c r="WRZ6"/>
      <c r="WSA6"/>
      <c r="WSB6"/>
      <c r="WSC6"/>
      <c r="WSD6"/>
      <c r="WSE6"/>
      <c r="WSF6"/>
      <c r="WSG6"/>
      <c r="WSH6"/>
      <c r="WSI6"/>
      <c r="WSJ6"/>
      <c r="WSK6"/>
      <c r="WSL6"/>
      <c r="WSM6"/>
      <c r="WSN6"/>
      <c r="WSO6"/>
      <c r="WSP6"/>
      <c r="WSQ6"/>
      <c r="WSR6"/>
      <c r="WSS6"/>
      <c r="WST6"/>
      <c r="WSU6"/>
      <c r="WSV6"/>
      <c r="WSW6"/>
      <c r="WSX6"/>
      <c r="WSY6"/>
      <c r="WSZ6"/>
      <c r="WTA6"/>
      <c r="WTB6"/>
      <c r="WTC6"/>
      <c r="WTD6"/>
      <c r="WTE6"/>
      <c r="WTF6"/>
      <c r="WTG6"/>
      <c r="WTH6"/>
      <c r="WTI6"/>
      <c r="WTJ6"/>
      <c r="WTK6"/>
      <c r="WTL6"/>
      <c r="WTM6"/>
      <c r="WTN6"/>
      <c r="WTO6"/>
      <c r="WTP6"/>
      <c r="WTQ6"/>
      <c r="WTR6"/>
      <c r="WTS6"/>
      <c r="WTT6"/>
      <c r="WTU6"/>
      <c r="WTV6"/>
      <c r="WTW6"/>
      <c r="WTX6"/>
      <c r="WTY6"/>
      <c r="WTZ6"/>
      <c r="WUA6"/>
      <c r="WUB6"/>
      <c r="WUC6"/>
      <c r="WUD6"/>
      <c r="WUE6"/>
      <c r="WUF6"/>
      <c r="WUG6"/>
      <c r="WUH6"/>
      <c r="WUI6"/>
      <c r="WUJ6"/>
      <c r="WUK6"/>
      <c r="WUL6"/>
      <c r="WUM6"/>
      <c r="WUN6"/>
      <c r="WUO6"/>
      <c r="WUP6"/>
      <c r="WUQ6"/>
      <c r="WUR6"/>
      <c r="WUS6"/>
      <c r="WUT6"/>
      <c r="WUU6"/>
      <c r="WUV6"/>
      <c r="WUW6"/>
      <c r="WUX6"/>
      <c r="WUY6"/>
      <c r="WUZ6"/>
      <c r="WVA6"/>
      <c r="WVB6"/>
      <c r="WVC6"/>
      <c r="WVD6"/>
      <c r="WVE6"/>
      <c r="WVF6"/>
      <c r="WVG6"/>
      <c r="WVH6"/>
      <c r="WVI6"/>
      <c r="WVJ6"/>
      <c r="WVK6"/>
      <c r="WVL6"/>
      <c r="WVM6"/>
      <c r="WVN6"/>
      <c r="WVO6"/>
      <c r="WVP6"/>
      <c r="WVQ6"/>
      <c r="WVR6"/>
      <c r="WVS6"/>
      <c r="WVT6"/>
      <c r="WVU6"/>
      <c r="WVV6"/>
      <c r="WVW6"/>
      <c r="WVX6"/>
      <c r="WVY6"/>
      <c r="WVZ6"/>
      <c r="WWA6"/>
      <c r="WWB6"/>
      <c r="WWC6"/>
      <c r="WWD6"/>
      <c r="WWE6"/>
      <c r="WWF6"/>
      <c r="WWG6"/>
      <c r="WWH6"/>
      <c r="WWI6"/>
      <c r="WWJ6"/>
      <c r="WWK6"/>
      <c r="WWL6"/>
      <c r="WWM6"/>
      <c r="WWN6"/>
      <c r="WWO6"/>
      <c r="WWP6"/>
      <c r="WWQ6"/>
      <c r="WWR6"/>
      <c r="WWS6"/>
      <c r="WWT6"/>
      <c r="WWU6"/>
      <c r="WWV6"/>
      <c r="WWW6"/>
      <c r="WWX6"/>
      <c r="WWY6"/>
      <c r="WWZ6"/>
      <c r="WXA6"/>
      <c r="WXB6"/>
      <c r="WXC6"/>
      <c r="WXD6"/>
      <c r="WXE6"/>
      <c r="WXF6"/>
      <c r="WXG6"/>
      <c r="WXH6"/>
      <c r="WXI6"/>
      <c r="WXJ6"/>
      <c r="WXK6"/>
      <c r="WXL6"/>
      <c r="WXM6"/>
      <c r="WXN6"/>
      <c r="WXO6"/>
      <c r="WXP6"/>
      <c r="WXQ6"/>
      <c r="WXR6"/>
      <c r="WXS6"/>
      <c r="WXT6"/>
      <c r="WXU6"/>
      <c r="WXV6"/>
      <c r="WXW6"/>
      <c r="WXX6"/>
      <c r="WXY6"/>
      <c r="WXZ6"/>
      <c r="WYA6"/>
      <c r="WYB6"/>
      <c r="WYC6"/>
      <c r="WYD6"/>
      <c r="WYE6"/>
      <c r="WYF6"/>
      <c r="WYG6"/>
      <c r="WYH6"/>
      <c r="WYI6"/>
      <c r="WYJ6"/>
      <c r="WYK6"/>
      <c r="WYL6"/>
      <c r="WYM6"/>
      <c r="WYN6"/>
      <c r="WYO6"/>
      <c r="WYP6"/>
      <c r="WYQ6"/>
      <c r="WYR6"/>
      <c r="WYS6"/>
      <c r="WYT6"/>
      <c r="WYU6"/>
      <c r="WYV6"/>
      <c r="WYW6"/>
      <c r="WYX6"/>
      <c r="WYY6"/>
      <c r="WYZ6"/>
      <c r="WZA6"/>
      <c r="WZB6"/>
      <c r="WZC6"/>
      <c r="WZD6"/>
      <c r="WZE6"/>
      <c r="WZF6"/>
      <c r="WZG6"/>
      <c r="WZH6"/>
      <c r="WZI6"/>
      <c r="WZJ6"/>
      <c r="WZK6"/>
      <c r="WZL6"/>
      <c r="WZM6"/>
      <c r="WZN6"/>
      <c r="WZO6"/>
      <c r="WZP6"/>
      <c r="WZQ6"/>
      <c r="WZR6"/>
      <c r="WZS6"/>
      <c r="WZT6"/>
      <c r="WZU6"/>
      <c r="WZV6"/>
      <c r="WZW6"/>
      <c r="WZX6"/>
      <c r="WZY6"/>
      <c r="WZZ6"/>
      <c r="XAA6"/>
      <c r="XAB6"/>
      <c r="XAC6"/>
      <c r="XAD6"/>
      <c r="XAE6"/>
      <c r="XAF6"/>
      <c r="XAG6"/>
      <c r="XAH6"/>
      <c r="XAI6"/>
      <c r="XAJ6"/>
      <c r="XAK6"/>
      <c r="XAL6"/>
      <c r="XAM6"/>
      <c r="XAN6"/>
      <c r="XAO6"/>
      <c r="XAP6"/>
      <c r="XAQ6"/>
      <c r="XAR6"/>
      <c r="XAS6"/>
      <c r="XAT6"/>
      <c r="XAU6"/>
      <c r="XAV6"/>
      <c r="XAW6"/>
      <c r="XAX6"/>
      <c r="XAY6"/>
      <c r="XAZ6"/>
      <c r="XBA6"/>
      <c r="XBB6"/>
      <c r="XBC6"/>
      <c r="XBD6"/>
      <c r="XBE6"/>
      <c r="XBF6"/>
      <c r="XBG6"/>
      <c r="XBH6"/>
      <c r="XBI6"/>
      <c r="XBJ6"/>
      <c r="XBK6"/>
      <c r="XBL6"/>
      <c r="XBM6"/>
      <c r="XBN6"/>
      <c r="XBO6"/>
      <c r="XBP6"/>
      <c r="XBQ6"/>
      <c r="XBR6"/>
      <c r="XBS6"/>
      <c r="XBT6"/>
      <c r="XBU6"/>
      <c r="XBV6"/>
      <c r="XBW6"/>
      <c r="XBX6"/>
      <c r="XBY6"/>
      <c r="XBZ6"/>
      <c r="XCA6"/>
      <c r="XCB6"/>
      <c r="XCC6"/>
      <c r="XCD6"/>
      <c r="XCE6"/>
      <c r="XCF6"/>
      <c r="XCG6"/>
      <c r="XCH6"/>
      <c r="XCI6"/>
      <c r="XCJ6"/>
      <c r="XCK6"/>
      <c r="XCL6"/>
      <c r="XCM6"/>
      <c r="XCN6"/>
      <c r="XCO6"/>
      <c r="XCP6"/>
      <c r="XCQ6"/>
      <c r="XCR6"/>
      <c r="XCS6"/>
      <c r="XCT6"/>
      <c r="XCU6"/>
      <c r="XCV6"/>
      <c r="XCW6"/>
      <c r="XCX6"/>
      <c r="XCY6"/>
      <c r="XCZ6"/>
      <c r="XDA6"/>
      <c r="XDB6"/>
      <c r="XDC6"/>
      <c r="XDD6"/>
      <c r="XDE6"/>
      <c r="XDF6"/>
      <c r="XDG6"/>
      <c r="XDH6"/>
      <c r="XDI6"/>
      <c r="XDJ6"/>
      <c r="XDK6"/>
      <c r="XDL6"/>
      <c r="XDM6"/>
      <c r="XDN6"/>
      <c r="XDO6"/>
      <c r="XDP6"/>
      <c r="XDQ6"/>
      <c r="XDR6"/>
      <c r="XDS6"/>
      <c r="XDT6"/>
      <c r="XDU6"/>
      <c r="XDV6"/>
      <c r="XDW6"/>
      <c r="XDX6"/>
      <c r="XDY6"/>
      <c r="XDZ6"/>
      <c r="XEA6"/>
      <c r="XEB6"/>
      <c r="XEC6"/>
      <c r="XED6"/>
      <c r="XEE6"/>
      <c r="XEF6"/>
      <c r="XEG6"/>
      <c r="XEH6"/>
      <c r="XEI6"/>
      <c r="XEJ6"/>
      <c r="XEK6"/>
      <c r="XEL6"/>
      <c r="XEM6"/>
      <c r="XEN6"/>
      <c r="XEO6"/>
      <c r="XEP6"/>
      <c r="XEQ6"/>
      <c r="XER6"/>
      <c r="XES6"/>
      <c r="XET6"/>
      <c r="XEU6"/>
      <c r="XEV6"/>
      <c r="XEW6"/>
      <c r="XEX6"/>
      <c r="XEY6"/>
      <c r="XEZ6"/>
      <c r="XFA6"/>
      <c r="XFB6"/>
      <c r="XFC6"/>
      <c r="XFD6"/>
    </row>
    <row r="7" spans="1:448 15641:16384" x14ac:dyDescent="0.25">
      <c r="A7" s="127"/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</row>
    <row r="8" spans="1:448 15641:16384" x14ac:dyDescent="0.25">
      <c r="A8" s="127"/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</row>
    <row r="9" spans="1:448 15641:16384" x14ac:dyDescent="0.25">
      <c r="A9" s="127"/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</row>
    <row r="10" spans="1:448 15641:16384" x14ac:dyDescent="0.25">
      <c r="A10" s="127"/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</row>
    <row r="11" spans="1:448 15641:16384" x14ac:dyDescent="0.25">
      <c r="A11" s="127"/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</row>
    <row r="12" spans="1:448 15641:16384" x14ac:dyDescent="0.25">
      <c r="A12" s="127"/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</row>
    <row r="13" spans="1:448 15641:16384" x14ac:dyDescent="0.25">
      <c r="A13" s="127"/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</row>
    <row r="14" spans="1:448 15641:16384" x14ac:dyDescent="0.25">
      <c r="A14" s="127"/>
      <c r="B14" s="127"/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</row>
    <row r="15" spans="1:448 15641:16384" x14ac:dyDescent="0.25">
      <c r="A15" s="127"/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</row>
    <row r="16" spans="1:448 15641:16384" x14ac:dyDescent="0.25">
      <c r="A16" s="127"/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</row>
    <row r="17" spans="1:13" x14ac:dyDescent="0.25">
      <c r="A17" s="127"/>
      <c r="B17" s="127"/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</row>
    <row r="18" spans="1:13" x14ac:dyDescent="0.25">
      <c r="A18" s="127"/>
      <c r="B18" s="127"/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</row>
    <row r="19" spans="1:13" x14ac:dyDescent="0.25">
      <c r="A19" s="127"/>
      <c r="B19" s="127"/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</row>
    <row r="20" spans="1:13" x14ac:dyDescent="0.25">
      <c r="A20" s="127"/>
      <c r="B20" s="127"/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</row>
    <row r="21" spans="1:13" x14ac:dyDescent="0.25">
      <c r="A21" s="127"/>
      <c r="B21" s="127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</row>
    <row r="22" spans="1:13" x14ac:dyDescent="0.25">
      <c r="A22" s="127"/>
      <c r="B22" s="127"/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</row>
    <row r="23" spans="1:13" x14ac:dyDescent="0.25">
      <c r="A23" s="127"/>
      <c r="B23" s="127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</row>
    <row r="24" spans="1:13" x14ac:dyDescent="0.25">
      <c r="A24" s="127"/>
      <c r="B24" s="127"/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127"/>
    </row>
    <row r="25" spans="1:13" x14ac:dyDescent="0.25">
      <c r="A25" s="127"/>
      <c r="B25" s="127"/>
      <c r="C25" s="127"/>
      <c r="D25" s="127"/>
      <c r="E25" s="127"/>
      <c r="F25" s="127"/>
      <c r="G25" s="127"/>
      <c r="H25" s="127"/>
      <c r="I25" s="127"/>
      <c r="J25" s="127"/>
      <c r="K25" s="127"/>
      <c r="L25" s="127"/>
      <c r="M25" s="127"/>
    </row>
    <row r="26" spans="1:13" x14ac:dyDescent="0.25">
      <c r="A26" s="127"/>
      <c r="B26" s="127"/>
      <c r="C26" s="127"/>
      <c r="D26" s="127"/>
      <c r="E26" s="127"/>
      <c r="F26" s="127"/>
      <c r="G26" s="127"/>
      <c r="H26" s="127"/>
      <c r="I26" s="127"/>
      <c r="J26" s="127"/>
      <c r="K26" s="127"/>
      <c r="L26" s="127"/>
      <c r="M26" s="127"/>
    </row>
    <row r="27" spans="1:13" x14ac:dyDescent="0.25">
      <c r="A27" s="127"/>
      <c r="B27" s="127"/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</row>
    <row r="28" spans="1:13" x14ac:dyDescent="0.25">
      <c r="A28" s="127"/>
      <c r="B28" s="127"/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</row>
    <row r="29" spans="1:13" x14ac:dyDescent="0.25">
      <c r="A29" s="127"/>
      <c r="B29" s="127"/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</row>
    <row r="30" spans="1:13" x14ac:dyDescent="0.25">
      <c r="A30" s="127"/>
      <c r="B30" s="127"/>
      <c r="C30" s="127"/>
      <c r="D30" s="127"/>
      <c r="E30" s="127"/>
      <c r="F30" s="127"/>
      <c r="G30" s="127"/>
      <c r="H30" s="127"/>
      <c r="I30" s="127"/>
      <c r="J30" s="127"/>
      <c r="K30" s="127"/>
      <c r="L30" s="127"/>
      <c r="M30" s="127"/>
    </row>
    <row r="31" spans="1:13" x14ac:dyDescent="0.25">
      <c r="A31" s="127"/>
      <c r="B31" s="127"/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127"/>
    </row>
    <row r="32" spans="1:13" x14ac:dyDescent="0.25">
      <c r="A32" s="127"/>
      <c r="B32" s="127"/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</row>
    <row r="33" spans="1:13" x14ac:dyDescent="0.25">
      <c r="A33" s="127"/>
      <c r="B33" s="127"/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</row>
    <row r="34" spans="1:13" x14ac:dyDescent="0.25">
      <c r="A34" s="127"/>
      <c r="B34" s="127"/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</row>
    <row r="35" spans="1:13" x14ac:dyDescent="0.25">
      <c r="A35" s="127"/>
      <c r="B35" s="127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</row>
    <row r="36" spans="1:13" x14ac:dyDescent="0.25">
      <c r="A36" s="127"/>
      <c r="B36" s="127"/>
      <c r="C36" s="127"/>
      <c r="D36" s="127"/>
      <c r="E36" s="127"/>
      <c r="F36" s="127"/>
      <c r="G36" s="127"/>
      <c r="H36" s="127"/>
      <c r="I36" s="127"/>
      <c r="J36" s="127"/>
      <c r="K36" s="127"/>
      <c r="L36" s="127"/>
      <c r="M36" s="127"/>
    </row>
    <row r="37" spans="1:13" x14ac:dyDescent="0.25">
      <c r="A37" s="127"/>
      <c r="B37" s="127"/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</row>
    <row r="38" spans="1:13" x14ac:dyDescent="0.25">
      <c r="A38" s="127"/>
      <c r="B38" s="127"/>
      <c r="C38" s="127"/>
      <c r="D38" s="127"/>
      <c r="E38" s="127"/>
      <c r="F38" s="127"/>
      <c r="G38" s="127"/>
      <c r="H38" s="127"/>
      <c r="I38" s="127"/>
      <c r="J38" s="127"/>
      <c r="K38" s="127"/>
      <c r="L38" s="127"/>
      <c r="M38" s="127"/>
    </row>
    <row r="39" spans="1:13" x14ac:dyDescent="0.25">
      <c r="A39" s="127"/>
      <c r="B39" s="127"/>
      <c r="C39" s="127"/>
      <c r="D39" s="127"/>
      <c r="E39" s="127"/>
      <c r="F39" s="127"/>
      <c r="G39" s="127"/>
      <c r="H39" s="127"/>
      <c r="I39" s="127"/>
      <c r="J39" s="127"/>
      <c r="K39" s="127"/>
      <c r="L39" s="127"/>
      <c r="M39" s="127"/>
    </row>
    <row r="40" spans="1:13" x14ac:dyDescent="0.25">
      <c r="A40" s="127"/>
      <c r="B40" s="127"/>
      <c r="C40" s="127"/>
      <c r="D40" s="127"/>
      <c r="E40" s="127"/>
      <c r="F40" s="127"/>
      <c r="G40" s="127"/>
      <c r="H40" s="127"/>
      <c r="I40" s="127"/>
      <c r="J40" s="127"/>
      <c r="K40" s="127"/>
      <c r="L40" s="127"/>
      <c r="M40" s="127"/>
    </row>
    <row r="41" spans="1:13" x14ac:dyDescent="0.25">
      <c r="A41" s="127"/>
      <c r="B41" s="127"/>
      <c r="C41" s="127"/>
      <c r="D41" s="127"/>
      <c r="E41" s="127"/>
      <c r="F41" s="127"/>
      <c r="G41" s="127"/>
      <c r="H41" s="127"/>
      <c r="I41" s="127"/>
      <c r="J41" s="127"/>
      <c r="K41" s="127"/>
      <c r="L41" s="127"/>
      <c r="M41" s="127"/>
    </row>
    <row r="42" spans="1:13" x14ac:dyDescent="0.25">
      <c r="A42" s="127"/>
      <c r="B42" s="127"/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7"/>
    </row>
    <row r="43" spans="1:13" x14ac:dyDescent="0.25">
      <c r="A43" s="127"/>
      <c r="B43" s="127"/>
      <c r="C43" s="127"/>
      <c r="D43" s="127"/>
      <c r="E43" s="127"/>
      <c r="F43" s="127"/>
      <c r="G43" s="127"/>
      <c r="H43" s="127"/>
      <c r="I43" s="127"/>
      <c r="J43" s="127"/>
      <c r="K43" s="127"/>
      <c r="L43" s="127"/>
      <c r="M43" s="127"/>
    </row>
    <row r="44" spans="1:13" x14ac:dyDescent="0.25">
      <c r="A44" s="127"/>
      <c r="B44" s="127"/>
      <c r="C44" s="127"/>
      <c r="D44" s="127"/>
      <c r="E44" s="127"/>
      <c r="F44" s="127"/>
      <c r="G44" s="127"/>
      <c r="H44" s="127"/>
      <c r="I44" s="127"/>
      <c r="J44" s="127"/>
      <c r="K44" s="127"/>
      <c r="L44" s="127"/>
      <c r="M44" s="127"/>
    </row>
    <row r="45" spans="1:13" x14ac:dyDescent="0.25">
      <c r="A45" s="127"/>
      <c r="B45" s="127"/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</row>
    <row r="46" spans="1:13" x14ac:dyDescent="0.25">
      <c r="A46" s="127"/>
      <c r="B46" s="127"/>
      <c r="C46" s="127"/>
      <c r="D46" s="127"/>
      <c r="E46" s="127"/>
      <c r="F46" s="127"/>
      <c r="G46" s="127"/>
      <c r="H46" s="127"/>
      <c r="I46" s="127"/>
      <c r="J46" s="127"/>
      <c r="K46" s="127"/>
      <c r="L46" s="127"/>
      <c r="M46" s="127"/>
    </row>
    <row r="47" spans="1:13" x14ac:dyDescent="0.25">
      <c r="A47" s="127"/>
      <c r="B47" s="127"/>
      <c r="C47" s="127"/>
      <c r="D47" s="127"/>
      <c r="E47" s="127"/>
      <c r="F47" s="127"/>
      <c r="G47" s="127"/>
      <c r="H47" s="127"/>
      <c r="I47" s="127"/>
      <c r="J47" s="127"/>
      <c r="K47" s="127"/>
      <c r="L47" s="127"/>
      <c r="M47" s="127"/>
    </row>
    <row r="48" spans="1:13" x14ac:dyDescent="0.25">
      <c r="A48" s="127"/>
      <c r="B48" s="127"/>
      <c r="C48" s="127"/>
      <c r="D48" s="127"/>
      <c r="E48" s="127"/>
      <c r="F48" s="127"/>
      <c r="G48" s="127"/>
      <c r="H48" s="127"/>
      <c r="I48" s="127"/>
      <c r="J48" s="127"/>
      <c r="K48" s="127"/>
      <c r="L48" s="127"/>
      <c r="M48" s="127"/>
    </row>
    <row r="49" spans="1:13" x14ac:dyDescent="0.25">
      <c r="A49" s="127"/>
      <c r="B49" s="127"/>
      <c r="C49" s="127"/>
      <c r="D49" s="127"/>
      <c r="E49" s="127"/>
      <c r="F49" s="127"/>
      <c r="G49" s="127"/>
      <c r="H49" s="127"/>
      <c r="I49" s="127"/>
      <c r="J49" s="127"/>
      <c r="K49" s="127"/>
      <c r="L49" s="127"/>
      <c r="M49" s="127"/>
    </row>
    <row r="50" spans="1:13" x14ac:dyDescent="0.25">
      <c r="A50" s="127"/>
      <c r="B50" s="127"/>
      <c r="C50" s="127"/>
      <c r="D50" s="127"/>
      <c r="E50" s="127"/>
      <c r="F50" s="127"/>
      <c r="G50" s="127"/>
      <c r="H50" s="127"/>
      <c r="I50" s="127"/>
      <c r="J50" s="127"/>
      <c r="K50" s="127"/>
      <c r="L50" s="127"/>
      <c r="M50" s="127"/>
    </row>
    <row r="51" spans="1:13" x14ac:dyDescent="0.25">
      <c r="A51" s="127"/>
      <c r="B51" s="127"/>
      <c r="C51" s="127"/>
      <c r="D51" s="127"/>
      <c r="E51" s="127"/>
      <c r="F51" s="127"/>
      <c r="G51" s="127"/>
      <c r="H51" s="127"/>
      <c r="I51" s="127"/>
      <c r="J51" s="127"/>
      <c r="K51" s="127"/>
      <c r="L51" s="127"/>
      <c r="M51" s="127"/>
    </row>
    <row r="52" spans="1:13" x14ac:dyDescent="0.25">
      <c r="A52" s="127"/>
      <c r="B52" s="127"/>
      <c r="C52" s="127"/>
      <c r="D52" s="127"/>
      <c r="E52" s="127"/>
      <c r="F52" s="127"/>
      <c r="G52" s="127"/>
      <c r="H52" s="127"/>
      <c r="I52" s="127"/>
      <c r="J52" s="127"/>
      <c r="K52" s="127"/>
      <c r="L52" s="127"/>
      <c r="M52" s="127"/>
    </row>
    <row r="53" spans="1:13" x14ac:dyDescent="0.25">
      <c r="A53" s="127"/>
      <c r="B53" s="127"/>
      <c r="C53" s="127"/>
      <c r="D53" s="127"/>
      <c r="E53" s="127"/>
      <c r="F53" s="127"/>
      <c r="G53" s="127"/>
      <c r="H53" s="127"/>
      <c r="I53" s="127"/>
      <c r="J53" s="127"/>
      <c r="K53" s="127"/>
      <c r="L53" s="127"/>
      <c r="M53" s="127"/>
    </row>
    <row r="54" spans="1:13" x14ac:dyDescent="0.25">
      <c r="A54" s="127"/>
      <c r="B54" s="127"/>
      <c r="C54" s="127"/>
      <c r="D54" s="127"/>
      <c r="E54" s="127"/>
      <c r="F54" s="127"/>
      <c r="G54" s="127"/>
      <c r="H54" s="127"/>
      <c r="I54" s="127"/>
      <c r="J54" s="127"/>
      <c r="K54" s="127"/>
      <c r="L54" s="127"/>
      <c r="M54" s="127"/>
    </row>
    <row r="55" spans="1:13" x14ac:dyDescent="0.25">
      <c r="A55" s="127"/>
      <c r="B55" s="127"/>
      <c r="C55" s="127"/>
      <c r="D55" s="127"/>
      <c r="E55" s="127"/>
      <c r="F55" s="127"/>
      <c r="G55" s="127"/>
      <c r="H55" s="127"/>
      <c r="I55" s="127"/>
      <c r="J55" s="127"/>
      <c r="K55" s="127"/>
      <c r="L55" s="127"/>
      <c r="M55" s="127"/>
    </row>
    <row r="56" spans="1:13" x14ac:dyDescent="0.25">
      <c r="A56" s="127"/>
      <c r="B56" s="127"/>
      <c r="C56" s="127"/>
      <c r="D56" s="127"/>
      <c r="E56" s="127"/>
      <c r="F56" s="127"/>
      <c r="G56" s="127"/>
      <c r="H56" s="127"/>
      <c r="I56" s="127"/>
      <c r="J56" s="127"/>
      <c r="K56" s="127"/>
      <c r="L56" s="127"/>
      <c r="M56" s="127"/>
    </row>
    <row r="57" spans="1:13" x14ac:dyDescent="0.25">
      <c r="A57" s="127"/>
      <c r="B57" s="127"/>
      <c r="C57" s="127"/>
      <c r="D57" s="127"/>
      <c r="E57" s="127"/>
      <c r="F57" s="127"/>
      <c r="G57" s="127"/>
      <c r="H57" s="127"/>
      <c r="I57" s="127"/>
      <c r="J57" s="127"/>
      <c r="K57" s="127"/>
      <c r="L57" s="127"/>
      <c r="M57" s="127"/>
    </row>
    <row r="58" spans="1:13" x14ac:dyDescent="0.25">
      <c r="A58" s="127"/>
      <c r="B58" s="127"/>
      <c r="C58" s="127"/>
      <c r="D58" s="127"/>
      <c r="E58" s="127"/>
      <c r="F58" s="127"/>
      <c r="G58" s="127"/>
      <c r="H58" s="127"/>
      <c r="I58" s="127"/>
      <c r="J58" s="127"/>
      <c r="K58" s="127"/>
      <c r="L58" s="127"/>
      <c r="M58" s="127"/>
    </row>
    <row r="59" spans="1:13" x14ac:dyDescent="0.25">
      <c r="A59" s="127"/>
      <c r="B59" s="127"/>
      <c r="C59" s="127"/>
      <c r="D59" s="127"/>
      <c r="E59" s="127"/>
      <c r="F59" s="127"/>
      <c r="G59" s="127"/>
      <c r="H59" s="127"/>
      <c r="I59" s="127"/>
      <c r="J59" s="127"/>
      <c r="K59" s="127"/>
      <c r="L59" s="127"/>
      <c r="M59" s="127"/>
    </row>
    <row r="60" spans="1:13" x14ac:dyDescent="0.25">
      <c r="A60" s="127"/>
      <c r="B60" s="127"/>
      <c r="C60" s="127"/>
      <c r="D60" s="127"/>
      <c r="E60" s="127"/>
      <c r="F60" s="127"/>
      <c r="G60" s="127"/>
      <c r="H60" s="127"/>
      <c r="I60" s="127"/>
      <c r="J60" s="127"/>
      <c r="K60" s="127"/>
      <c r="L60" s="127"/>
      <c r="M60" s="127"/>
    </row>
    <row r="61" spans="1:13" x14ac:dyDescent="0.25">
      <c r="A61" s="127"/>
      <c r="B61" s="127"/>
      <c r="C61" s="127"/>
      <c r="D61" s="127"/>
      <c r="E61" s="127"/>
      <c r="F61" s="127"/>
      <c r="G61" s="127"/>
      <c r="H61" s="127"/>
      <c r="I61" s="127"/>
      <c r="J61" s="127"/>
      <c r="K61" s="127"/>
      <c r="L61" s="127"/>
      <c r="M61" s="127"/>
    </row>
    <row r="62" spans="1:13" x14ac:dyDescent="0.25">
      <c r="A62" s="127"/>
      <c r="B62" s="127"/>
      <c r="C62" s="127"/>
      <c r="D62" s="127"/>
      <c r="E62" s="127"/>
      <c r="F62" s="127"/>
      <c r="G62" s="127"/>
      <c r="H62" s="127"/>
      <c r="I62" s="127"/>
      <c r="J62" s="127"/>
      <c r="K62" s="127"/>
      <c r="L62" s="127"/>
      <c r="M62" s="127"/>
    </row>
    <row r="63" spans="1:13" x14ac:dyDescent="0.25">
      <c r="A63" s="127"/>
      <c r="B63" s="127"/>
      <c r="C63" s="127"/>
      <c r="D63" s="127"/>
      <c r="E63" s="127"/>
      <c r="F63" s="127"/>
      <c r="G63" s="127"/>
      <c r="H63" s="127"/>
      <c r="I63" s="127"/>
      <c r="J63" s="127"/>
      <c r="K63" s="127"/>
      <c r="L63" s="127"/>
      <c r="M63" s="127"/>
    </row>
    <row r="64" spans="1:13" x14ac:dyDescent="0.25">
      <c r="A64" s="127"/>
      <c r="B64" s="127"/>
      <c r="C64" s="127"/>
      <c r="D64" s="127"/>
      <c r="E64" s="127"/>
      <c r="F64" s="127"/>
      <c r="G64" s="127"/>
      <c r="H64" s="127"/>
      <c r="I64" s="127"/>
      <c r="J64" s="127"/>
      <c r="K64" s="127"/>
      <c r="L64" s="127"/>
      <c r="M64" s="127"/>
    </row>
    <row r="65" spans="1:13" x14ac:dyDescent="0.25">
      <c r="A65" s="127"/>
      <c r="B65" s="127"/>
      <c r="C65" s="127"/>
      <c r="D65" s="127"/>
      <c r="E65" s="127"/>
      <c r="F65" s="127"/>
      <c r="G65" s="127"/>
      <c r="H65" s="127"/>
      <c r="I65" s="127"/>
      <c r="J65" s="127"/>
      <c r="K65" s="127"/>
      <c r="L65" s="127"/>
      <c r="M65" s="127"/>
    </row>
    <row r="66" spans="1:13" x14ac:dyDescent="0.25">
      <c r="A66" s="127"/>
      <c r="B66" s="127"/>
      <c r="C66" s="127"/>
      <c r="D66" s="127"/>
      <c r="E66" s="127"/>
      <c r="F66" s="127"/>
      <c r="G66" s="127"/>
      <c r="H66" s="127"/>
      <c r="I66" s="127"/>
      <c r="J66" s="127"/>
      <c r="K66" s="127"/>
      <c r="L66" s="127"/>
      <c r="M66" s="127"/>
    </row>
    <row r="67" spans="1:13" x14ac:dyDescent="0.25">
      <c r="A67" s="127"/>
      <c r="B67" s="127"/>
      <c r="C67" s="127"/>
      <c r="D67" s="127"/>
      <c r="E67" s="127"/>
      <c r="F67" s="127"/>
      <c r="G67" s="127"/>
      <c r="H67" s="127"/>
      <c r="I67" s="127"/>
      <c r="J67" s="127"/>
      <c r="K67" s="127"/>
      <c r="L67" s="127"/>
      <c r="M67" s="127"/>
    </row>
    <row r="68" spans="1:13" x14ac:dyDescent="0.25">
      <c r="A68" s="127"/>
      <c r="B68" s="127"/>
      <c r="C68" s="127"/>
      <c r="D68" s="127"/>
      <c r="E68" s="127"/>
      <c r="F68" s="127"/>
      <c r="G68" s="127"/>
      <c r="H68" s="127"/>
      <c r="I68" s="127"/>
      <c r="J68" s="127"/>
      <c r="K68" s="127"/>
      <c r="L68" s="127"/>
      <c r="M68" s="127"/>
    </row>
    <row r="69" spans="1:13" x14ac:dyDescent="0.25">
      <c r="A69" s="127"/>
      <c r="B69" s="127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</row>
    <row r="70" spans="1:13" x14ac:dyDescent="0.25">
      <c r="A70" s="127"/>
      <c r="B70" s="127"/>
      <c r="C70" s="127"/>
      <c r="D70" s="127"/>
      <c r="E70" s="127"/>
      <c r="F70" s="127"/>
      <c r="G70" s="127"/>
      <c r="H70" s="127"/>
      <c r="I70" s="127"/>
      <c r="J70" s="127"/>
      <c r="K70" s="127"/>
      <c r="L70" s="127"/>
      <c r="M70" s="127"/>
    </row>
    <row r="71" spans="1:13" x14ac:dyDescent="0.25">
      <c r="A71" s="127"/>
      <c r="B71" s="127"/>
      <c r="C71" s="127"/>
      <c r="D71" s="127"/>
      <c r="E71" s="127"/>
      <c r="F71" s="127"/>
      <c r="G71" s="127"/>
      <c r="H71" s="127"/>
      <c r="I71" s="127"/>
      <c r="J71" s="127"/>
      <c r="K71" s="127"/>
      <c r="L71" s="127"/>
      <c r="M71" s="127"/>
    </row>
  </sheetData>
  <mergeCells count="1">
    <mergeCell ref="A1:M6"/>
  </mergeCells>
  <pageMargins left="0.7" right="0.7" top="0.75" bottom="0.75" header="0.3" footer="0.3"/>
  <pageSetup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RENDIMIENTO Y MERMA</vt:lpstr>
      <vt:lpstr>Guia de Mermas y Rendimientos</vt:lpstr>
      <vt:lpstr>GUIA PRECIOS DE MERCADO Y MERMA</vt:lpstr>
      <vt:lpstr>RECETA PRINCIPAL</vt:lpstr>
      <vt:lpstr>PURE DE PAPAS 1</vt:lpstr>
      <vt:lpstr>PURE DE PAPAS 2</vt:lpstr>
      <vt:lpstr>GLOSARIO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Alejandra Figueredo</cp:lastModifiedBy>
  <dcterms:created xsi:type="dcterms:W3CDTF">2009-07-14T23:06:08Z</dcterms:created>
  <dcterms:modified xsi:type="dcterms:W3CDTF">2021-06-29T00:34:22Z</dcterms:modified>
</cp:coreProperties>
</file>