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95D061DC6DDF8C/Documents/Isaiah 68/"/>
    </mc:Choice>
  </mc:AlternateContent>
  <xr:revisionPtr revIDLastSave="143" documentId="8_{016EA3DC-DF8F-4BBF-905C-B96F3AC6A3E9}" xr6:coauthVersionLast="47" xr6:coauthVersionMax="47" xr10:uidLastSave="{EDA45BA9-9262-4017-B91A-E933076BF3CA}"/>
  <bookViews>
    <workbookView xWindow="-120" yWindow="-120" windowWidth="29040" windowHeight="15720" xr2:uid="{D3212D31-B8F6-4B22-A4B6-93462CD3A179}"/>
  </bookViews>
  <sheets>
    <sheet name="Budget" sheetId="1" r:id="rId1"/>
    <sheet name="2025 2026 Income" sheetId="2" r:id="rId2"/>
    <sheet name="Expenses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2" l="1"/>
  <c r="F73" i="3"/>
  <c r="F76" i="3" s="1"/>
  <c r="F65" i="3"/>
  <c r="F58" i="3"/>
  <c r="D59" i="2"/>
  <c r="D50" i="2"/>
  <c r="F50" i="3"/>
  <c r="F44" i="3"/>
  <c r="F40" i="3"/>
  <c r="F36" i="3"/>
  <c r="D45" i="2"/>
  <c r="F13" i="3" l="1"/>
  <c r="D36" i="2"/>
  <c r="D69" i="2" s="1"/>
  <c r="H22" i="2"/>
  <c r="H25" i="2" s="1"/>
  <c r="H72" i="2" s="1"/>
  <c r="F16" i="3"/>
  <c r="H19" i="1" s="1"/>
  <c r="H17" i="1"/>
  <c r="D22" i="2"/>
  <c r="D16" i="2"/>
  <c r="D8" i="2"/>
  <c r="C6" i="1" l="1"/>
  <c r="F18" i="3"/>
  <c r="H18" i="1"/>
  <c r="H46" i="1" s="1"/>
  <c r="D25" i="2"/>
  <c r="F79" i="3" l="1"/>
  <c r="C8" i="1" s="1"/>
  <c r="D72" i="2"/>
  <c r="C5" i="1" s="1"/>
  <c r="C7" i="1" s="1"/>
  <c r="E46" i="1"/>
  <c r="C9" i="1" l="1"/>
</calcChain>
</file>

<file path=xl/sharedStrings.xml><?xml version="1.0" encoding="utf-8"?>
<sst xmlns="http://schemas.openxmlformats.org/spreadsheetml/2006/main" count="143" uniqueCount="91">
  <si>
    <t>Projected Income:</t>
  </si>
  <si>
    <t>20256-26 Budget:</t>
  </si>
  <si>
    <t>Budgeted expenses:</t>
  </si>
  <si>
    <t>Legal and accounting fees</t>
  </si>
  <si>
    <t>Office supplies</t>
  </si>
  <si>
    <t>Belize:</t>
  </si>
  <si>
    <t>Trauma Center</t>
  </si>
  <si>
    <t>Ukraine:</t>
  </si>
  <si>
    <t>February mission trip</t>
  </si>
  <si>
    <t>Military trauma center</t>
  </si>
  <si>
    <t>Time Youth Dothan</t>
  </si>
  <si>
    <t>June teen mission trip</t>
  </si>
  <si>
    <t>Guatemala medical/dental</t>
  </si>
  <si>
    <t>Medicines</t>
  </si>
  <si>
    <t>Interpreters and transportation</t>
  </si>
  <si>
    <t>Offset trip expenses</t>
  </si>
  <si>
    <t>General sholarship fund</t>
  </si>
  <si>
    <t>for High school and college
students needing financial 
assistance</t>
  </si>
  <si>
    <t>Total 2025-26 budget:</t>
  </si>
  <si>
    <t>To Date</t>
  </si>
  <si>
    <t>Dispursements</t>
  </si>
  <si>
    <t>Total Income</t>
  </si>
  <si>
    <t>November</t>
  </si>
  <si>
    <t>October</t>
  </si>
  <si>
    <t>December</t>
  </si>
  <si>
    <t>Total Income 2025</t>
  </si>
  <si>
    <t>GoDaddy - website confirmation</t>
  </si>
  <si>
    <t>Amazon - Office Supplies</t>
  </si>
  <si>
    <t>Intuit - office supplies</t>
  </si>
  <si>
    <t>Office Depot - office supplies</t>
  </si>
  <si>
    <t>Total expenses</t>
  </si>
  <si>
    <t>Balance year to date</t>
  </si>
  <si>
    <t>Dispursements to date;</t>
  </si>
  <si>
    <t>Designated giving to date</t>
  </si>
  <si>
    <t xml:space="preserve"> 2025 Contributions</t>
  </si>
  <si>
    <t>GoDaddy website payment</t>
  </si>
  <si>
    <t>Total Expenses</t>
  </si>
  <si>
    <t>General Budget</t>
  </si>
  <si>
    <t>Ukraine Military Trauma Center</t>
  </si>
  <si>
    <t>Total Designated Income</t>
  </si>
  <si>
    <t>Designated Giving</t>
  </si>
  <si>
    <t>Ukraine mission trip</t>
  </si>
  <si>
    <t>January 2026</t>
  </si>
  <si>
    <t xml:space="preserve">Delta Airlines, Ukraine </t>
  </si>
  <si>
    <t>Tarom Air, Ukraine</t>
  </si>
  <si>
    <t>January</t>
  </si>
  <si>
    <t>General budget giving to date:</t>
  </si>
  <si>
    <t>Total giving</t>
  </si>
  <si>
    <t>Wire transfer for military trauma center</t>
  </si>
  <si>
    <t>Wire transfer fee</t>
  </si>
  <si>
    <t>Total of current budget expenses:</t>
  </si>
  <si>
    <t>2025-26 Expenses</t>
  </si>
  <si>
    <t>Tarom, USA fee</t>
  </si>
  <si>
    <t>Delta, flight change fee</t>
  </si>
  <si>
    <t xml:space="preserve"> 2026 Contributions</t>
  </si>
  <si>
    <t>Paypal set up fee</t>
  </si>
  <si>
    <t>Total 2026 Income</t>
  </si>
  <si>
    <t>Total 2025-26 Income</t>
  </si>
  <si>
    <t>Total Designated 2025-26 Income</t>
  </si>
  <si>
    <t>Quickbooks online</t>
  </si>
  <si>
    <t>Armstrong &amp; Jordan, P.C.</t>
  </si>
  <si>
    <t>March</t>
  </si>
  <si>
    <t>Total March Income</t>
  </si>
  <si>
    <t>Total Jan Income</t>
  </si>
  <si>
    <t xml:space="preserve">Total 2026  Expenses </t>
  </si>
  <si>
    <t>Total 2025 Expenses</t>
  </si>
  <si>
    <t>Time Youth Trip</t>
  </si>
  <si>
    <t>Total 2026 Designated</t>
  </si>
  <si>
    <t>Office Depot</t>
  </si>
  <si>
    <t>April</t>
  </si>
  <si>
    <t>Belize Trip</t>
  </si>
  <si>
    <t>Church of the Crossing (Belize Trip)</t>
  </si>
  <si>
    <t>February</t>
  </si>
  <si>
    <t>Total April Income</t>
  </si>
  <si>
    <t>June Dental clinic</t>
  </si>
  <si>
    <t>May</t>
  </si>
  <si>
    <t>Toal May Income</t>
  </si>
  <si>
    <t>June Dental Clinic</t>
  </si>
  <si>
    <t>For Delta tickets for Time Youth</t>
  </si>
  <si>
    <t>Hotel Barcelo 50% deposit</t>
  </si>
  <si>
    <t>CCCG, Food and transportation for June Dental  Clinic</t>
  </si>
  <si>
    <t xml:space="preserve">June </t>
  </si>
  <si>
    <t>Time Youth Hotel Balance</t>
  </si>
  <si>
    <t>Interpreters, June Dental Clinic</t>
  </si>
  <si>
    <t>Hotel Barcelo, balance difference, June Dental clinic</t>
  </si>
  <si>
    <t>Team Dinner June Dental clinic</t>
  </si>
  <si>
    <t>Additional transportation rental for June Dental Clinic</t>
  </si>
  <si>
    <t>July</t>
  </si>
  <si>
    <t>Deposit for Dec Belize Med Trip</t>
  </si>
  <si>
    <t xml:space="preserve">June Dental  Clinic </t>
  </si>
  <si>
    <t>Offix Depot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</si>
</sst>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9" fontId="0" fillId="0" borderId="0" xfId="2" applyFont="1"/>
    <xf numFmtId="9" fontId="0" fillId="0" borderId="0" xfId="0" applyNumberFormat="1"/>
    <xf numFmtId="14" fontId="0" fillId="0" borderId="0" xfId="0" applyNumberFormat="1"/>
    <xf numFmtId="17" fontId="0" fillId="0" borderId="0" xfId="0" quotePrefix="1" applyNumberFormat="1" applyAlignment="1">
      <alignment horizontal="right"/>
    </xf>
    <xf numFmtId="0" fontId="0" fillId="0" borderId="0" xfId="0" applyAlignment="1">
      <alignment horizontal="right"/>
    </xf>
    <xf numFmtId="17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44" fontId="1" fillId="0" borderId="0" xfId="1" applyFont="1"/>
    <xf numFmtId="14" fontId="0" fillId="0" borderId="0" xfId="0" quotePrefix="1" applyNumberFormat="1"/>
    <xf numFmtId="14" fontId="0" fillId="0" borderId="0" xfId="0" quotePrefix="1" applyNumberForma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D8D87-DEB3-47D6-AFC3-8B330309B99C}">
  <dimension ref="A2:H46"/>
  <sheetViews>
    <sheetView tabSelected="1" view="pageBreakPreview" zoomScale="85" zoomScaleNormal="100" zoomScaleSheetLayoutView="85" workbookViewId="0">
      <selection activeCell="G24" sqref="G24"/>
    </sheetView>
  </sheetViews>
  <sheetFormatPr defaultRowHeight="15" x14ac:dyDescent="0.25"/>
  <cols>
    <col min="1" max="1" width="29.5703125" bestFit="1" customWidth="1"/>
    <col min="2" max="2" width="3.7109375" customWidth="1"/>
    <col min="3" max="3" width="28.85546875" customWidth="1"/>
    <col min="4" max="4" width="2.85546875" customWidth="1"/>
    <col min="5" max="5" width="17.28515625" style="1" bestFit="1" customWidth="1"/>
    <col min="6" max="6" width="3.85546875" customWidth="1"/>
    <col min="7" max="7" width="11.85546875" customWidth="1"/>
    <col min="8" max="8" width="12.28515625" customWidth="1"/>
  </cols>
  <sheetData>
    <row r="2" spans="1:8" x14ac:dyDescent="0.25">
      <c r="A2" s="2" t="s">
        <v>1</v>
      </c>
      <c r="C2" s="3">
        <v>70000</v>
      </c>
    </row>
    <row r="4" spans="1:8" x14ac:dyDescent="0.25">
      <c r="A4" t="s">
        <v>0</v>
      </c>
      <c r="C4" s="1">
        <v>70000</v>
      </c>
    </row>
    <row r="5" spans="1:8" x14ac:dyDescent="0.25">
      <c r="A5" t="s">
        <v>46</v>
      </c>
      <c r="C5" s="1">
        <f>'2025 2026 Income'!D72</f>
        <v>10192.01</v>
      </c>
    </row>
    <row r="6" spans="1:8" x14ac:dyDescent="0.25">
      <c r="A6" t="s">
        <v>33</v>
      </c>
      <c r="C6" s="1">
        <f>'2025 2026 Income'!H72</f>
        <v>22301.71</v>
      </c>
    </row>
    <row r="7" spans="1:8" x14ac:dyDescent="0.25">
      <c r="A7" t="s">
        <v>47</v>
      </c>
      <c r="C7" s="1">
        <f>SUM(C5:C6)</f>
        <v>32493.72</v>
      </c>
    </row>
    <row r="8" spans="1:8" x14ac:dyDescent="0.25">
      <c r="A8" t="s">
        <v>32</v>
      </c>
      <c r="C8" s="1">
        <f>Expenses!F79</f>
        <v>27808.18</v>
      </c>
      <c r="G8" s="4"/>
      <c r="H8" s="4"/>
    </row>
    <row r="9" spans="1:8" x14ac:dyDescent="0.25">
      <c r="A9" t="s">
        <v>31</v>
      </c>
      <c r="C9" s="1">
        <f>C7-C8</f>
        <v>4685.5400000000009</v>
      </c>
      <c r="G9" s="4"/>
      <c r="H9" s="4"/>
    </row>
    <row r="10" spans="1:8" x14ac:dyDescent="0.25">
      <c r="C10" s="1"/>
      <c r="G10" s="4"/>
      <c r="H10" s="4"/>
    </row>
    <row r="11" spans="1:8" x14ac:dyDescent="0.25">
      <c r="G11" s="21" t="s">
        <v>20</v>
      </c>
      <c r="H11" s="21"/>
    </row>
    <row r="12" spans="1:8" x14ac:dyDescent="0.25">
      <c r="A12" t="s">
        <v>2</v>
      </c>
      <c r="G12" s="21" t="s">
        <v>19</v>
      </c>
      <c r="H12" s="21"/>
    </row>
    <row r="13" spans="1:8" x14ac:dyDescent="0.25">
      <c r="B13" s="20" t="s">
        <v>3</v>
      </c>
      <c r="C13" s="20"/>
      <c r="D13" s="20"/>
      <c r="E13" s="1">
        <v>5000</v>
      </c>
      <c r="F13" s="7"/>
      <c r="G13" t="s">
        <v>45</v>
      </c>
      <c r="H13" s="1">
        <v>374.95</v>
      </c>
    </row>
    <row r="14" spans="1:8" x14ac:dyDescent="0.25">
      <c r="F14" s="7"/>
      <c r="H14" s="1"/>
    </row>
    <row r="15" spans="1:8" x14ac:dyDescent="0.25">
      <c r="F15" s="7"/>
      <c r="H15" s="1"/>
    </row>
    <row r="16" spans="1:8" x14ac:dyDescent="0.25">
      <c r="B16" s="20" t="s">
        <v>4</v>
      </c>
      <c r="C16" s="20"/>
      <c r="D16" s="20"/>
      <c r="E16" s="1">
        <v>2500</v>
      </c>
      <c r="F16" s="7"/>
      <c r="H16" s="1"/>
    </row>
    <row r="17" spans="2:8" x14ac:dyDescent="0.25">
      <c r="F17" s="7"/>
      <c r="G17" s="9" t="s">
        <v>23</v>
      </c>
      <c r="H17" s="1">
        <f>Expenses!F4</f>
        <v>0</v>
      </c>
    </row>
    <row r="18" spans="2:8" x14ac:dyDescent="0.25">
      <c r="F18" s="7"/>
      <c r="G18" s="9" t="s">
        <v>22</v>
      </c>
      <c r="H18" s="1">
        <f>Expenses!F13</f>
        <v>1103.0500000000002</v>
      </c>
    </row>
    <row r="19" spans="2:8" x14ac:dyDescent="0.25">
      <c r="F19" s="7"/>
      <c r="G19" t="s">
        <v>24</v>
      </c>
      <c r="H19" s="1">
        <f>Expenses!F16</f>
        <v>2.5</v>
      </c>
    </row>
    <row r="20" spans="2:8" x14ac:dyDescent="0.25">
      <c r="F20" s="7"/>
      <c r="G20" t="s">
        <v>45</v>
      </c>
      <c r="H20" s="1">
        <v>41.16</v>
      </c>
    </row>
    <row r="21" spans="2:8" x14ac:dyDescent="0.25">
      <c r="F21" s="7"/>
      <c r="G21" t="s">
        <v>72</v>
      </c>
      <c r="H21" s="1">
        <v>40.880000000000003</v>
      </c>
    </row>
    <row r="22" spans="2:8" x14ac:dyDescent="0.25">
      <c r="F22" s="7"/>
      <c r="G22" t="s">
        <v>61</v>
      </c>
      <c r="H22" s="1">
        <v>541.80999999999995</v>
      </c>
    </row>
    <row r="23" spans="2:8" x14ac:dyDescent="0.25">
      <c r="F23" s="7"/>
      <c r="G23" s="9" t="s">
        <v>69</v>
      </c>
      <c r="H23" s="1">
        <v>81.75</v>
      </c>
    </row>
    <row r="24" spans="2:8" x14ac:dyDescent="0.25">
      <c r="F24" s="7"/>
      <c r="H24" s="1"/>
    </row>
    <row r="25" spans="2:8" x14ac:dyDescent="0.25">
      <c r="F25" s="7"/>
      <c r="H25" s="1"/>
    </row>
    <row r="26" spans="2:8" x14ac:dyDescent="0.25">
      <c r="B26" s="20" t="s">
        <v>7</v>
      </c>
      <c r="C26" s="20"/>
      <c r="F26" s="7"/>
      <c r="H26" s="1"/>
    </row>
    <row r="27" spans="2:8" x14ac:dyDescent="0.25">
      <c r="C27" s="5" t="s">
        <v>8</v>
      </c>
      <c r="D27" s="5"/>
      <c r="E27" s="1">
        <v>5000</v>
      </c>
      <c r="F27" s="7"/>
      <c r="G27" t="s">
        <v>45</v>
      </c>
      <c r="H27" s="1">
        <v>3958.23</v>
      </c>
    </row>
    <row r="28" spans="2:8" x14ac:dyDescent="0.25">
      <c r="C28" s="20" t="s">
        <v>9</v>
      </c>
      <c r="D28" s="20"/>
      <c r="E28" s="1">
        <v>2500</v>
      </c>
      <c r="F28" s="7"/>
      <c r="H28" s="1">
        <v>3540</v>
      </c>
    </row>
    <row r="29" spans="2:8" x14ac:dyDescent="0.25">
      <c r="F29" s="7"/>
      <c r="H29" s="1"/>
    </row>
    <row r="30" spans="2:8" x14ac:dyDescent="0.25">
      <c r="F30" s="7"/>
      <c r="H30" s="1"/>
    </row>
    <row r="31" spans="2:8" x14ac:dyDescent="0.25">
      <c r="B31" t="s">
        <v>10</v>
      </c>
      <c r="F31" s="7"/>
      <c r="H31" s="1"/>
    </row>
    <row r="32" spans="2:8" x14ac:dyDescent="0.25">
      <c r="C32" s="20" t="s">
        <v>11</v>
      </c>
      <c r="D32" s="20"/>
      <c r="E32" s="1">
        <v>5000</v>
      </c>
      <c r="F32" s="7"/>
      <c r="G32" t="s">
        <v>75</v>
      </c>
      <c r="H32" s="1">
        <v>5000</v>
      </c>
    </row>
    <row r="33" spans="2:8" x14ac:dyDescent="0.25">
      <c r="F33" s="7"/>
      <c r="H33" s="1"/>
    </row>
    <row r="34" spans="2:8" x14ac:dyDescent="0.25">
      <c r="B34" t="s">
        <v>12</v>
      </c>
      <c r="F34" s="7"/>
      <c r="H34" s="1"/>
    </row>
    <row r="35" spans="2:8" x14ac:dyDescent="0.25">
      <c r="C35" s="20" t="s">
        <v>13</v>
      </c>
      <c r="D35" s="20"/>
      <c r="E35" s="1">
        <v>5000</v>
      </c>
      <c r="F35" s="7"/>
      <c r="H35" s="1"/>
    </row>
    <row r="36" spans="2:8" x14ac:dyDescent="0.25">
      <c r="C36" s="20" t="s">
        <v>14</v>
      </c>
      <c r="D36" s="20"/>
      <c r="E36" s="1">
        <v>5000</v>
      </c>
      <c r="F36" s="7"/>
      <c r="H36" s="1">
        <v>800</v>
      </c>
    </row>
    <row r="37" spans="2:8" x14ac:dyDescent="0.25">
      <c r="C37" s="20" t="s">
        <v>15</v>
      </c>
      <c r="D37" s="20"/>
      <c r="E37" s="1">
        <v>10000</v>
      </c>
      <c r="F37" s="7"/>
      <c r="H37" s="1">
        <v>3600</v>
      </c>
    </row>
    <row r="38" spans="2:8" x14ac:dyDescent="0.25">
      <c r="F38" s="7"/>
      <c r="H38" s="1"/>
    </row>
    <row r="39" spans="2:8" x14ac:dyDescent="0.25">
      <c r="B39" t="s">
        <v>5</v>
      </c>
      <c r="F39" s="7"/>
      <c r="H39" s="1"/>
    </row>
    <row r="40" spans="2:8" x14ac:dyDescent="0.25">
      <c r="C40" t="s">
        <v>6</v>
      </c>
      <c r="E40" s="1">
        <v>10000</v>
      </c>
      <c r="F40" s="7"/>
      <c r="H40" s="1"/>
    </row>
    <row r="41" spans="2:8" x14ac:dyDescent="0.25">
      <c r="C41" t="s">
        <v>15</v>
      </c>
      <c r="E41" s="1">
        <v>10000</v>
      </c>
      <c r="F41" s="7"/>
      <c r="G41" s="15">
        <v>46113</v>
      </c>
      <c r="H41" s="1">
        <v>500</v>
      </c>
    </row>
    <row r="42" spans="2:8" x14ac:dyDescent="0.25">
      <c r="F42" s="7"/>
      <c r="H42" s="1"/>
    </row>
    <row r="43" spans="2:8" x14ac:dyDescent="0.25">
      <c r="B43" t="s">
        <v>16</v>
      </c>
      <c r="F43" s="7"/>
      <c r="H43" s="1"/>
    </row>
    <row r="44" spans="2:8" ht="45" x14ac:dyDescent="0.25">
      <c r="C44" s="6" t="s">
        <v>17</v>
      </c>
      <c r="E44" s="1">
        <v>10000</v>
      </c>
      <c r="F44" s="7"/>
      <c r="G44" t="s">
        <v>75</v>
      </c>
      <c r="H44" s="1">
        <v>1642.11</v>
      </c>
    </row>
    <row r="45" spans="2:8" x14ac:dyDescent="0.25">
      <c r="H45" s="1"/>
    </row>
    <row r="46" spans="2:8" x14ac:dyDescent="0.25">
      <c r="C46" s="2" t="s">
        <v>18</v>
      </c>
      <c r="D46" s="2"/>
      <c r="E46" s="3">
        <f>SUM(E13:E45)</f>
        <v>70000</v>
      </c>
      <c r="F46" s="8"/>
      <c r="H46" s="1">
        <f>SUM(H13:H45)</f>
        <v>21226.440000000002</v>
      </c>
    </row>
  </sheetData>
  <mergeCells count="10">
    <mergeCell ref="C35:D35"/>
    <mergeCell ref="C36:D36"/>
    <mergeCell ref="C37:D37"/>
    <mergeCell ref="G11:H11"/>
    <mergeCell ref="G12:H12"/>
    <mergeCell ref="B13:D13"/>
    <mergeCell ref="B16:D16"/>
    <mergeCell ref="B26:C26"/>
    <mergeCell ref="C28:D28"/>
    <mergeCell ref="C32:D32"/>
  </mergeCells>
  <pageMargins left="0.25" right="0.25" top="0.75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A71D4-59A5-4C78-9D2B-2399C94A3669}">
  <dimension ref="A2:I73"/>
  <sheetViews>
    <sheetView view="pageBreakPreview" topLeftCell="A16" zoomScale="60" zoomScaleNormal="100" workbookViewId="0">
      <selection activeCell="I68" sqref="I68"/>
    </sheetView>
  </sheetViews>
  <sheetFormatPr defaultRowHeight="15" x14ac:dyDescent="0.25"/>
  <cols>
    <col min="1" max="1" width="28.42578125" style="4" bestFit="1" customWidth="1"/>
    <col min="2" max="2" width="12.42578125" bestFit="1" customWidth="1"/>
    <col min="3" max="3" width="13.140625" customWidth="1"/>
    <col min="4" max="4" width="15.5703125" style="1" bestFit="1" customWidth="1"/>
    <col min="5" max="5" width="4" style="1" customWidth="1"/>
    <col min="6" max="6" width="12.42578125" bestFit="1" customWidth="1"/>
    <col min="7" max="7" width="29.85546875" bestFit="1" customWidth="1"/>
    <col min="8" max="8" width="16.85546875" style="1" bestFit="1" customWidth="1"/>
    <col min="9" max="9" width="32.7109375" bestFit="1" customWidth="1"/>
  </cols>
  <sheetData>
    <row r="2" spans="1:8" ht="21" x14ac:dyDescent="0.35">
      <c r="A2" s="14" t="s">
        <v>34</v>
      </c>
    </row>
    <row r="3" spans="1:8" x14ac:dyDescent="0.25">
      <c r="B3" s="23" t="s">
        <v>37</v>
      </c>
      <c r="C3" s="23"/>
      <c r="D3" s="23"/>
      <c r="E3" s="13"/>
      <c r="F3" s="23" t="s">
        <v>40</v>
      </c>
      <c r="G3" s="23"/>
      <c r="H3" s="23"/>
    </row>
    <row r="4" spans="1:8" x14ac:dyDescent="0.25">
      <c r="A4" s="10" t="s">
        <v>23</v>
      </c>
      <c r="F4" t="s">
        <v>23</v>
      </c>
    </row>
    <row r="5" spans="1:8" x14ac:dyDescent="0.25">
      <c r="A5" s="11"/>
      <c r="B5" s="9">
        <v>45961</v>
      </c>
      <c r="D5" s="1">
        <v>500</v>
      </c>
    </row>
    <row r="6" spans="1:8" x14ac:dyDescent="0.25">
      <c r="A6" s="11"/>
      <c r="B6" s="9">
        <v>45961</v>
      </c>
      <c r="D6" s="1">
        <v>1500</v>
      </c>
    </row>
    <row r="7" spans="1:8" x14ac:dyDescent="0.25">
      <c r="A7" s="11"/>
    </row>
    <row r="8" spans="1:8" x14ac:dyDescent="0.25">
      <c r="A8" s="11"/>
      <c r="B8" t="s">
        <v>21</v>
      </c>
      <c r="D8" s="3">
        <f>SUM(D5:D7)</f>
        <v>2000</v>
      </c>
      <c r="E8" s="3"/>
      <c r="F8" t="s">
        <v>21</v>
      </c>
      <c r="H8" s="3">
        <v>0</v>
      </c>
    </row>
    <row r="9" spans="1:8" x14ac:dyDescent="0.25">
      <c r="A9" s="11"/>
    </row>
    <row r="10" spans="1:8" x14ac:dyDescent="0.25">
      <c r="A10" s="10" t="s">
        <v>22</v>
      </c>
      <c r="F10" t="s">
        <v>22</v>
      </c>
    </row>
    <row r="11" spans="1:8" x14ac:dyDescent="0.25">
      <c r="A11" s="11"/>
      <c r="B11" s="9">
        <v>45964</v>
      </c>
      <c r="D11" s="1">
        <v>0.01</v>
      </c>
    </row>
    <row r="12" spans="1:8" x14ac:dyDescent="0.25">
      <c r="A12" s="11"/>
      <c r="B12" s="9">
        <v>45964</v>
      </c>
      <c r="D12" s="1">
        <v>48.25</v>
      </c>
    </row>
    <row r="13" spans="1:8" x14ac:dyDescent="0.25">
      <c r="A13" s="11"/>
      <c r="B13" s="9">
        <v>45973</v>
      </c>
      <c r="D13" s="1">
        <v>500</v>
      </c>
    </row>
    <row r="14" spans="1:8" x14ac:dyDescent="0.25">
      <c r="A14" s="11"/>
      <c r="B14" s="9">
        <v>45981</v>
      </c>
      <c r="D14" s="1">
        <v>300</v>
      </c>
    </row>
    <row r="15" spans="1:8" x14ac:dyDescent="0.25">
      <c r="A15" s="11"/>
    </row>
    <row r="16" spans="1:8" x14ac:dyDescent="0.25">
      <c r="A16" s="11"/>
      <c r="B16" t="s">
        <v>21</v>
      </c>
      <c r="D16" s="3">
        <f>SUM(D11:D15)</f>
        <v>848.26</v>
      </c>
      <c r="E16" s="3"/>
      <c r="F16" t="s">
        <v>21</v>
      </c>
      <c r="H16" s="3">
        <v>0</v>
      </c>
    </row>
    <row r="17" spans="1:9" x14ac:dyDescent="0.25">
      <c r="A17" s="11"/>
    </row>
    <row r="18" spans="1:9" x14ac:dyDescent="0.25">
      <c r="A18" s="11" t="s">
        <v>24</v>
      </c>
      <c r="B18" s="9">
        <v>45996</v>
      </c>
      <c r="D18" s="1">
        <v>500</v>
      </c>
      <c r="F18" t="s">
        <v>24</v>
      </c>
    </row>
    <row r="19" spans="1:9" x14ac:dyDescent="0.25">
      <c r="A19" s="11"/>
      <c r="B19" s="9">
        <v>46013</v>
      </c>
      <c r="D19" s="1">
        <v>500</v>
      </c>
      <c r="G19" s="9">
        <v>46003</v>
      </c>
      <c r="H19" s="1">
        <v>2500</v>
      </c>
      <c r="I19" t="s">
        <v>38</v>
      </c>
    </row>
    <row r="20" spans="1:9" x14ac:dyDescent="0.25">
      <c r="A20" s="11"/>
      <c r="B20" s="9">
        <v>46017</v>
      </c>
      <c r="D20" s="1">
        <v>600</v>
      </c>
      <c r="G20" s="9">
        <v>46022</v>
      </c>
      <c r="H20" s="1">
        <v>5000</v>
      </c>
      <c r="I20" t="s">
        <v>41</v>
      </c>
    </row>
    <row r="21" spans="1:9" x14ac:dyDescent="0.25">
      <c r="A21" s="11"/>
    </row>
    <row r="22" spans="1:9" x14ac:dyDescent="0.25">
      <c r="A22" s="11"/>
      <c r="B22" t="s">
        <v>21</v>
      </c>
      <c r="D22" s="3">
        <f>SUM(D18:D21)</f>
        <v>1600</v>
      </c>
      <c r="E22" s="3"/>
      <c r="F22" t="s">
        <v>21</v>
      </c>
      <c r="H22" s="3">
        <f>SUM(H19:H21)</f>
        <v>7500</v>
      </c>
    </row>
    <row r="23" spans="1:9" x14ac:dyDescent="0.25">
      <c r="A23" s="11"/>
    </row>
    <row r="24" spans="1:9" x14ac:dyDescent="0.25">
      <c r="A24" s="11"/>
    </row>
    <row r="25" spans="1:9" x14ac:dyDescent="0.25">
      <c r="A25" s="23" t="s">
        <v>25</v>
      </c>
      <c r="B25" s="23"/>
      <c r="D25" s="3">
        <f>D8+D16+D22</f>
        <v>4448.26</v>
      </c>
      <c r="E25" s="3"/>
      <c r="F25" s="24" t="s">
        <v>39</v>
      </c>
      <c r="G25" s="24"/>
      <c r="H25" s="3">
        <f>H22+H16+H8</f>
        <v>7500</v>
      </c>
    </row>
    <row r="27" spans="1:9" ht="21" x14ac:dyDescent="0.35">
      <c r="A27" s="14" t="s">
        <v>54</v>
      </c>
    </row>
    <row r="29" spans="1:9" x14ac:dyDescent="0.25">
      <c r="A29" s="19" t="s">
        <v>45</v>
      </c>
    </row>
    <row r="30" spans="1:9" x14ac:dyDescent="0.25">
      <c r="A30" s="13"/>
      <c r="B30" s="9">
        <v>46024</v>
      </c>
      <c r="D30" s="1">
        <v>0.28000000000000003</v>
      </c>
    </row>
    <row r="31" spans="1:9" x14ac:dyDescent="0.25">
      <c r="A31" s="13"/>
      <c r="B31" s="9">
        <v>46029</v>
      </c>
      <c r="D31" s="1">
        <v>9.11</v>
      </c>
    </row>
    <row r="32" spans="1:9" x14ac:dyDescent="0.25">
      <c r="A32" s="13"/>
      <c r="B32" s="9">
        <v>46036</v>
      </c>
      <c r="D32" s="1">
        <v>248.17</v>
      </c>
    </row>
    <row r="33" spans="1:9" x14ac:dyDescent="0.25">
      <c r="A33" s="13"/>
      <c r="B33" s="9">
        <v>46042</v>
      </c>
      <c r="D33" s="1">
        <v>200</v>
      </c>
    </row>
    <row r="34" spans="1:9" x14ac:dyDescent="0.25">
      <c r="A34" s="13"/>
    </row>
    <row r="35" spans="1:9" x14ac:dyDescent="0.25">
      <c r="A35" s="13"/>
    </row>
    <row r="36" spans="1:9" x14ac:dyDescent="0.25">
      <c r="A36" s="13"/>
      <c r="B36" s="23" t="s">
        <v>63</v>
      </c>
      <c r="C36" s="23"/>
      <c r="D36" s="3">
        <f>SUM(D30:D35)</f>
        <v>457.56</v>
      </c>
    </row>
    <row r="37" spans="1:9" x14ac:dyDescent="0.25">
      <c r="A37" s="13"/>
      <c r="D37" s="3"/>
    </row>
    <row r="38" spans="1:9" x14ac:dyDescent="0.25">
      <c r="A38" s="13"/>
      <c r="D38" s="3"/>
    </row>
    <row r="39" spans="1:9" x14ac:dyDescent="0.25">
      <c r="A39" s="19" t="s">
        <v>61</v>
      </c>
      <c r="D39" s="3"/>
      <c r="F39" t="s">
        <v>61</v>
      </c>
    </row>
    <row r="40" spans="1:9" x14ac:dyDescent="0.25">
      <c r="A40" s="19"/>
      <c r="B40" s="9">
        <v>46085</v>
      </c>
      <c r="D40" s="16">
        <v>248.17</v>
      </c>
      <c r="G40" s="9">
        <v>46104</v>
      </c>
      <c r="H40" s="1">
        <v>50</v>
      </c>
      <c r="I40" t="s">
        <v>66</v>
      </c>
    </row>
    <row r="41" spans="1:9" x14ac:dyDescent="0.25">
      <c r="A41" s="13"/>
      <c r="B41" s="9">
        <v>46092</v>
      </c>
      <c r="D41" s="16">
        <v>248.17</v>
      </c>
      <c r="G41" s="9">
        <v>46111</v>
      </c>
      <c r="H41" s="1">
        <v>50</v>
      </c>
      <c r="I41" t="s">
        <v>66</v>
      </c>
    </row>
    <row r="42" spans="1:9" x14ac:dyDescent="0.25">
      <c r="A42" s="13"/>
      <c r="B42" s="9"/>
      <c r="D42" s="16"/>
    </row>
    <row r="43" spans="1:9" x14ac:dyDescent="0.25">
      <c r="A43" s="13"/>
      <c r="B43" s="9"/>
      <c r="D43" s="16"/>
    </row>
    <row r="44" spans="1:9" x14ac:dyDescent="0.25">
      <c r="A44" s="13"/>
      <c r="B44" s="9"/>
      <c r="D44" s="16"/>
    </row>
    <row r="45" spans="1:9" x14ac:dyDescent="0.25">
      <c r="A45" s="13"/>
      <c r="B45" s="25" t="s">
        <v>62</v>
      </c>
      <c r="C45" s="25"/>
      <c r="D45" s="3">
        <f>SUM(D40:D44)</f>
        <v>496.34</v>
      </c>
    </row>
    <row r="46" spans="1:9" x14ac:dyDescent="0.25">
      <c r="A46" s="13"/>
      <c r="D46" s="3"/>
    </row>
    <row r="47" spans="1:9" x14ac:dyDescent="0.25">
      <c r="A47" s="19" t="s">
        <v>69</v>
      </c>
      <c r="F47" t="s">
        <v>69</v>
      </c>
      <c r="G47" s="9">
        <v>46122</v>
      </c>
      <c r="H47" s="1">
        <v>500</v>
      </c>
      <c r="I47" t="s">
        <v>70</v>
      </c>
    </row>
    <row r="48" spans="1:9" x14ac:dyDescent="0.25">
      <c r="A48" s="13"/>
      <c r="B48" s="9">
        <v>46126</v>
      </c>
      <c r="D48" s="1">
        <v>1000</v>
      </c>
      <c r="G48" s="9">
        <v>46126</v>
      </c>
      <c r="H48" s="1">
        <v>50</v>
      </c>
      <c r="I48" t="s">
        <v>66</v>
      </c>
    </row>
    <row r="49" spans="1:9" x14ac:dyDescent="0.25">
      <c r="A49" s="13"/>
      <c r="G49" s="9">
        <v>46133</v>
      </c>
      <c r="H49" s="1">
        <v>1500</v>
      </c>
      <c r="I49" t="s">
        <v>74</v>
      </c>
    </row>
    <row r="50" spans="1:9" x14ac:dyDescent="0.25">
      <c r="A50" s="13"/>
      <c r="B50" s="2" t="s">
        <v>73</v>
      </c>
      <c r="C50" s="3"/>
      <c r="D50" s="3">
        <f>SUM(D48:D49)</f>
        <v>1000</v>
      </c>
    </row>
    <row r="51" spans="1:9" x14ac:dyDescent="0.25">
      <c r="A51" s="13"/>
    </row>
    <row r="52" spans="1:9" x14ac:dyDescent="0.25">
      <c r="A52" s="19" t="s">
        <v>75</v>
      </c>
      <c r="F52" t="s">
        <v>75</v>
      </c>
      <c r="G52" s="17"/>
    </row>
    <row r="53" spans="1:9" x14ac:dyDescent="0.25">
      <c r="A53" s="13"/>
      <c r="B53" s="9">
        <v>46148</v>
      </c>
      <c r="D53" s="1">
        <v>93.85</v>
      </c>
    </row>
    <row r="54" spans="1:9" x14ac:dyDescent="0.25">
      <c r="A54" s="13"/>
      <c r="B54" s="9">
        <v>46154</v>
      </c>
      <c r="D54" s="1">
        <v>1000</v>
      </c>
      <c r="G54" s="18">
        <v>46148</v>
      </c>
      <c r="H54" s="1">
        <v>8500</v>
      </c>
      <c r="I54" t="s">
        <v>77</v>
      </c>
    </row>
    <row r="55" spans="1:9" x14ac:dyDescent="0.25">
      <c r="A55" s="13"/>
      <c r="B55" s="9">
        <v>46154</v>
      </c>
      <c r="D55" s="1">
        <v>2500</v>
      </c>
      <c r="G55" s="9">
        <v>46148</v>
      </c>
      <c r="H55" s="1">
        <v>1000</v>
      </c>
      <c r="I55" t="s">
        <v>77</v>
      </c>
    </row>
    <row r="56" spans="1:9" x14ac:dyDescent="0.25">
      <c r="A56" s="13"/>
      <c r="B56" s="9">
        <v>46160</v>
      </c>
      <c r="D56" s="1">
        <v>98</v>
      </c>
      <c r="G56" s="9">
        <v>46157</v>
      </c>
      <c r="H56" s="1">
        <v>1000</v>
      </c>
      <c r="I56" t="s">
        <v>77</v>
      </c>
    </row>
    <row r="57" spans="1:9" x14ac:dyDescent="0.25">
      <c r="A57" s="13"/>
      <c r="B57" s="9">
        <v>46164</v>
      </c>
      <c r="D57" s="1">
        <v>98</v>
      </c>
      <c r="G57" s="9">
        <v>46171</v>
      </c>
      <c r="H57" s="1">
        <v>578.28</v>
      </c>
      <c r="I57" t="s">
        <v>77</v>
      </c>
    </row>
    <row r="58" spans="1:9" x14ac:dyDescent="0.25">
      <c r="A58" s="13"/>
      <c r="B58" s="9"/>
    </row>
    <row r="59" spans="1:9" x14ac:dyDescent="0.25">
      <c r="A59" s="13"/>
      <c r="B59" s="23" t="s">
        <v>76</v>
      </c>
      <c r="C59" s="23"/>
      <c r="D59" s="1">
        <f>SUM(D53:D57)</f>
        <v>3789.85</v>
      </c>
    </row>
    <row r="60" spans="1:9" x14ac:dyDescent="0.25">
      <c r="A60" s="13"/>
    </row>
    <row r="61" spans="1:9" x14ac:dyDescent="0.25">
      <c r="A61" s="19" t="s">
        <v>81</v>
      </c>
    </row>
    <row r="62" spans="1:9" x14ac:dyDescent="0.25">
      <c r="A62" s="13"/>
      <c r="B62" s="9"/>
      <c r="G62" s="9">
        <v>46188</v>
      </c>
      <c r="H62" s="1">
        <v>578.28</v>
      </c>
      <c r="I62" t="s">
        <v>82</v>
      </c>
    </row>
    <row r="63" spans="1:9" x14ac:dyDescent="0.25">
      <c r="A63" s="13"/>
    </row>
    <row r="64" spans="1:9" x14ac:dyDescent="0.25">
      <c r="A64" s="19" t="s">
        <v>87</v>
      </c>
    </row>
    <row r="65" spans="1:9" x14ac:dyDescent="0.25">
      <c r="G65" s="9">
        <v>46209</v>
      </c>
      <c r="H65" s="1">
        <v>245.15</v>
      </c>
      <c r="I65" t="s">
        <v>88</v>
      </c>
    </row>
    <row r="66" spans="1:9" x14ac:dyDescent="0.25">
      <c r="G66" s="9">
        <v>46223</v>
      </c>
      <c r="H66" s="1">
        <v>750</v>
      </c>
      <c r="I66" t="s">
        <v>89</v>
      </c>
    </row>
    <row r="69" spans="1:9" x14ac:dyDescent="0.25">
      <c r="A69" s="23" t="s">
        <v>56</v>
      </c>
      <c r="B69" s="23"/>
      <c r="C69" s="2"/>
      <c r="D69" s="3">
        <f>D36+D45+D50+D59</f>
        <v>5743.75</v>
      </c>
      <c r="G69" s="2" t="s">
        <v>67</v>
      </c>
      <c r="H69" s="3">
        <f>SUM(H40:H67)</f>
        <v>14801.710000000001</v>
      </c>
    </row>
    <row r="72" spans="1:9" ht="15.75" x14ac:dyDescent="0.25">
      <c r="A72" s="22" t="s">
        <v>57</v>
      </c>
      <c r="B72" s="22"/>
      <c r="D72" s="3">
        <f>D69+D25</f>
        <v>10192.01</v>
      </c>
      <c r="F72" s="23" t="s">
        <v>58</v>
      </c>
      <c r="G72" s="23"/>
      <c r="H72" s="3">
        <f>H25+H69</f>
        <v>22301.71</v>
      </c>
    </row>
    <row r="73" spans="1:9" x14ac:dyDescent="0.25">
      <c r="B73" s="4"/>
    </row>
  </sheetData>
  <mergeCells count="10">
    <mergeCell ref="A72:B72"/>
    <mergeCell ref="F72:G72"/>
    <mergeCell ref="A25:B25"/>
    <mergeCell ref="B3:D3"/>
    <mergeCell ref="F25:G25"/>
    <mergeCell ref="F3:H3"/>
    <mergeCell ref="A69:B69"/>
    <mergeCell ref="B36:C36"/>
    <mergeCell ref="B45:C45"/>
    <mergeCell ref="B59:C59"/>
  </mergeCells>
  <phoneticPr fontId="6" type="noConversion"/>
  <pageMargins left="0.25" right="0.25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43D15-C008-445E-B241-A8B4BD06F121}">
  <dimension ref="A1:F79"/>
  <sheetViews>
    <sheetView view="pageBreakPreview" topLeftCell="A19" zoomScale="60" zoomScaleNormal="100" workbookViewId="0">
      <selection activeCell="C72" sqref="C72"/>
    </sheetView>
  </sheetViews>
  <sheetFormatPr defaultRowHeight="15" x14ac:dyDescent="0.25"/>
  <cols>
    <col min="1" max="1" width="13.85546875" bestFit="1" customWidth="1"/>
    <col min="2" max="2" width="13.85546875" customWidth="1"/>
    <col min="3" max="3" width="11" customWidth="1"/>
    <col min="4" max="4" width="70.85546875" bestFit="1" customWidth="1"/>
    <col min="5" max="5" width="9.140625" customWidth="1"/>
    <col min="6" max="6" width="16.85546875" style="1" bestFit="1" customWidth="1"/>
  </cols>
  <sheetData>
    <row r="1" spans="1:6" ht="23.25" x14ac:dyDescent="0.35">
      <c r="A1" s="26" t="s">
        <v>51</v>
      </c>
      <c r="B1" s="26"/>
    </row>
    <row r="3" spans="1:6" x14ac:dyDescent="0.25">
      <c r="B3" s="12" t="s">
        <v>23</v>
      </c>
    </row>
    <row r="4" spans="1:6" x14ac:dyDescent="0.25">
      <c r="B4" s="11"/>
      <c r="D4" s="2" t="s">
        <v>30</v>
      </c>
      <c r="F4" s="3">
        <v>0</v>
      </c>
    </row>
    <row r="5" spans="1:6" x14ac:dyDescent="0.25">
      <c r="B5" s="11"/>
    </row>
    <row r="6" spans="1:6" x14ac:dyDescent="0.25">
      <c r="B6" s="11"/>
    </row>
    <row r="7" spans="1:6" x14ac:dyDescent="0.25">
      <c r="B7" s="11" t="s">
        <v>22</v>
      </c>
    </row>
    <row r="8" spans="1:6" x14ac:dyDescent="0.25">
      <c r="B8" s="11"/>
      <c r="C8" s="9">
        <v>45964</v>
      </c>
      <c r="D8" t="s">
        <v>26</v>
      </c>
      <c r="F8" s="1">
        <v>0.01</v>
      </c>
    </row>
    <row r="9" spans="1:6" x14ac:dyDescent="0.25">
      <c r="B9" s="11"/>
      <c r="C9" s="9">
        <v>45973</v>
      </c>
      <c r="D9" t="s">
        <v>27</v>
      </c>
      <c r="F9" s="1">
        <v>235.6</v>
      </c>
    </row>
    <row r="10" spans="1:6" x14ac:dyDescent="0.25">
      <c r="B10" s="11"/>
      <c r="C10" s="9">
        <v>45975</v>
      </c>
      <c r="D10" t="s">
        <v>35</v>
      </c>
      <c r="F10" s="1">
        <v>7.55</v>
      </c>
    </row>
    <row r="11" spans="1:6" x14ac:dyDescent="0.25">
      <c r="B11" s="11"/>
      <c r="C11" s="9">
        <v>45982</v>
      </c>
      <c r="D11" t="s">
        <v>28</v>
      </c>
      <c r="F11" s="1">
        <v>303.92</v>
      </c>
    </row>
    <row r="12" spans="1:6" x14ac:dyDescent="0.25">
      <c r="B12" s="11"/>
      <c r="C12" s="9">
        <v>45982</v>
      </c>
      <c r="D12" t="s">
        <v>29</v>
      </c>
      <c r="F12" s="1">
        <v>555.97</v>
      </c>
    </row>
    <row r="13" spans="1:6" x14ac:dyDescent="0.25">
      <c r="B13" s="11"/>
      <c r="D13" s="2" t="s">
        <v>30</v>
      </c>
      <c r="F13" s="3">
        <f>SUM(F8:F12)</f>
        <v>1103.0500000000002</v>
      </c>
    </row>
    <row r="14" spans="1:6" x14ac:dyDescent="0.25">
      <c r="B14" s="11" t="s">
        <v>24</v>
      </c>
    </row>
    <row r="15" spans="1:6" x14ac:dyDescent="0.25">
      <c r="B15" s="11"/>
      <c r="C15" s="9">
        <v>45995</v>
      </c>
      <c r="D15" t="s">
        <v>35</v>
      </c>
      <c r="F15" s="1">
        <v>2.5</v>
      </c>
    </row>
    <row r="16" spans="1:6" x14ac:dyDescent="0.25">
      <c r="B16" s="11"/>
      <c r="D16" s="2" t="s">
        <v>36</v>
      </c>
      <c r="F16" s="3">
        <f>SUM(F15:F15)</f>
        <v>2.5</v>
      </c>
    </row>
    <row r="17" spans="2:6" x14ac:dyDescent="0.25">
      <c r="B17" s="11"/>
      <c r="D17" s="2"/>
      <c r="F17" s="3"/>
    </row>
    <row r="18" spans="2:6" x14ac:dyDescent="0.25">
      <c r="B18" s="11"/>
      <c r="D18" s="2" t="s">
        <v>65</v>
      </c>
      <c r="F18" s="3">
        <f>F13+F16</f>
        <v>1105.5500000000002</v>
      </c>
    </row>
    <row r="20" spans="2:6" x14ac:dyDescent="0.25">
      <c r="B20" s="10" t="s">
        <v>42</v>
      </c>
    </row>
    <row r="21" spans="2:6" x14ac:dyDescent="0.25">
      <c r="C21" s="9">
        <v>46024</v>
      </c>
      <c r="D21" t="s">
        <v>55</v>
      </c>
      <c r="F21" s="1">
        <v>0.17</v>
      </c>
    </row>
    <row r="22" spans="2:6" x14ac:dyDescent="0.25">
      <c r="C22" s="9">
        <v>46024</v>
      </c>
      <c r="D22" t="s">
        <v>55</v>
      </c>
      <c r="F22" s="1">
        <v>0.11</v>
      </c>
    </row>
    <row r="23" spans="2:6" x14ac:dyDescent="0.25">
      <c r="C23" s="9">
        <v>46028</v>
      </c>
      <c r="D23" t="s">
        <v>43</v>
      </c>
      <c r="F23" s="1">
        <v>3077.79</v>
      </c>
    </row>
    <row r="24" spans="2:6" x14ac:dyDescent="0.25">
      <c r="B24" s="10"/>
      <c r="C24" s="9">
        <v>46030</v>
      </c>
      <c r="D24" t="s">
        <v>53</v>
      </c>
      <c r="F24" s="1">
        <v>93.8</v>
      </c>
    </row>
    <row r="25" spans="2:6" x14ac:dyDescent="0.25">
      <c r="B25" s="10"/>
      <c r="C25" s="9">
        <v>46030</v>
      </c>
      <c r="D25" t="s">
        <v>53</v>
      </c>
      <c r="F25" s="1">
        <v>93.8</v>
      </c>
    </row>
    <row r="26" spans="2:6" x14ac:dyDescent="0.25">
      <c r="B26" s="10"/>
      <c r="C26" s="9">
        <v>46030</v>
      </c>
      <c r="D26" t="s">
        <v>53</v>
      </c>
      <c r="F26" s="1">
        <v>93.8</v>
      </c>
    </row>
    <row r="27" spans="2:6" x14ac:dyDescent="0.25">
      <c r="C27" s="9">
        <v>46031</v>
      </c>
      <c r="D27" t="s">
        <v>44</v>
      </c>
      <c r="F27" s="1">
        <v>197.7</v>
      </c>
    </row>
    <row r="28" spans="2:6" x14ac:dyDescent="0.25">
      <c r="C28" s="9"/>
      <c r="D28" t="s">
        <v>52</v>
      </c>
      <c r="F28" s="1">
        <v>1.98</v>
      </c>
    </row>
    <row r="29" spans="2:6" x14ac:dyDescent="0.25">
      <c r="C29" s="9">
        <v>46031</v>
      </c>
      <c r="D29" t="s">
        <v>44</v>
      </c>
      <c r="F29" s="1">
        <v>197.7</v>
      </c>
    </row>
    <row r="30" spans="2:6" x14ac:dyDescent="0.25">
      <c r="C30" s="9"/>
      <c r="D30" t="s">
        <v>52</v>
      </c>
      <c r="F30" s="1">
        <v>1.98</v>
      </c>
    </row>
    <row r="31" spans="2:6" x14ac:dyDescent="0.25">
      <c r="C31" s="9">
        <v>46031</v>
      </c>
      <c r="D31" t="s">
        <v>44</v>
      </c>
      <c r="F31" s="1">
        <v>197.7</v>
      </c>
    </row>
    <row r="32" spans="2:6" x14ac:dyDescent="0.25">
      <c r="C32" s="9"/>
      <c r="D32" t="s">
        <v>52</v>
      </c>
      <c r="F32" s="1">
        <v>1.98</v>
      </c>
    </row>
    <row r="33" spans="2:6" x14ac:dyDescent="0.25">
      <c r="D33" t="s">
        <v>48</v>
      </c>
      <c r="F33" s="1">
        <v>3500</v>
      </c>
    </row>
    <row r="34" spans="2:6" x14ac:dyDescent="0.25">
      <c r="D34" t="s">
        <v>49</v>
      </c>
      <c r="F34" s="1">
        <v>40</v>
      </c>
    </row>
    <row r="35" spans="2:6" x14ac:dyDescent="0.25">
      <c r="C35" s="9">
        <v>46042</v>
      </c>
      <c r="D35" t="s">
        <v>59</v>
      </c>
      <c r="F35" s="1">
        <v>40.880000000000003</v>
      </c>
    </row>
    <row r="36" spans="2:6" x14ac:dyDescent="0.25">
      <c r="D36" s="2" t="s">
        <v>36</v>
      </c>
      <c r="F36" s="3">
        <f>SUM(F21:F35)</f>
        <v>7539.39</v>
      </c>
    </row>
    <row r="37" spans="2:6" x14ac:dyDescent="0.25">
      <c r="B37" s="15">
        <v>46054</v>
      </c>
    </row>
    <row r="38" spans="2:6" x14ac:dyDescent="0.25">
      <c r="C38" s="9">
        <v>46069</v>
      </c>
      <c r="D38" t="s">
        <v>60</v>
      </c>
      <c r="F38" s="1">
        <v>374.95</v>
      </c>
    </row>
    <row r="39" spans="2:6" x14ac:dyDescent="0.25">
      <c r="C39" s="9">
        <v>46073</v>
      </c>
      <c r="D39" t="s">
        <v>59</v>
      </c>
      <c r="F39" s="1">
        <v>40.880000000000003</v>
      </c>
    </row>
    <row r="40" spans="2:6" x14ac:dyDescent="0.25">
      <c r="D40" s="2" t="s">
        <v>36</v>
      </c>
      <c r="F40" s="3">
        <f>SUM(F38:F39)</f>
        <v>415.83</v>
      </c>
    </row>
    <row r="41" spans="2:6" x14ac:dyDescent="0.25">
      <c r="B41" s="15">
        <v>46082</v>
      </c>
    </row>
    <row r="42" spans="2:6" x14ac:dyDescent="0.25">
      <c r="C42" s="9">
        <v>38789</v>
      </c>
      <c r="D42" t="s">
        <v>68</v>
      </c>
      <c r="F42" s="1">
        <v>500.93</v>
      </c>
    </row>
    <row r="43" spans="2:6" x14ac:dyDescent="0.25">
      <c r="C43" s="9">
        <v>46101</v>
      </c>
      <c r="D43" t="s">
        <v>59</v>
      </c>
      <c r="F43" s="1">
        <v>40.880000000000003</v>
      </c>
    </row>
    <row r="44" spans="2:6" x14ac:dyDescent="0.25">
      <c r="C44" s="9"/>
      <c r="D44" s="2" t="s">
        <v>36</v>
      </c>
      <c r="F44" s="3">
        <f>SUM(F42:F43)</f>
        <v>541.81000000000006</v>
      </c>
    </row>
    <row r="45" spans="2:6" x14ac:dyDescent="0.25">
      <c r="C45" s="9"/>
      <c r="D45" s="2"/>
      <c r="F45" s="3"/>
    </row>
    <row r="46" spans="2:6" x14ac:dyDescent="0.25">
      <c r="B46" s="15">
        <v>46113</v>
      </c>
      <c r="C46" s="9"/>
      <c r="D46" s="2"/>
      <c r="F46" s="3"/>
    </row>
    <row r="47" spans="2:6" x14ac:dyDescent="0.25">
      <c r="C47" s="9">
        <v>46124</v>
      </c>
      <c r="D47" t="s">
        <v>71</v>
      </c>
      <c r="F47" s="16">
        <v>500</v>
      </c>
    </row>
    <row r="48" spans="2:6" x14ac:dyDescent="0.25">
      <c r="C48" s="9">
        <v>46133</v>
      </c>
      <c r="D48" t="s">
        <v>59</v>
      </c>
      <c r="F48" s="16">
        <v>81.75</v>
      </c>
    </row>
    <row r="49" spans="2:6" x14ac:dyDescent="0.25">
      <c r="C49" s="9"/>
      <c r="D49" s="2"/>
      <c r="F49" s="3"/>
    </row>
    <row r="50" spans="2:6" x14ac:dyDescent="0.25">
      <c r="C50" s="9"/>
      <c r="D50" s="2" t="s">
        <v>36</v>
      </c>
      <c r="F50" s="3">
        <f>SUM(F47:F49)</f>
        <v>581.75</v>
      </c>
    </row>
    <row r="51" spans="2:6" x14ac:dyDescent="0.25">
      <c r="C51" s="9"/>
      <c r="D51" s="2"/>
      <c r="F51" s="3"/>
    </row>
    <row r="52" spans="2:6" x14ac:dyDescent="0.25">
      <c r="B52" s="15">
        <v>46143</v>
      </c>
      <c r="C52" s="9"/>
      <c r="D52" s="2"/>
      <c r="F52" s="3"/>
    </row>
    <row r="53" spans="2:6" x14ac:dyDescent="0.25">
      <c r="C53" s="9">
        <v>46154</v>
      </c>
      <c r="D53" t="s">
        <v>78</v>
      </c>
      <c r="F53" s="16">
        <v>6642.11</v>
      </c>
    </row>
    <row r="54" spans="2:6" x14ac:dyDescent="0.25">
      <c r="B54" s="15"/>
      <c r="C54" s="9">
        <v>46160</v>
      </c>
      <c r="D54" t="s">
        <v>79</v>
      </c>
      <c r="F54" s="16">
        <v>3600</v>
      </c>
    </row>
    <row r="55" spans="2:6" x14ac:dyDescent="0.25">
      <c r="B55" s="15"/>
      <c r="C55" s="9">
        <v>46160</v>
      </c>
      <c r="D55" t="s">
        <v>80</v>
      </c>
      <c r="F55" s="16">
        <v>1400</v>
      </c>
    </row>
    <row r="56" spans="2:6" x14ac:dyDescent="0.25">
      <c r="B56" s="15"/>
      <c r="C56" s="9">
        <v>46162</v>
      </c>
      <c r="D56" t="s">
        <v>59</v>
      </c>
      <c r="F56" s="16">
        <v>81.75</v>
      </c>
    </row>
    <row r="57" spans="2:6" x14ac:dyDescent="0.25">
      <c r="C57" s="9"/>
      <c r="D57" s="2"/>
      <c r="F57" s="3"/>
    </row>
    <row r="58" spans="2:6" x14ac:dyDescent="0.25">
      <c r="C58" s="9"/>
      <c r="D58" s="2" t="s">
        <v>36</v>
      </c>
      <c r="F58" s="3">
        <f>SUM(F53:F57)</f>
        <v>11723.86</v>
      </c>
    </row>
    <row r="59" spans="2:6" x14ac:dyDescent="0.25">
      <c r="C59" s="9"/>
    </row>
    <row r="60" spans="2:6" x14ac:dyDescent="0.25">
      <c r="B60" s="15">
        <v>46174</v>
      </c>
      <c r="C60" s="9"/>
    </row>
    <row r="61" spans="2:6" x14ac:dyDescent="0.25">
      <c r="C61" s="9">
        <v>38883</v>
      </c>
      <c r="D61" t="s">
        <v>83</v>
      </c>
      <c r="F61" s="1">
        <v>1050</v>
      </c>
    </row>
    <row r="62" spans="2:6" x14ac:dyDescent="0.25">
      <c r="C62" s="9">
        <v>46188</v>
      </c>
      <c r="D62" t="s">
        <v>84</v>
      </c>
      <c r="F62" s="1">
        <v>3500</v>
      </c>
    </row>
    <row r="63" spans="2:6" x14ac:dyDescent="0.25">
      <c r="C63" s="9">
        <v>46195</v>
      </c>
      <c r="D63" t="s">
        <v>59</v>
      </c>
      <c r="F63" s="1">
        <v>81.75</v>
      </c>
    </row>
    <row r="64" spans="2:6" x14ac:dyDescent="0.25">
      <c r="C64" s="9"/>
    </row>
    <row r="65" spans="2:6" x14ac:dyDescent="0.25">
      <c r="C65" s="9"/>
      <c r="D65" s="2" t="s">
        <v>36</v>
      </c>
      <c r="F65" s="3">
        <f>SUM(F61:F64)</f>
        <v>4631.75</v>
      </c>
    </row>
    <row r="66" spans="2:6" x14ac:dyDescent="0.25">
      <c r="C66" s="9"/>
    </row>
    <row r="67" spans="2:6" x14ac:dyDescent="0.25">
      <c r="B67" s="15">
        <v>46204</v>
      </c>
      <c r="C67" s="9"/>
    </row>
    <row r="68" spans="2:6" x14ac:dyDescent="0.25">
      <c r="C68" s="9">
        <v>46210</v>
      </c>
      <c r="D68" t="s">
        <v>85</v>
      </c>
      <c r="F68" s="1">
        <v>706.06</v>
      </c>
    </row>
    <row r="69" spans="2:6" x14ac:dyDescent="0.25">
      <c r="C69" s="9">
        <v>46210</v>
      </c>
      <c r="D69" t="s">
        <v>86</v>
      </c>
      <c r="F69" s="1">
        <v>280</v>
      </c>
    </row>
    <row r="70" spans="2:6" x14ac:dyDescent="0.25">
      <c r="C70" s="9">
        <v>46223</v>
      </c>
      <c r="D70" t="s">
        <v>59</v>
      </c>
      <c r="F70" s="1">
        <v>81.75</v>
      </c>
    </row>
    <row r="71" spans="2:6" x14ac:dyDescent="0.25">
      <c r="C71" s="9">
        <v>46224</v>
      </c>
      <c r="D71" t="s">
        <v>90</v>
      </c>
      <c r="F71" s="1">
        <v>200.43</v>
      </c>
    </row>
    <row r="72" spans="2:6" x14ac:dyDescent="0.25">
      <c r="C72" s="9"/>
    </row>
    <row r="73" spans="2:6" x14ac:dyDescent="0.25">
      <c r="C73" s="9"/>
      <c r="D73" s="2" t="s">
        <v>36</v>
      </c>
      <c r="E73" s="2"/>
      <c r="F73" s="3">
        <f>SUM(F68:F72)</f>
        <v>1268.24</v>
      </c>
    </row>
    <row r="74" spans="2:6" x14ac:dyDescent="0.25">
      <c r="C74" s="9"/>
    </row>
    <row r="75" spans="2:6" x14ac:dyDescent="0.25">
      <c r="C75" s="9"/>
    </row>
    <row r="76" spans="2:6" x14ac:dyDescent="0.25">
      <c r="D76" s="2" t="s">
        <v>64</v>
      </c>
      <c r="F76" s="3">
        <f>F36+F40+F44+F50+F58+F65+F73</f>
        <v>26702.63</v>
      </c>
    </row>
    <row r="77" spans="2:6" x14ac:dyDescent="0.25">
      <c r="D77" s="2"/>
      <c r="F77" s="3"/>
    </row>
    <row r="79" spans="2:6" x14ac:dyDescent="0.25">
      <c r="C79" s="23" t="s">
        <v>50</v>
      </c>
      <c r="D79" s="23"/>
      <c r="E79" s="2"/>
      <c r="F79" s="3">
        <f>F18+F76</f>
        <v>27808.18</v>
      </c>
    </row>
  </sheetData>
  <mergeCells count="2">
    <mergeCell ref="A1:B1"/>
    <mergeCell ref="C79:D79"/>
  </mergeCells>
  <pageMargins left="0.25" right="0.25" top="0.75" bottom="0.75" header="0.3" footer="0.3"/>
  <pageSetup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83141-1814-4E75-BABF-D6DA4F909074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</vt:lpstr>
      <vt:lpstr>2025 2026 Income</vt:lpstr>
      <vt:lpstr>Expenses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Alderman</dc:creator>
  <cp:lastModifiedBy>Joe Alderman</cp:lastModifiedBy>
  <cp:lastPrinted>2026-03-08T19:02:21Z</cp:lastPrinted>
  <dcterms:created xsi:type="dcterms:W3CDTF">2025-11-13T19:44:51Z</dcterms:created>
  <dcterms:modified xsi:type="dcterms:W3CDTF">2026-07-21T22:01:28Z</dcterms:modified>
</cp:coreProperties>
</file>