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arruthers\Downloads\"/>
    </mc:Choice>
  </mc:AlternateContent>
  <xr:revisionPtr revIDLastSave="0" documentId="13_ncr:1_{09BEF862-D955-4F4E-97C7-F0ED5AA61E26}" xr6:coauthVersionLast="47" xr6:coauthVersionMax="47" xr10:uidLastSave="{00000000-0000-0000-0000-000000000000}"/>
  <workbookProtection workbookAlgorithmName="SHA-512" workbookHashValue="xZctxAGkMXXIrcKrrlIEgmw8YbtHSUux85cA8711ym9Y53TYemfR8GsORrHmqPsf4KmvS9Wpxj2qnWzaKCOwRA==" workbookSaltValue="9MLukVc/PE0wFbCw45z7mA==" workbookSpinCount="100000" lockStructure="1"/>
  <bookViews>
    <workbookView xWindow="-108" yWindow="-108" windowWidth="29016" windowHeight="15696" xr2:uid="{3F3213BB-A09E-4213-AAEE-A0E6DB5DE314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F14" i="1" s="1"/>
  <c r="E15" i="1"/>
  <c r="F15" i="1" s="1"/>
  <c r="G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13" i="1"/>
  <c r="F13" i="1" s="1"/>
  <c r="G26" i="1" l="1"/>
  <c r="G18" i="1"/>
  <c r="G19" i="1"/>
  <c r="G30" i="1"/>
  <c r="G22" i="1"/>
  <c r="G25" i="1"/>
  <c r="G29" i="1"/>
  <c r="G21" i="1"/>
  <c r="G32" i="1"/>
  <c r="G24" i="1"/>
  <c r="G16" i="1"/>
  <c r="G27" i="1"/>
  <c r="G17" i="1"/>
  <c r="G28" i="1"/>
  <c r="G20" i="1"/>
  <c r="G31" i="1"/>
  <c r="G23" i="1"/>
  <c r="G14" i="1"/>
  <c r="G13" i="1"/>
  <c r="G34" i="1" l="1"/>
</calcChain>
</file>

<file path=xl/sharedStrings.xml><?xml version="1.0" encoding="utf-8"?>
<sst xmlns="http://schemas.openxmlformats.org/spreadsheetml/2006/main" count="24" uniqueCount="24">
  <si>
    <t>LIFE MEMBER REIMBURSE REQUEST</t>
  </si>
  <si>
    <t>POST NUMBER</t>
  </si>
  <si>
    <t>POST NAME</t>
  </si>
  <si>
    <t>Date Submitted on OMS</t>
  </si>
  <si>
    <t>Member Name</t>
  </si>
  <si>
    <t>Confirmation Number</t>
  </si>
  <si>
    <t>Member Date of Birth</t>
  </si>
  <si>
    <t>DATE</t>
  </si>
  <si>
    <t>INSTRUCTIONS</t>
  </si>
  <si>
    <t>Complete the Post Number, Post Name, and Date field above. Complete the first 4 columns below. Then e-mail the adjutant at the link below</t>
  </si>
  <si>
    <t>Click Here to Send the E-mail</t>
  </si>
  <si>
    <t>Member Age</t>
  </si>
  <si>
    <t>Full Cost</t>
  </si>
  <si>
    <t>50% Reimburse</t>
  </si>
  <si>
    <t>20-30</t>
  </si>
  <si>
    <t>31-40</t>
  </si>
  <si>
    <t>41-50</t>
  </si>
  <si>
    <t>51-60</t>
  </si>
  <si>
    <t>61-70</t>
  </si>
  <si>
    <t>71-80</t>
  </si>
  <si>
    <t>81-110</t>
  </si>
  <si>
    <t>Total Reimbursement</t>
  </si>
  <si>
    <t>Commander:</t>
  </si>
  <si>
    <t>Adjutant: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</si>
</sst>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26"/>
      <color rgb="FF00B05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/>
    <xf numFmtId="0" fontId="2" fillId="0" borderId="0" xfId="0" applyFont="1"/>
    <xf numFmtId="0" fontId="4" fillId="0" borderId="0" xfId="0" applyFont="1" applyAlignment="1">
      <alignment horizontal="right"/>
    </xf>
    <xf numFmtId="0" fontId="5" fillId="0" borderId="0" xfId="2"/>
    <xf numFmtId="0" fontId="0" fillId="2" borderId="2" xfId="0" applyFill="1" applyBorder="1" applyAlignment="1">
      <alignment horizontal="center"/>
    </xf>
    <xf numFmtId="0" fontId="0" fillId="0" borderId="2" xfId="0" applyBorder="1" applyProtection="1">
      <protection hidden="1"/>
    </xf>
    <xf numFmtId="43" fontId="0" fillId="0" borderId="2" xfId="1" applyFont="1" applyBorder="1" applyProtection="1">
      <protection hidden="1"/>
    </xf>
    <xf numFmtId="0" fontId="0" fillId="0" borderId="0" xfId="0" applyProtection="1">
      <protection hidden="1"/>
    </xf>
    <xf numFmtId="43" fontId="0" fillId="0" borderId="0" xfId="1" applyFont="1" applyBorder="1" applyProtection="1">
      <protection hidden="1"/>
    </xf>
    <xf numFmtId="0" fontId="3" fillId="0" borderId="0" xfId="0" applyFont="1" applyAlignment="1">
      <alignment horizontal="center"/>
    </xf>
    <xf numFmtId="0" fontId="0" fillId="3" borderId="0" xfId="0" applyFont="1" applyFill="1" applyProtection="1">
      <protection hidden="1"/>
    </xf>
    <xf numFmtId="43" fontId="0" fillId="3" borderId="0" xfId="1" applyFont="1" applyFill="1" applyBorder="1" applyAlignment="1" applyProtection="1">
      <alignment horizontal="right"/>
      <protection hidden="1"/>
    </xf>
    <xf numFmtId="43" fontId="0" fillId="3" borderId="0" xfId="0" applyNumberFormat="1" applyFont="1" applyFill="1" applyProtection="1">
      <protection hidden="1"/>
    </xf>
    <xf numFmtId="0" fontId="0" fillId="0" borderId="2" xfId="0" applyBorder="1" applyProtection="1">
      <protection locked="0"/>
    </xf>
    <xf numFmtId="14" fontId="0" fillId="0" borderId="2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2048860</xdr:colOff>
      <xdr:row>6</xdr:row>
      <xdr:rowOff>173158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2C69868-64BF-498C-8D0C-12B894C0C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8860" cy="1270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jutant@vfwma.org?subject=Life%20Member%20Reimbursement%20Req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C3E4F-2AAF-454F-B20B-359437BCBE9B}">
  <dimension ref="A2:L37"/>
  <sheetViews>
    <sheetView tabSelected="1" workbookViewId="0">
      <selection activeCell="E5" sqref="E5"/>
    </sheetView>
  </sheetViews>
  <sheetFormatPr defaultRowHeight="14.4" x14ac:dyDescent="0.3"/>
  <cols>
    <col min="1" max="1" width="30" customWidth="1"/>
    <col min="2" max="2" width="35.5546875" customWidth="1"/>
    <col min="3" max="3" width="21.33203125" customWidth="1"/>
    <col min="4" max="4" width="20" customWidth="1"/>
    <col min="5" max="5" width="16.21875" customWidth="1"/>
    <col min="6" max="6" width="14.88671875" customWidth="1"/>
    <col min="7" max="7" width="16.5546875" customWidth="1"/>
  </cols>
  <sheetData>
    <row r="2" spans="1:12" ht="14.4" customHeight="1" x14ac:dyDescent="0.65">
      <c r="B2" s="13" t="s">
        <v>0</v>
      </c>
      <c r="C2" s="13"/>
      <c r="D2" s="13"/>
      <c r="E2" s="1"/>
      <c r="F2" s="1"/>
      <c r="G2" s="1"/>
      <c r="H2" s="1"/>
      <c r="I2" s="1"/>
      <c r="J2" s="1"/>
      <c r="K2" s="1"/>
      <c r="L2" s="1"/>
    </row>
    <row r="3" spans="1:12" ht="14.4" customHeight="1" x14ac:dyDescent="0.65">
      <c r="B3" s="13"/>
      <c r="C3" s="13"/>
      <c r="D3" s="13"/>
      <c r="E3" s="1"/>
      <c r="F3" s="1"/>
      <c r="G3" s="1"/>
      <c r="H3" s="1"/>
      <c r="I3" s="1"/>
      <c r="J3" s="1"/>
      <c r="K3" s="1"/>
      <c r="L3" s="1"/>
    </row>
    <row r="5" spans="1:12" x14ac:dyDescent="0.3">
      <c r="B5" s="2" t="s">
        <v>1</v>
      </c>
      <c r="C5" s="23"/>
      <c r="D5" s="20" t="s">
        <v>7</v>
      </c>
      <c r="E5" s="24"/>
      <c r="H5" s="3"/>
      <c r="I5" s="3"/>
      <c r="J5" s="3"/>
      <c r="K5" s="3"/>
    </row>
    <row r="6" spans="1:12" x14ac:dyDescent="0.3">
      <c r="B6" s="2"/>
      <c r="C6" s="19"/>
      <c r="D6" s="19"/>
      <c r="E6" s="19"/>
      <c r="H6" s="4"/>
      <c r="I6" s="4"/>
      <c r="J6" s="4"/>
      <c r="K6" s="4"/>
    </row>
    <row r="7" spans="1:12" x14ac:dyDescent="0.3">
      <c r="B7" s="2" t="s">
        <v>2</v>
      </c>
      <c r="C7" s="21"/>
      <c r="D7" s="21"/>
      <c r="E7" s="21"/>
      <c r="H7" s="3"/>
      <c r="I7" s="3"/>
      <c r="J7" s="3"/>
      <c r="K7" s="3"/>
    </row>
    <row r="9" spans="1:12" x14ac:dyDescent="0.3">
      <c r="A9" s="6" t="s">
        <v>8</v>
      </c>
      <c r="B9" s="5" t="s">
        <v>9</v>
      </c>
    </row>
    <row r="10" spans="1:12" x14ac:dyDescent="0.3">
      <c r="B10" s="7" t="s">
        <v>10</v>
      </c>
    </row>
    <row r="12" spans="1:12" x14ac:dyDescent="0.3">
      <c r="A12" s="8" t="s">
        <v>3</v>
      </c>
      <c r="B12" s="8" t="s">
        <v>4</v>
      </c>
      <c r="C12" s="8" t="s">
        <v>5</v>
      </c>
      <c r="D12" s="8" t="s">
        <v>6</v>
      </c>
      <c r="E12" s="8" t="s">
        <v>11</v>
      </c>
      <c r="F12" s="8" t="s">
        <v>12</v>
      </c>
      <c r="G12" s="8" t="s">
        <v>13</v>
      </c>
    </row>
    <row r="13" spans="1:12" ht="27" customHeight="1" x14ac:dyDescent="0.3">
      <c r="A13" s="17"/>
      <c r="B13" s="17"/>
      <c r="C13" s="17"/>
      <c r="D13" s="18"/>
      <c r="E13" s="9" t="str">
        <f ca="1">IF(D13="","",DATEDIF(D13, TODAY(),"Y"))</f>
        <v/>
      </c>
      <c r="F13" s="10" t="str">
        <f ca="1">IFERROR(IF(VLOOKUP(Sheet1!E13,Sheet2!F6:G89,2,FALSE) ="","", VLOOKUP(E13,Sheet2!F6:G89,2,FALSE)),"0")</f>
        <v>0</v>
      </c>
      <c r="G13" s="10">
        <f ca="1">F13/2</f>
        <v>0</v>
      </c>
    </row>
    <row r="14" spans="1:12" ht="27" customHeight="1" x14ac:dyDescent="0.3">
      <c r="A14" s="17"/>
      <c r="B14" s="17"/>
      <c r="C14" s="17"/>
      <c r="D14" s="18"/>
      <c r="E14" s="9" t="str">
        <f t="shared" ref="E14:E32" ca="1" si="0">IF(D14="","",DATEDIF(D14, TODAY(),"Y"))</f>
        <v/>
      </c>
      <c r="F14" s="10" t="str">
        <f ca="1">IFERROR(IF(VLOOKUP(Sheet1!E14,Sheet2!F7:G90,2,FALSE) ="","", VLOOKUP(E14,Sheet2!F7:G90,2,FALSE)),"0")</f>
        <v>0</v>
      </c>
      <c r="G14" s="10">
        <f t="shared" ref="G14:G32" ca="1" si="1">F14/2</f>
        <v>0</v>
      </c>
    </row>
    <row r="15" spans="1:12" ht="27" customHeight="1" x14ac:dyDescent="0.3">
      <c r="A15" s="17"/>
      <c r="B15" s="17"/>
      <c r="C15" s="17"/>
      <c r="D15" s="18"/>
      <c r="E15" s="9" t="str">
        <f t="shared" ca="1" si="0"/>
        <v/>
      </c>
      <c r="F15" s="10" t="str">
        <f ca="1">IFERROR(IF(VLOOKUP(Sheet1!E15,Sheet2!F8:G91,2,FALSE) ="","", VLOOKUP(E15,Sheet2!F8:G91,2,FALSE)),"0")</f>
        <v>0</v>
      </c>
      <c r="G15" s="10">
        <f t="shared" ca="1" si="1"/>
        <v>0</v>
      </c>
    </row>
    <row r="16" spans="1:12" ht="27" customHeight="1" x14ac:dyDescent="0.3">
      <c r="A16" s="17"/>
      <c r="B16" s="17"/>
      <c r="C16" s="17"/>
      <c r="D16" s="18"/>
      <c r="E16" s="9" t="str">
        <f t="shared" ca="1" si="0"/>
        <v/>
      </c>
      <c r="F16" s="10" t="str">
        <f ca="1">IFERROR(IF(VLOOKUP(Sheet1!E16,Sheet2!F9:G92,2,FALSE) ="","", VLOOKUP(E16,Sheet2!F9:G92,2,FALSE)),"0")</f>
        <v>0</v>
      </c>
      <c r="G16" s="10">
        <f t="shared" ca="1" si="1"/>
        <v>0</v>
      </c>
    </row>
    <row r="17" spans="1:7" ht="27" customHeight="1" x14ac:dyDescent="0.3">
      <c r="A17" s="17"/>
      <c r="B17" s="17"/>
      <c r="C17" s="17"/>
      <c r="D17" s="18"/>
      <c r="E17" s="9" t="str">
        <f t="shared" ca="1" si="0"/>
        <v/>
      </c>
      <c r="F17" s="10" t="str">
        <f ca="1">IFERROR(IF(VLOOKUP(Sheet1!E17,Sheet2!F10:G93,2,FALSE) ="","", VLOOKUP(E17,Sheet2!F10:G93,2,FALSE)),"0")</f>
        <v>0</v>
      </c>
      <c r="G17" s="10">
        <f t="shared" ca="1" si="1"/>
        <v>0</v>
      </c>
    </row>
    <row r="18" spans="1:7" ht="27" customHeight="1" x14ac:dyDescent="0.3">
      <c r="A18" s="17"/>
      <c r="B18" s="17"/>
      <c r="C18" s="17"/>
      <c r="D18" s="18"/>
      <c r="E18" s="9" t="str">
        <f t="shared" ca="1" si="0"/>
        <v/>
      </c>
      <c r="F18" s="10" t="str">
        <f ca="1">IFERROR(IF(VLOOKUP(Sheet1!E18,Sheet2!F11:G94,2,FALSE) ="","", VLOOKUP(E18,Sheet2!F11:G94,2,FALSE)),"0")</f>
        <v>0</v>
      </c>
      <c r="G18" s="10">
        <f t="shared" ca="1" si="1"/>
        <v>0</v>
      </c>
    </row>
    <row r="19" spans="1:7" ht="27" customHeight="1" x14ac:dyDescent="0.3">
      <c r="A19" s="17"/>
      <c r="B19" s="17"/>
      <c r="C19" s="17"/>
      <c r="D19" s="18"/>
      <c r="E19" s="9" t="str">
        <f t="shared" ca="1" si="0"/>
        <v/>
      </c>
      <c r="F19" s="10" t="str">
        <f ca="1">IFERROR(IF(VLOOKUP(Sheet1!E19,Sheet2!F12:G95,2,FALSE) ="","", VLOOKUP(E19,Sheet2!F12:G95,2,FALSE)),"0")</f>
        <v>0</v>
      </c>
      <c r="G19" s="10">
        <f t="shared" ca="1" si="1"/>
        <v>0</v>
      </c>
    </row>
    <row r="20" spans="1:7" ht="27" customHeight="1" x14ac:dyDescent="0.3">
      <c r="A20" s="17"/>
      <c r="B20" s="17"/>
      <c r="C20" s="17"/>
      <c r="D20" s="18"/>
      <c r="E20" s="9" t="str">
        <f t="shared" ca="1" si="0"/>
        <v/>
      </c>
      <c r="F20" s="10" t="str">
        <f ca="1">IFERROR(IF(VLOOKUP(Sheet1!E20,Sheet2!F13:G96,2,FALSE) ="","", VLOOKUP(E20,Sheet2!F13:G96,2,FALSE)),"0")</f>
        <v>0</v>
      </c>
      <c r="G20" s="10">
        <f t="shared" ca="1" si="1"/>
        <v>0</v>
      </c>
    </row>
    <row r="21" spans="1:7" ht="27" customHeight="1" x14ac:dyDescent="0.3">
      <c r="A21" s="17"/>
      <c r="B21" s="17"/>
      <c r="C21" s="17"/>
      <c r="D21" s="18"/>
      <c r="E21" s="9" t="str">
        <f t="shared" ca="1" si="0"/>
        <v/>
      </c>
      <c r="F21" s="10" t="str">
        <f ca="1">IFERROR(IF(VLOOKUP(Sheet1!E21,Sheet2!F14:G97,2,FALSE) ="","", VLOOKUP(E21,Sheet2!F14:G97,2,FALSE)),"0")</f>
        <v>0</v>
      </c>
      <c r="G21" s="10">
        <f t="shared" ca="1" si="1"/>
        <v>0</v>
      </c>
    </row>
    <row r="22" spans="1:7" ht="27" customHeight="1" x14ac:dyDescent="0.3">
      <c r="A22" s="17"/>
      <c r="B22" s="17"/>
      <c r="C22" s="17"/>
      <c r="D22" s="18"/>
      <c r="E22" s="9" t="str">
        <f t="shared" ca="1" si="0"/>
        <v/>
      </c>
      <c r="F22" s="10" t="str">
        <f ca="1">IFERROR(IF(VLOOKUP(Sheet1!E22,Sheet2!F15:G98,2,FALSE) ="","", VLOOKUP(E22,Sheet2!F15:G98,2,FALSE)),"0")</f>
        <v>0</v>
      </c>
      <c r="G22" s="10">
        <f t="shared" ca="1" si="1"/>
        <v>0</v>
      </c>
    </row>
    <row r="23" spans="1:7" ht="27" customHeight="1" x14ac:dyDescent="0.3">
      <c r="A23" s="17"/>
      <c r="B23" s="17"/>
      <c r="C23" s="17"/>
      <c r="D23" s="18"/>
      <c r="E23" s="9" t="str">
        <f t="shared" ca="1" si="0"/>
        <v/>
      </c>
      <c r="F23" s="10" t="str">
        <f ca="1">IFERROR(IF(VLOOKUP(Sheet1!E23,Sheet2!F16:G99,2,FALSE) ="","", VLOOKUP(E23,Sheet2!F16:G99,2,FALSE)),"0")</f>
        <v>0</v>
      </c>
      <c r="G23" s="10">
        <f t="shared" ca="1" si="1"/>
        <v>0</v>
      </c>
    </row>
    <row r="24" spans="1:7" ht="27" customHeight="1" x14ac:dyDescent="0.3">
      <c r="A24" s="17"/>
      <c r="B24" s="17"/>
      <c r="C24" s="17"/>
      <c r="D24" s="18"/>
      <c r="E24" s="9" t="str">
        <f t="shared" ca="1" si="0"/>
        <v/>
      </c>
      <c r="F24" s="10" t="str">
        <f ca="1">IFERROR(IF(VLOOKUP(Sheet1!E24,Sheet2!F17:G100,2,FALSE) ="","", VLOOKUP(E24,Sheet2!F17:G100,2,FALSE)),"0")</f>
        <v>0</v>
      </c>
      <c r="G24" s="10">
        <f t="shared" ca="1" si="1"/>
        <v>0</v>
      </c>
    </row>
    <row r="25" spans="1:7" ht="27" customHeight="1" x14ac:dyDescent="0.3">
      <c r="A25" s="17"/>
      <c r="B25" s="17"/>
      <c r="C25" s="17"/>
      <c r="D25" s="18"/>
      <c r="E25" s="9" t="str">
        <f t="shared" ca="1" si="0"/>
        <v/>
      </c>
      <c r="F25" s="10" t="str">
        <f ca="1">IFERROR(IF(VLOOKUP(Sheet1!E25,Sheet2!F18:G101,2,FALSE) ="","", VLOOKUP(E25,Sheet2!F18:G101,2,FALSE)),"0")</f>
        <v>0</v>
      </c>
      <c r="G25" s="10">
        <f t="shared" ca="1" si="1"/>
        <v>0</v>
      </c>
    </row>
    <row r="26" spans="1:7" ht="27" customHeight="1" x14ac:dyDescent="0.3">
      <c r="A26" s="17"/>
      <c r="B26" s="17"/>
      <c r="C26" s="17"/>
      <c r="D26" s="18"/>
      <c r="E26" s="9" t="str">
        <f t="shared" ca="1" si="0"/>
        <v/>
      </c>
      <c r="F26" s="10" t="str">
        <f ca="1">IFERROR(IF(VLOOKUP(Sheet1!E26,Sheet2!F19:G102,2,FALSE) ="","", VLOOKUP(E26,Sheet2!F19:G102,2,FALSE)),"0")</f>
        <v>0</v>
      </c>
      <c r="G26" s="10">
        <f t="shared" ca="1" si="1"/>
        <v>0</v>
      </c>
    </row>
    <row r="27" spans="1:7" ht="27" customHeight="1" x14ac:dyDescent="0.3">
      <c r="A27" s="17"/>
      <c r="B27" s="17"/>
      <c r="C27" s="17"/>
      <c r="D27" s="18"/>
      <c r="E27" s="9" t="str">
        <f t="shared" ca="1" si="0"/>
        <v/>
      </c>
      <c r="F27" s="10" t="str">
        <f ca="1">IFERROR(IF(VLOOKUP(Sheet1!E27,Sheet2!F20:G103,2,FALSE) ="","", VLOOKUP(E27,Sheet2!F20:G103,2,FALSE)),"0")</f>
        <v>0</v>
      </c>
      <c r="G27" s="10">
        <f t="shared" ca="1" si="1"/>
        <v>0</v>
      </c>
    </row>
    <row r="28" spans="1:7" ht="27" customHeight="1" x14ac:dyDescent="0.3">
      <c r="A28" s="17"/>
      <c r="B28" s="17"/>
      <c r="C28" s="17"/>
      <c r="D28" s="18"/>
      <c r="E28" s="9" t="str">
        <f t="shared" ca="1" si="0"/>
        <v/>
      </c>
      <c r="F28" s="10" t="str">
        <f ca="1">IFERROR(IF(VLOOKUP(Sheet1!E28,Sheet2!F21:G104,2,FALSE) ="","", VLOOKUP(E28,Sheet2!F21:G104,2,FALSE)),"0")</f>
        <v>0</v>
      </c>
      <c r="G28" s="10">
        <f t="shared" ca="1" si="1"/>
        <v>0</v>
      </c>
    </row>
    <row r="29" spans="1:7" ht="27" customHeight="1" x14ac:dyDescent="0.3">
      <c r="A29" s="17"/>
      <c r="B29" s="17"/>
      <c r="C29" s="17"/>
      <c r="D29" s="18"/>
      <c r="E29" s="9" t="str">
        <f t="shared" ca="1" si="0"/>
        <v/>
      </c>
      <c r="F29" s="10" t="str">
        <f ca="1">IFERROR(IF(VLOOKUP(Sheet1!E29,Sheet2!F22:G105,2,FALSE) ="","", VLOOKUP(E29,Sheet2!F22:G105,2,FALSE)),"0")</f>
        <v>0</v>
      </c>
      <c r="G29" s="10">
        <f t="shared" ca="1" si="1"/>
        <v>0</v>
      </c>
    </row>
    <row r="30" spans="1:7" ht="27" customHeight="1" x14ac:dyDescent="0.3">
      <c r="A30" s="17"/>
      <c r="B30" s="17"/>
      <c r="C30" s="17"/>
      <c r="D30" s="18"/>
      <c r="E30" s="9" t="str">
        <f t="shared" ca="1" si="0"/>
        <v/>
      </c>
      <c r="F30" s="10" t="str">
        <f ca="1">IFERROR(IF(VLOOKUP(Sheet1!E30,Sheet2!F23:G106,2,FALSE) ="","", VLOOKUP(E30,Sheet2!F23:G106,2,FALSE)),"0")</f>
        <v>0</v>
      </c>
      <c r="G30" s="10">
        <f t="shared" ca="1" si="1"/>
        <v>0</v>
      </c>
    </row>
    <row r="31" spans="1:7" ht="27" customHeight="1" x14ac:dyDescent="0.3">
      <c r="A31" s="17"/>
      <c r="B31" s="17"/>
      <c r="C31" s="17"/>
      <c r="D31" s="18"/>
      <c r="E31" s="9" t="str">
        <f t="shared" ca="1" si="0"/>
        <v/>
      </c>
      <c r="F31" s="10" t="str">
        <f ca="1">IFERROR(IF(VLOOKUP(Sheet1!E31,Sheet2!F24:G107,2,FALSE) ="","", VLOOKUP(E31,Sheet2!F24:G107,2,FALSE)),"0")</f>
        <v>0</v>
      </c>
      <c r="G31" s="10">
        <f t="shared" ca="1" si="1"/>
        <v>0</v>
      </c>
    </row>
    <row r="32" spans="1:7" ht="27" customHeight="1" x14ac:dyDescent="0.3">
      <c r="A32" s="17"/>
      <c r="B32" s="17"/>
      <c r="C32" s="17"/>
      <c r="D32" s="18"/>
      <c r="E32" s="9" t="str">
        <f t="shared" ca="1" si="0"/>
        <v/>
      </c>
      <c r="F32" s="10" t="str">
        <f ca="1">IFERROR(IF(VLOOKUP(Sheet1!E32,Sheet2!F25:G108,2,FALSE) ="","", VLOOKUP(E32,Sheet2!F25:G108,2,FALSE)),"0")</f>
        <v>0</v>
      </c>
      <c r="G32" s="10">
        <f t="shared" ca="1" si="1"/>
        <v>0</v>
      </c>
    </row>
    <row r="33" spans="1:7" x14ac:dyDescent="0.3">
      <c r="A33" s="19"/>
      <c r="B33" s="19"/>
      <c r="C33" s="19"/>
      <c r="D33" s="19"/>
      <c r="E33" s="11"/>
      <c r="F33" s="12"/>
      <c r="G33" s="11"/>
    </row>
    <row r="34" spans="1:7" ht="24.6" customHeight="1" x14ac:dyDescent="0.3">
      <c r="A34" s="20" t="s">
        <v>22</v>
      </c>
      <c r="B34" s="21"/>
      <c r="C34" s="21"/>
      <c r="D34" s="19"/>
      <c r="E34" s="14"/>
      <c r="F34" s="15" t="s">
        <v>21</v>
      </c>
      <c r="G34" s="16">
        <f ca="1">SUM(G13:G32)</f>
        <v>0</v>
      </c>
    </row>
    <row r="35" spans="1:7" x14ac:dyDescent="0.3">
      <c r="A35" s="20"/>
      <c r="B35" s="22"/>
      <c r="C35" s="22"/>
      <c r="D35" s="19"/>
    </row>
    <row r="36" spans="1:7" x14ac:dyDescent="0.3">
      <c r="A36" s="20"/>
      <c r="B36" s="22"/>
      <c r="C36" s="22"/>
      <c r="D36" s="19"/>
    </row>
    <row r="37" spans="1:7" ht="28.8" customHeight="1" x14ac:dyDescent="0.3">
      <c r="A37" s="20" t="s">
        <v>23</v>
      </c>
      <c r="B37" s="21"/>
      <c r="C37" s="21"/>
      <c r="D37" s="19"/>
    </row>
  </sheetData>
  <sheetProtection algorithmName="SHA-512" hashValue="vffv1no/px7uob3deyhZXhESLslRIlKP2ZrTRoX0jIENBnKB5etd/YZHQ8hn9FA39ZYWouoQk6wEigK+CLCNKQ==" saltValue="Bol0mIn7TFgAGg3Felbhgg==" spinCount="100000" sheet="1" objects="1" scenarios="1" selectLockedCells="1"/>
  <mergeCells count="4">
    <mergeCell ref="B2:D3"/>
    <mergeCell ref="C7:E7"/>
    <mergeCell ref="B37:C37"/>
    <mergeCell ref="B34:C34"/>
  </mergeCells>
  <hyperlinks>
    <hyperlink ref="B10" r:id="rId1" xr:uid="{B5BB1979-2A81-4905-9D81-3AF8A9B2839F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8EE6E-23A6-4389-9AD9-B4A38AC707EE}">
  <dimension ref="B6:G89"/>
  <sheetViews>
    <sheetView workbookViewId="0">
      <selection activeCell="F89" sqref="F89"/>
    </sheetView>
  </sheetViews>
  <sheetFormatPr defaultRowHeight="14.4" x14ac:dyDescent="0.3"/>
  <sheetData>
    <row r="6" spans="2:7" x14ac:dyDescent="0.3">
      <c r="B6" t="s">
        <v>14</v>
      </c>
      <c r="C6">
        <v>425</v>
      </c>
      <c r="F6">
        <v>20</v>
      </c>
      <c r="G6">
        <v>425</v>
      </c>
    </row>
    <row r="7" spans="2:7" x14ac:dyDescent="0.3">
      <c r="B7" t="s">
        <v>15</v>
      </c>
      <c r="C7">
        <v>410</v>
      </c>
      <c r="F7">
        <v>21</v>
      </c>
      <c r="G7">
        <v>425</v>
      </c>
    </row>
    <row r="8" spans="2:7" x14ac:dyDescent="0.3">
      <c r="B8" t="s">
        <v>16</v>
      </c>
      <c r="C8">
        <v>375</v>
      </c>
      <c r="F8">
        <v>22</v>
      </c>
      <c r="G8">
        <v>425</v>
      </c>
    </row>
    <row r="9" spans="2:7" x14ac:dyDescent="0.3">
      <c r="B9" t="s">
        <v>17</v>
      </c>
      <c r="C9">
        <v>335</v>
      </c>
      <c r="F9">
        <v>23</v>
      </c>
      <c r="G9">
        <v>425</v>
      </c>
    </row>
    <row r="10" spans="2:7" x14ac:dyDescent="0.3">
      <c r="B10" t="s">
        <v>18</v>
      </c>
      <c r="C10">
        <v>290</v>
      </c>
      <c r="F10">
        <v>24</v>
      </c>
      <c r="G10">
        <v>425</v>
      </c>
    </row>
    <row r="11" spans="2:7" x14ac:dyDescent="0.3">
      <c r="B11" t="s">
        <v>19</v>
      </c>
      <c r="C11">
        <v>225</v>
      </c>
      <c r="F11">
        <v>25</v>
      </c>
      <c r="G11">
        <v>425</v>
      </c>
    </row>
    <row r="12" spans="2:7" x14ac:dyDescent="0.3">
      <c r="B12" t="s">
        <v>20</v>
      </c>
      <c r="C12">
        <v>170</v>
      </c>
      <c r="F12">
        <v>26</v>
      </c>
      <c r="G12">
        <v>425</v>
      </c>
    </row>
    <row r="13" spans="2:7" x14ac:dyDescent="0.3">
      <c r="F13">
        <v>27</v>
      </c>
      <c r="G13">
        <v>425</v>
      </c>
    </row>
    <row r="14" spans="2:7" x14ac:dyDescent="0.3">
      <c r="F14">
        <v>28</v>
      </c>
      <c r="G14">
        <v>425</v>
      </c>
    </row>
    <row r="15" spans="2:7" x14ac:dyDescent="0.3">
      <c r="F15">
        <v>29</v>
      </c>
      <c r="G15">
        <v>425</v>
      </c>
    </row>
    <row r="16" spans="2:7" x14ac:dyDescent="0.3">
      <c r="F16">
        <v>30</v>
      </c>
      <c r="G16">
        <v>425</v>
      </c>
    </row>
    <row r="17" spans="6:7" x14ac:dyDescent="0.3">
      <c r="F17">
        <v>31</v>
      </c>
      <c r="G17">
        <v>410</v>
      </c>
    </row>
    <row r="18" spans="6:7" x14ac:dyDescent="0.3">
      <c r="F18">
        <v>32</v>
      </c>
      <c r="G18">
        <v>410</v>
      </c>
    </row>
    <row r="19" spans="6:7" x14ac:dyDescent="0.3">
      <c r="F19">
        <v>33</v>
      </c>
      <c r="G19">
        <v>410</v>
      </c>
    </row>
    <row r="20" spans="6:7" x14ac:dyDescent="0.3">
      <c r="F20">
        <v>34</v>
      </c>
      <c r="G20">
        <v>410</v>
      </c>
    </row>
    <row r="21" spans="6:7" x14ac:dyDescent="0.3">
      <c r="F21">
        <v>35</v>
      </c>
      <c r="G21">
        <v>410</v>
      </c>
    </row>
    <row r="22" spans="6:7" x14ac:dyDescent="0.3">
      <c r="F22">
        <v>36</v>
      </c>
      <c r="G22">
        <v>410</v>
      </c>
    </row>
    <row r="23" spans="6:7" x14ac:dyDescent="0.3">
      <c r="F23">
        <v>37</v>
      </c>
      <c r="G23">
        <v>410</v>
      </c>
    </row>
    <row r="24" spans="6:7" x14ac:dyDescent="0.3">
      <c r="F24">
        <v>38</v>
      </c>
      <c r="G24">
        <v>410</v>
      </c>
    </row>
    <row r="25" spans="6:7" x14ac:dyDescent="0.3">
      <c r="F25">
        <v>39</v>
      </c>
      <c r="G25">
        <v>410</v>
      </c>
    </row>
    <row r="26" spans="6:7" x14ac:dyDescent="0.3">
      <c r="F26">
        <v>40</v>
      </c>
      <c r="G26">
        <v>410</v>
      </c>
    </row>
    <row r="27" spans="6:7" x14ac:dyDescent="0.3">
      <c r="F27">
        <v>41</v>
      </c>
      <c r="G27">
        <v>375</v>
      </c>
    </row>
    <row r="28" spans="6:7" x14ac:dyDescent="0.3">
      <c r="F28">
        <v>42</v>
      </c>
      <c r="G28">
        <v>375</v>
      </c>
    </row>
    <row r="29" spans="6:7" x14ac:dyDescent="0.3">
      <c r="F29">
        <v>43</v>
      </c>
      <c r="G29">
        <v>375</v>
      </c>
    </row>
    <row r="30" spans="6:7" x14ac:dyDescent="0.3">
      <c r="F30">
        <v>44</v>
      </c>
      <c r="G30">
        <v>375</v>
      </c>
    </row>
    <row r="31" spans="6:7" x14ac:dyDescent="0.3">
      <c r="F31">
        <v>45</v>
      </c>
      <c r="G31">
        <v>375</v>
      </c>
    </row>
    <row r="32" spans="6:7" x14ac:dyDescent="0.3">
      <c r="F32">
        <v>46</v>
      </c>
      <c r="G32">
        <v>375</v>
      </c>
    </row>
    <row r="33" spans="6:7" x14ac:dyDescent="0.3">
      <c r="F33">
        <v>47</v>
      </c>
      <c r="G33">
        <v>375</v>
      </c>
    </row>
    <row r="34" spans="6:7" x14ac:dyDescent="0.3">
      <c r="F34">
        <v>48</v>
      </c>
      <c r="G34">
        <v>375</v>
      </c>
    </row>
    <row r="35" spans="6:7" x14ac:dyDescent="0.3">
      <c r="F35">
        <v>49</v>
      </c>
      <c r="G35">
        <v>375</v>
      </c>
    </row>
    <row r="36" spans="6:7" x14ac:dyDescent="0.3">
      <c r="F36">
        <v>50</v>
      </c>
      <c r="G36">
        <v>375</v>
      </c>
    </row>
    <row r="37" spans="6:7" x14ac:dyDescent="0.3">
      <c r="F37">
        <v>51</v>
      </c>
      <c r="G37">
        <v>335</v>
      </c>
    </row>
    <row r="38" spans="6:7" x14ac:dyDescent="0.3">
      <c r="F38">
        <v>52</v>
      </c>
      <c r="G38">
        <v>335</v>
      </c>
    </row>
    <row r="39" spans="6:7" x14ac:dyDescent="0.3">
      <c r="F39">
        <v>53</v>
      </c>
      <c r="G39">
        <v>335</v>
      </c>
    </row>
    <row r="40" spans="6:7" x14ac:dyDescent="0.3">
      <c r="F40">
        <v>54</v>
      </c>
      <c r="G40">
        <v>335</v>
      </c>
    </row>
    <row r="41" spans="6:7" x14ac:dyDescent="0.3">
      <c r="F41">
        <v>55</v>
      </c>
      <c r="G41">
        <v>335</v>
      </c>
    </row>
    <row r="42" spans="6:7" x14ac:dyDescent="0.3">
      <c r="F42">
        <v>56</v>
      </c>
      <c r="G42">
        <v>335</v>
      </c>
    </row>
    <row r="43" spans="6:7" x14ac:dyDescent="0.3">
      <c r="F43">
        <v>57</v>
      </c>
      <c r="G43">
        <v>335</v>
      </c>
    </row>
    <row r="44" spans="6:7" x14ac:dyDescent="0.3">
      <c r="F44">
        <v>58</v>
      </c>
      <c r="G44">
        <v>335</v>
      </c>
    </row>
    <row r="45" spans="6:7" x14ac:dyDescent="0.3">
      <c r="F45">
        <v>59</v>
      </c>
      <c r="G45">
        <v>335</v>
      </c>
    </row>
    <row r="46" spans="6:7" x14ac:dyDescent="0.3">
      <c r="F46">
        <v>60</v>
      </c>
      <c r="G46">
        <v>335</v>
      </c>
    </row>
    <row r="47" spans="6:7" x14ac:dyDescent="0.3">
      <c r="F47">
        <v>61</v>
      </c>
      <c r="G47">
        <v>290</v>
      </c>
    </row>
    <row r="48" spans="6:7" x14ac:dyDescent="0.3">
      <c r="F48">
        <v>62</v>
      </c>
      <c r="G48">
        <v>290</v>
      </c>
    </row>
    <row r="49" spans="6:7" x14ac:dyDescent="0.3">
      <c r="F49">
        <v>63</v>
      </c>
      <c r="G49">
        <v>290</v>
      </c>
    </row>
    <row r="50" spans="6:7" x14ac:dyDescent="0.3">
      <c r="F50">
        <v>64</v>
      </c>
      <c r="G50">
        <v>290</v>
      </c>
    </row>
    <row r="51" spans="6:7" x14ac:dyDescent="0.3">
      <c r="F51">
        <v>65</v>
      </c>
      <c r="G51">
        <v>290</v>
      </c>
    </row>
    <row r="52" spans="6:7" x14ac:dyDescent="0.3">
      <c r="F52">
        <v>66</v>
      </c>
      <c r="G52">
        <v>290</v>
      </c>
    </row>
    <row r="53" spans="6:7" x14ac:dyDescent="0.3">
      <c r="F53">
        <v>67</v>
      </c>
      <c r="G53">
        <v>290</v>
      </c>
    </row>
    <row r="54" spans="6:7" x14ac:dyDescent="0.3">
      <c r="F54">
        <v>68</v>
      </c>
      <c r="G54">
        <v>290</v>
      </c>
    </row>
    <row r="55" spans="6:7" x14ac:dyDescent="0.3">
      <c r="F55">
        <v>69</v>
      </c>
      <c r="G55">
        <v>290</v>
      </c>
    </row>
    <row r="56" spans="6:7" x14ac:dyDescent="0.3">
      <c r="F56">
        <v>70</v>
      </c>
      <c r="G56">
        <v>290</v>
      </c>
    </row>
    <row r="57" spans="6:7" x14ac:dyDescent="0.3">
      <c r="F57">
        <v>71</v>
      </c>
      <c r="G57">
        <v>225</v>
      </c>
    </row>
    <row r="58" spans="6:7" x14ac:dyDescent="0.3">
      <c r="F58">
        <v>72</v>
      </c>
      <c r="G58">
        <v>225</v>
      </c>
    </row>
    <row r="59" spans="6:7" x14ac:dyDescent="0.3">
      <c r="F59">
        <v>73</v>
      </c>
      <c r="G59">
        <v>225</v>
      </c>
    </row>
    <row r="60" spans="6:7" x14ac:dyDescent="0.3">
      <c r="F60">
        <v>74</v>
      </c>
      <c r="G60">
        <v>225</v>
      </c>
    </row>
    <row r="61" spans="6:7" x14ac:dyDescent="0.3">
      <c r="F61">
        <v>75</v>
      </c>
      <c r="G61">
        <v>225</v>
      </c>
    </row>
    <row r="62" spans="6:7" x14ac:dyDescent="0.3">
      <c r="F62">
        <v>76</v>
      </c>
      <c r="G62">
        <v>225</v>
      </c>
    </row>
    <row r="63" spans="6:7" x14ac:dyDescent="0.3">
      <c r="F63">
        <v>77</v>
      </c>
      <c r="G63">
        <v>225</v>
      </c>
    </row>
    <row r="64" spans="6:7" x14ac:dyDescent="0.3">
      <c r="F64">
        <v>78</v>
      </c>
      <c r="G64">
        <v>225</v>
      </c>
    </row>
    <row r="65" spans="6:7" x14ac:dyDescent="0.3">
      <c r="F65">
        <v>79</v>
      </c>
      <c r="G65">
        <v>225</v>
      </c>
    </row>
    <row r="66" spans="6:7" x14ac:dyDescent="0.3">
      <c r="F66">
        <v>80</v>
      </c>
      <c r="G66">
        <v>225</v>
      </c>
    </row>
    <row r="67" spans="6:7" x14ac:dyDescent="0.3">
      <c r="F67">
        <v>81</v>
      </c>
      <c r="G67">
        <v>170</v>
      </c>
    </row>
    <row r="68" spans="6:7" x14ac:dyDescent="0.3">
      <c r="F68">
        <v>82</v>
      </c>
      <c r="G68">
        <v>170</v>
      </c>
    </row>
    <row r="69" spans="6:7" x14ac:dyDescent="0.3">
      <c r="F69">
        <v>83</v>
      </c>
      <c r="G69">
        <v>170</v>
      </c>
    </row>
    <row r="70" spans="6:7" x14ac:dyDescent="0.3">
      <c r="F70">
        <v>84</v>
      </c>
      <c r="G70">
        <v>170</v>
      </c>
    </row>
    <row r="71" spans="6:7" x14ac:dyDescent="0.3">
      <c r="F71">
        <v>85</v>
      </c>
      <c r="G71">
        <v>170</v>
      </c>
    </row>
    <row r="72" spans="6:7" x14ac:dyDescent="0.3">
      <c r="F72">
        <v>86</v>
      </c>
      <c r="G72">
        <v>170</v>
      </c>
    </row>
    <row r="73" spans="6:7" x14ac:dyDescent="0.3">
      <c r="F73">
        <v>87</v>
      </c>
      <c r="G73">
        <v>170</v>
      </c>
    </row>
    <row r="74" spans="6:7" x14ac:dyDescent="0.3">
      <c r="F74">
        <v>88</v>
      </c>
      <c r="G74">
        <v>170</v>
      </c>
    </row>
    <row r="75" spans="6:7" x14ac:dyDescent="0.3">
      <c r="F75">
        <v>89</v>
      </c>
      <c r="G75">
        <v>170</v>
      </c>
    </row>
    <row r="76" spans="6:7" x14ac:dyDescent="0.3">
      <c r="F76">
        <v>90</v>
      </c>
      <c r="G76">
        <v>170</v>
      </c>
    </row>
    <row r="77" spans="6:7" x14ac:dyDescent="0.3">
      <c r="F77">
        <v>91</v>
      </c>
      <c r="G77">
        <v>170</v>
      </c>
    </row>
    <row r="78" spans="6:7" x14ac:dyDescent="0.3">
      <c r="F78">
        <v>92</v>
      </c>
      <c r="G78">
        <v>170</v>
      </c>
    </row>
    <row r="79" spans="6:7" x14ac:dyDescent="0.3">
      <c r="F79">
        <v>93</v>
      </c>
      <c r="G79">
        <v>170</v>
      </c>
    </row>
    <row r="80" spans="6:7" x14ac:dyDescent="0.3">
      <c r="F80">
        <v>94</v>
      </c>
      <c r="G80">
        <v>170</v>
      </c>
    </row>
    <row r="81" spans="6:7" x14ac:dyDescent="0.3">
      <c r="F81">
        <v>95</v>
      </c>
      <c r="G81">
        <v>170</v>
      </c>
    </row>
    <row r="82" spans="6:7" x14ac:dyDescent="0.3">
      <c r="F82">
        <v>96</v>
      </c>
      <c r="G82">
        <v>170</v>
      </c>
    </row>
    <row r="83" spans="6:7" x14ac:dyDescent="0.3">
      <c r="F83">
        <v>97</v>
      </c>
      <c r="G83">
        <v>170</v>
      </c>
    </row>
    <row r="84" spans="6:7" x14ac:dyDescent="0.3">
      <c r="F84">
        <v>98</v>
      </c>
      <c r="G84">
        <v>170</v>
      </c>
    </row>
    <row r="85" spans="6:7" x14ac:dyDescent="0.3">
      <c r="F85">
        <v>99</v>
      </c>
      <c r="G85">
        <v>170</v>
      </c>
    </row>
    <row r="86" spans="6:7" x14ac:dyDescent="0.3">
      <c r="F86">
        <v>100</v>
      </c>
      <c r="G86">
        <v>170</v>
      </c>
    </row>
    <row r="87" spans="6:7" x14ac:dyDescent="0.3">
      <c r="F87">
        <v>101</v>
      </c>
      <c r="G87">
        <v>170</v>
      </c>
    </row>
    <row r="88" spans="6:7" x14ac:dyDescent="0.3">
      <c r="F88">
        <v>102</v>
      </c>
      <c r="G88">
        <v>170</v>
      </c>
    </row>
    <row r="89" spans="6:7" x14ac:dyDescent="0.3">
      <c r="F89">
        <v>103</v>
      </c>
      <c r="G89">
        <v>170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C41F26972E594CAB359A5ECC6159C0" ma:contentTypeVersion="13" ma:contentTypeDescription="Create a new document." ma:contentTypeScope="" ma:versionID="f75b7efb3fc3feab274429a367502174">
  <xsd:schema xmlns:xsd="http://www.w3.org/2001/XMLSchema" xmlns:xs="http://www.w3.org/2001/XMLSchema" xmlns:p="http://schemas.microsoft.com/office/2006/metadata/properties" xmlns:ns3="88c447b3-d53d-413c-875f-d29bb2a84852" xmlns:ns4="22c85e45-b74d-492f-b916-7f64c87a22d7" targetNamespace="http://schemas.microsoft.com/office/2006/metadata/properties" ma:root="true" ma:fieldsID="825d92757964013c7ab39a0ec2e68ec1" ns3:_="" ns4:_="">
    <xsd:import namespace="88c447b3-d53d-413c-875f-d29bb2a84852"/>
    <xsd:import namespace="22c85e45-b74d-492f-b916-7f64c87a22d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447b3-d53d-413c-875f-d29bb2a848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c85e45-b74d-492f-b916-7f64c87a2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2c85e45-b74d-492f-b916-7f64c87a22d7" xsi:nil="true"/>
  </documentManagement>
</p:properties>
</file>

<file path=customXml/itemProps1.xml><?xml version="1.0" encoding="utf-8"?>
<ds:datastoreItem xmlns:ds="http://schemas.openxmlformats.org/officeDocument/2006/customXml" ds:itemID="{B6C7416E-FB7A-49B5-B247-DF9756AEE1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c447b3-d53d-413c-875f-d29bb2a84852"/>
    <ds:schemaRef ds:uri="22c85e45-b74d-492f-b916-7f64c87a22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7B20AD-CFDD-42BB-B4CB-D169D54EB8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F9A3AD-4103-4E1D-B0FA-4155B4B7059A}">
  <ds:schemaRefs>
    <ds:schemaRef ds:uri="http://purl.org/dc/terms/"/>
    <ds:schemaRef ds:uri="http://schemas.microsoft.com/office/2006/documentManagement/types"/>
    <ds:schemaRef ds:uri="http://www.w3.org/XML/1998/namespace"/>
    <ds:schemaRef ds:uri="88c447b3-d53d-413c-875f-d29bb2a84852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22c85e45-b74d-492f-b916-7f64c87a22d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 Carruthers</dc:creator>
  <cp:lastModifiedBy>Ernest Carruthers</cp:lastModifiedBy>
  <dcterms:created xsi:type="dcterms:W3CDTF">2026-02-16T18:44:41Z</dcterms:created>
  <dcterms:modified xsi:type="dcterms:W3CDTF">2026-02-16T19:28:36Z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0x010100DEC41F26972E594CAB359A5ECC6159C0</vt:lpwstr>
  </property>
</Properties>
</file>