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ren2019\Desktop\"/>
    </mc:Choice>
  </mc:AlternateContent>
  <bookViews>
    <workbookView xWindow="0" yWindow="0" windowWidth="20490" windowHeight="7620"/>
  </bookViews>
  <sheets>
    <sheet name="pen assy BLANK" sheetId="2" r:id="rId1"/>
  </sheets>
  <definedNames>
    <definedName name="_xlnm.Print_Area" localSheetId="0">'pen assy BLANK'!$A$1:$Z$90</definedName>
    <definedName name="_xlnm.Print_Titles" localSheetId="0">'pen assy BLANK'!$1:$2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9" i="2" l="1"/>
  <c r="S46" i="2"/>
  <c r="U46" i="2" s="1"/>
  <c r="R46" i="2"/>
  <c r="R45" i="2"/>
  <c r="S45" i="2" s="1"/>
  <c r="U45" i="2" s="1"/>
  <c r="R44" i="2"/>
  <c r="S44" i="2" s="1"/>
  <c r="U44" i="2" s="1"/>
  <c r="R43" i="2"/>
  <c r="S43" i="2" s="1"/>
  <c r="U43" i="2" s="1"/>
  <c r="R42" i="2"/>
  <c r="S42" i="2" s="1"/>
  <c r="U42" i="2" s="1"/>
  <c r="R41" i="2"/>
  <c r="S41" i="2" s="1"/>
  <c r="U41" i="2" s="1"/>
  <c r="R39" i="2"/>
  <c r="S39" i="2" s="1"/>
  <c r="U39" i="2" s="1"/>
  <c r="R38" i="2"/>
  <c r="S38" i="2" s="1"/>
  <c r="U38" i="2" s="1"/>
  <c r="R37" i="2"/>
  <c r="S37" i="2" s="1"/>
  <c r="U37" i="2" s="1"/>
  <c r="R36" i="2"/>
  <c r="S36" i="2" s="1"/>
  <c r="U36" i="2" s="1"/>
  <c r="D36" i="2"/>
  <c r="D37" i="2" s="1"/>
  <c r="D38" i="2" s="1"/>
  <c r="D39" i="2" s="1"/>
  <c r="R35" i="2"/>
  <c r="S35" i="2" s="1"/>
  <c r="U35" i="2" s="1"/>
  <c r="R33" i="2"/>
  <c r="S33" i="2" s="1"/>
  <c r="U33" i="2" s="1"/>
  <c r="R32" i="2"/>
  <c r="S32" i="2" s="1"/>
  <c r="U32" i="2" s="1"/>
  <c r="R31" i="2"/>
  <c r="S31" i="2" s="1"/>
  <c r="U31" i="2" s="1"/>
  <c r="R30" i="2"/>
  <c r="S30" i="2" s="1"/>
  <c r="U30" i="2" s="1"/>
  <c r="R29" i="2"/>
  <c r="S29" i="2" s="1"/>
  <c r="U29" i="2" s="1"/>
  <c r="R28" i="2"/>
  <c r="S28" i="2" s="1"/>
  <c r="U28" i="2" s="1"/>
  <c r="R27" i="2"/>
  <c r="S27" i="2" s="1"/>
  <c r="U27" i="2" s="1"/>
  <c r="R26" i="2"/>
  <c r="S26" i="2" s="1"/>
  <c r="U26" i="2" s="1"/>
  <c r="D26" i="2"/>
  <c r="D27" i="2" s="1"/>
  <c r="D28" i="2" s="1"/>
  <c r="D29" i="2" s="1"/>
  <c r="D30" i="2" s="1"/>
  <c r="D31" i="2" s="1"/>
  <c r="D32" i="2" s="1"/>
  <c r="D33" i="2" s="1"/>
  <c r="R25" i="2"/>
  <c r="S25" i="2" s="1"/>
  <c r="U25" i="2" s="1"/>
  <c r="R23" i="2"/>
  <c r="S23" i="2" s="1"/>
  <c r="U23" i="2" s="1"/>
  <c r="R22" i="2"/>
  <c r="S22" i="2" s="1"/>
  <c r="U22" i="2" s="1"/>
  <c r="R21" i="2"/>
  <c r="S21" i="2" s="1"/>
  <c r="U21" i="2" s="1"/>
  <c r="R19" i="2"/>
  <c r="S19" i="2" s="1"/>
  <c r="U19" i="2" s="1"/>
  <c r="R17" i="2"/>
  <c r="S17" i="2" s="1"/>
  <c r="U17" i="2" s="1"/>
  <c r="R16" i="2"/>
  <c r="S16" i="2" s="1"/>
  <c r="U16" i="2" s="1"/>
  <c r="R15" i="2"/>
  <c r="S15" i="2" s="1"/>
  <c r="U15" i="2" s="1"/>
  <c r="R14" i="2"/>
  <c r="S14" i="2" s="1"/>
  <c r="U14" i="2" s="1"/>
  <c r="S13" i="2"/>
  <c r="U13" i="2" s="1"/>
  <c r="R13" i="2"/>
  <c r="R12" i="2"/>
  <c r="S12" i="2" s="1"/>
  <c r="U12" i="2" s="1"/>
  <c r="R11" i="2"/>
  <c r="S11" i="2" s="1"/>
  <c r="U11" i="2" s="1"/>
  <c r="R10" i="2"/>
  <c r="S10" i="2" s="1"/>
  <c r="U10" i="2" s="1"/>
  <c r="R9" i="2"/>
  <c r="S9" i="2" s="1"/>
  <c r="U9" i="2" s="1"/>
  <c r="R8" i="2"/>
  <c r="S8" i="2" s="1"/>
  <c r="U8" i="2" s="1"/>
  <c r="R7" i="2"/>
  <c r="S7" i="2" s="1"/>
  <c r="U7" i="2" s="1"/>
  <c r="R6" i="2"/>
  <c r="S6" i="2" s="1"/>
  <c r="U6" i="2" s="1"/>
  <c r="R5" i="2"/>
  <c r="S5" i="2" s="1"/>
  <c r="U5" i="2" s="1"/>
  <c r="R4" i="2"/>
  <c r="S4" i="2" s="1"/>
  <c r="U4" i="2" s="1"/>
  <c r="U1" i="2"/>
  <c r="T1" i="2"/>
  <c r="S1" i="2"/>
  <c r="U47" i="2" l="1"/>
  <c r="U48" i="2" s="1"/>
</calcChain>
</file>

<file path=xl/sharedStrings.xml><?xml version="1.0" encoding="utf-8"?>
<sst xmlns="http://schemas.openxmlformats.org/spreadsheetml/2006/main" count="93" uniqueCount="68">
  <si>
    <t xml:space="preserve">                                                   Process</t>
  </si>
  <si>
    <t>MODAPTS Calculation</t>
  </si>
  <si>
    <t>Analyst:</t>
  </si>
  <si>
    <t>JLC</t>
  </si>
  <si>
    <t>No.</t>
  </si>
  <si>
    <t>LEFT HAND</t>
  </si>
  <si>
    <t>Step</t>
  </si>
  <si>
    <t>RIGHT HAND</t>
  </si>
  <si>
    <t>Code</t>
  </si>
  <si>
    <t>MODS</t>
  </si>
  <si>
    <t>Time</t>
  </si>
  <si>
    <t>Freq.</t>
  </si>
  <si>
    <t>Remarks</t>
  </si>
  <si>
    <t>Total Time (Secs):</t>
  </si>
  <si>
    <t>Total Time (Mins):</t>
  </si>
  <si>
    <t>Output per 50 min hr:</t>
  </si>
  <si>
    <t>Reobtain ring</t>
  </si>
  <si>
    <t>Reobtain cap</t>
  </si>
  <si>
    <t>Insert ring onto cap</t>
  </si>
  <si>
    <t>Reobtain coupler</t>
  </si>
  <si>
    <t>Reobtain push button</t>
  </si>
  <si>
    <t>Reobtain ink chamber</t>
  </si>
  <si>
    <t>Insert chamber into coupler</t>
  </si>
  <si>
    <t>Insert coupler into push button</t>
  </si>
  <si>
    <t>Reobtain coil spring</t>
  </si>
  <si>
    <t>Insert coil spring onto chamber</t>
  </si>
  <si>
    <t>Reobtain barrel</t>
  </si>
  <si>
    <t>Regrasp push button</t>
  </si>
  <si>
    <t>1. Disassemble Pen Assembly</t>
  </si>
  <si>
    <t>2. Count Parts</t>
  </si>
  <si>
    <t>3. Assemble Cap Assy</t>
  </si>
  <si>
    <t>4. Assemble Push Button/Ink Chamber Assy</t>
  </si>
  <si>
    <t>5. Assemble Cap Assy to Push Button/Ink Chamber Assy</t>
  </si>
  <si>
    <t>6. Verify Pen Assembly</t>
  </si>
  <si>
    <t>Obtain pen assy</t>
  </si>
  <si>
    <t>Hold</t>
  </si>
  <si>
    <t>Hold cap &amp; grasp coupler/ink chamber</t>
  </si>
  <si>
    <t>Hold coupler/ink chamber</t>
  </si>
  <si>
    <t>Regrasp cap/clip</t>
  </si>
  <si>
    <t xml:space="preserve">Rotate cap over LH </t>
  </si>
  <si>
    <t>Aside push button to table</t>
  </si>
  <si>
    <t>Aside cap to table</t>
  </si>
  <si>
    <t>Aside coupler to table</t>
  </si>
  <si>
    <t>Aside ring to table</t>
  </si>
  <si>
    <t>Drop time for coupler, push button &amp; ring</t>
  </si>
  <si>
    <t>Idle</t>
  </si>
  <si>
    <t>Grasp pen barrel</t>
  </si>
  <si>
    <t>Turn 1st turn</t>
  </si>
  <si>
    <t>Turn (2) additional turns</t>
  </si>
  <si>
    <t>Remove barrel &amp; aside to table</t>
  </si>
  <si>
    <t>Remove coil spring &amp; aside</t>
  </si>
  <si>
    <t>Remove ink chamber</t>
  </si>
  <si>
    <t>Aside ink chamber</t>
  </si>
  <si>
    <t>Position palm up under cap</t>
  </si>
  <si>
    <t>Count parts</t>
  </si>
  <si>
    <t>Move cap toward ring</t>
  </si>
  <si>
    <t>Aside cap assy to table</t>
  </si>
  <si>
    <t>Move push  toward coupler</t>
  </si>
  <si>
    <t>Hold push button</t>
  </si>
  <si>
    <t>Insert chamber into barrel</t>
  </si>
  <si>
    <t>Move barrel over chamber</t>
  </si>
  <si>
    <t>Hold barrel</t>
  </si>
  <si>
    <t>Push button twice</t>
  </si>
  <si>
    <t>Aside pen to table</t>
  </si>
  <si>
    <t>Reobtain cap assy</t>
  </si>
  <si>
    <t>Position cap assy to push button</t>
  </si>
  <si>
    <t>Position cap assy to barrel</t>
  </si>
  <si>
    <t>Position barrel to chamber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</si>
</sst>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Bookman Old Style"/>
      <family val="1"/>
    </font>
    <font>
      <b/>
      <sz val="10"/>
      <name val="Bookman Old Style"/>
      <family val="1"/>
    </font>
    <font>
      <b/>
      <sz val="8"/>
      <name val="Bookman Old Style"/>
      <family val="1"/>
    </font>
    <font>
      <sz val="10"/>
      <name val="Bookman Old Style"/>
      <family val="1"/>
    </font>
    <font>
      <sz val="8"/>
      <color indexed="10"/>
      <name val="Bookman Old Style"/>
      <family val="1"/>
    </font>
    <font>
      <sz val="10"/>
      <color indexed="10"/>
      <name val="Bookman Old Style"/>
      <family val="1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1" xfId="0" applyFont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3" fillId="0" borderId="2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14" fontId="0" fillId="0" borderId="2" xfId="0" applyNumberFormat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164" fontId="5" fillId="0" borderId="15" xfId="0" applyNumberFormat="1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vertical="top"/>
    </xf>
    <xf numFmtId="0" fontId="5" fillId="0" borderId="10" xfId="0" applyFont="1" applyFill="1" applyBorder="1" applyAlignment="1" applyProtection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 wrapText="1"/>
    </xf>
    <xf numFmtId="0" fontId="8" fillId="0" borderId="24" xfId="0" applyFont="1" applyFill="1" applyBorder="1" applyAlignment="1" applyProtection="1">
      <alignment vertical="top" wrapText="1"/>
    </xf>
    <xf numFmtId="0" fontId="8" fillId="0" borderId="25" xfId="0" applyFont="1" applyFill="1" applyBorder="1" applyAlignment="1" applyProtection="1">
      <alignment vertical="top" wrapText="1"/>
    </xf>
    <xf numFmtId="0" fontId="8" fillId="0" borderId="26" xfId="0" applyFont="1" applyFill="1" applyBorder="1" applyAlignment="1" applyProtection="1">
      <alignment vertical="top" wrapText="1"/>
    </xf>
    <xf numFmtId="0" fontId="8" fillId="0" borderId="0" xfId="0" applyFont="1" applyFill="1" applyBorder="1" applyAlignment="1" applyProtection="1">
      <alignment vertical="top" wrapText="1"/>
    </xf>
    <xf numFmtId="0" fontId="6" fillId="0" borderId="0" xfId="0" applyFont="1" applyFill="1" applyBorder="1" applyAlignment="1" applyProtection="1">
      <alignment vertical="top"/>
    </xf>
    <xf numFmtId="0" fontId="5" fillId="0" borderId="27" xfId="0" applyFont="1" applyFill="1" applyBorder="1" applyAlignment="1" applyProtection="1">
      <alignment vertical="top" wrapText="1"/>
    </xf>
    <xf numFmtId="164" fontId="7" fillId="0" borderId="8" xfId="0" applyNumberFormat="1" applyFont="1" applyFill="1" applyBorder="1" applyAlignment="1" applyProtection="1">
      <alignment horizontal="center" vertical="top" wrapText="1"/>
    </xf>
    <xf numFmtId="164" fontId="7" fillId="0" borderId="26" xfId="0" applyNumberFormat="1" applyFont="1" applyFill="1" applyBorder="1" applyAlignment="1" applyProtection="1">
      <alignment horizontal="center" vertical="top" wrapText="1"/>
    </xf>
    <xf numFmtId="0" fontId="8" fillId="0" borderId="26" xfId="0" applyFont="1" applyFill="1" applyBorder="1" applyAlignment="1">
      <alignment vertical="top" wrapText="1"/>
    </xf>
    <xf numFmtId="0" fontId="8" fillId="0" borderId="28" xfId="0" applyFont="1" applyFill="1" applyBorder="1" applyAlignment="1">
      <alignment vertical="top" wrapText="1"/>
    </xf>
    <xf numFmtId="0" fontId="8" fillId="0" borderId="29" xfId="0" applyFont="1" applyFill="1" applyBorder="1" applyAlignment="1">
      <alignment vertical="top" wrapText="1"/>
    </xf>
    <xf numFmtId="0" fontId="0" fillId="0" borderId="30" xfId="0" applyFill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8" fillId="0" borderId="9" xfId="0" applyFont="1" applyFill="1" applyBorder="1" applyAlignment="1" applyProtection="1">
      <alignment vertical="top" wrapText="1"/>
    </xf>
    <xf numFmtId="0" fontId="8" fillId="0" borderId="10" xfId="0" applyFont="1" applyFill="1" applyBorder="1" applyAlignment="1" applyProtection="1">
      <alignment vertical="top" wrapText="1"/>
    </xf>
    <xf numFmtId="0" fontId="5" fillId="0" borderId="11" xfId="0" applyFont="1" applyFill="1" applyBorder="1" applyAlignment="1" applyProtection="1">
      <alignment vertical="top" wrapText="1"/>
    </xf>
    <xf numFmtId="0" fontId="8" fillId="0" borderId="0" xfId="0" applyFont="1" applyAlignment="1"/>
    <xf numFmtId="0" fontId="9" fillId="0" borderId="0" xfId="0" applyFont="1" applyAlignment="1">
      <alignment horizontal="left"/>
    </xf>
    <xf numFmtId="2" fontId="9" fillId="0" borderId="0" xfId="0" applyNumberFormat="1" applyFont="1" applyAlignment="1">
      <alignment horizontal="left"/>
    </xf>
    <xf numFmtId="0" fontId="9" fillId="0" borderId="0" xfId="0" applyFont="1"/>
    <xf numFmtId="0" fontId="10" fillId="0" borderId="0" xfId="0" applyFont="1"/>
    <xf numFmtId="0" fontId="0" fillId="0" borderId="0" xfId="0" applyAlignment="1"/>
    <xf numFmtId="164" fontId="7" fillId="0" borderId="8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1" fillId="0" borderId="31" xfId="0" applyFont="1" applyBorder="1" applyAlignment="1" applyProtection="1">
      <alignment horizontal="center" vertical="center"/>
    </xf>
    <xf numFmtId="0" fontId="1" fillId="0" borderId="32" xfId="0" applyFont="1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left" vertical="center" wrapText="1"/>
    </xf>
    <xf numFmtId="0" fontId="0" fillId="0" borderId="14" xfId="0" applyFont="1" applyFill="1" applyBorder="1" applyAlignment="1" applyProtection="1">
      <alignment horizontal="center" vertical="center" wrapText="1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5" xfId="0" applyFont="1" applyFill="1" applyBorder="1" applyAlignment="1" applyProtection="1">
      <alignment horizontal="center" vertical="center" wrapText="1"/>
    </xf>
    <xf numFmtId="0" fontId="0" fillId="0" borderId="19" xfId="0" applyFont="1" applyFill="1" applyBorder="1" applyAlignment="1" applyProtection="1">
      <alignment horizontal="left" vertical="center" wrapText="1"/>
    </xf>
    <xf numFmtId="0" fontId="0" fillId="0" borderId="14" xfId="0" applyFont="1" applyFill="1" applyBorder="1" applyAlignment="1" applyProtection="1">
      <alignment horizontal="left" vertical="center" wrapText="1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11" fillId="0" borderId="14" xfId="0" applyFont="1" applyFill="1" applyBorder="1" applyAlignment="1" applyProtection="1">
      <alignment horizontal="left" vertical="center" wrapText="1"/>
    </xf>
    <xf numFmtId="0" fontId="11" fillId="0" borderId="20" xfId="0" applyFont="1" applyFill="1" applyBorder="1" applyAlignment="1" applyProtection="1">
      <alignment horizontal="left" vertical="center" wrapText="1"/>
    </xf>
    <xf numFmtId="0" fontId="11" fillId="0" borderId="19" xfId="0" applyFont="1" applyFill="1" applyBorder="1" applyAlignment="1" applyProtection="1">
      <alignment horizontal="left" vertical="center" wrapText="1"/>
    </xf>
    <xf numFmtId="0" fontId="11" fillId="0" borderId="15" xfId="0" applyFont="1" applyFill="1" applyBorder="1" applyAlignment="1" applyProtection="1">
      <alignment horizontal="left" vertical="center" wrapText="1"/>
    </xf>
    <xf numFmtId="0" fontId="11" fillId="0" borderId="15" xfId="0" applyFont="1" applyFill="1" applyBorder="1" applyAlignment="1" applyProtection="1">
      <alignment vertical="center" wrapText="1"/>
    </xf>
    <xf numFmtId="0" fontId="0" fillId="0" borderId="35" xfId="0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/>
    </xf>
    <xf numFmtId="2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2" fontId="0" fillId="0" borderId="23" xfId="0" applyNumberFormat="1" applyFont="1" applyFill="1" applyBorder="1" applyAlignment="1" applyProtection="1">
      <alignment horizontal="center" vertical="center" wrapText="1"/>
    </xf>
    <xf numFmtId="164" fontId="0" fillId="0" borderId="23" xfId="0" applyNumberFormat="1" applyFont="1" applyFill="1" applyBorder="1" applyAlignment="1" applyProtection="1">
      <alignment horizontal="center" vertical="center" wrapText="1"/>
    </xf>
    <xf numFmtId="2" fontId="12" fillId="0" borderId="14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vertical="center" wrapText="1"/>
    </xf>
    <xf numFmtId="0" fontId="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 applyBorder="1" applyAlignment="1" applyProtection="1">
      <alignment horizontal="left" vertical="center" wrapText="1"/>
    </xf>
    <xf numFmtId="0" fontId="0" fillId="0" borderId="15" xfId="0" applyFont="1" applyFill="1" applyBorder="1" applyAlignment="1" applyProtection="1">
      <alignment vertical="center" wrapText="1"/>
    </xf>
    <xf numFmtId="0" fontId="11" fillId="0" borderId="0" xfId="0" applyFont="1" applyBorder="1" applyAlignment="1">
      <alignment vertical="top" wrapText="1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1" fillId="0" borderId="23" xfId="0" applyFont="1" applyBorder="1" applyAlignment="1">
      <alignment vertical="top" wrapText="1"/>
    </xf>
    <xf numFmtId="0" fontId="11" fillId="0" borderId="40" xfId="0" applyFont="1" applyBorder="1" applyAlignment="1">
      <alignment vertical="top" wrapText="1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43" xfId="0" applyFont="1" applyFill="1" applyBorder="1" applyAlignment="1" applyProtection="1">
      <alignment horizontal="center" vertical="center"/>
    </xf>
    <xf numFmtId="2" fontId="0" fillId="0" borderId="20" xfId="0" applyNumberFormat="1" applyFont="1" applyFill="1" applyBorder="1" applyAlignment="1" applyProtection="1">
      <alignment horizontal="center" vertical="center" wrapText="1"/>
    </xf>
    <xf numFmtId="164" fontId="0" fillId="0" borderId="20" xfId="0" applyNumberFormat="1" applyFont="1" applyFill="1" applyBorder="1" applyAlignment="1" applyProtection="1">
      <alignment horizontal="center" vertical="center" wrapText="1"/>
    </xf>
    <xf numFmtId="0" fontId="0" fillId="0" borderId="44" xfId="0" applyFont="1" applyFill="1" applyBorder="1" applyAlignment="1" applyProtection="1">
      <alignment horizontal="center" vertical="center"/>
    </xf>
    <xf numFmtId="0" fontId="0" fillId="0" borderId="45" xfId="0" applyFont="1" applyFill="1" applyBorder="1" applyAlignment="1" applyProtection="1">
      <alignment horizontal="center" vertical="center"/>
    </xf>
    <xf numFmtId="0" fontId="0" fillId="0" borderId="46" xfId="0" applyFont="1" applyFill="1" applyBorder="1" applyAlignment="1" applyProtection="1">
      <alignment horizontal="center" vertical="center"/>
    </xf>
    <xf numFmtId="2" fontId="0" fillId="0" borderId="41" xfId="0" applyNumberFormat="1" applyFont="1" applyFill="1" applyBorder="1" applyAlignment="1" applyProtection="1">
      <alignment horizontal="center" vertical="center" wrapText="1"/>
    </xf>
    <xf numFmtId="164" fontId="0" fillId="0" borderId="41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vertical="top"/>
    </xf>
    <xf numFmtId="0" fontId="6" fillId="0" borderId="33" xfId="0" applyFont="1" applyFill="1" applyBorder="1" applyAlignment="1" applyProtection="1">
      <alignment vertical="top"/>
    </xf>
    <xf numFmtId="0" fontId="3" fillId="0" borderId="37" xfId="0" applyFont="1" applyBorder="1" applyAlignment="1" applyProtection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0" fillId="3" borderId="16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topLeftCell="C1" zoomScale="110" zoomScaleNormal="110" zoomScaleSheetLayoutView="100" workbookViewId="0">
      <pane ySplit="2" topLeftCell="A3" activePane="bottomLeft" state="frozen"/>
      <selection activeCell="C44" sqref="C44"/>
      <selection pane="bottomLeft" activeCell="J8" sqref="J8"/>
    </sheetView>
  </sheetViews>
  <sheetFormatPr defaultRowHeight="12.75" x14ac:dyDescent="0.2"/>
  <cols>
    <col min="1" max="1" width="7.85546875" customWidth="1"/>
    <col min="2" max="2" width="6.140625" customWidth="1"/>
    <col min="3" max="3" width="27.85546875" customWidth="1"/>
    <col min="4" max="4" width="5.7109375" customWidth="1"/>
    <col min="5" max="5" width="35.42578125" customWidth="1"/>
    <col min="6" max="6" width="2" customWidth="1"/>
    <col min="7" max="7" width="2.5703125" customWidth="1"/>
    <col min="8" max="17" width="2" customWidth="1"/>
    <col min="18" max="18" width="11" bestFit="1" customWidth="1"/>
    <col min="19" max="19" width="7.28515625" customWidth="1"/>
    <col min="20" max="20" width="5.5703125" customWidth="1"/>
    <col min="21" max="21" width="9" customWidth="1"/>
    <col min="22" max="22" width="5.7109375" hidden="1" customWidth="1"/>
    <col min="23" max="23" width="8.140625" style="59" hidden="1" customWidth="1"/>
    <col min="24" max="24" width="8.28515625" style="59" hidden="1" customWidth="1"/>
    <col min="25" max="25" width="9.42578125" style="59" hidden="1" customWidth="1"/>
    <col min="26" max="26" width="8.28515625" style="59" hidden="1" customWidth="1"/>
  </cols>
  <sheetData>
    <row r="1" spans="1:26" s="12" customFormat="1" ht="15.95" customHeight="1" x14ac:dyDescent="0.2">
      <c r="A1" s="1"/>
      <c r="B1" s="2" t="s">
        <v>0</v>
      </c>
      <c r="C1" s="3"/>
      <c r="D1" s="3"/>
      <c r="E1" s="4"/>
      <c r="F1" s="5" t="s">
        <v>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7">
        <f>SUMIF($V4:$V65531,"A",$U4:$U65531)</f>
        <v>0</v>
      </c>
      <c r="T1" s="7">
        <f>SUMIF($V4:$V65531,"S",$U4:$U65531)</f>
        <v>0</v>
      </c>
      <c r="U1" s="7">
        <f>SUMIF($V4:$V65531,"D",$U4:$U65531)</f>
        <v>0</v>
      </c>
      <c r="V1" s="6"/>
      <c r="W1" s="8"/>
      <c r="X1" s="9"/>
      <c r="Y1" s="10" t="s">
        <v>2</v>
      </c>
      <c r="Z1" s="11" t="s">
        <v>3</v>
      </c>
    </row>
    <row r="2" spans="1:26" s="16" customFormat="1" ht="15.95" customHeight="1" thickBot="1" x14ac:dyDescent="0.25">
      <c r="A2" s="13" t="s">
        <v>4</v>
      </c>
      <c r="B2" s="14" t="s">
        <v>4</v>
      </c>
      <c r="C2" s="84" t="s">
        <v>5</v>
      </c>
      <c r="D2" s="85" t="s">
        <v>6</v>
      </c>
      <c r="E2" s="84" t="s">
        <v>7</v>
      </c>
      <c r="F2" s="117" t="s">
        <v>8</v>
      </c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9"/>
      <c r="R2" s="99" t="s">
        <v>9</v>
      </c>
      <c r="S2" s="99" t="s">
        <v>10</v>
      </c>
      <c r="T2" s="98" t="s">
        <v>11</v>
      </c>
      <c r="U2" s="14" t="s">
        <v>10</v>
      </c>
      <c r="V2" s="97"/>
      <c r="W2" s="97"/>
      <c r="X2" s="98"/>
      <c r="Y2" s="97" t="s">
        <v>12</v>
      </c>
      <c r="Z2" s="15"/>
    </row>
    <row r="3" spans="1:26" s="16" customFormat="1" ht="15.95" customHeight="1" thickBot="1" x14ac:dyDescent="0.25">
      <c r="A3" s="64"/>
      <c r="B3" s="66"/>
      <c r="C3" s="113" t="s">
        <v>28</v>
      </c>
      <c r="D3" s="114"/>
      <c r="E3" s="115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8"/>
      <c r="R3" s="68"/>
      <c r="S3" s="68"/>
      <c r="T3" s="67"/>
      <c r="U3" s="65"/>
      <c r="V3" s="66"/>
      <c r="W3" s="66"/>
      <c r="X3" s="67"/>
      <c r="Y3" s="67"/>
      <c r="Z3" s="69"/>
    </row>
    <row r="4" spans="1:26" s="23" customFormat="1" ht="12.75" customHeight="1" x14ac:dyDescent="0.2">
      <c r="A4" s="17"/>
      <c r="B4" s="18"/>
      <c r="C4" s="81" t="s">
        <v>45</v>
      </c>
      <c r="D4" s="86">
        <v>1</v>
      </c>
      <c r="E4" s="75" t="s">
        <v>34</v>
      </c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3"/>
      <c r="R4" s="87">
        <f t="shared" ref="R4:R46" si="0">G4+I4+K4+M4+O4+Q4</f>
        <v>0</v>
      </c>
      <c r="S4" s="88">
        <f t="shared" ref="S4:S46" si="1">R4*0.129</f>
        <v>0</v>
      </c>
      <c r="T4" s="87">
        <v>1</v>
      </c>
      <c r="U4" s="88">
        <f t="shared" ref="U4:U46" si="2">S4*T4</f>
        <v>0</v>
      </c>
      <c r="V4" s="19"/>
      <c r="W4" s="20"/>
      <c r="X4" s="21"/>
      <c r="Y4" s="21"/>
      <c r="Z4" s="22"/>
    </row>
    <row r="5" spans="1:26" s="23" customFormat="1" ht="12.75" customHeight="1" x14ac:dyDescent="0.2">
      <c r="A5" s="17"/>
      <c r="B5" s="18"/>
      <c r="C5" s="70" t="s">
        <v>46</v>
      </c>
      <c r="D5" s="71">
        <v>2</v>
      </c>
      <c r="E5" s="82" t="s">
        <v>35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3"/>
      <c r="R5" s="87">
        <f t="shared" si="0"/>
        <v>0</v>
      </c>
      <c r="S5" s="88">
        <f t="shared" si="1"/>
        <v>0</v>
      </c>
      <c r="T5" s="87">
        <v>1</v>
      </c>
      <c r="U5" s="88">
        <f t="shared" si="2"/>
        <v>0</v>
      </c>
      <c r="V5" s="19"/>
      <c r="W5" s="20"/>
      <c r="X5" s="21"/>
      <c r="Y5" s="21"/>
      <c r="Z5" s="22"/>
    </row>
    <row r="6" spans="1:26" s="23" customFormat="1" ht="12.75" customHeight="1" x14ac:dyDescent="0.2">
      <c r="A6" s="17"/>
      <c r="B6" s="18"/>
      <c r="C6" s="70" t="s">
        <v>47</v>
      </c>
      <c r="D6" s="71">
        <v>3</v>
      </c>
      <c r="E6" s="79" t="s">
        <v>35</v>
      </c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3"/>
      <c r="R6" s="87">
        <f t="shared" si="0"/>
        <v>0</v>
      </c>
      <c r="S6" s="88">
        <f t="shared" si="1"/>
        <v>0</v>
      </c>
      <c r="T6" s="87">
        <v>1</v>
      </c>
      <c r="U6" s="88">
        <f t="shared" si="2"/>
        <v>0</v>
      </c>
      <c r="V6" s="19"/>
      <c r="W6" s="20"/>
      <c r="X6" s="21"/>
      <c r="Y6" s="21"/>
      <c r="Z6" s="22"/>
    </row>
    <row r="7" spans="1:26" s="23" customFormat="1" ht="12.75" customHeight="1" x14ac:dyDescent="0.2">
      <c r="A7" s="17"/>
      <c r="B7" s="18"/>
      <c r="C7" s="70" t="s">
        <v>48</v>
      </c>
      <c r="D7" s="71">
        <v>4</v>
      </c>
      <c r="E7" s="79" t="s">
        <v>35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3"/>
      <c r="R7" s="87">
        <f t="shared" si="0"/>
        <v>0</v>
      </c>
      <c r="S7" s="88">
        <f t="shared" si="1"/>
        <v>0</v>
      </c>
      <c r="T7" s="91">
        <v>2</v>
      </c>
      <c r="U7" s="88">
        <f t="shared" si="2"/>
        <v>0</v>
      </c>
      <c r="V7" s="19"/>
      <c r="W7" s="20"/>
      <c r="X7" s="21"/>
      <c r="Y7" s="21"/>
      <c r="Z7" s="22"/>
    </row>
    <row r="8" spans="1:26" s="23" customFormat="1" ht="12.75" customHeight="1" x14ac:dyDescent="0.2">
      <c r="A8" s="17"/>
      <c r="B8" s="18"/>
      <c r="C8" s="70" t="s">
        <v>49</v>
      </c>
      <c r="D8" s="71">
        <v>5</v>
      </c>
      <c r="E8" s="79" t="s">
        <v>36</v>
      </c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3"/>
      <c r="R8" s="87">
        <f t="shared" si="0"/>
        <v>0</v>
      </c>
      <c r="S8" s="88">
        <f t="shared" si="1"/>
        <v>0</v>
      </c>
      <c r="T8" s="87">
        <v>1</v>
      </c>
      <c r="U8" s="88">
        <f t="shared" si="2"/>
        <v>0</v>
      </c>
      <c r="V8" s="19"/>
      <c r="W8" s="20"/>
      <c r="X8" s="21"/>
      <c r="Y8" s="21"/>
      <c r="Z8" s="22"/>
    </row>
    <row r="9" spans="1:26" s="23" customFormat="1" ht="12.75" customHeight="1" x14ac:dyDescent="0.2">
      <c r="A9" s="17"/>
      <c r="B9" s="18"/>
      <c r="C9" s="70" t="s">
        <v>50</v>
      </c>
      <c r="D9" s="71">
        <v>6</v>
      </c>
      <c r="E9" s="80" t="s">
        <v>37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3"/>
      <c r="R9" s="87">
        <f t="shared" si="0"/>
        <v>0</v>
      </c>
      <c r="S9" s="88">
        <f t="shared" si="1"/>
        <v>0</v>
      </c>
      <c r="T9" s="87">
        <v>1</v>
      </c>
      <c r="U9" s="88">
        <f t="shared" si="2"/>
        <v>0</v>
      </c>
      <c r="V9" s="19"/>
      <c r="W9" s="20"/>
      <c r="X9" s="21"/>
      <c r="Y9" s="21"/>
      <c r="Z9" s="22"/>
    </row>
    <row r="10" spans="1:26" s="23" customFormat="1" ht="12.75" customHeight="1" x14ac:dyDescent="0.2">
      <c r="A10" s="17"/>
      <c r="B10" s="18"/>
      <c r="C10" s="70" t="s">
        <v>51</v>
      </c>
      <c r="D10" s="71">
        <v>7</v>
      </c>
      <c r="E10" s="80" t="s">
        <v>37</v>
      </c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3"/>
      <c r="R10" s="87">
        <f>G10+I10+K10+M10+O10+Q10</f>
        <v>0</v>
      </c>
      <c r="S10" s="88">
        <f t="shared" si="1"/>
        <v>0</v>
      </c>
      <c r="T10" s="87">
        <v>1</v>
      </c>
      <c r="U10" s="88">
        <f t="shared" si="2"/>
        <v>0</v>
      </c>
      <c r="V10" s="19"/>
      <c r="W10" s="20"/>
      <c r="X10" s="21"/>
      <c r="Y10" s="21"/>
      <c r="Z10" s="22"/>
    </row>
    <row r="11" spans="1:26" s="23" customFormat="1" ht="12.75" customHeight="1" x14ac:dyDescent="0.2">
      <c r="A11" s="17"/>
      <c r="B11" s="18"/>
      <c r="C11" s="70" t="s">
        <v>52</v>
      </c>
      <c r="D11" s="71">
        <v>8</v>
      </c>
      <c r="E11" s="79" t="s">
        <v>38</v>
      </c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3"/>
      <c r="R11" s="87">
        <f>G11+I11+K11+M11+O11+Q11</f>
        <v>0</v>
      </c>
      <c r="S11" s="88">
        <f t="shared" si="1"/>
        <v>0</v>
      </c>
      <c r="T11" s="87">
        <v>1</v>
      </c>
      <c r="U11" s="88">
        <f t="shared" si="2"/>
        <v>0</v>
      </c>
      <c r="V11" s="19"/>
      <c r="W11" s="20"/>
      <c r="X11" s="21"/>
      <c r="Y11" s="21"/>
      <c r="Z11" s="22"/>
    </row>
    <row r="12" spans="1:26" s="23" customFormat="1" x14ac:dyDescent="0.2">
      <c r="A12" s="17"/>
      <c r="B12" s="18"/>
      <c r="C12" s="70" t="s">
        <v>53</v>
      </c>
      <c r="D12" s="71">
        <v>9</v>
      </c>
      <c r="E12" s="79" t="s">
        <v>35</v>
      </c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3"/>
      <c r="R12" s="87">
        <f t="shared" si="0"/>
        <v>0</v>
      </c>
      <c r="S12" s="88">
        <f t="shared" si="1"/>
        <v>0</v>
      </c>
      <c r="T12" s="87">
        <v>1</v>
      </c>
      <c r="U12" s="88">
        <f t="shared" si="2"/>
        <v>0</v>
      </c>
      <c r="V12" s="19"/>
      <c r="W12" s="20"/>
      <c r="X12" s="21"/>
      <c r="Y12" s="21"/>
      <c r="Z12" s="22"/>
    </row>
    <row r="13" spans="1:26" s="23" customFormat="1" x14ac:dyDescent="0.2">
      <c r="A13" s="17"/>
      <c r="B13" s="18"/>
      <c r="C13" s="83" t="s">
        <v>35</v>
      </c>
      <c r="D13" s="71">
        <v>10</v>
      </c>
      <c r="E13" s="76" t="s">
        <v>39</v>
      </c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3"/>
      <c r="R13" s="87">
        <f t="shared" si="0"/>
        <v>0</v>
      </c>
      <c r="S13" s="88">
        <f t="shared" si="1"/>
        <v>0</v>
      </c>
      <c r="T13" s="87">
        <v>1</v>
      </c>
      <c r="U13" s="88">
        <f t="shared" si="2"/>
        <v>0</v>
      </c>
      <c r="V13" s="19"/>
      <c r="W13" s="20"/>
      <c r="X13" s="21"/>
      <c r="Y13" s="21"/>
      <c r="Z13" s="22"/>
    </row>
    <row r="14" spans="1:26" s="23" customFormat="1" x14ac:dyDescent="0.2">
      <c r="A14" s="17"/>
      <c r="B14" s="18"/>
      <c r="C14" s="83" t="s">
        <v>35</v>
      </c>
      <c r="D14" s="71">
        <v>11</v>
      </c>
      <c r="E14" s="76" t="s">
        <v>44</v>
      </c>
      <c r="F14" s="72"/>
      <c r="G14" s="120"/>
      <c r="H14" s="72"/>
      <c r="I14" s="72"/>
      <c r="J14" s="72"/>
      <c r="K14" s="72"/>
      <c r="L14" s="72"/>
      <c r="M14" s="72"/>
      <c r="N14" s="72"/>
      <c r="O14" s="72"/>
      <c r="P14" s="72"/>
      <c r="Q14" s="73"/>
      <c r="R14" s="87">
        <f t="shared" si="0"/>
        <v>0</v>
      </c>
      <c r="S14" s="88">
        <f t="shared" si="1"/>
        <v>0</v>
      </c>
      <c r="T14" s="87">
        <v>1</v>
      </c>
      <c r="U14" s="88">
        <f t="shared" si="2"/>
        <v>0</v>
      </c>
      <c r="V14" s="19"/>
      <c r="W14" s="20"/>
      <c r="X14" s="21"/>
      <c r="Y14" s="21"/>
      <c r="Z14" s="22"/>
    </row>
    <row r="15" spans="1:26" s="23" customFormat="1" x14ac:dyDescent="0.2">
      <c r="A15" s="17"/>
      <c r="B15" s="18"/>
      <c r="C15" s="76" t="s">
        <v>40</v>
      </c>
      <c r="D15" s="71">
        <v>12</v>
      </c>
      <c r="E15" s="79" t="s">
        <v>41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3"/>
      <c r="R15" s="87">
        <f t="shared" si="0"/>
        <v>0</v>
      </c>
      <c r="S15" s="88">
        <f t="shared" si="1"/>
        <v>0</v>
      </c>
      <c r="T15" s="87">
        <v>1</v>
      </c>
      <c r="U15" s="88">
        <f t="shared" si="2"/>
        <v>0</v>
      </c>
      <c r="V15" s="19"/>
      <c r="W15" s="20"/>
      <c r="X15" s="21"/>
      <c r="Y15" s="21"/>
      <c r="Z15" s="22"/>
    </row>
    <row r="16" spans="1:26" s="23" customFormat="1" x14ac:dyDescent="0.2">
      <c r="A16" s="17"/>
      <c r="B16" s="18"/>
      <c r="C16" s="76" t="s">
        <v>42</v>
      </c>
      <c r="D16" s="71">
        <v>13</v>
      </c>
      <c r="E16" s="100" t="s">
        <v>45</v>
      </c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3"/>
      <c r="R16" s="87">
        <f t="shared" si="0"/>
        <v>0</v>
      </c>
      <c r="S16" s="88">
        <f t="shared" si="1"/>
        <v>0</v>
      </c>
      <c r="T16" s="87">
        <v>1</v>
      </c>
      <c r="U16" s="88">
        <f t="shared" si="2"/>
        <v>0</v>
      </c>
      <c r="V16" s="19"/>
      <c r="W16" s="20"/>
      <c r="X16" s="21"/>
      <c r="Y16" s="21"/>
      <c r="Z16" s="22"/>
    </row>
    <row r="17" spans="1:26" s="23" customFormat="1" ht="13.5" thickBot="1" x14ac:dyDescent="0.25">
      <c r="A17" s="17"/>
      <c r="B17" s="18"/>
      <c r="C17" s="76" t="s">
        <v>43</v>
      </c>
      <c r="D17" s="71">
        <v>14</v>
      </c>
      <c r="E17" s="101" t="s">
        <v>45</v>
      </c>
      <c r="F17" s="106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8"/>
      <c r="R17" s="109">
        <f t="shared" si="0"/>
        <v>0</v>
      </c>
      <c r="S17" s="110">
        <f t="shared" si="1"/>
        <v>0</v>
      </c>
      <c r="T17" s="109">
        <v>1</v>
      </c>
      <c r="U17" s="110">
        <f t="shared" si="2"/>
        <v>0</v>
      </c>
      <c r="V17" s="19"/>
      <c r="W17" s="20"/>
      <c r="X17" s="21"/>
      <c r="Y17" s="21"/>
      <c r="Z17" s="22"/>
    </row>
    <row r="18" spans="1:26" s="23" customFormat="1" ht="13.5" thickBot="1" x14ac:dyDescent="0.25">
      <c r="A18" s="17"/>
      <c r="B18" s="18"/>
      <c r="C18" s="113" t="s">
        <v>29</v>
      </c>
      <c r="D18" s="114"/>
      <c r="E18" s="115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3"/>
      <c r="R18" s="104"/>
      <c r="S18" s="105"/>
      <c r="T18" s="104"/>
      <c r="U18" s="105"/>
      <c r="V18" s="19"/>
      <c r="W18" s="20"/>
      <c r="X18" s="21"/>
      <c r="Y18" s="21"/>
      <c r="Z18" s="22"/>
    </row>
    <row r="19" spans="1:26" s="23" customFormat="1" ht="13.5" thickBot="1" x14ac:dyDescent="0.25">
      <c r="A19" s="17"/>
      <c r="B19" s="18"/>
      <c r="C19" s="92"/>
      <c r="D19" s="93">
        <v>15</v>
      </c>
      <c r="E19" s="94" t="s">
        <v>54</v>
      </c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3"/>
      <c r="R19" s="87">
        <f t="shared" ref="R19" si="3">G19+I19+K19+M19+O19+Q19</f>
        <v>0</v>
      </c>
      <c r="S19" s="88">
        <f t="shared" ref="S19" si="4">R19*0.129</f>
        <v>0</v>
      </c>
      <c r="T19" s="91">
        <v>7</v>
      </c>
      <c r="U19" s="88">
        <f t="shared" ref="U19" si="5">S19*T19</f>
        <v>0</v>
      </c>
      <c r="V19" s="19"/>
      <c r="W19" s="20"/>
      <c r="X19" s="21"/>
      <c r="Y19" s="21"/>
      <c r="Z19" s="22"/>
    </row>
    <row r="20" spans="1:26" s="23" customFormat="1" ht="13.5" thickBot="1" x14ac:dyDescent="0.25">
      <c r="A20" s="17"/>
      <c r="B20" s="18"/>
      <c r="C20" s="113" t="s">
        <v>30</v>
      </c>
      <c r="D20" s="114"/>
      <c r="E20" s="115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3"/>
      <c r="R20" s="87"/>
      <c r="S20" s="88"/>
      <c r="T20" s="87"/>
      <c r="U20" s="88"/>
      <c r="V20" s="19"/>
      <c r="W20" s="20"/>
      <c r="X20" s="21"/>
      <c r="Y20" s="21"/>
      <c r="Z20" s="22"/>
    </row>
    <row r="21" spans="1:26" s="23" customFormat="1" x14ac:dyDescent="0.2">
      <c r="A21" s="17"/>
      <c r="B21" s="18"/>
      <c r="C21" s="95" t="s">
        <v>16</v>
      </c>
      <c r="D21" s="71">
        <v>16</v>
      </c>
      <c r="E21" s="76" t="s">
        <v>17</v>
      </c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3"/>
      <c r="R21" s="87">
        <f t="shared" si="0"/>
        <v>0</v>
      </c>
      <c r="S21" s="88">
        <f t="shared" si="1"/>
        <v>0</v>
      </c>
      <c r="T21" s="87">
        <v>1</v>
      </c>
      <c r="U21" s="88">
        <f t="shared" si="2"/>
        <v>0</v>
      </c>
      <c r="V21" s="19"/>
      <c r="W21" s="20"/>
      <c r="X21" s="21"/>
      <c r="Y21" s="21"/>
      <c r="Z21" s="22"/>
    </row>
    <row r="22" spans="1:26" s="23" customFormat="1" x14ac:dyDescent="0.2">
      <c r="A22" s="17"/>
      <c r="B22" s="18"/>
      <c r="C22" s="95" t="s">
        <v>18</v>
      </c>
      <c r="D22" s="71">
        <v>17</v>
      </c>
      <c r="E22" s="79" t="s">
        <v>55</v>
      </c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3"/>
      <c r="R22" s="87">
        <f t="shared" si="0"/>
        <v>0</v>
      </c>
      <c r="S22" s="88">
        <f t="shared" si="1"/>
        <v>0</v>
      </c>
      <c r="T22" s="87">
        <v>1</v>
      </c>
      <c r="U22" s="88">
        <f t="shared" si="2"/>
        <v>0</v>
      </c>
      <c r="V22" s="19"/>
      <c r="W22" s="20"/>
      <c r="X22" s="21"/>
      <c r="Y22" s="21"/>
      <c r="Z22" s="22"/>
    </row>
    <row r="23" spans="1:26" s="23" customFormat="1" ht="13.5" thickBot="1" x14ac:dyDescent="0.25">
      <c r="A23" s="17"/>
      <c r="B23" s="18"/>
      <c r="C23" s="96" t="s">
        <v>45</v>
      </c>
      <c r="D23" s="71">
        <v>18</v>
      </c>
      <c r="E23" s="76" t="s">
        <v>56</v>
      </c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3"/>
      <c r="R23" s="87">
        <f t="shared" si="0"/>
        <v>0</v>
      </c>
      <c r="S23" s="88">
        <f t="shared" si="1"/>
        <v>0</v>
      </c>
      <c r="T23" s="87">
        <v>1</v>
      </c>
      <c r="U23" s="88">
        <f t="shared" si="2"/>
        <v>0</v>
      </c>
      <c r="V23" s="19"/>
      <c r="W23" s="20"/>
      <c r="X23" s="21"/>
      <c r="Y23" s="21"/>
      <c r="Z23" s="22"/>
    </row>
    <row r="24" spans="1:26" s="23" customFormat="1" ht="13.5" thickBot="1" x14ac:dyDescent="0.25">
      <c r="A24" s="17"/>
      <c r="B24" s="18"/>
      <c r="C24" s="113" t="s">
        <v>31</v>
      </c>
      <c r="D24" s="114"/>
      <c r="E24" s="115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3"/>
      <c r="R24" s="87"/>
      <c r="S24" s="88"/>
      <c r="T24" s="87"/>
      <c r="U24" s="88"/>
      <c r="V24" s="19"/>
      <c r="W24" s="20"/>
      <c r="X24" s="21"/>
      <c r="Y24" s="21"/>
      <c r="Z24" s="22"/>
    </row>
    <row r="25" spans="1:26" s="23" customFormat="1" ht="14.25" customHeight="1" x14ac:dyDescent="0.2">
      <c r="A25" s="17"/>
      <c r="B25" s="18"/>
      <c r="C25" s="95" t="s">
        <v>19</v>
      </c>
      <c r="D25" s="71">
        <v>19</v>
      </c>
      <c r="E25" s="76" t="s">
        <v>20</v>
      </c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3"/>
      <c r="R25" s="87">
        <f t="shared" si="0"/>
        <v>0</v>
      </c>
      <c r="S25" s="88">
        <f t="shared" si="1"/>
        <v>0</v>
      </c>
      <c r="T25" s="87">
        <v>1</v>
      </c>
      <c r="U25" s="88">
        <f t="shared" si="2"/>
        <v>0</v>
      </c>
      <c r="V25" s="19"/>
      <c r="W25" s="20"/>
      <c r="X25" s="21"/>
      <c r="Y25" s="21"/>
      <c r="Z25" s="22"/>
    </row>
    <row r="26" spans="1:26" s="23" customFormat="1" x14ac:dyDescent="0.2">
      <c r="A26" s="17"/>
      <c r="B26" s="18"/>
      <c r="C26" s="95" t="s">
        <v>23</v>
      </c>
      <c r="D26" s="71">
        <f>D25+1</f>
        <v>20</v>
      </c>
      <c r="E26" s="79" t="s">
        <v>57</v>
      </c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3"/>
      <c r="R26" s="87">
        <f t="shared" si="0"/>
        <v>0</v>
      </c>
      <c r="S26" s="88">
        <f t="shared" si="1"/>
        <v>0</v>
      </c>
      <c r="T26" s="87">
        <v>1</v>
      </c>
      <c r="U26" s="88">
        <f t="shared" si="2"/>
        <v>0</v>
      </c>
      <c r="V26" s="19"/>
      <c r="W26" s="20"/>
      <c r="X26" s="21"/>
      <c r="Y26" s="21"/>
      <c r="Z26" s="22"/>
    </row>
    <row r="27" spans="1:26" s="23" customFormat="1" ht="13.5" customHeight="1" x14ac:dyDescent="0.2">
      <c r="A27" s="17"/>
      <c r="B27" s="18"/>
      <c r="C27" s="95" t="s">
        <v>21</v>
      </c>
      <c r="D27" s="71">
        <f t="shared" ref="D27:D33" si="6">D26+1</f>
        <v>21</v>
      </c>
      <c r="E27" s="79" t="s">
        <v>58</v>
      </c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3"/>
      <c r="R27" s="87">
        <f t="shared" si="0"/>
        <v>0</v>
      </c>
      <c r="S27" s="88">
        <f t="shared" si="1"/>
        <v>0</v>
      </c>
      <c r="T27" s="87">
        <v>1</v>
      </c>
      <c r="U27" s="88">
        <f t="shared" si="2"/>
        <v>0</v>
      </c>
      <c r="V27" s="19"/>
      <c r="W27" s="20"/>
      <c r="X27" s="21"/>
      <c r="Y27" s="21"/>
      <c r="Z27" s="22"/>
    </row>
    <row r="28" spans="1:26" s="23" customFormat="1" ht="14.25" customHeight="1" x14ac:dyDescent="0.2">
      <c r="A28" s="17"/>
      <c r="B28" s="18"/>
      <c r="C28" s="95" t="s">
        <v>22</v>
      </c>
      <c r="D28" s="71">
        <f t="shared" si="6"/>
        <v>22</v>
      </c>
      <c r="E28" s="79" t="s">
        <v>58</v>
      </c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3"/>
      <c r="R28" s="87">
        <f t="shared" si="0"/>
        <v>0</v>
      </c>
      <c r="S28" s="88">
        <f t="shared" si="1"/>
        <v>0</v>
      </c>
      <c r="T28" s="87">
        <v>1</v>
      </c>
      <c r="U28" s="88">
        <f t="shared" si="2"/>
        <v>0</v>
      </c>
      <c r="V28" s="19"/>
      <c r="W28" s="20"/>
      <c r="X28" s="21"/>
      <c r="Y28" s="21"/>
      <c r="Z28" s="22"/>
    </row>
    <row r="29" spans="1:26" s="23" customFormat="1" ht="12.75" customHeight="1" x14ac:dyDescent="0.2">
      <c r="A29" s="17"/>
      <c r="B29" s="18"/>
      <c r="C29" s="95" t="s">
        <v>24</v>
      </c>
      <c r="D29" s="71">
        <f t="shared" si="6"/>
        <v>23</v>
      </c>
      <c r="E29" s="79" t="s">
        <v>58</v>
      </c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87">
        <f t="shared" si="0"/>
        <v>0</v>
      </c>
      <c r="S29" s="88">
        <f t="shared" si="1"/>
        <v>0</v>
      </c>
      <c r="T29" s="87">
        <v>1</v>
      </c>
      <c r="U29" s="88">
        <f t="shared" si="2"/>
        <v>0</v>
      </c>
      <c r="V29" s="19"/>
      <c r="W29" s="20"/>
      <c r="X29" s="21"/>
      <c r="Y29" s="21"/>
      <c r="Z29" s="22"/>
    </row>
    <row r="30" spans="1:26" s="23" customFormat="1" x14ac:dyDescent="0.2">
      <c r="A30" s="17"/>
      <c r="B30" s="18"/>
      <c r="C30" s="95" t="s">
        <v>25</v>
      </c>
      <c r="D30" s="71">
        <f t="shared" si="6"/>
        <v>24</v>
      </c>
      <c r="E30" s="79" t="s">
        <v>58</v>
      </c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87">
        <f t="shared" si="0"/>
        <v>0</v>
      </c>
      <c r="S30" s="88">
        <f t="shared" si="1"/>
        <v>0</v>
      </c>
      <c r="T30" s="87">
        <v>1</v>
      </c>
      <c r="U30" s="88">
        <f t="shared" si="2"/>
        <v>0</v>
      </c>
      <c r="V30" s="19"/>
      <c r="W30" s="20"/>
      <c r="X30" s="21"/>
      <c r="Y30" s="21"/>
      <c r="Z30" s="22"/>
    </row>
    <row r="31" spans="1:26" s="23" customFormat="1" x14ac:dyDescent="0.2">
      <c r="A31" s="17"/>
      <c r="B31" s="18"/>
      <c r="C31" s="95" t="s">
        <v>26</v>
      </c>
      <c r="D31" s="71">
        <f t="shared" si="6"/>
        <v>25</v>
      </c>
      <c r="E31" s="79" t="s">
        <v>58</v>
      </c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3"/>
      <c r="R31" s="87">
        <f t="shared" si="0"/>
        <v>0</v>
      </c>
      <c r="S31" s="88">
        <f t="shared" si="1"/>
        <v>0</v>
      </c>
      <c r="T31" s="87">
        <v>1</v>
      </c>
      <c r="U31" s="88">
        <f t="shared" si="2"/>
        <v>0</v>
      </c>
      <c r="V31" s="19"/>
      <c r="W31" s="20"/>
      <c r="X31" s="21"/>
      <c r="Y31" s="21"/>
      <c r="Z31" s="22"/>
    </row>
    <row r="32" spans="1:26" s="23" customFormat="1" ht="13.5" customHeight="1" x14ac:dyDescent="0.2">
      <c r="A32" s="17"/>
      <c r="B32" s="18"/>
      <c r="C32" s="95" t="s">
        <v>67</v>
      </c>
      <c r="D32" s="71">
        <f t="shared" si="6"/>
        <v>26</v>
      </c>
      <c r="E32" s="79" t="s">
        <v>58</v>
      </c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87">
        <f t="shared" si="0"/>
        <v>0</v>
      </c>
      <c r="S32" s="88">
        <f t="shared" si="1"/>
        <v>0</v>
      </c>
      <c r="T32" s="87">
        <v>1</v>
      </c>
      <c r="U32" s="88">
        <f t="shared" si="2"/>
        <v>0</v>
      </c>
      <c r="V32" s="19"/>
      <c r="W32" s="20"/>
      <c r="X32" s="21"/>
      <c r="Y32" s="21"/>
      <c r="Z32" s="22"/>
    </row>
    <row r="33" spans="1:26" s="23" customFormat="1" ht="12.75" customHeight="1" thickBot="1" x14ac:dyDescent="0.25">
      <c r="A33" s="17"/>
      <c r="B33" s="18"/>
      <c r="C33" s="95" t="s">
        <v>60</v>
      </c>
      <c r="D33" s="71">
        <f t="shared" si="6"/>
        <v>27</v>
      </c>
      <c r="E33" s="79" t="s">
        <v>59</v>
      </c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3"/>
      <c r="R33" s="87">
        <f t="shared" si="0"/>
        <v>0</v>
      </c>
      <c r="S33" s="88">
        <f t="shared" si="1"/>
        <v>0</v>
      </c>
      <c r="T33" s="87">
        <v>1</v>
      </c>
      <c r="U33" s="88">
        <f t="shared" si="2"/>
        <v>0</v>
      </c>
      <c r="V33" s="19"/>
      <c r="W33" s="20"/>
      <c r="X33" s="21"/>
      <c r="Y33" s="21"/>
      <c r="Z33" s="22"/>
    </row>
    <row r="34" spans="1:26" s="23" customFormat="1" ht="12.75" customHeight="1" thickBot="1" x14ac:dyDescent="0.25">
      <c r="A34" s="17"/>
      <c r="B34" s="18"/>
      <c r="C34" s="113" t="s">
        <v>32</v>
      </c>
      <c r="D34" s="114"/>
      <c r="E34" s="115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87"/>
      <c r="S34" s="88"/>
      <c r="T34" s="87"/>
      <c r="U34" s="88"/>
      <c r="V34" s="19"/>
      <c r="W34" s="20"/>
      <c r="X34" s="21"/>
      <c r="Y34" s="21"/>
      <c r="Z34" s="22"/>
    </row>
    <row r="35" spans="1:26" s="23" customFormat="1" ht="13.5" customHeight="1" x14ac:dyDescent="0.2">
      <c r="A35" s="17"/>
      <c r="B35" s="18"/>
      <c r="C35" s="79" t="s">
        <v>61</v>
      </c>
      <c r="D35" s="71">
        <v>28</v>
      </c>
      <c r="E35" s="76" t="s">
        <v>64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3"/>
      <c r="R35" s="87">
        <f t="shared" si="0"/>
        <v>0</v>
      </c>
      <c r="S35" s="88">
        <f t="shared" si="1"/>
        <v>0</v>
      </c>
      <c r="T35" s="87">
        <v>1</v>
      </c>
      <c r="U35" s="88">
        <f t="shared" si="2"/>
        <v>0</v>
      </c>
      <c r="V35" s="19"/>
      <c r="W35" s="20"/>
      <c r="X35" s="21"/>
      <c r="Y35" s="21"/>
      <c r="Z35" s="22"/>
    </row>
    <row r="36" spans="1:26" s="23" customFormat="1" ht="12.75" customHeight="1" x14ac:dyDescent="0.2">
      <c r="A36" s="17"/>
      <c r="B36" s="18"/>
      <c r="C36" s="79" t="s">
        <v>61</v>
      </c>
      <c r="D36" s="71">
        <f>D35+1</f>
        <v>29</v>
      </c>
      <c r="E36" s="76" t="s">
        <v>65</v>
      </c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3"/>
      <c r="R36" s="87">
        <f t="shared" si="0"/>
        <v>0</v>
      </c>
      <c r="S36" s="88">
        <f t="shared" si="1"/>
        <v>0</v>
      </c>
      <c r="T36" s="87">
        <v>1</v>
      </c>
      <c r="U36" s="88">
        <f t="shared" si="2"/>
        <v>0</v>
      </c>
      <c r="V36" s="19"/>
      <c r="W36" s="20"/>
      <c r="X36" s="21"/>
      <c r="Y36" s="21"/>
      <c r="Z36" s="22"/>
    </row>
    <row r="37" spans="1:26" s="23" customFormat="1" ht="12.75" customHeight="1" x14ac:dyDescent="0.2">
      <c r="A37" s="17"/>
      <c r="B37" s="18"/>
      <c r="C37" s="79" t="s">
        <v>61</v>
      </c>
      <c r="D37" s="71">
        <f t="shared" ref="D37:D39" si="7">D36+1</f>
        <v>30</v>
      </c>
      <c r="E37" s="76" t="s">
        <v>66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3"/>
      <c r="R37" s="87">
        <f t="shared" si="0"/>
        <v>0</v>
      </c>
      <c r="S37" s="88">
        <f t="shared" si="1"/>
        <v>0</v>
      </c>
      <c r="T37" s="87">
        <v>1</v>
      </c>
      <c r="U37" s="88">
        <f t="shared" si="2"/>
        <v>0</v>
      </c>
      <c r="V37" s="19"/>
      <c r="W37" s="20"/>
      <c r="X37" s="21"/>
      <c r="Y37" s="21"/>
      <c r="Z37" s="22"/>
    </row>
    <row r="38" spans="1:26" s="23" customFormat="1" ht="12.75" customHeight="1" x14ac:dyDescent="0.2">
      <c r="A38" s="17"/>
      <c r="B38" s="18"/>
      <c r="C38" s="79" t="s">
        <v>61</v>
      </c>
      <c r="D38" s="71">
        <f t="shared" si="7"/>
        <v>31</v>
      </c>
      <c r="E38" s="70" t="s">
        <v>47</v>
      </c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3"/>
      <c r="R38" s="87">
        <f t="shared" si="0"/>
        <v>0</v>
      </c>
      <c r="S38" s="88">
        <f t="shared" si="1"/>
        <v>0</v>
      </c>
      <c r="T38" s="87">
        <v>1</v>
      </c>
      <c r="U38" s="88">
        <f t="shared" si="2"/>
        <v>0</v>
      </c>
      <c r="V38" s="19"/>
      <c r="W38" s="20"/>
      <c r="X38" s="21"/>
      <c r="Y38" s="21"/>
      <c r="Z38" s="22"/>
    </row>
    <row r="39" spans="1:26" s="23" customFormat="1" ht="12.75" customHeight="1" thickBot="1" x14ac:dyDescent="0.25">
      <c r="A39" s="17"/>
      <c r="B39" s="18"/>
      <c r="C39" s="79" t="s">
        <v>61</v>
      </c>
      <c r="D39" s="71">
        <f t="shared" si="7"/>
        <v>32</v>
      </c>
      <c r="E39" s="70" t="s">
        <v>48</v>
      </c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3"/>
      <c r="R39" s="87">
        <f t="shared" si="0"/>
        <v>0</v>
      </c>
      <c r="S39" s="88">
        <f t="shared" si="1"/>
        <v>0</v>
      </c>
      <c r="T39" s="91">
        <v>2</v>
      </c>
      <c r="U39" s="88">
        <f t="shared" si="2"/>
        <v>0</v>
      </c>
      <c r="V39" s="19"/>
      <c r="W39" s="20"/>
      <c r="X39" s="21"/>
      <c r="Y39" s="21"/>
      <c r="Z39" s="22"/>
    </row>
    <row r="40" spans="1:26" s="23" customFormat="1" ht="12.75" customHeight="1" thickBot="1" x14ac:dyDescent="0.25">
      <c r="A40" s="17"/>
      <c r="B40" s="18"/>
      <c r="C40" s="113" t="s">
        <v>33</v>
      </c>
      <c r="D40" s="114"/>
      <c r="E40" s="115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3"/>
      <c r="R40" s="87"/>
      <c r="S40" s="88"/>
      <c r="T40" s="87"/>
      <c r="U40" s="88"/>
      <c r="V40" s="19"/>
      <c r="W40" s="20"/>
      <c r="X40" s="21"/>
      <c r="Y40" s="21"/>
      <c r="Z40" s="22"/>
    </row>
    <row r="41" spans="1:26" s="23" customFormat="1" ht="12.75" customHeight="1" x14ac:dyDescent="0.2">
      <c r="A41" s="17"/>
      <c r="B41" s="18"/>
      <c r="C41" s="81" t="s">
        <v>45</v>
      </c>
      <c r="D41" s="71">
        <v>33</v>
      </c>
      <c r="E41" s="76" t="s">
        <v>27</v>
      </c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3"/>
      <c r="R41" s="87">
        <f t="shared" si="0"/>
        <v>0</v>
      </c>
      <c r="S41" s="88">
        <f t="shared" si="1"/>
        <v>0</v>
      </c>
      <c r="T41" s="87">
        <v>1</v>
      </c>
      <c r="U41" s="88">
        <f t="shared" si="2"/>
        <v>0</v>
      </c>
      <c r="V41" s="19"/>
      <c r="W41" s="20"/>
      <c r="X41" s="21"/>
      <c r="Y41" s="21"/>
      <c r="Z41" s="22"/>
    </row>
    <row r="42" spans="1:26" s="23" customFormat="1" ht="12.75" customHeight="1" x14ac:dyDescent="0.2">
      <c r="A42" s="17"/>
      <c r="B42" s="18"/>
      <c r="C42" s="81" t="s">
        <v>45</v>
      </c>
      <c r="D42" s="71">
        <v>34</v>
      </c>
      <c r="E42" s="76" t="s">
        <v>62</v>
      </c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3"/>
      <c r="R42" s="87">
        <f t="shared" si="0"/>
        <v>0</v>
      </c>
      <c r="S42" s="88">
        <f t="shared" si="1"/>
        <v>0</v>
      </c>
      <c r="T42" s="91">
        <v>2</v>
      </c>
      <c r="U42" s="88">
        <f t="shared" si="2"/>
        <v>0</v>
      </c>
      <c r="V42" s="19"/>
      <c r="W42" s="20"/>
      <c r="X42" s="21"/>
      <c r="Y42" s="21"/>
      <c r="Z42" s="22"/>
    </row>
    <row r="43" spans="1:26" s="23" customFormat="1" ht="12.75" customHeight="1" x14ac:dyDescent="0.2">
      <c r="A43" s="17"/>
      <c r="B43" s="18"/>
      <c r="C43" s="81" t="s">
        <v>45</v>
      </c>
      <c r="D43" s="71">
        <v>35</v>
      </c>
      <c r="E43" s="76" t="s">
        <v>63</v>
      </c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3"/>
      <c r="R43" s="87">
        <f t="shared" si="0"/>
        <v>0</v>
      </c>
      <c r="S43" s="88">
        <f t="shared" si="1"/>
        <v>0</v>
      </c>
      <c r="T43" s="87">
        <v>1</v>
      </c>
      <c r="U43" s="88">
        <f t="shared" si="2"/>
        <v>0</v>
      </c>
      <c r="V43" s="19"/>
      <c r="W43" s="20"/>
      <c r="X43" s="21"/>
      <c r="Y43" s="21"/>
      <c r="Z43" s="22"/>
    </row>
    <row r="44" spans="1:26" s="23" customFormat="1" ht="12.75" customHeight="1" x14ac:dyDescent="0.2">
      <c r="A44" s="17"/>
      <c r="B44" s="18"/>
      <c r="C44" s="74"/>
      <c r="D44" s="71"/>
      <c r="E44" s="76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3"/>
      <c r="R44" s="87">
        <f t="shared" si="0"/>
        <v>0</v>
      </c>
      <c r="S44" s="88">
        <f t="shared" si="1"/>
        <v>0</v>
      </c>
      <c r="T44" s="87">
        <v>1</v>
      </c>
      <c r="U44" s="88">
        <f t="shared" si="2"/>
        <v>0</v>
      </c>
      <c r="V44" s="19"/>
      <c r="W44" s="20"/>
      <c r="X44" s="21"/>
      <c r="Y44" s="21"/>
      <c r="Z44" s="22"/>
    </row>
    <row r="45" spans="1:26" s="23" customFormat="1" ht="12.75" customHeight="1" x14ac:dyDescent="0.2">
      <c r="A45" s="17"/>
      <c r="B45" s="18"/>
      <c r="C45" s="74"/>
      <c r="D45" s="71"/>
      <c r="E45" s="76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3"/>
      <c r="R45" s="87">
        <f t="shared" si="0"/>
        <v>0</v>
      </c>
      <c r="S45" s="88">
        <f t="shared" si="1"/>
        <v>0</v>
      </c>
      <c r="T45" s="87">
        <v>1</v>
      </c>
      <c r="U45" s="88">
        <f t="shared" si="2"/>
        <v>0</v>
      </c>
      <c r="V45" s="19"/>
      <c r="W45" s="20"/>
      <c r="X45" s="21"/>
      <c r="Y45" s="21"/>
      <c r="Z45" s="22"/>
    </row>
    <row r="46" spans="1:26" s="23" customFormat="1" x14ac:dyDescent="0.2">
      <c r="A46" s="17"/>
      <c r="B46" s="18"/>
      <c r="C46" s="74"/>
      <c r="D46" s="71"/>
      <c r="E46" s="76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8"/>
      <c r="R46" s="89">
        <f t="shared" si="0"/>
        <v>0</v>
      </c>
      <c r="S46" s="90">
        <f t="shared" si="1"/>
        <v>0</v>
      </c>
      <c r="T46" s="89">
        <v>1</v>
      </c>
      <c r="U46" s="88">
        <f t="shared" si="2"/>
        <v>0</v>
      </c>
      <c r="V46" s="19"/>
      <c r="W46" s="20"/>
      <c r="X46" s="21"/>
      <c r="Y46" s="21"/>
      <c r="Z46" s="22"/>
    </row>
    <row r="47" spans="1:26" s="35" customFormat="1" x14ac:dyDescent="0.2">
      <c r="A47" s="24"/>
      <c r="B47" s="25"/>
      <c r="C47" s="26"/>
      <c r="D47" s="25"/>
      <c r="E47" s="25"/>
      <c r="F47" s="27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111" t="s">
        <v>13</v>
      </c>
      <c r="R47" s="30"/>
      <c r="S47" s="30"/>
      <c r="T47" s="31"/>
      <c r="U47" s="60">
        <f>SUM(U4:U46)</f>
        <v>0</v>
      </c>
      <c r="V47" s="19"/>
      <c r="W47" s="32"/>
      <c r="X47" s="33"/>
      <c r="Y47" s="33"/>
      <c r="Z47" s="34"/>
    </row>
    <row r="48" spans="1:26" s="47" customFormat="1" ht="15.75" thickBot="1" x14ac:dyDescent="0.25">
      <c r="A48" s="36"/>
      <c r="B48" s="37"/>
      <c r="C48" s="38"/>
      <c r="D48" s="37"/>
      <c r="E48" s="37"/>
      <c r="F48" s="39"/>
      <c r="G48" s="39"/>
      <c r="H48" s="39"/>
      <c r="I48" s="39"/>
      <c r="J48" s="39"/>
      <c r="K48" s="39"/>
      <c r="L48" s="40"/>
      <c r="M48" s="39"/>
      <c r="N48" s="39"/>
      <c r="O48" s="39"/>
      <c r="P48" s="39"/>
      <c r="Q48" s="112" t="s">
        <v>14</v>
      </c>
      <c r="R48" s="40"/>
      <c r="S48" s="39"/>
      <c r="T48" s="41"/>
      <c r="U48" s="42">
        <f>U47/60</f>
        <v>0</v>
      </c>
      <c r="V48" s="43"/>
      <c r="W48" s="44"/>
      <c r="X48" s="45"/>
      <c r="Y48" s="45"/>
      <c r="Z48" s="46"/>
    </row>
    <row r="49" spans="1:26" ht="15" x14ac:dyDescent="0.3">
      <c r="A49" s="48"/>
      <c r="B49" s="49"/>
      <c r="C49" s="61"/>
      <c r="D49" s="62"/>
      <c r="E49" s="63"/>
      <c r="F49" s="51"/>
      <c r="G49" s="52"/>
      <c r="H49" s="52"/>
      <c r="I49" s="52"/>
      <c r="J49" s="52"/>
      <c r="K49" s="52"/>
      <c r="L49" s="29"/>
      <c r="M49" s="52"/>
      <c r="N49" s="52"/>
      <c r="O49" s="52"/>
      <c r="P49" s="52"/>
      <c r="Q49" s="111" t="s">
        <v>15</v>
      </c>
      <c r="R49" s="29"/>
      <c r="S49" s="52"/>
      <c r="T49" s="53"/>
      <c r="U49" s="42">
        <f>50/0.35</f>
        <v>142.85714285714286</v>
      </c>
      <c r="V49" s="50"/>
      <c r="W49" s="54"/>
      <c r="X49" s="54"/>
      <c r="Y49" s="54"/>
      <c r="Z49" s="54"/>
    </row>
    <row r="50" spans="1:26" ht="15" x14ac:dyDescent="0.3">
      <c r="A50" s="55"/>
      <c r="B50" s="49"/>
      <c r="C50" s="56"/>
      <c r="D50" s="57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4"/>
      <c r="X50" s="54"/>
      <c r="Y50" s="54"/>
      <c r="Z50" s="54"/>
    </row>
    <row r="51" spans="1:26" ht="15" x14ac:dyDescent="0.3">
      <c r="A51" s="50"/>
      <c r="B51" s="50"/>
      <c r="C51" s="58"/>
      <c r="D51" s="50"/>
      <c r="E51" s="58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V51" s="50"/>
      <c r="W51" s="54"/>
      <c r="X51" s="54"/>
      <c r="Y51" s="54"/>
      <c r="Z51" s="54"/>
    </row>
    <row r="52" spans="1:26" ht="15" x14ac:dyDescent="0.3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V52" s="50"/>
      <c r="W52" s="54"/>
      <c r="X52" s="54"/>
      <c r="Y52" s="54"/>
      <c r="Z52" s="54"/>
    </row>
    <row r="53" spans="1:26" ht="15" x14ac:dyDescent="0.3">
      <c r="A53" s="50"/>
      <c r="B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V53" s="50"/>
      <c r="W53" s="54"/>
      <c r="X53" s="54"/>
      <c r="Y53" s="54"/>
      <c r="Z53" s="54"/>
    </row>
    <row r="54" spans="1:26" ht="15" x14ac:dyDescent="0.3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4"/>
      <c r="X54" s="54"/>
      <c r="Y54" s="54"/>
      <c r="Z54" s="54"/>
    </row>
    <row r="55" spans="1:26" ht="15" x14ac:dyDescent="0.3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4"/>
      <c r="X55" s="54"/>
      <c r="Y55" s="54"/>
      <c r="Z55" s="54"/>
    </row>
    <row r="56" spans="1:26" ht="15" x14ac:dyDescent="0.3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116"/>
      <c r="S56" s="116"/>
      <c r="T56" s="116"/>
      <c r="U56" s="116"/>
      <c r="V56" s="116"/>
      <c r="W56" s="116"/>
      <c r="X56" s="116"/>
      <c r="Y56" s="116"/>
      <c r="Z56" s="116"/>
    </row>
    <row r="57" spans="1:26" ht="15" x14ac:dyDescent="0.3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4"/>
      <c r="X57" s="54"/>
      <c r="Y57" s="54"/>
      <c r="Z57" s="54"/>
    </row>
    <row r="58" spans="1:26" ht="15" x14ac:dyDescent="0.3"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4"/>
      <c r="X58" s="54"/>
      <c r="Y58" s="54"/>
      <c r="Z58" s="54"/>
    </row>
    <row r="59" spans="1:26" ht="15" x14ac:dyDescent="0.3"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4"/>
      <c r="X59" s="54"/>
      <c r="Y59" s="54"/>
      <c r="Z59" s="54"/>
    </row>
    <row r="60" spans="1:26" ht="15" x14ac:dyDescent="0.3"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4"/>
      <c r="X60" s="54"/>
      <c r="Y60" s="54"/>
      <c r="Z60" s="54"/>
    </row>
  </sheetData>
  <mergeCells count="8">
    <mergeCell ref="C40:E40"/>
    <mergeCell ref="R56:Z56"/>
    <mergeCell ref="F2:Q2"/>
    <mergeCell ref="C3:E3"/>
    <mergeCell ref="C18:E18"/>
    <mergeCell ref="C20:E20"/>
    <mergeCell ref="C24:E24"/>
    <mergeCell ref="C34:E34"/>
  </mergeCells>
  <printOptions horizontalCentered="1"/>
  <pageMargins left="0.7" right="0.7" top="0.75" bottom="0.75" header="0.3" footer="0.3"/>
  <pageSetup scale="70" orientation="landscape" r:id="rId1"/>
  <headerFooter>
    <oddHeader>&amp;CSECHRIST &amp; ASSOCIATES, LLC</oddHeader>
    <oddFooter>&amp;L&amp;8File: &amp;F  Tab: &amp;A&amp;C&amp;"Arial,Bold"Page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pen assy BLANK</vt:lpstr>
      <vt:lpstr>'pen assy BLANK'!Print_Area</vt:lpstr>
      <vt:lpstr>'pen assy BLANK'!Print_Titles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Sechrist</dc:creator>
  <cp:lastModifiedBy>Darren2019</cp:lastModifiedBy>
  <cp:lastPrinted>2020-08-23T17:55:54Z</cp:lastPrinted>
  <dcterms:created xsi:type="dcterms:W3CDTF">2018-05-21T13:36:36Z</dcterms:created>
  <dcterms:modified xsi:type="dcterms:W3CDTF">2020-08-23T23:35:08Z</dcterms:modified>
</cp:coreProperties>
</file>