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niel Díaz\iCloudDrive\PEPTIDOS\"/>
    </mc:Choice>
  </mc:AlternateContent>
  <bookViews>
    <workbookView xWindow="0" yWindow="0" windowWidth="21600" windowHeight="9630"/>
  </bookViews>
  <sheets>
    <sheet name="Calculadora" sheetId="1" r:id="rId1"/>
    <sheet name="Instrucciones" sheetId="2" r:id="rId2"/>
  </sheets>
  <calcPr calcId="162913"/>
  <extLst>
    <ext uri="GoogleSheetsCustomDataVersion2">
      <go:sheetsCustomData xmlns:go="http://customooxmlschemas.google.com/" r:id="rId6" roundtripDataChecksum="cnQsWFdez6IhwyrDBbF9ZOJv/n10D0vdbrYiZOABPuQ="/>
    </ext>
  </extLst>
</workbook>
</file>

<file path=xl/calcChain.xml><?xml version="1.0" encoding="utf-8"?>
<calcChain xmlns="http://schemas.openxmlformats.org/spreadsheetml/2006/main">
  <c r="L36" i="1" l="1"/>
  <c r="K36" i="1"/>
  <c r="J36" i="1"/>
  <c r="I36" i="1"/>
  <c r="H36" i="1"/>
  <c r="L35" i="1"/>
  <c r="K35" i="1"/>
  <c r="J35" i="1"/>
  <c r="I35" i="1"/>
  <c r="H35" i="1"/>
  <c r="L34" i="1"/>
  <c r="K34" i="1"/>
  <c r="J34" i="1"/>
  <c r="I34" i="1"/>
  <c r="H34" i="1"/>
  <c r="L33" i="1"/>
  <c r="K33" i="1"/>
  <c r="J33" i="1"/>
  <c r="I33" i="1"/>
  <c r="H33" i="1"/>
  <c r="L32" i="1"/>
  <c r="K32" i="1"/>
  <c r="J32" i="1"/>
  <c r="I32" i="1"/>
  <c r="H32" i="1"/>
  <c r="L31" i="1"/>
  <c r="K31" i="1"/>
  <c r="J31" i="1"/>
  <c r="I31" i="1"/>
  <c r="H31" i="1"/>
  <c r="L30" i="1"/>
  <c r="K30" i="1"/>
  <c r="J30" i="1"/>
  <c r="I30" i="1"/>
  <c r="H30" i="1"/>
  <c r="L29" i="1"/>
  <c r="K29" i="1"/>
  <c r="J29" i="1"/>
  <c r="I29" i="1"/>
  <c r="H29" i="1"/>
  <c r="L28" i="1"/>
  <c r="K28" i="1"/>
  <c r="J28" i="1"/>
  <c r="I28" i="1"/>
  <c r="H28" i="1"/>
  <c r="L27" i="1"/>
  <c r="K27" i="1"/>
  <c r="J27" i="1"/>
  <c r="I27" i="1"/>
  <c r="H27" i="1"/>
  <c r="L26" i="1"/>
  <c r="K26" i="1"/>
  <c r="J26" i="1"/>
  <c r="I26" i="1"/>
  <c r="H26" i="1"/>
  <c r="L25" i="1"/>
  <c r="K25" i="1"/>
  <c r="J25" i="1"/>
  <c r="I25" i="1"/>
  <c r="H25" i="1"/>
  <c r="B20" i="1"/>
  <c r="C19" i="1"/>
  <c r="C18" i="1"/>
  <c r="C17" i="1"/>
  <c r="C16" i="1"/>
  <c r="C15" i="1"/>
  <c r="C14" i="1"/>
  <c r="C13" i="1"/>
</calcChain>
</file>

<file path=xl/sharedStrings.xml><?xml version="1.0" encoding="utf-8"?>
<sst xmlns="http://schemas.openxmlformats.org/spreadsheetml/2006/main" count="82" uniqueCount="70">
  <si>
    <t>PROTOCOLO PRIME  ·  Calculadora de Reconstitución y Dosis  (v2)</t>
  </si>
  <si>
    <t>PARA EDITAR:  Archivo ▸ Hacer una copia  (Google Sheets)   ·   o   Archivo ▸ Descargar ▸ Excel/LibreOffice.   Sólo se editan las celdas AMARILLAS · el resto se calcula solo.</t>
  </si>
  <si>
    <t>① TUS DATOS</t>
  </si>
  <si>
    <t>CÓMO SE CALCULA</t>
  </si>
  <si>
    <t>Péptido (opcional)</t>
  </si>
  <si>
    <t>(ej.: BPC-157)</t>
  </si>
  <si>
    <t>•  Concentración = mg del vial ÷ mL de solvente.</t>
  </si>
  <si>
    <t>Contenido del vial (mg)</t>
  </si>
  <si>
    <t>•  La dosis se pasa a mcg  (1 mg = 1.000 mcg).</t>
  </si>
  <si>
    <t>Solvente añadido — agua bact. (mL)</t>
  </si>
  <si>
    <t>•  Volumen (mL) = dosis (mcg) ÷ concentración (mcg/mL).</t>
  </si>
  <si>
    <t>Dosis deseada por aplicación</t>
  </si>
  <si>
    <t>•  Marca en la jeringa (UI) = volumen × UI por mL.</t>
  </si>
  <si>
    <t>Unidad de la dosis  ▾</t>
  </si>
  <si>
    <t>mcg</t>
  </si>
  <si>
    <t>•  U-100 = 100 UI/mL (estándar) · U-50 = 50 · U-40 = 40.</t>
  </si>
  <si>
    <t>Jeringa (UI por mL)  ▾</t>
  </si>
  <si>
    <t>•  Los avisos alertan si la dosis no cabe o el volumen es mínimo.</t>
  </si>
  <si>
    <t>② RESULTADO  (automático)</t>
  </si>
  <si>
    <t>Dosis normalizada (mcg)</t>
  </si>
  <si>
    <t>Concentración (mg/mL)</t>
  </si>
  <si>
    <t>Concentración (mcg/mL)</t>
  </si>
  <si>
    <t>Volumen a extraer (mL)</t>
  </si>
  <si>
    <t>👉 MARCA EN LA JERINGA (UI)</t>
  </si>
  <si>
    <t>Aplicaciones por vial</t>
  </si>
  <si>
    <t>mcg por 1 UI (referencia)</t>
  </si>
  <si>
    <t>PLANIFICADOR — VARIOS PÉPTIDOS</t>
  </si>
  <si>
    <t>Edita las columnas amarillas. Deja la fila vacía si no la usas (no mostrará error).</t>
  </si>
  <si>
    <t>#</t>
  </si>
  <si>
    <t>Péptido</t>
  </si>
  <si>
    <t>Vial (mg)</t>
  </si>
  <si>
    <t>Solvente (mL)</t>
  </si>
  <si>
    <t>Dosis</t>
  </si>
  <si>
    <t>Unidad</t>
  </si>
  <si>
    <t>Jeringa UI/mL</t>
  </si>
  <si>
    <t>Concentr. (mg/mL)</t>
  </si>
  <si>
    <t>Volumen (mL)</t>
  </si>
  <si>
    <t>Marca jeringa (UI)</t>
  </si>
  <si>
    <t>Aplic./vial</t>
  </si>
  <si>
    <t>Aviso</t>
  </si>
  <si>
    <t>(ejemplo) BPC-157</t>
  </si>
  <si>
    <t>AVISO IMPORTANTE — Herramienta de conversión aritmética con fines educativos e informativos. No es consejo médico ni recomendación de dosis. Protocolo Prime no vende ni facilita el acceso a ninguna sustancia. Verifica siempre los cálculos y consulta a un profesional de la salud antes de iniciar cualquier protocolo.</t>
  </si>
  <si>
    <t>PROTOCOLO PRIME · Cómo usar la calculadora (v2)</t>
  </si>
  <si>
    <t>⚠ PRIMERO: activa la edición</t>
  </si>
  <si>
    <t>El enlace se abre en modo «Solo ver» y NO deja escribir. Para usarla:</t>
  </si>
  <si>
    <t xml:space="preserve">   • Google Sheets:  Archivo ▸ Hacer una copia   (queda en tu Drive, ya editable).</t>
  </si>
  <si>
    <t xml:space="preserve">   • Offline:  Archivo ▸ Descargar ▸ Microsoft Excel (.xlsx)  y ábrela en Excel o LibreOffice.</t>
  </si>
  <si>
    <t>PASO A PASO</t>
  </si>
  <si>
    <t>1.  Abre la pestaña «Calculadora». Solo edita las celdas amarillas.</t>
  </si>
  <si>
    <t>2.  Escribe el contenido del vial en mg (ej.: 5 o 10).</t>
  </si>
  <si>
    <t>3.  Escribe los mL de solvente (agua bacteriostática) que agregaste al vial.</t>
  </si>
  <si>
    <t>4.  Escribe la dosis deseada y elige la UNIDAD en el menú (mcg o mg).  ← evita el error más común.</t>
  </si>
  <si>
    <t>5.  Elige la jeringa en el menú: 100 (U-100, estándar), 50 (U-50) o 40 (U-40).</t>
  </si>
  <si>
    <t>6.  Lee «MARCA EN LA JERINGA (UI)»: hasta ahí llenas la jeringa de insulina.</t>
  </si>
  <si>
    <t>7.  Revisa el «Aviso»: te alerta si la dosis no cabe o el volumen es muy pequeño.</t>
  </si>
  <si>
    <t>8.  ¿Varios péptidos? Usa el «Planificador»: una fila por péptido.</t>
  </si>
  <si>
    <t>⚠ EL ERROR MÁS COMÚN: mg vs mcg</t>
  </si>
  <si>
    <t>1 mg = 1.000 mcg.  Los GLP-1 (Tirzepatida, Semaglutida) y NAD+ se dosifican en mg;</t>
  </si>
  <si>
    <t>BPC-157, TB-500, Ipamorelin, etc. suelen ir en mcg. Elige bien la unidad en el menú o el resultado saldrá 1.000× mal.</t>
  </si>
  <si>
    <t>UNIDAD HABITUAL (referencia, NO es una dosis)</t>
  </si>
  <si>
    <t xml:space="preserve">   • En mcg (microgramos):  BPC-157 · TB-500 · Ipamorelin · CJC-1295 · GHK-Cu · Melanotan.</t>
  </si>
  <si>
    <t xml:space="preserve">   • En mg (miligramos):    Tirzepatida · Semaglutida · Retatrutida · NAD+.</t>
  </si>
  <si>
    <t xml:space="preserve">   Confirma siempre la unidad de TU vial y protocolo.</t>
  </si>
  <si>
    <t>LAS FÓRMULAS (transparencia)</t>
  </si>
  <si>
    <t xml:space="preserve">   Concentración (mg/mL)  = mg del vial ÷ mL de solvente</t>
  </si>
  <si>
    <t xml:space="preserve">   Concentración (mcg/mL) = concentración (mg/mL) × 1.000</t>
  </si>
  <si>
    <t xml:space="preserve">   Volumen (mL)           = dosis (mcg) ÷ concentración (mcg/mL)</t>
  </si>
  <si>
    <t xml:space="preserve">   Marca en jeringa (UI)  = volumen (mL) × UI por mL de la jeringa</t>
  </si>
  <si>
    <t xml:space="preserve">   Ejemplo: vial 5 mg + 2 mL → 2,5 mg/mL = 2.500 mcg/mL. Dosis 250 mcg → 0,100 mL → 10 UI.</t>
  </si>
  <si>
    <t>AVISO LEGAL — Material educativo e informativo. No es consejo médico ni recomendación de dosis. Protocolo Prime no vende ni facilita sustancias. Consulta a un profesional de la salud antes de iniciar cualquier protocolo.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</si>
</sst>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###"/>
    <numFmt numFmtId="165" formatCode="0.#"/>
    <numFmt numFmtId="166" formatCode="0.000"/>
    <numFmt numFmtId="167" formatCode="0.0"/>
    <numFmt numFmtId="168" formatCode="0.##"/>
  </numFmts>
  <fonts count="16">
    <font>
      <sz val="11"/>
      <color theme="1"/>
      <name val="Calibri"/>
      <scheme val="minor"/>
    </font>
    <font>
      <b/>
      <sz val="15"/>
      <color rgb="FFFFFFFF"/>
      <name val="Calibri"/>
    </font>
    <font>
      <sz val="11"/>
      <name val="Calibri"/>
    </font>
    <font>
      <sz val="9"/>
      <color rgb="FFFFFFFF"/>
      <name val="Calibri"/>
    </font>
    <font>
      <b/>
      <sz val="11"/>
      <color rgb="FF1F2A37"/>
      <name val="Calibri"/>
    </font>
    <font>
      <sz val="10"/>
      <color rgb="FF111827"/>
      <name val="Calibri"/>
    </font>
    <font>
      <b/>
      <sz val="10"/>
      <color rgb="FF111827"/>
      <name val="Calibri"/>
    </font>
    <font>
      <i/>
      <sz val="9"/>
      <color rgb="FF4B5563"/>
      <name val="Calibri"/>
    </font>
    <font>
      <b/>
      <sz val="10"/>
      <color rgb="FF1F2A37"/>
      <name val="Calibri"/>
    </font>
    <font>
      <b/>
      <sz val="12"/>
      <color rgb="FF0B3D2E"/>
      <name val="Calibri"/>
    </font>
    <font>
      <sz val="11"/>
      <color theme="1"/>
      <name val="Calibri"/>
    </font>
    <font>
      <b/>
      <sz val="9"/>
      <color rgb="FFFFFFFF"/>
      <name val="Calibri"/>
      <scheme val="minor"/>
    </font>
    <font>
      <b/>
      <sz val="11"/>
      <color rgb="FF0B3D2E"/>
      <name val="Calibri"/>
      <scheme val="minor"/>
    </font>
    <font>
      <b/>
      <sz val="14"/>
      <color rgb="FFFFFFFF"/>
      <name val="Calibri"/>
      <scheme val="minor"/>
    </font>
    <font>
      <b/>
      <sz val="11"/>
      <color rgb="FFC0392B"/>
      <name val="Calibri"/>
      <scheme val="minor"/>
    </font>
    <font>
      <sz val="10"/>
      <color rgb="FF111827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F2A37"/>
        <bgColor rgb="FF1F2A37"/>
      </patternFill>
    </fill>
    <fill>
      <patternFill patternType="solid">
        <fgColor rgb="FF0E7C5A"/>
        <bgColor rgb="FF0E7C5A"/>
      </patternFill>
    </fill>
    <fill>
      <patternFill patternType="solid">
        <fgColor rgb="FFFFF6C7"/>
        <bgColor rgb="FFFFF6C7"/>
      </patternFill>
    </fill>
    <fill>
      <patternFill patternType="solid">
        <fgColor rgb="FFF1F3F4"/>
        <bgColor rgb="FFF1F3F4"/>
      </patternFill>
    </fill>
    <fill>
      <patternFill patternType="solid">
        <fgColor rgb="FFC8E6C9"/>
        <bgColor rgb="FFC8E6C9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D0D5DD"/>
      </left>
      <right style="thin">
        <color rgb="FFD0D5DD"/>
      </right>
      <top style="thin">
        <color rgb="FFD0D5DD"/>
      </top>
      <bottom style="thin">
        <color rgb="FFD0D5DD"/>
      </bottom>
      <diagonal/>
    </border>
    <border>
      <left style="thin">
        <color rgb="FFD0D5DD"/>
      </left>
      <right/>
      <top style="thin">
        <color rgb="FFD0D5DD"/>
      </top>
      <bottom style="thin">
        <color rgb="FFD0D5DD"/>
      </bottom>
      <diagonal/>
    </border>
    <border>
      <left/>
      <right/>
      <top style="thin">
        <color rgb="FFD0D5DD"/>
      </top>
      <bottom style="thin">
        <color rgb="FFD0D5DD"/>
      </bottom>
      <diagonal/>
    </border>
    <border>
      <left/>
      <right style="thin">
        <color rgb="FFD0D5DD"/>
      </right>
      <top style="thin">
        <color rgb="FFD0D5DD"/>
      </top>
      <bottom style="thin">
        <color rgb="FFD0D5DD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 applyFont="1" applyAlignment="1"/>
    <xf numFmtId="0" fontId="4" fillId="0" borderId="0" xfId="0" applyFont="1"/>
    <xf numFmtId="0" fontId="5" fillId="0" borderId="0" xfId="0" applyFont="1" applyAlignment="1">
      <alignment horizontal="left" vertical="center" wrapText="1"/>
    </xf>
    <xf numFmtId="0" fontId="6" fillId="4" borderId="4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164" fontId="6" fillId="4" borderId="4" xfId="0" applyNumberFormat="1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165" fontId="8" fillId="5" borderId="4" xfId="0" applyNumberFormat="1" applyFont="1" applyFill="1" applyBorder="1" applyAlignment="1">
      <alignment horizontal="center" vertical="center"/>
    </xf>
    <xf numFmtId="164" fontId="8" fillId="5" borderId="4" xfId="0" applyNumberFormat="1" applyFont="1" applyFill="1" applyBorder="1" applyAlignment="1">
      <alignment horizontal="center" vertical="center"/>
    </xf>
    <xf numFmtId="1" fontId="8" fillId="5" borderId="4" xfId="0" applyNumberFormat="1" applyFont="1" applyFill="1" applyBorder="1" applyAlignment="1">
      <alignment horizontal="center" vertical="center"/>
    </xf>
    <xf numFmtId="166" fontId="8" fillId="5" borderId="4" xfId="0" applyNumberFormat="1" applyFont="1" applyFill="1" applyBorder="1" applyAlignment="1">
      <alignment horizontal="center" vertical="center"/>
    </xf>
    <xf numFmtId="167" fontId="9" fillId="6" borderId="4" xfId="0" applyNumberFormat="1" applyFont="1" applyFill="1" applyBorder="1" applyAlignment="1">
      <alignment horizontal="center" vertical="center"/>
    </xf>
    <xf numFmtId="168" fontId="8" fillId="5" borderId="4" xfId="0" applyNumberFormat="1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4" borderId="4" xfId="0" applyFont="1" applyFill="1" applyBorder="1" applyAlignment="1">
      <alignment horizontal="center" vertical="center"/>
    </xf>
    <xf numFmtId="164" fontId="5" fillId="5" borderId="4" xfId="0" applyNumberFormat="1" applyFont="1" applyFill="1" applyBorder="1" applyAlignment="1">
      <alignment horizontal="center" vertical="center"/>
    </xf>
    <xf numFmtId="166" fontId="5" fillId="5" borderId="4" xfId="0" applyNumberFormat="1" applyFont="1" applyFill="1" applyBorder="1" applyAlignment="1">
      <alignment horizontal="center" vertical="center"/>
    </xf>
    <xf numFmtId="167" fontId="12" fillId="5" borderId="4" xfId="0" applyNumberFormat="1" applyFont="1" applyFill="1" applyBorder="1" applyAlignment="1">
      <alignment horizontal="center" vertical="center"/>
    </xf>
    <xf numFmtId="165" fontId="5" fillId="5" borderId="4" xfId="0" applyNumberFormat="1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0" fontId="2" fillId="0" borderId="2" xfId="0" applyFont="1" applyBorder="1"/>
    <xf numFmtId="0" fontId="2" fillId="0" borderId="3" xfId="0" applyFont="1" applyBorder="1"/>
    <xf numFmtId="0" fontId="3" fillId="3" borderId="1" xfId="0" applyFont="1" applyFill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2" fillId="0" borderId="6" xfId="0" applyFont="1" applyBorder="1"/>
    <xf numFmtId="0" fontId="2" fillId="0" borderId="7" xfId="0" applyFont="1" applyBorder="1"/>
    <xf numFmtId="0" fontId="7" fillId="0" borderId="0" xfId="0" applyFont="1"/>
    <xf numFmtId="0" fontId="0" fillId="0" borderId="0" xfId="0" applyFont="1" applyAlignment="1"/>
    <xf numFmtId="0" fontId="7" fillId="0" borderId="0" xfId="0" applyFont="1" applyAlignment="1">
      <alignment horizontal="left" vertical="center" wrapText="1"/>
    </xf>
  </cellXfs>
  <cellStyles count="1">
    <cellStyle name="Normal" xfId="0" builtinId="0"/>
  </cellStyles>
  <dxfs count="4">
    <dxf>
      <font>
        <color rgb="FF0E7C5A"/>
      </font>
      <fill>
        <patternFill patternType="solid">
          <fgColor rgb="FFE6F4EA"/>
          <bgColor rgb="FFE6F4EA"/>
        </patternFill>
      </fill>
    </dxf>
    <dxf>
      <font>
        <b/>
        <sz val="10"/>
        <color rgb="FFC0392B"/>
        <name val="Calibri"/>
      </font>
      <fill>
        <patternFill patternType="solid">
          <fgColor rgb="FFFDECEA"/>
          <bgColor rgb="FFFDECEA"/>
        </patternFill>
      </fill>
    </dxf>
    <dxf>
      <font>
        <b/>
        <color rgb="FF0E7C5A"/>
      </font>
      <fill>
        <patternFill patternType="solid">
          <fgColor rgb="FFE6F4EA"/>
          <bgColor rgb="FFE6F4EA"/>
        </patternFill>
      </fill>
    </dxf>
    <dxf>
      <font>
        <b/>
        <sz val="10"/>
        <color rgb="FFC0392B"/>
        <name val="Calibri"/>
      </font>
      <fill>
        <patternFill patternType="solid">
          <fgColor rgb="FFFDECEA"/>
          <bgColor rgb="FFFDECEA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00"/>
  <sheetViews>
    <sheetView showGridLines="0" tabSelected="1" workbookViewId="0">
      <pane ySplit="2" topLeftCell="A3" activePane="bottomLeft" state="frozen"/>
      <selection pane="bottomLeft" activeCell="B4" sqref="B4"/>
    </sheetView>
  </sheetViews>
  <sheetFormatPr baseColWidth="10" defaultColWidth="14.42578125" defaultRowHeight="15" customHeight="1"/>
  <cols>
    <col min="1" max="1" width="4" customWidth="1"/>
    <col min="2" max="2" width="34" customWidth="1"/>
    <col min="3" max="3" width="16" customWidth="1"/>
    <col min="4" max="4" width="12" customWidth="1"/>
    <col min="5" max="5" width="40" customWidth="1"/>
    <col min="6" max="6" width="9" customWidth="1"/>
    <col min="7" max="7" width="13" customWidth="1"/>
    <col min="8" max="8" width="15" customWidth="1"/>
    <col min="9" max="9" width="13" customWidth="1"/>
    <col min="10" max="10" width="17" customWidth="1"/>
    <col min="11" max="11" width="13" customWidth="1"/>
    <col min="12" max="12" width="26" customWidth="1"/>
    <col min="13" max="26" width="8.7109375" customWidth="1"/>
  </cols>
  <sheetData>
    <row r="1" spans="1:5" ht="30" customHeight="1">
      <c r="A1" s="25" t="s">
        <v>0</v>
      </c>
      <c r="B1" s="26"/>
      <c r="C1" s="26"/>
      <c r="D1" s="26"/>
      <c r="E1" s="27"/>
    </row>
    <row r="2" spans="1:5" ht="25.5" customHeight="1">
      <c r="A2" s="28" t="s">
        <v>1</v>
      </c>
      <c r="B2" s="26"/>
      <c r="C2" s="26"/>
      <c r="D2" s="26"/>
      <c r="E2" s="27"/>
    </row>
    <row r="4" spans="1:5">
      <c r="B4" s="1" t="s">
        <v>2</v>
      </c>
      <c r="E4" s="1" t="s">
        <v>3</v>
      </c>
    </row>
    <row r="5" spans="1:5">
      <c r="B5" s="2" t="s">
        <v>4</v>
      </c>
      <c r="C5" s="3" t="s">
        <v>5</v>
      </c>
      <c r="E5" s="4" t="s">
        <v>6</v>
      </c>
    </row>
    <row r="6" spans="1:5">
      <c r="B6" s="2" t="s">
        <v>7</v>
      </c>
      <c r="C6" s="5">
        <v>10</v>
      </c>
      <c r="E6" s="4" t="s">
        <v>8</v>
      </c>
    </row>
    <row r="7" spans="1:5" ht="24">
      <c r="B7" s="2" t="s">
        <v>9</v>
      </c>
      <c r="C7" s="5">
        <v>2</v>
      </c>
      <c r="E7" s="4" t="s">
        <v>10</v>
      </c>
    </row>
    <row r="8" spans="1:5">
      <c r="B8" s="2" t="s">
        <v>11</v>
      </c>
      <c r="C8" s="5">
        <v>250</v>
      </c>
      <c r="E8" s="4" t="s">
        <v>12</v>
      </c>
    </row>
    <row r="9" spans="1:5" ht="24">
      <c r="B9" s="2" t="s">
        <v>13</v>
      </c>
      <c r="C9" s="6" t="s">
        <v>14</v>
      </c>
      <c r="E9" s="4" t="s">
        <v>15</v>
      </c>
    </row>
    <row r="10" spans="1:5" ht="24">
      <c r="B10" s="2" t="s">
        <v>16</v>
      </c>
      <c r="C10" s="3">
        <v>100</v>
      </c>
      <c r="E10" s="4" t="s">
        <v>17</v>
      </c>
    </row>
    <row r="12" spans="1:5">
      <c r="B12" s="1" t="s">
        <v>18</v>
      </c>
    </row>
    <row r="13" spans="1:5">
      <c r="B13" s="2" t="s">
        <v>19</v>
      </c>
      <c r="C13" s="7">
        <f>IFERROR(IF(C9="mg",C8*1000,C8),"")</f>
        <v>250</v>
      </c>
    </row>
    <row r="14" spans="1:5">
      <c r="B14" s="2" t="s">
        <v>20</v>
      </c>
      <c r="C14" s="8">
        <f>IFERROR(C6/C7,"")</f>
        <v>5</v>
      </c>
    </row>
    <row r="15" spans="1:5">
      <c r="B15" s="2" t="s">
        <v>21</v>
      </c>
      <c r="C15" s="9">
        <f>IFERROR(C6/C7*1000,"")</f>
        <v>5000</v>
      </c>
    </row>
    <row r="16" spans="1:5">
      <c r="B16" s="2" t="s">
        <v>22</v>
      </c>
      <c r="C16" s="10">
        <f>IFERROR(IF(C9="mg",C8*1000,C8)/(C6/C7*1000),"")</f>
        <v>0.05</v>
      </c>
    </row>
    <row r="17" spans="1:12" ht="21.75" customHeight="1">
      <c r="B17" s="2" t="s">
        <v>23</v>
      </c>
      <c r="C17" s="11">
        <f>IFERROR(IF(C9="mg",C8*1000,C8)/(C6/C7*1000)*C10,"")</f>
        <v>5</v>
      </c>
    </row>
    <row r="18" spans="1:12">
      <c r="B18" s="2" t="s">
        <v>24</v>
      </c>
      <c r="C18" s="7">
        <f>IFERROR(C6*1000/IF(C9="mg",C8*1000,C8),"")</f>
        <v>40</v>
      </c>
    </row>
    <row r="19" spans="1:12">
      <c r="B19" s="2" t="s">
        <v>25</v>
      </c>
      <c r="C19" s="12">
        <f>IFERROR(C6/C7*1000/C10,"")</f>
        <v>50</v>
      </c>
    </row>
    <row r="20" spans="1:12" ht="30" customHeight="1">
      <c r="B20" s="29" t="str">
        <f>IF(OR(N(C6)&lt;=0,N(C7)&lt;=0,N(IF(C9="mg",C8*1000,C8))&lt;=0,N(C10)&lt;=0),"➜ Completa vial, solvente, dosis y jeringa.",IF((IF(C9="mg",C8*1000,C8)/(C6/C7*1000)*C10)&gt;C10,"⚠ La dosis ("&amp;TEXT(IF(C9="mg",C8*1000,C8)/(C6/C7*1000)*C10,"0.0")&amp;" UI) NO cabe en una jeringa de 1 mL ("&amp;C10&amp;" UI). Usa MENOS solvente o divide la dosis.",IF((IF(C9="mg",C8*1000,C8)/(C6/C7*1000))&lt;0.02,"⚠ Volumen muy pequeño ("&amp;TEXT(IF(C9="mg",C8*1000,C8)/(C6/C7*1000),"0.000")&amp;" mL), difícil de medir. Añade MÁS solvente.","✔ Dosis dentro de rango medible.")))</f>
        <v>✔ Dosis dentro de rango medible.</v>
      </c>
      <c r="C20" s="30"/>
      <c r="D20" s="30"/>
      <c r="E20" s="31"/>
    </row>
    <row r="21" spans="1:12" ht="15.75" customHeight="1"/>
    <row r="22" spans="1:12" ht="15.75" customHeight="1">
      <c r="A22" s="1" t="s">
        <v>26</v>
      </c>
    </row>
    <row r="23" spans="1:12" ht="15.75" customHeight="1">
      <c r="A23" s="32" t="s">
        <v>27</v>
      </c>
      <c r="B23" s="33"/>
      <c r="C23" s="33"/>
      <c r="D23" s="33"/>
      <c r="E23" s="33"/>
    </row>
    <row r="24" spans="1:12" ht="25.5" customHeight="1">
      <c r="A24" s="13" t="s">
        <v>28</v>
      </c>
      <c r="B24" s="13" t="s">
        <v>29</v>
      </c>
      <c r="C24" s="13" t="s">
        <v>30</v>
      </c>
      <c r="D24" s="13" t="s">
        <v>31</v>
      </c>
      <c r="E24" s="13" t="s">
        <v>32</v>
      </c>
      <c r="F24" s="13" t="s">
        <v>33</v>
      </c>
      <c r="G24" s="13" t="s">
        <v>34</v>
      </c>
      <c r="H24" s="13" t="s">
        <v>35</v>
      </c>
      <c r="I24" s="13" t="s">
        <v>36</v>
      </c>
      <c r="J24" s="13" t="s">
        <v>37</v>
      </c>
      <c r="K24" s="13" t="s">
        <v>38</v>
      </c>
      <c r="L24" s="13" t="s">
        <v>39</v>
      </c>
    </row>
    <row r="25" spans="1:12" ht="15.75" customHeight="1">
      <c r="A25" s="14">
        <v>1</v>
      </c>
      <c r="B25" s="15" t="s">
        <v>40</v>
      </c>
      <c r="C25" s="15">
        <v>5</v>
      </c>
      <c r="D25" s="15">
        <v>2</v>
      </c>
      <c r="E25" s="15">
        <v>250</v>
      </c>
      <c r="F25" s="15" t="s">
        <v>14</v>
      </c>
      <c r="G25" s="15">
        <v>100</v>
      </c>
      <c r="H25" s="16">
        <f t="shared" ref="H25:H36" si="0">IFERROR(C25/D25,"")</f>
        <v>2.5</v>
      </c>
      <c r="I25" s="17">
        <f t="shared" ref="I25:I36" si="1">IFERROR(IF(F25="mg",E25*1000,E25)/(C25/D25*1000),"")</f>
        <v>0.1</v>
      </c>
      <c r="J25" s="18">
        <f t="shared" ref="J25:J36" si="2">IFERROR(IF(F25="mg",E25*1000,E25)/(C25/D25*1000)*G25,"")</f>
        <v>10</v>
      </c>
      <c r="K25" s="19">
        <f t="shared" ref="K25:K36" si="3">IFERROR(C25*1000/IF(F25="mg",E25*1000,E25),"")</f>
        <v>20</v>
      </c>
      <c r="L25" s="20" t="str">
        <f t="shared" ref="L25:L36" si="4">IF(C25="","",IF((IF(F25="mg",E25*1000,E25)/(C25/D25*1000)*G25)&gt;G25,"⚠ no cabe",IF((IF(F25="mg",E25*1000,E25)/(C25/D25*1000))&lt;0.02,"⚠ volumen mínimo","✔ ok")))</f>
        <v>✔ ok</v>
      </c>
    </row>
    <row r="26" spans="1:12" ht="15.75" customHeight="1">
      <c r="A26" s="14">
        <v>2</v>
      </c>
      <c r="B26" s="15"/>
      <c r="C26" s="15"/>
      <c r="D26" s="15"/>
      <c r="E26" s="15"/>
      <c r="F26" s="15" t="s">
        <v>14</v>
      </c>
      <c r="G26" s="15">
        <v>100</v>
      </c>
      <c r="H26" s="16" t="str">
        <f t="shared" si="0"/>
        <v/>
      </c>
      <c r="I26" s="17" t="str">
        <f t="shared" si="1"/>
        <v/>
      </c>
      <c r="J26" s="18" t="str">
        <f t="shared" si="2"/>
        <v/>
      </c>
      <c r="K26" s="19" t="str">
        <f t="shared" si="3"/>
        <v/>
      </c>
      <c r="L26" s="20" t="str">
        <f t="shared" si="4"/>
        <v/>
      </c>
    </row>
    <row r="27" spans="1:12" ht="15.75" customHeight="1">
      <c r="A27" s="14">
        <v>3</v>
      </c>
      <c r="B27" s="15"/>
      <c r="C27" s="15"/>
      <c r="D27" s="15"/>
      <c r="E27" s="15"/>
      <c r="F27" s="15" t="s">
        <v>14</v>
      </c>
      <c r="G27" s="15">
        <v>100</v>
      </c>
      <c r="H27" s="16" t="str">
        <f t="shared" si="0"/>
        <v/>
      </c>
      <c r="I27" s="17" t="str">
        <f t="shared" si="1"/>
        <v/>
      </c>
      <c r="J27" s="18" t="str">
        <f t="shared" si="2"/>
        <v/>
      </c>
      <c r="K27" s="19" t="str">
        <f t="shared" si="3"/>
        <v/>
      </c>
      <c r="L27" s="20" t="str">
        <f t="shared" si="4"/>
        <v/>
      </c>
    </row>
    <row r="28" spans="1:12" ht="15.75" customHeight="1">
      <c r="A28" s="14">
        <v>4</v>
      </c>
      <c r="B28" s="15"/>
      <c r="C28" s="15"/>
      <c r="D28" s="15"/>
      <c r="E28" s="15"/>
      <c r="F28" s="15" t="s">
        <v>14</v>
      </c>
      <c r="G28" s="15">
        <v>100</v>
      </c>
      <c r="H28" s="16" t="str">
        <f t="shared" si="0"/>
        <v/>
      </c>
      <c r="I28" s="17" t="str">
        <f t="shared" si="1"/>
        <v/>
      </c>
      <c r="J28" s="18" t="str">
        <f t="shared" si="2"/>
        <v/>
      </c>
      <c r="K28" s="19" t="str">
        <f t="shared" si="3"/>
        <v/>
      </c>
      <c r="L28" s="20" t="str">
        <f t="shared" si="4"/>
        <v/>
      </c>
    </row>
    <row r="29" spans="1:12" ht="15.75" customHeight="1">
      <c r="A29" s="14">
        <v>5</v>
      </c>
      <c r="B29" s="15"/>
      <c r="C29" s="15"/>
      <c r="D29" s="15"/>
      <c r="E29" s="15"/>
      <c r="F29" s="15" t="s">
        <v>14</v>
      </c>
      <c r="G29" s="15">
        <v>100</v>
      </c>
      <c r="H29" s="16" t="str">
        <f t="shared" si="0"/>
        <v/>
      </c>
      <c r="I29" s="17" t="str">
        <f t="shared" si="1"/>
        <v/>
      </c>
      <c r="J29" s="18" t="str">
        <f t="shared" si="2"/>
        <v/>
      </c>
      <c r="K29" s="19" t="str">
        <f t="shared" si="3"/>
        <v/>
      </c>
      <c r="L29" s="20" t="str">
        <f t="shared" si="4"/>
        <v/>
      </c>
    </row>
    <row r="30" spans="1:12" ht="15.75" customHeight="1">
      <c r="A30" s="14">
        <v>6</v>
      </c>
      <c r="B30" s="15"/>
      <c r="C30" s="15"/>
      <c r="D30" s="15"/>
      <c r="E30" s="15"/>
      <c r="F30" s="15" t="s">
        <v>14</v>
      </c>
      <c r="G30" s="15">
        <v>100</v>
      </c>
      <c r="H30" s="16" t="str">
        <f t="shared" si="0"/>
        <v/>
      </c>
      <c r="I30" s="17" t="str">
        <f t="shared" si="1"/>
        <v/>
      </c>
      <c r="J30" s="18" t="str">
        <f t="shared" si="2"/>
        <v/>
      </c>
      <c r="K30" s="19" t="str">
        <f t="shared" si="3"/>
        <v/>
      </c>
      <c r="L30" s="20" t="str">
        <f t="shared" si="4"/>
        <v/>
      </c>
    </row>
    <row r="31" spans="1:12" ht="15.75" customHeight="1">
      <c r="A31" s="14">
        <v>7</v>
      </c>
      <c r="B31" s="15"/>
      <c r="C31" s="15"/>
      <c r="D31" s="15"/>
      <c r="E31" s="15"/>
      <c r="F31" s="15" t="s">
        <v>14</v>
      </c>
      <c r="G31" s="15">
        <v>100</v>
      </c>
      <c r="H31" s="16" t="str">
        <f t="shared" si="0"/>
        <v/>
      </c>
      <c r="I31" s="17" t="str">
        <f t="shared" si="1"/>
        <v/>
      </c>
      <c r="J31" s="18" t="str">
        <f t="shared" si="2"/>
        <v/>
      </c>
      <c r="K31" s="19" t="str">
        <f t="shared" si="3"/>
        <v/>
      </c>
      <c r="L31" s="20" t="str">
        <f t="shared" si="4"/>
        <v/>
      </c>
    </row>
    <row r="32" spans="1:12" ht="15.75" customHeight="1">
      <c r="A32" s="14">
        <v>8</v>
      </c>
      <c r="B32" s="15"/>
      <c r="C32" s="15"/>
      <c r="D32" s="15"/>
      <c r="E32" s="15"/>
      <c r="F32" s="15" t="s">
        <v>14</v>
      </c>
      <c r="G32" s="15">
        <v>100</v>
      </c>
      <c r="H32" s="16" t="str">
        <f t="shared" si="0"/>
        <v/>
      </c>
      <c r="I32" s="17" t="str">
        <f t="shared" si="1"/>
        <v/>
      </c>
      <c r="J32" s="18" t="str">
        <f t="shared" si="2"/>
        <v/>
      </c>
      <c r="K32" s="19" t="str">
        <f t="shared" si="3"/>
        <v/>
      </c>
      <c r="L32" s="20" t="str">
        <f t="shared" si="4"/>
        <v/>
      </c>
    </row>
    <row r="33" spans="1:12" ht="15.75" customHeight="1">
      <c r="A33" s="14">
        <v>9</v>
      </c>
      <c r="B33" s="15"/>
      <c r="C33" s="15"/>
      <c r="D33" s="15"/>
      <c r="E33" s="15"/>
      <c r="F33" s="15" t="s">
        <v>14</v>
      </c>
      <c r="G33" s="15">
        <v>100</v>
      </c>
      <c r="H33" s="16" t="str">
        <f t="shared" si="0"/>
        <v/>
      </c>
      <c r="I33" s="17" t="str">
        <f t="shared" si="1"/>
        <v/>
      </c>
      <c r="J33" s="18" t="str">
        <f t="shared" si="2"/>
        <v/>
      </c>
      <c r="K33" s="19" t="str">
        <f t="shared" si="3"/>
        <v/>
      </c>
      <c r="L33" s="20" t="str">
        <f t="shared" si="4"/>
        <v/>
      </c>
    </row>
    <row r="34" spans="1:12" ht="15.75" customHeight="1">
      <c r="A34" s="14">
        <v>10</v>
      </c>
      <c r="B34" s="15"/>
      <c r="C34" s="15"/>
      <c r="D34" s="15"/>
      <c r="E34" s="15"/>
      <c r="F34" s="15" t="s">
        <v>14</v>
      </c>
      <c r="G34" s="15">
        <v>100</v>
      </c>
      <c r="H34" s="16" t="str">
        <f t="shared" si="0"/>
        <v/>
      </c>
      <c r="I34" s="17" t="str">
        <f t="shared" si="1"/>
        <v/>
      </c>
      <c r="J34" s="18" t="str">
        <f t="shared" si="2"/>
        <v/>
      </c>
      <c r="K34" s="19" t="str">
        <f t="shared" si="3"/>
        <v/>
      </c>
      <c r="L34" s="20" t="str">
        <f t="shared" si="4"/>
        <v/>
      </c>
    </row>
    <row r="35" spans="1:12" ht="15.75" customHeight="1">
      <c r="A35" s="14">
        <v>11</v>
      </c>
      <c r="B35" s="15"/>
      <c r="C35" s="15"/>
      <c r="D35" s="15"/>
      <c r="E35" s="15"/>
      <c r="F35" s="15" t="s">
        <v>14</v>
      </c>
      <c r="G35" s="15">
        <v>100</v>
      </c>
      <c r="H35" s="16" t="str">
        <f t="shared" si="0"/>
        <v/>
      </c>
      <c r="I35" s="17" t="str">
        <f t="shared" si="1"/>
        <v/>
      </c>
      <c r="J35" s="18" t="str">
        <f t="shared" si="2"/>
        <v/>
      </c>
      <c r="K35" s="19" t="str">
        <f t="shared" si="3"/>
        <v/>
      </c>
      <c r="L35" s="20" t="str">
        <f t="shared" si="4"/>
        <v/>
      </c>
    </row>
    <row r="36" spans="1:12" ht="15.75" customHeight="1">
      <c r="A36" s="14">
        <v>12</v>
      </c>
      <c r="B36" s="15"/>
      <c r="C36" s="15"/>
      <c r="D36" s="15"/>
      <c r="E36" s="15"/>
      <c r="F36" s="15" t="s">
        <v>14</v>
      </c>
      <c r="G36" s="15">
        <v>100</v>
      </c>
      <c r="H36" s="16" t="str">
        <f t="shared" si="0"/>
        <v/>
      </c>
      <c r="I36" s="17" t="str">
        <f t="shared" si="1"/>
        <v/>
      </c>
      <c r="J36" s="18" t="str">
        <f t="shared" si="2"/>
        <v/>
      </c>
      <c r="K36" s="19" t="str">
        <f t="shared" si="3"/>
        <v/>
      </c>
      <c r="L36" s="20" t="str">
        <f t="shared" si="4"/>
        <v/>
      </c>
    </row>
    <row r="37" spans="1:12" ht="15.75" customHeight="1"/>
    <row r="38" spans="1:12" ht="39.75" customHeight="1">
      <c r="A38" s="34" t="s">
        <v>41</v>
      </c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</row>
    <row r="39" spans="1:12" ht="15.75" customHeight="1"/>
    <row r="40" spans="1:12" ht="15.75" customHeight="1"/>
    <row r="41" spans="1:12" ht="15.75" customHeight="1"/>
    <row r="42" spans="1:12" ht="15.75" customHeight="1"/>
    <row r="43" spans="1:12" ht="15.75" customHeight="1"/>
    <row r="44" spans="1:12" ht="15.75" customHeight="1"/>
    <row r="45" spans="1:12" ht="15.75" customHeight="1"/>
    <row r="46" spans="1:12" ht="15.75" customHeight="1"/>
    <row r="47" spans="1:12" ht="15.75" customHeight="1"/>
    <row r="48" spans="1:12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A1:E1"/>
    <mergeCell ref="A2:E2"/>
    <mergeCell ref="B20:E20"/>
    <mergeCell ref="A23:E23"/>
    <mergeCell ref="A38:L38"/>
  </mergeCells>
  <conditionalFormatting sqref="B20">
    <cfRule type="expression" dxfId="3" priority="1">
      <formula>OR(LEFT($B$20,1)="⚠",LEFT($B$20,1)="➜")</formula>
    </cfRule>
  </conditionalFormatting>
  <conditionalFormatting sqref="B20">
    <cfRule type="expression" dxfId="2" priority="2">
      <formula>LEFT($B$20,1)="✔"</formula>
    </cfRule>
  </conditionalFormatting>
  <conditionalFormatting sqref="L25:L36">
    <cfRule type="expression" dxfId="1" priority="3">
      <formula>LEFT(L25,1)="⚠"</formula>
    </cfRule>
  </conditionalFormatting>
  <conditionalFormatting sqref="L25:L36">
    <cfRule type="expression" dxfId="0" priority="4">
      <formula>LEFT(L25,1)="✔"</formula>
    </cfRule>
  </conditionalFormatting>
  <dataValidations count="2">
    <dataValidation type="list" allowBlank="1" sqref="C9 F25:F36">
      <formula1>"mcg,mg"</formula1>
    </dataValidation>
    <dataValidation type="list" allowBlank="1" sqref="C10 G25:G36">
      <formula1>"100,50,40"</formula1>
    </dataValidation>
  </dataValidations>
  <pageMargins left="0.75" right="0.75" top="1" bottom="1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000"/>
  <sheetViews>
    <sheetView showGridLines="0" workbookViewId="0"/>
  </sheetViews>
  <sheetFormatPr baseColWidth="10" defaultColWidth="14.42578125" defaultRowHeight="15" customHeight="1"/>
  <cols>
    <col min="1" max="1" width="2" customWidth="1"/>
    <col min="2" max="2" width="100" customWidth="1"/>
    <col min="3" max="26" width="8.7109375" customWidth="1"/>
  </cols>
  <sheetData>
    <row r="1" spans="2:2" ht="27.75" customHeight="1">
      <c r="B1" s="21" t="s">
        <v>42</v>
      </c>
    </row>
    <row r="3" spans="2:2">
      <c r="B3" s="22" t="s">
        <v>43</v>
      </c>
    </row>
    <row r="4" spans="2:2">
      <c r="B4" s="23" t="s">
        <v>44</v>
      </c>
    </row>
    <row r="5" spans="2:2">
      <c r="B5" s="23" t="s">
        <v>45</v>
      </c>
    </row>
    <row r="6" spans="2:2">
      <c r="B6" s="23" t="s">
        <v>46</v>
      </c>
    </row>
    <row r="8" spans="2:2">
      <c r="B8" s="24" t="s">
        <v>47</v>
      </c>
    </row>
    <row r="9" spans="2:2">
      <c r="B9" s="23" t="s">
        <v>48</v>
      </c>
    </row>
    <row r="10" spans="2:2">
      <c r="B10" s="23" t="s">
        <v>49</v>
      </c>
    </row>
    <row r="11" spans="2:2">
      <c r="B11" s="23" t="s">
        <v>50</v>
      </c>
    </row>
    <row r="12" spans="2:2">
      <c r="B12" s="23" t="s">
        <v>51</v>
      </c>
    </row>
    <row r="13" spans="2:2">
      <c r="B13" s="23" t="s">
        <v>52</v>
      </c>
    </row>
    <row r="14" spans="2:2">
      <c r="B14" s="23" t="s">
        <v>53</v>
      </c>
    </row>
    <row r="15" spans="2:2">
      <c r="B15" s="23" t="s">
        <v>54</v>
      </c>
    </row>
    <row r="16" spans="2:2">
      <c r="B16" s="23" t="s">
        <v>55</v>
      </c>
    </row>
    <row r="18" spans="2:2">
      <c r="B18" s="22" t="s">
        <v>56</v>
      </c>
    </row>
    <row r="19" spans="2:2">
      <c r="B19" s="23" t="s">
        <v>57</v>
      </c>
    </row>
    <row r="20" spans="2:2">
      <c r="B20" s="23" t="s">
        <v>58</v>
      </c>
    </row>
    <row r="21" spans="2:2" ht="15.75" customHeight="1"/>
    <row r="22" spans="2:2" ht="15.75" customHeight="1">
      <c r="B22" s="24" t="s">
        <v>59</v>
      </c>
    </row>
    <row r="23" spans="2:2" ht="15.75" customHeight="1">
      <c r="B23" s="23" t="s">
        <v>60</v>
      </c>
    </row>
    <row r="24" spans="2:2" ht="15.75" customHeight="1">
      <c r="B24" s="23" t="s">
        <v>61</v>
      </c>
    </row>
    <row r="25" spans="2:2" ht="15.75" customHeight="1">
      <c r="B25" s="23" t="s">
        <v>62</v>
      </c>
    </row>
    <row r="26" spans="2:2" ht="15.75" customHeight="1"/>
    <row r="27" spans="2:2" ht="15.75" customHeight="1">
      <c r="B27" s="24" t="s">
        <v>63</v>
      </c>
    </row>
    <row r="28" spans="2:2" ht="15.75" customHeight="1">
      <c r="B28" s="23" t="s">
        <v>64</v>
      </c>
    </row>
    <row r="29" spans="2:2" ht="15.75" customHeight="1">
      <c r="B29" s="23" t="s">
        <v>65</v>
      </c>
    </row>
    <row r="30" spans="2:2" ht="15.75" customHeight="1">
      <c r="B30" s="23" t="s">
        <v>66</v>
      </c>
    </row>
    <row r="31" spans="2:2" ht="15.75" customHeight="1">
      <c r="B31" s="23" t="s">
        <v>67</v>
      </c>
    </row>
    <row r="32" spans="2:2" ht="15.75" customHeight="1">
      <c r="B32" s="23" t="s">
        <v>68</v>
      </c>
    </row>
    <row r="33" spans="2:2" ht="15.75" customHeight="1"/>
    <row r="34" spans="2:2" ht="15.75" customHeight="1"/>
    <row r="35" spans="2:2" ht="39.75" customHeight="1">
      <c r="B35" s="4" t="s">
        <v>69</v>
      </c>
    </row>
    <row r="36" spans="2:2" ht="15.75" customHeight="1"/>
    <row r="37" spans="2:2" ht="15.75" customHeight="1"/>
    <row r="38" spans="2:2" ht="15.75" customHeight="1"/>
    <row r="39" spans="2:2" ht="15.75" customHeight="1"/>
    <row r="40" spans="2:2" ht="15.75" customHeight="1"/>
    <row r="41" spans="2:2" ht="15.75" customHeight="1"/>
    <row r="42" spans="2:2" ht="15.75" customHeight="1"/>
    <row r="43" spans="2:2" ht="15.75" customHeight="1"/>
    <row r="44" spans="2:2" ht="15.75" customHeight="1"/>
    <row r="45" spans="2:2" ht="15.75" customHeight="1"/>
    <row r="46" spans="2:2" ht="15.75" customHeight="1"/>
    <row r="47" spans="2:2" ht="15.75" customHeight="1"/>
    <row r="48" spans="2:2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5" right="0.75" top="1" bottom="1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Calculadora</vt:lpstr>
      <vt:lpstr>Instrucciones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Daniel Díaz</cp:lastModifiedBy>
  <dcterms:created xsi:type="dcterms:W3CDTF">2026-08-04T15:32:52Z</dcterms:created>
  <dcterms:modified xsi:type="dcterms:W3CDTF">2026-10-24T16:15:03Z</dcterms:modified>
</cp:coreProperties>
</file>