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offhatcher/Documents/Aviation/Descent planning/"/>
    </mc:Choice>
  </mc:AlternateContent>
  <xr:revisionPtr revIDLastSave="0" documentId="13_ncr:1_{310FF141-74BB-264A-A59B-FF0060A2EFE3}" xr6:coauthVersionLast="43" xr6:coauthVersionMax="43" xr10:uidLastSave="{00000000-0000-0000-0000-000000000000}"/>
  <bookViews>
    <workbookView xWindow="0" yWindow="460" windowWidth="28800" windowHeight="16240" xr2:uid="{166802ED-1361-F44D-914D-564E01B8CFA5}"/>
  </bookViews>
  <sheets>
    <sheet name="Sheet1" sheetId="1" r:id="rId1"/>
  </sheets>
  <definedNames>
    <definedName name="_xlnm.Print_Area" localSheetId="0">Sheet1!$A$6:$I$16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F4" i="1"/>
  <c r="F5" i="1"/>
  <c r="F6" i="1"/>
  <c r="F7" i="1"/>
  <c r="F8" i="1"/>
  <c r="F9" i="1"/>
  <c r="F10" i="1"/>
  <c r="F11" i="1"/>
  <c r="F12" i="1"/>
  <c r="F13" i="1"/>
  <c r="G4" i="1" l="1"/>
  <c r="D4" i="1" s="1"/>
  <c r="G5" i="1"/>
  <c r="D5" i="1" s="1"/>
  <c r="C5" i="1" l="1"/>
  <c r="C4" i="1" l="1"/>
  <c r="C13" i="1"/>
  <c r="G13" i="1"/>
  <c r="D13" i="1" s="1"/>
  <c r="C12" i="1"/>
  <c r="G12" i="1"/>
  <c r="D12" i="1" s="1"/>
  <c r="C11" i="1"/>
  <c r="G11" i="1"/>
  <c r="D11" i="1" s="1"/>
  <c r="C10" i="1"/>
  <c r="G10" i="1"/>
  <c r="D10" i="1" s="1"/>
  <c r="C9" i="1"/>
  <c r="G9" i="1"/>
  <c r="D9" i="1" s="1"/>
  <c r="C8" i="1"/>
  <c r="G8" i="1"/>
  <c r="D8" i="1" s="1"/>
  <c r="C7" i="1"/>
  <c r="G7" i="1"/>
  <c r="D7" i="1" s="1"/>
  <c r="G6" i="1"/>
  <c r="D6" i="1" s="1"/>
</calcChain>
</file>

<file path=xl/sharedStrings.xml><?xml version="1.0" encoding="utf-8"?>
<sst xmlns="http://schemas.openxmlformats.org/spreadsheetml/2006/main" count="12" uniqueCount="12">
  <si>
    <t>slope</t>
  </si>
  <si>
    <t>gs</t>
  </si>
  <si>
    <t>f/m req</t>
  </si>
  <si>
    <t>nm req</t>
  </si>
  <si>
    <t>TOD</t>
  </si>
  <si>
    <t>des rate</t>
  </si>
  <si>
    <t>x GS=</t>
  </si>
  <si>
    <t>from</t>
  </si>
  <si>
    <t>to</t>
  </si>
  <si>
    <t>Alt/100</t>
  </si>
  <si>
    <t>x des=</t>
  </si>
  <si>
    <t>K descent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</si>
</sst>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/>
    <xf numFmtId="1" fontId="0" fillId="0" borderId="0" xfId="0" applyNumberFormat="1" applyProtection="1"/>
    <xf numFmtId="0" fontId="0" fillId="0" borderId="0" xfId="0" applyFill="1" applyProtection="1"/>
    <xf numFmtId="0" fontId="0" fillId="0" borderId="0" xfId="0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right"/>
    </xf>
    <xf numFmtId="164" fontId="0" fillId="0" borderId="0" xfId="0" applyNumberFormat="1" applyProtection="1"/>
    <xf numFmtId="0" fontId="0" fillId="0" borderId="0" xfId="0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BF6F3-3202-A244-9A2F-474B789386D0}">
  <dimension ref="A2:J13"/>
  <sheetViews>
    <sheetView tabSelected="1" zoomScale="236" zoomScaleNormal="100" workbookViewId="0">
      <selection activeCell="B7" sqref="B7"/>
    </sheetView>
  </sheetViews>
  <sheetFormatPr baseColWidth="10" defaultRowHeight="16" x14ac:dyDescent="0.2"/>
  <cols>
    <col min="1" max="1" width="8.33203125" style="7" customWidth="1"/>
    <col min="2" max="2" width="7.1640625" style="1" customWidth="1"/>
    <col min="3" max="3" width="6.5" style="8" customWidth="1"/>
    <col min="4" max="4" width="7.1640625" style="1" customWidth="1"/>
    <col min="5" max="5" width="5.1640625" style="4" customWidth="1"/>
    <col min="6" max="6" width="5.5" style="4" customWidth="1"/>
    <col min="7" max="7" width="7.6640625" style="4" customWidth="1"/>
    <col min="8" max="8" width="5.6640625" style="1" customWidth="1"/>
    <col min="9" max="9" width="5.1640625" style="1" customWidth="1"/>
    <col min="10" max="16384" width="10.83203125" style="1"/>
  </cols>
  <sheetData>
    <row r="2" spans="1:10" ht="16" customHeight="1" x14ac:dyDescent="0.2">
      <c r="F2" s="4" t="s">
        <v>10</v>
      </c>
      <c r="G2" s="4" t="s">
        <v>6</v>
      </c>
    </row>
    <row r="3" spans="1:10" ht="14" customHeight="1" x14ac:dyDescent="0.2">
      <c r="B3" s="9" t="s">
        <v>9</v>
      </c>
      <c r="C3" s="8" t="s">
        <v>3</v>
      </c>
      <c r="D3" s="1" t="s">
        <v>2</v>
      </c>
      <c r="E3" s="4" t="s">
        <v>0</v>
      </c>
      <c r="F3" s="1" t="s">
        <v>4</v>
      </c>
      <c r="G3" s="1" t="s">
        <v>5</v>
      </c>
    </row>
    <row r="4" spans="1:10" x14ac:dyDescent="0.2">
      <c r="A4" s="7" t="s">
        <v>7</v>
      </c>
      <c r="B4" s="6">
        <v>400</v>
      </c>
      <c r="C4" s="8">
        <f t="shared" ref="C4:C13" si="0">F4*B$6</f>
        <v>47.07044107965767</v>
      </c>
      <c r="D4" s="2">
        <f t="shared" ref="D4:D13" si="1">B$7*G4</f>
        <v>283.26340326340323</v>
      </c>
      <c r="E4" s="4">
        <v>2</v>
      </c>
      <c r="F4" s="5">
        <f>28.6*1000/6076</f>
        <v>4.7070441079657668</v>
      </c>
      <c r="G4" s="5">
        <f>((6076)/60)/28.6</f>
        <v>3.5407925407925407</v>
      </c>
    </row>
    <row r="5" spans="1:10" s="3" customFormat="1" x14ac:dyDescent="0.2">
      <c r="A5" s="7" t="s">
        <v>8</v>
      </c>
      <c r="B5" s="6">
        <v>300</v>
      </c>
      <c r="C5" s="8">
        <f t="shared" si="0"/>
        <v>37.689269256089531</v>
      </c>
      <c r="D5" s="2">
        <f t="shared" si="1"/>
        <v>353.77001455604079</v>
      </c>
      <c r="E5" s="4">
        <v>2.5</v>
      </c>
      <c r="F5" s="5">
        <f>22.9*1000/6076</f>
        <v>3.768926925608953</v>
      </c>
      <c r="G5" s="5">
        <f>((6076)/60)/22.9</f>
        <v>4.4221251819505101</v>
      </c>
      <c r="H5" s="1"/>
      <c r="I5" s="1"/>
      <c r="J5" s="1"/>
    </row>
    <row r="6" spans="1:10" x14ac:dyDescent="0.2">
      <c r="A6" s="7" t="s">
        <v>11</v>
      </c>
      <c r="B6" s="3">
        <f>(B4-B5)/10</f>
        <v>10</v>
      </c>
      <c r="C6" s="8">
        <f t="shared" si="0"/>
        <v>31.402238314680709</v>
      </c>
      <c r="D6" s="2">
        <f t="shared" si="1"/>
        <v>424.59818308874912</v>
      </c>
      <c r="E6" s="4">
        <v>3</v>
      </c>
      <c r="F6" s="5">
        <f>19.08*1000/6076</f>
        <v>3.140223831468071</v>
      </c>
      <c r="G6" s="5">
        <f>((6076)/60)/19.08</f>
        <v>5.3074772886093644</v>
      </c>
    </row>
    <row r="7" spans="1:10" x14ac:dyDescent="0.2">
      <c r="A7" s="7" t="s">
        <v>1</v>
      </c>
      <c r="B7" s="6">
        <v>80</v>
      </c>
      <c r="C7" s="8">
        <f t="shared" si="0"/>
        <v>27.320605661619485</v>
      </c>
      <c r="D7" s="2">
        <f t="shared" si="1"/>
        <v>497.01431492842528</v>
      </c>
      <c r="E7" s="4">
        <v>3.5</v>
      </c>
      <c r="F7" s="5">
        <f>16.6*1000/6076</f>
        <v>2.7320605661619486</v>
      </c>
      <c r="G7" s="5">
        <f>((6076)/60)/16.3</f>
        <v>6.2126789366053163</v>
      </c>
    </row>
    <row r="8" spans="1:10" x14ac:dyDescent="0.2">
      <c r="B8" s="3"/>
      <c r="C8" s="8">
        <f t="shared" si="0"/>
        <v>23.535220539828835</v>
      </c>
      <c r="D8" s="2">
        <f t="shared" si="1"/>
        <v>566.52680652680647</v>
      </c>
      <c r="E8" s="4">
        <v>4</v>
      </c>
      <c r="F8" s="5">
        <f>14.3*1000/6076</f>
        <v>2.3535220539828834</v>
      </c>
      <c r="G8" s="5">
        <f>((6076)/60)/14.3</f>
        <v>7.0815850815850814</v>
      </c>
    </row>
    <row r="9" spans="1:10" x14ac:dyDescent="0.2">
      <c r="C9" s="8">
        <f t="shared" si="0"/>
        <v>20.901909150757078</v>
      </c>
      <c r="D9" s="2">
        <f t="shared" si="1"/>
        <v>637.90026246719162</v>
      </c>
      <c r="E9" s="4">
        <v>4.5</v>
      </c>
      <c r="F9" s="5">
        <f>12.7*1000/6076</f>
        <v>2.0901909150757079</v>
      </c>
      <c r="G9" s="5">
        <f>((6076)/60)/12.7</f>
        <v>7.9737532808398957</v>
      </c>
    </row>
    <row r="10" spans="1:10" x14ac:dyDescent="0.2">
      <c r="C10" s="8">
        <f t="shared" si="0"/>
        <v>18.811718235681369</v>
      </c>
      <c r="D10" s="2">
        <f t="shared" si="1"/>
        <v>708.77806940799064</v>
      </c>
      <c r="E10" s="4">
        <v>5</v>
      </c>
      <c r="F10" s="5">
        <f>11.43*1000/6076</f>
        <v>1.8811718235681369</v>
      </c>
      <c r="G10" s="5">
        <f>((6076)/60)/11.43</f>
        <v>8.8597258675998827</v>
      </c>
    </row>
    <row r="11" spans="1:10" x14ac:dyDescent="0.2">
      <c r="C11" s="8">
        <f t="shared" si="0"/>
        <v>17.116524028966424</v>
      </c>
      <c r="D11" s="2">
        <f t="shared" si="1"/>
        <v>778.97435897435901</v>
      </c>
      <c r="E11" s="4">
        <v>5.5</v>
      </c>
      <c r="F11" s="5">
        <f>10.4*1000/6076</f>
        <v>1.7116524028966424</v>
      </c>
      <c r="G11" s="5">
        <f>((6076)/60)/10.4</f>
        <v>9.7371794871794872</v>
      </c>
    </row>
    <row r="12" spans="1:10" x14ac:dyDescent="0.2">
      <c r="C12" s="8">
        <f t="shared" si="0"/>
        <v>15.635286372613562</v>
      </c>
      <c r="D12" s="2">
        <f t="shared" si="1"/>
        <v>852.77192982456143</v>
      </c>
      <c r="E12" s="4">
        <v>6</v>
      </c>
      <c r="F12" s="5">
        <f>9.5*1000/6076</f>
        <v>1.5635286372613562</v>
      </c>
      <c r="G12" s="5">
        <f>((6076)/60)/9.5</f>
        <v>10.659649122807018</v>
      </c>
    </row>
    <row r="13" spans="1:10" x14ac:dyDescent="0.2">
      <c r="C13" s="8">
        <f t="shared" si="0"/>
        <v>14.450296247531272</v>
      </c>
      <c r="D13" s="2">
        <f t="shared" si="1"/>
        <v>922.70311313591503</v>
      </c>
      <c r="E13" s="4">
        <v>6.5</v>
      </c>
      <c r="F13" s="5">
        <f>8.78*1000/6076</f>
        <v>1.4450296247531271</v>
      </c>
      <c r="G13" s="5">
        <f>((6076)/60)/8.78</f>
        <v>11.533788914198938</v>
      </c>
    </row>
  </sheetData>
  <sheetProtection algorithmName="SHA-512" hashValue="3L+8nYxUvzsnCYWTrTAOvWSuSMytN0X2GVIM1AB4tPJGoTNKlGQnypvQgdGYTdgkFIAmGs/nSUlMUBVrB12CCA==" saltValue="LDW63y0BwCzga7UZCvrImA==" spinCount="100000" sheet="1" selectLockedCell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hatcher</dc:creator>
  <cp:lastModifiedBy>geoff hatcher</cp:lastModifiedBy>
  <dcterms:created xsi:type="dcterms:W3CDTF">2019-03-30T15:43:51Z</dcterms:created>
  <dcterms:modified xsi:type="dcterms:W3CDTF">2019-05-23T03:06:19Z</dcterms:modified>
</cp:coreProperties>
</file>